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02 NHI\win\"/>
    </mc:Choice>
  </mc:AlternateContent>
  <bookViews>
    <workbookView xWindow="-120" yWindow="-120" windowWidth="29040" windowHeight="15720" tabRatio="606"/>
  </bookViews>
  <sheets>
    <sheet name="BAN_HANG" sheetId="14" r:id="rId1"/>
    <sheet name="KHÁCH HÀNG" sheetId="15" r:id="rId2"/>
    <sheet name="Sheet2" sheetId="10" state="hidden" r:id="rId3"/>
    <sheet name="Gia_MB" sheetId="2" r:id="rId4"/>
    <sheet name="TONG_SL" sheetId="4" r:id="rId5"/>
    <sheet name="MA_NVBH" sheetId="8" r:id="rId6"/>
    <sheet name="Ma_KH" sheetId="5" r:id="rId7"/>
    <sheet name="Chuyển Mã" sheetId="13" r:id="rId8"/>
  </sheets>
  <externalReferences>
    <externalReference r:id="rId9"/>
    <externalReference r:id="rId10"/>
    <externalReference r:id="rId11"/>
  </externalReferences>
  <definedNames>
    <definedName name="_xlnm._FilterDatabase" localSheetId="0" hidden="1">BAN_HANG!$A$1:$AZ$506</definedName>
    <definedName name="_xlnm._FilterDatabase" localSheetId="3" hidden="1">Gia_MB!$H$5:$J$524</definedName>
    <definedName name="_xlnm._FilterDatabase" localSheetId="1" hidden="1">'KHÁCH HÀNG'!$A$2:$N$2</definedName>
    <definedName name="Ma_HH">TONG_SL!$A$2:$A$67</definedName>
    <definedName name="Ma_KH">Ma_KH!$A$2:$A$2380</definedName>
    <definedName name="Ma_NV">MA_NVBH!$A$2:$A$14</definedName>
    <definedName name="Ma_NVMB">[1]Ma_HH_NV!$H$2:$H$14</definedName>
    <definedName name="MA_VTHH">TONG_SL!$A:$A</definedName>
  </definedNames>
  <calcPr calcId="162913"/>
</workbook>
</file>

<file path=xl/calcChain.xml><?xml version="1.0" encoding="utf-8"?>
<calcChain xmlns="http://schemas.openxmlformats.org/spreadsheetml/2006/main">
  <c r="AP458" i="14" l="1"/>
  <c r="AQ458" i="14"/>
  <c r="AR458" i="14"/>
  <c r="AT458" i="14"/>
  <c r="AU458" i="14"/>
  <c r="AP459" i="14"/>
  <c r="AQ459" i="14"/>
  <c r="AR459" i="14"/>
  <c r="AT459" i="14"/>
  <c r="AU459" i="14"/>
  <c r="AP460" i="14"/>
  <c r="AQ460" i="14"/>
  <c r="AR460" i="14"/>
  <c r="AT460" i="14"/>
  <c r="AU460" i="14"/>
  <c r="AP461" i="14"/>
  <c r="AQ461" i="14"/>
  <c r="AR461" i="14"/>
  <c r="AT461" i="14"/>
  <c r="AU461" i="14"/>
  <c r="AP462" i="14"/>
  <c r="AQ462" i="14"/>
  <c r="AR462" i="14"/>
  <c r="AT462" i="14"/>
  <c r="AU462" i="14"/>
  <c r="AP463" i="14"/>
  <c r="AQ463" i="14"/>
  <c r="AR463" i="14"/>
  <c r="AT463" i="14"/>
  <c r="AU463" i="14"/>
  <c r="AP464" i="14"/>
  <c r="AQ464" i="14"/>
  <c r="AR464" i="14"/>
  <c r="AT464" i="14"/>
  <c r="AU464" i="14"/>
  <c r="AP465" i="14"/>
  <c r="AQ465" i="14"/>
  <c r="AR465" i="14"/>
  <c r="AT465" i="14"/>
  <c r="AU465" i="14"/>
  <c r="AP466" i="14"/>
  <c r="AQ466" i="14"/>
  <c r="AR466" i="14"/>
  <c r="AT466" i="14"/>
  <c r="AU466" i="14"/>
  <c r="AP467" i="14"/>
  <c r="AQ467" i="14"/>
  <c r="AR467" i="14"/>
  <c r="AT467" i="14"/>
  <c r="AU467" i="14"/>
  <c r="AP468" i="14"/>
  <c r="AQ468" i="14"/>
  <c r="AR468" i="14"/>
  <c r="AT468" i="14"/>
  <c r="AU468" i="14"/>
  <c r="AP469" i="14"/>
  <c r="AQ469" i="14"/>
  <c r="AR469" i="14"/>
  <c r="AT469" i="14"/>
  <c r="AU469" i="14"/>
  <c r="AP470" i="14"/>
  <c r="AQ470" i="14"/>
  <c r="AR470" i="14"/>
  <c r="AT470" i="14"/>
  <c r="AU470" i="14"/>
  <c r="AP471" i="14"/>
  <c r="AQ471" i="14"/>
  <c r="AR471" i="14"/>
  <c r="AT471" i="14"/>
  <c r="AU471" i="14"/>
  <c r="AP472" i="14"/>
  <c r="AQ472" i="14"/>
  <c r="AR472" i="14"/>
  <c r="AT472" i="14"/>
  <c r="AU472" i="14"/>
  <c r="AP473" i="14"/>
  <c r="AQ473" i="14"/>
  <c r="AR473" i="14"/>
  <c r="AT473" i="14"/>
  <c r="AU473" i="14"/>
  <c r="AP474" i="14"/>
  <c r="AQ474" i="14"/>
  <c r="AR474" i="14"/>
  <c r="AT474" i="14"/>
  <c r="AU474" i="14"/>
  <c r="AP475" i="14"/>
  <c r="AQ475" i="14"/>
  <c r="AR475" i="14"/>
  <c r="AT475" i="14"/>
  <c r="AU475" i="14"/>
  <c r="AP476" i="14"/>
  <c r="AQ476" i="14"/>
  <c r="AR476" i="14"/>
  <c r="AT476" i="14"/>
  <c r="AU476" i="14"/>
  <c r="AP477" i="14"/>
  <c r="AQ477" i="14"/>
  <c r="AR477" i="14"/>
  <c r="AT477" i="14"/>
  <c r="AU477" i="14"/>
  <c r="AP478" i="14"/>
  <c r="AQ478" i="14"/>
  <c r="AR478" i="14"/>
  <c r="AT478" i="14"/>
  <c r="AU478" i="14"/>
  <c r="AP479" i="14"/>
  <c r="AQ479" i="14"/>
  <c r="AR479" i="14"/>
  <c r="AT479" i="14"/>
  <c r="AU479" i="14"/>
  <c r="AP480" i="14"/>
  <c r="AQ480" i="14"/>
  <c r="AR480" i="14"/>
  <c r="AT480" i="14"/>
  <c r="AU480" i="14"/>
  <c r="AP481" i="14"/>
  <c r="AQ481" i="14"/>
  <c r="AR481" i="14"/>
  <c r="AT481" i="14"/>
  <c r="AU481" i="14"/>
  <c r="AP482" i="14"/>
  <c r="AQ482" i="14"/>
  <c r="AR482" i="14"/>
  <c r="AT482" i="14"/>
  <c r="AU482" i="14"/>
  <c r="AP483" i="14"/>
  <c r="AQ483" i="14"/>
  <c r="AR483" i="14"/>
  <c r="AT483" i="14"/>
  <c r="AU483" i="14"/>
  <c r="AP484" i="14"/>
  <c r="AQ484" i="14"/>
  <c r="AR484" i="14"/>
  <c r="AT484" i="14"/>
  <c r="AU484" i="14"/>
  <c r="AP485" i="14"/>
  <c r="AQ485" i="14"/>
  <c r="AR485" i="14"/>
  <c r="AT485" i="14"/>
  <c r="AU485" i="14"/>
  <c r="AP486" i="14"/>
  <c r="AQ486" i="14"/>
  <c r="AR486" i="14"/>
  <c r="AT486" i="14"/>
  <c r="AU486" i="14"/>
  <c r="AP487" i="14"/>
  <c r="AQ487" i="14"/>
  <c r="AR487" i="14"/>
  <c r="AT487" i="14"/>
  <c r="AU487" i="14"/>
  <c r="AP488" i="14"/>
  <c r="AQ488" i="14"/>
  <c r="AR488" i="14"/>
  <c r="AT488" i="14"/>
  <c r="AU488" i="14"/>
  <c r="AP489" i="14"/>
  <c r="AQ489" i="14"/>
  <c r="AR489" i="14"/>
  <c r="AT489" i="14"/>
  <c r="AU489" i="14"/>
  <c r="AP490" i="14"/>
  <c r="AQ490" i="14"/>
  <c r="AR490" i="14"/>
  <c r="AT490" i="14"/>
  <c r="AU490" i="14"/>
  <c r="AP491" i="14"/>
  <c r="AQ491" i="14"/>
  <c r="AR491" i="14"/>
  <c r="AT491" i="14"/>
  <c r="AU491" i="14"/>
  <c r="AP492" i="14"/>
  <c r="AQ492" i="14"/>
  <c r="AR492" i="14"/>
  <c r="AT492" i="14"/>
  <c r="AU492" i="14"/>
  <c r="AP493" i="14"/>
  <c r="AQ493" i="14"/>
  <c r="AR493" i="14"/>
  <c r="AT493" i="14"/>
  <c r="AU493" i="14"/>
  <c r="AP494" i="14"/>
  <c r="AQ494" i="14"/>
  <c r="AR494" i="14"/>
  <c r="AT494" i="14"/>
  <c r="AU494" i="14"/>
  <c r="AP495" i="14"/>
  <c r="AQ495" i="14"/>
  <c r="AR495" i="14"/>
  <c r="AT495" i="14"/>
  <c r="AU495" i="14"/>
  <c r="AP496" i="14"/>
  <c r="AQ496" i="14"/>
  <c r="AR496" i="14"/>
  <c r="AT496" i="14"/>
  <c r="AU496" i="14"/>
  <c r="AP497" i="14"/>
  <c r="AQ497" i="14"/>
  <c r="AR497" i="14"/>
  <c r="AT497" i="14"/>
  <c r="AU497" i="14"/>
  <c r="AP498" i="14"/>
  <c r="AQ498" i="14"/>
  <c r="AR498" i="14"/>
  <c r="AT498" i="14"/>
  <c r="AU498" i="14"/>
  <c r="AP499" i="14"/>
  <c r="AQ499" i="14"/>
  <c r="AR499" i="14"/>
  <c r="AT499" i="14"/>
  <c r="AU499" i="14"/>
  <c r="AP500" i="14"/>
  <c r="AQ500" i="14"/>
  <c r="AR500" i="14"/>
  <c r="AT500" i="14"/>
  <c r="AU500" i="14"/>
  <c r="AP501" i="14"/>
  <c r="AQ501" i="14"/>
  <c r="AR501" i="14"/>
  <c r="AT501" i="14"/>
  <c r="AU501" i="14"/>
  <c r="AP502" i="14"/>
  <c r="AQ502" i="14"/>
  <c r="AR502" i="14"/>
  <c r="AT502" i="14"/>
  <c r="AU502" i="14"/>
  <c r="AP503" i="14"/>
  <c r="AQ503" i="14"/>
  <c r="AR503" i="14"/>
  <c r="AT503" i="14"/>
  <c r="AU503" i="14"/>
  <c r="AP504" i="14"/>
  <c r="AQ504" i="14"/>
  <c r="AR504" i="14"/>
  <c r="AT504" i="14"/>
  <c r="AU504" i="14"/>
  <c r="AP505" i="14"/>
  <c r="AQ505" i="14"/>
  <c r="AR505" i="14"/>
  <c r="AT505" i="14"/>
  <c r="AU505" i="14"/>
  <c r="AP506" i="14"/>
  <c r="AQ506" i="14"/>
  <c r="AR506" i="14"/>
  <c r="AT506" i="14"/>
  <c r="AU506" i="14"/>
  <c r="AH458" i="14"/>
  <c r="AI458" i="14" s="1"/>
  <c r="AH459" i="14"/>
  <c r="AI459" i="14" s="1"/>
  <c r="AH460" i="14"/>
  <c r="AI460" i="14" s="1"/>
  <c r="AH461" i="14"/>
  <c r="AI461" i="14" s="1"/>
  <c r="AH462" i="14"/>
  <c r="AI462" i="14" s="1"/>
  <c r="AH463" i="14"/>
  <c r="AI463" i="14" s="1"/>
  <c r="AH464" i="14"/>
  <c r="AI464" i="14" s="1"/>
  <c r="AH465" i="14"/>
  <c r="AI465" i="14" s="1"/>
  <c r="AH466" i="14"/>
  <c r="AI466" i="14" s="1"/>
  <c r="AH467" i="14"/>
  <c r="AI467" i="14" s="1"/>
  <c r="AH468" i="14"/>
  <c r="AI468" i="14" s="1"/>
  <c r="AH469" i="14"/>
  <c r="AI469" i="14" s="1"/>
  <c r="AH470" i="14"/>
  <c r="AI470" i="14" s="1"/>
  <c r="AH471" i="14"/>
  <c r="AI471" i="14" s="1"/>
  <c r="AH472" i="14"/>
  <c r="AI472" i="14" s="1"/>
  <c r="AH473" i="14"/>
  <c r="AI473" i="14" s="1"/>
  <c r="AH474" i="14"/>
  <c r="AI474" i="14" s="1"/>
  <c r="AH475" i="14"/>
  <c r="AI475" i="14" s="1"/>
  <c r="AH476" i="14"/>
  <c r="AI476" i="14" s="1"/>
  <c r="AH477" i="14"/>
  <c r="AI477" i="14" s="1"/>
  <c r="AH478" i="14"/>
  <c r="AI478" i="14" s="1"/>
  <c r="AH479" i="14"/>
  <c r="AI479" i="14" s="1"/>
  <c r="AH480" i="14"/>
  <c r="AI480" i="14" s="1"/>
  <c r="AH481" i="14"/>
  <c r="AI481" i="14" s="1"/>
  <c r="AH482" i="14"/>
  <c r="AI482" i="14" s="1"/>
  <c r="AH483" i="14"/>
  <c r="AI483" i="14" s="1"/>
  <c r="AH484" i="14"/>
  <c r="AI484" i="14" s="1"/>
  <c r="AH485" i="14"/>
  <c r="AI485" i="14" s="1"/>
  <c r="AH486" i="14"/>
  <c r="AI486" i="14" s="1"/>
  <c r="AH487" i="14"/>
  <c r="AI487" i="14" s="1"/>
  <c r="AH488" i="14"/>
  <c r="AI488" i="14" s="1"/>
  <c r="AH489" i="14"/>
  <c r="AI489" i="14" s="1"/>
  <c r="AH490" i="14"/>
  <c r="AI490" i="14" s="1"/>
  <c r="AH491" i="14"/>
  <c r="AI491" i="14" s="1"/>
  <c r="AH492" i="14"/>
  <c r="AI492" i="14" s="1"/>
  <c r="AH493" i="14"/>
  <c r="AI493" i="14" s="1"/>
  <c r="AH494" i="14"/>
  <c r="AI494" i="14" s="1"/>
  <c r="AH495" i="14"/>
  <c r="AI495" i="14" s="1"/>
  <c r="AH496" i="14"/>
  <c r="AI496" i="14" s="1"/>
  <c r="AH497" i="14"/>
  <c r="AI497" i="14" s="1"/>
  <c r="AH498" i="14"/>
  <c r="AI498" i="14" s="1"/>
  <c r="AH499" i="14"/>
  <c r="AI499" i="14" s="1"/>
  <c r="AH500" i="14"/>
  <c r="AI500" i="14" s="1"/>
  <c r="AH501" i="14"/>
  <c r="AI501" i="14" s="1"/>
  <c r="AH502" i="14"/>
  <c r="AI502" i="14" s="1"/>
  <c r="AH503" i="14"/>
  <c r="AI503" i="14" s="1"/>
  <c r="AH504" i="14"/>
  <c r="AI504" i="14" s="1"/>
  <c r="AH505" i="14"/>
  <c r="AI505" i="14" s="1"/>
  <c r="AH506" i="14"/>
  <c r="AI506" i="14" s="1"/>
  <c r="Z458" i="14"/>
  <c r="AA458" i="14"/>
  <c r="Z459" i="14"/>
  <c r="AA459" i="14"/>
  <c r="Z460" i="14"/>
  <c r="AA460" i="14"/>
  <c r="Z461" i="14"/>
  <c r="AA461" i="14"/>
  <c r="Z462" i="14"/>
  <c r="AA462" i="14"/>
  <c r="Z463" i="14"/>
  <c r="AA463" i="14"/>
  <c r="Z464" i="14"/>
  <c r="AA464" i="14"/>
  <c r="Z465" i="14"/>
  <c r="AA465" i="14"/>
  <c r="Z466" i="14"/>
  <c r="AA466" i="14"/>
  <c r="Z467" i="14"/>
  <c r="AA467" i="14"/>
  <c r="Z468" i="14"/>
  <c r="AA468" i="14"/>
  <c r="Z469" i="14"/>
  <c r="AA469" i="14"/>
  <c r="Z470" i="14"/>
  <c r="AA470" i="14"/>
  <c r="Z471" i="14"/>
  <c r="AA471" i="14"/>
  <c r="Z472" i="14"/>
  <c r="AA472" i="14"/>
  <c r="Z473" i="14"/>
  <c r="AA473" i="14"/>
  <c r="Z474" i="14"/>
  <c r="AA474" i="14"/>
  <c r="Z475" i="14"/>
  <c r="AA475" i="14"/>
  <c r="Z476" i="14"/>
  <c r="AA476" i="14"/>
  <c r="Z477" i="14"/>
  <c r="AA477" i="14"/>
  <c r="Z478" i="14"/>
  <c r="AA478" i="14"/>
  <c r="Z479" i="14"/>
  <c r="AA479" i="14"/>
  <c r="Z480" i="14"/>
  <c r="AA480" i="14"/>
  <c r="Z481" i="14"/>
  <c r="AA481" i="14"/>
  <c r="Z482" i="14"/>
  <c r="AA482" i="14"/>
  <c r="Z483" i="14"/>
  <c r="AA483" i="14"/>
  <c r="Z484" i="14"/>
  <c r="AA484" i="14"/>
  <c r="Z485" i="14"/>
  <c r="AA485" i="14"/>
  <c r="Z486" i="14"/>
  <c r="AA486" i="14"/>
  <c r="Z487" i="14"/>
  <c r="AA487" i="14"/>
  <c r="Z488" i="14"/>
  <c r="AA488" i="14"/>
  <c r="Z489" i="14"/>
  <c r="AA489" i="14"/>
  <c r="Z490" i="14"/>
  <c r="AA490" i="14"/>
  <c r="Z491" i="14"/>
  <c r="AA491" i="14"/>
  <c r="Z492" i="14"/>
  <c r="AA492" i="14"/>
  <c r="Z493" i="14"/>
  <c r="AA493" i="14"/>
  <c r="Z494" i="14"/>
  <c r="AA494" i="14"/>
  <c r="Z495" i="14"/>
  <c r="AA495" i="14"/>
  <c r="Z496" i="14"/>
  <c r="AA496" i="14"/>
  <c r="Z497" i="14"/>
  <c r="AA497" i="14"/>
  <c r="Z498" i="14"/>
  <c r="AA498" i="14"/>
  <c r="Z499" i="14"/>
  <c r="AA499" i="14"/>
  <c r="Z500" i="14"/>
  <c r="AA500" i="14"/>
  <c r="Z501" i="14"/>
  <c r="AA501" i="14"/>
  <c r="Z502" i="14"/>
  <c r="AA502" i="14"/>
  <c r="Z503" i="14"/>
  <c r="AA503" i="14"/>
  <c r="Z504" i="14"/>
  <c r="AA504" i="14"/>
  <c r="Z505" i="14"/>
  <c r="AA505" i="14"/>
  <c r="Z506" i="14"/>
  <c r="AA506" i="14"/>
  <c r="AP413" i="14" l="1"/>
  <c r="AQ413" i="14"/>
  <c r="AR413" i="14"/>
  <c r="AT413" i="14"/>
  <c r="AU413" i="14"/>
  <c r="AP414" i="14"/>
  <c r="AQ414" i="14"/>
  <c r="AR414" i="14"/>
  <c r="AT414" i="14"/>
  <c r="AU414" i="14"/>
  <c r="AP415" i="14"/>
  <c r="AQ415" i="14"/>
  <c r="AR415" i="14"/>
  <c r="AT415" i="14"/>
  <c r="AU415" i="14"/>
  <c r="AP416" i="14"/>
  <c r="AQ416" i="14"/>
  <c r="AR416" i="14"/>
  <c r="AT416" i="14"/>
  <c r="AU416" i="14"/>
  <c r="AP417" i="14"/>
  <c r="AQ417" i="14"/>
  <c r="AR417" i="14"/>
  <c r="AT417" i="14"/>
  <c r="AU417" i="14"/>
  <c r="AP418" i="14"/>
  <c r="AQ418" i="14"/>
  <c r="AR418" i="14"/>
  <c r="AT418" i="14"/>
  <c r="AU418" i="14"/>
  <c r="AP419" i="14"/>
  <c r="AQ419" i="14"/>
  <c r="AR419" i="14"/>
  <c r="AT419" i="14"/>
  <c r="AU419" i="14"/>
  <c r="AP420" i="14"/>
  <c r="AQ420" i="14"/>
  <c r="AR420" i="14"/>
  <c r="AT420" i="14"/>
  <c r="AU420" i="14"/>
  <c r="AP421" i="14"/>
  <c r="AQ421" i="14"/>
  <c r="AR421" i="14"/>
  <c r="AT421" i="14"/>
  <c r="AU421" i="14"/>
  <c r="AP422" i="14"/>
  <c r="AQ422" i="14"/>
  <c r="AR422" i="14"/>
  <c r="AT422" i="14"/>
  <c r="AU422" i="14"/>
  <c r="AP423" i="14"/>
  <c r="AQ423" i="14"/>
  <c r="AR423" i="14"/>
  <c r="AT423" i="14"/>
  <c r="AU423" i="14"/>
  <c r="AP424" i="14"/>
  <c r="AQ424" i="14"/>
  <c r="AR424" i="14"/>
  <c r="AT424" i="14"/>
  <c r="AU424" i="14"/>
  <c r="AP425" i="14"/>
  <c r="AQ425" i="14"/>
  <c r="AR425" i="14"/>
  <c r="AT425" i="14"/>
  <c r="AU425" i="14"/>
  <c r="AP426" i="14"/>
  <c r="AQ426" i="14"/>
  <c r="AR426" i="14"/>
  <c r="AT426" i="14"/>
  <c r="AU426" i="14"/>
  <c r="AP427" i="14"/>
  <c r="AQ427" i="14"/>
  <c r="AR427" i="14"/>
  <c r="AT427" i="14"/>
  <c r="AU427" i="14"/>
  <c r="AP428" i="14"/>
  <c r="AQ428" i="14"/>
  <c r="AR428" i="14"/>
  <c r="AT428" i="14"/>
  <c r="AU428" i="14"/>
  <c r="AP429" i="14"/>
  <c r="AQ429" i="14"/>
  <c r="AR429" i="14"/>
  <c r="AT429" i="14"/>
  <c r="AU429" i="14"/>
  <c r="AP430" i="14"/>
  <c r="AQ430" i="14"/>
  <c r="AR430" i="14"/>
  <c r="AT430" i="14"/>
  <c r="AU430" i="14"/>
  <c r="AP431" i="14"/>
  <c r="AQ431" i="14"/>
  <c r="AR431" i="14"/>
  <c r="AT431" i="14"/>
  <c r="AU431" i="14"/>
  <c r="AP432" i="14"/>
  <c r="AQ432" i="14"/>
  <c r="AR432" i="14"/>
  <c r="AT432" i="14"/>
  <c r="AU432" i="14"/>
  <c r="AP433" i="14"/>
  <c r="AQ433" i="14"/>
  <c r="AR433" i="14"/>
  <c r="AT433" i="14"/>
  <c r="AU433" i="14"/>
  <c r="AP434" i="14"/>
  <c r="AQ434" i="14"/>
  <c r="AR434" i="14"/>
  <c r="AT434" i="14"/>
  <c r="AU434" i="14"/>
  <c r="AP435" i="14"/>
  <c r="AQ435" i="14"/>
  <c r="AR435" i="14"/>
  <c r="AT435" i="14"/>
  <c r="AU435" i="14"/>
  <c r="AP436" i="14"/>
  <c r="AQ436" i="14"/>
  <c r="AR436" i="14"/>
  <c r="AT436" i="14"/>
  <c r="AU436" i="14"/>
  <c r="AP437" i="14"/>
  <c r="AQ437" i="14"/>
  <c r="AR437" i="14"/>
  <c r="AT437" i="14"/>
  <c r="AU437" i="14"/>
  <c r="AP438" i="14"/>
  <c r="AQ438" i="14"/>
  <c r="AR438" i="14"/>
  <c r="AT438" i="14"/>
  <c r="AU438" i="14"/>
  <c r="AP439" i="14"/>
  <c r="AQ439" i="14"/>
  <c r="AR439" i="14"/>
  <c r="AT439" i="14"/>
  <c r="AU439" i="14"/>
  <c r="AP440" i="14"/>
  <c r="AQ440" i="14"/>
  <c r="AR440" i="14"/>
  <c r="AT440" i="14"/>
  <c r="AU440" i="14"/>
  <c r="AP441" i="14"/>
  <c r="AQ441" i="14"/>
  <c r="AR441" i="14"/>
  <c r="AT441" i="14"/>
  <c r="AU441" i="14"/>
  <c r="AP442" i="14"/>
  <c r="AQ442" i="14"/>
  <c r="AR442" i="14"/>
  <c r="AT442" i="14"/>
  <c r="AU442" i="14"/>
  <c r="AP443" i="14"/>
  <c r="AQ443" i="14"/>
  <c r="AR443" i="14"/>
  <c r="AT443" i="14"/>
  <c r="AU443" i="14"/>
  <c r="AP444" i="14"/>
  <c r="AQ444" i="14"/>
  <c r="AR444" i="14"/>
  <c r="AT444" i="14"/>
  <c r="AU444" i="14"/>
  <c r="AP445" i="14"/>
  <c r="AQ445" i="14"/>
  <c r="AR445" i="14"/>
  <c r="AT445" i="14"/>
  <c r="AU445" i="14"/>
  <c r="AP446" i="14"/>
  <c r="AQ446" i="14"/>
  <c r="AR446" i="14"/>
  <c r="AT446" i="14"/>
  <c r="AU446" i="14"/>
  <c r="AP447" i="14"/>
  <c r="AQ447" i="14"/>
  <c r="AR447" i="14"/>
  <c r="AT447" i="14"/>
  <c r="AU447" i="14"/>
  <c r="AP448" i="14"/>
  <c r="AQ448" i="14"/>
  <c r="AR448" i="14"/>
  <c r="AT448" i="14"/>
  <c r="AU448" i="14"/>
  <c r="AP449" i="14"/>
  <c r="AQ449" i="14"/>
  <c r="AR449" i="14"/>
  <c r="AT449" i="14"/>
  <c r="AU449" i="14"/>
  <c r="AP450" i="14"/>
  <c r="AQ450" i="14"/>
  <c r="AR450" i="14"/>
  <c r="AT450" i="14"/>
  <c r="AU450" i="14"/>
  <c r="AP451" i="14"/>
  <c r="AQ451" i="14"/>
  <c r="AR451" i="14"/>
  <c r="AT451" i="14"/>
  <c r="AU451" i="14"/>
  <c r="AP452" i="14"/>
  <c r="AQ452" i="14"/>
  <c r="AR452" i="14"/>
  <c r="AT452" i="14"/>
  <c r="AU452" i="14"/>
  <c r="AP453" i="14"/>
  <c r="AQ453" i="14"/>
  <c r="AR453" i="14"/>
  <c r="AT453" i="14"/>
  <c r="AU453" i="14"/>
  <c r="AP454" i="14"/>
  <c r="AQ454" i="14"/>
  <c r="AR454" i="14"/>
  <c r="AT454" i="14"/>
  <c r="AU454" i="14"/>
  <c r="AP455" i="14"/>
  <c r="AQ455" i="14"/>
  <c r="AR455" i="14"/>
  <c r="AT455" i="14"/>
  <c r="AU455" i="14"/>
  <c r="AP456" i="14"/>
  <c r="AQ456" i="14"/>
  <c r="AR456" i="14"/>
  <c r="AT456" i="14"/>
  <c r="AU456" i="14"/>
  <c r="AP457" i="14"/>
  <c r="AQ457" i="14"/>
  <c r="AR457" i="14"/>
  <c r="AT457" i="14"/>
  <c r="AU457" i="14"/>
  <c r="AH413" i="14"/>
  <c r="AI413" i="14" s="1"/>
  <c r="AH414" i="14"/>
  <c r="AI414" i="14" s="1"/>
  <c r="AH415" i="14"/>
  <c r="AI415" i="14" s="1"/>
  <c r="AH416" i="14"/>
  <c r="AI416" i="14" s="1"/>
  <c r="AH417" i="14"/>
  <c r="AI417" i="14" s="1"/>
  <c r="AH418" i="14"/>
  <c r="AI418" i="14" s="1"/>
  <c r="AH419" i="14"/>
  <c r="AI419" i="14" s="1"/>
  <c r="AH420" i="14"/>
  <c r="AI420" i="14" s="1"/>
  <c r="AH421" i="14"/>
  <c r="AI421" i="14" s="1"/>
  <c r="AH422" i="14"/>
  <c r="AI422" i="14" s="1"/>
  <c r="AH423" i="14"/>
  <c r="AI423" i="14" s="1"/>
  <c r="AH424" i="14"/>
  <c r="AI424" i="14" s="1"/>
  <c r="AH425" i="14"/>
  <c r="AI425" i="14" s="1"/>
  <c r="AH426" i="14"/>
  <c r="AI426" i="14" s="1"/>
  <c r="AH427" i="14"/>
  <c r="AI427" i="14" s="1"/>
  <c r="AH428" i="14"/>
  <c r="AI428" i="14" s="1"/>
  <c r="AH429" i="14"/>
  <c r="AI429" i="14" s="1"/>
  <c r="AH430" i="14"/>
  <c r="AI430" i="14" s="1"/>
  <c r="AH431" i="14"/>
  <c r="AI431" i="14" s="1"/>
  <c r="AH432" i="14"/>
  <c r="AI432" i="14" s="1"/>
  <c r="AH433" i="14"/>
  <c r="AI433" i="14" s="1"/>
  <c r="AH434" i="14"/>
  <c r="AI434" i="14" s="1"/>
  <c r="AH435" i="14"/>
  <c r="AI435" i="14" s="1"/>
  <c r="AH436" i="14"/>
  <c r="AI436" i="14" s="1"/>
  <c r="AH437" i="14"/>
  <c r="AI437" i="14" s="1"/>
  <c r="AH438" i="14"/>
  <c r="AI438" i="14" s="1"/>
  <c r="AH439" i="14"/>
  <c r="AI439" i="14" s="1"/>
  <c r="AH440" i="14"/>
  <c r="AI440" i="14" s="1"/>
  <c r="AH441" i="14"/>
  <c r="AI441" i="14" s="1"/>
  <c r="AH442" i="14"/>
  <c r="AI442" i="14" s="1"/>
  <c r="AH443" i="14"/>
  <c r="AI443" i="14" s="1"/>
  <c r="AH444" i="14"/>
  <c r="AI444" i="14" s="1"/>
  <c r="AH445" i="14"/>
  <c r="AI445" i="14" s="1"/>
  <c r="AH446" i="14"/>
  <c r="AI446" i="14" s="1"/>
  <c r="AH447" i="14"/>
  <c r="AI447" i="14" s="1"/>
  <c r="AH448" i="14"/>
  <c r="AI448" i="14" s="1"/>
  <c r="AH449" i="14"/>
  <c r="AI449" i="14" s="1"/>
  <c r="AH450" i="14"/>
  <c r="AI450" i="14" s="1"/>
  <c r="AH451" i="14"/>
  <c r="AI451" i="14" s="1"/>
  <c r="AH452" i="14"/>
  <c r="AI452" i="14" s="1"/>
  <c r="AH453" i="14"/>
  <c r="AI453" i="14" s="1"/>
  <c r="AH454" i="14"/>
  <c r="AI454" i="14" s="1"/>
  <c r="AH455" i="14"/>
  <c r="AI455" i="14" s="1"/>
  <c r="AH456" i="14"/>
  <c r="AI456" i="14" s="1"/>
  <c r="AH457" i="14"/>
  <c r="AI457" i="14" s="1"/>
  <c r="Z413" i="14"/>
  <c r="AA413" i="14"/>
  <c r="Z414" i="14"/>
  <c r="AA414" i="14"/>
  <c r="Z415" i="14"/>
  <c r="AA415" i="14"/>
  <c r="Z416" i="14"/>
  <c r="AA416" i="14"/>
  <c r="Z417" i="14"/>
  <c r="AA417" i="14"/>
  <c r="Z418" i="14"/>
  <c r="AA418" i="14"/>
  <c r="Z419" i="14"/>
  <c r="AA419" i="14"/>
  <c r="Z420" i="14"/>
  <c r="AA420" i="14"/>
  <c r="Z421" i="14"/>
  <c r="AA421" i="14"/>
  <c r="Z422" i="14"/>
  <c r="AA422" i="14"/>
  <c r="Z423" i="14"/>
  <c r="AA423" i="14"/>
  <c r="Z424" i="14"/>
  <c r="AA424" i="14"/>
  <c r="Z425" i="14"/>
  <c r="AA425" i="14"/>
  <c r="Z426" i="14"/>
  <c r="AA426" i="14"/>
  <c r="Z427" i="14"/>
  <c r="AA427" i="14"/>
  <c r="Z428" i="14"/>
  <c r="AA428" i="14"/>
  <c r="Z429" i="14"/>
  <c r="AA429" i="14"/>
  <c r="Z430" i="14"/>
  <c r="AA430" i="14"/>
  <c r="Z431" i="14"/>
  <c r="AA431" i="14"/>
  <c r="Z432" i="14"/>
  <c r="AA432" i="14"/>
  <c r="Z433" i="14"/>
  <c r="AA433" i="14"/>
  <c r="Z434" i="14"/>
  <c r="AA434" i="14"/>
  <c r="Z435" i="14"/>
  <c r="AA435" i="14"/>
  <c r="Z436" i="14"/>
  <c r="AA436" i="14"/>
  <c r="Z437" i="14"/>
  <c r="AA437" i="14"/>
  <c r="Z438" i="14"/>
  <c r="AA438" i="14"/>
  <c r="Z439" i="14"/>
  <c r="AA439" i="14"/>
  <c r="Z440" i="14"/>
  <c r="AA440" i="14"/>
  <c r="Z441" i="14"/>
  <c r="AA441" i="14"/>
  <c r="Z442" i="14"/>
  <c r="AA442" i="14"/>
  <c r="Z443" i="14"/>
  <c r="AA443" i="14"/>
  <c r="Z444" i="14"/>
  <c r="AA444" i="14"/>
  <c r="Z445" i="14"/>
  <c r="AA445" i="14"/>
  <c r="Z446" i="14"/>
  <c r="AA446" i="14"/>
  <c r="Z447" i="14"/>
  <c r="AA447" i="14"/>
  <c r="Z448" i="14"/>
  <c r="AA448" i="14"/>
  <c r="Z449" i="14"/>
  <c r="AA449" i="14"/>
  <c r="Z450" i="14"/>
  <c r="AA450" i="14"/>
  <c r="Z451" i="14"/>
  <c r="AA451" i="14"/>
  <c r="Z452" i="14"/>
  <c r="AA452" i="14"/>
  <c r="Z453" i="14"/>
  <c r="AA453" i="14"/>
  <c r="Z454" i="14"/>
  <c r="AA454" i="14"/>
  <c r="Z455" i="14"/>
  <c r="AA455" i="14"/>
  <c r="Z456" i="14"/>
  <c r="AA456" i="14"/>
  <c r="Z457" i="14"/>
  <c r="AA457" i="14"/>
  <c r="AP265" i="14" l="1"/>
  <c r="AQ265" i="14"/>
  <c r="AR265" i="14"/>
  <c r="AT265" i="14"/>
  <c r="AU265" i="14"/>
  <c r="AP266" i="14"/>
  <c r="AQ266" i="14"/>
  <c r="AR266" i="14"/>
  <c r="AT266" i="14"/>
  <c r="AU266" i="14"/>
  <c r="AP267" i="14"/>
  <c r="AQ267" i="14"/>
  <c r="AR267" i="14"/>
  <c r="AT267" i="14"/>
  <c r="AU267" i="14"/>
  <c r="AP268" i="14"/>
  <c r="AQ268" i="14"/>
  <c r="AR268" i="14"/>
  <c r="AT268" i="14"/>
  <c r="AU268" i="14"/>
  <c r="AP269" i="14"/>
  <c r="AQ269" i="14"/>
  <c r="AR269" i="14"/>
  <c r="AT269" i="14"/>
  <c r="AU269" i="14"/>
  <c r="AP270" i="14"/>
  <c r="AQ270" i="14"/>
  <c r="AR270" i="14"/>
  <c r="AT270" i="14"/>
  <c r="AU270" i="14"/>
  <c r="AP271" i="14"/>
  <c r="AQ271" i="14"/>
  <c r="AR271" i="14"/>
  <c r="AT271" i="14"/>
  <c r="AU271" i="14"/>
  <c r="AP272" i="14"/>
  <c r="AQ272" i="14"/>
  <c r="AR272" i="14"/>
  <c r="AT272" i="14"/>
  <c r="AU272" i="14"/>
  <c r="AP273" i="14"/>
  <c r="AQ273" i="14"/>
  <c r="AR273" i="14"/>
  <c r="AT273" i="14"/>
  <c r="AU273" i="14"/>
  <c r="AP274" i="14"/>
  <c r="AQ274" i="14"/>
  <c r="AR274" i="14"/>
  <c r="AT274" i="14"/>
  <c r="AU274" i="14"/>
  <c r="AP275" i="14"/>
  <c r="AQ275" i="14"/>
  <c r="AR275" i="14"/>
  <c r="AT275" i="14"/>
  <c r="AU275" i="14"/>
  <c r="AP276" i="14"/>
  <c r="AQ276" i="14"/>
  <c r="AR276" i="14"/>
  <c r="AT276" i="14"/>
  <c r="AU276" i="14"/>
  <c r="AP277" i="14"/>
  <c r="AQ277" i="14"/>
  <c r="AR277" i="14"/>
  <c r="AT277" i="14"/>
  <c r="AU277" i="14"/>
  <c r="AP278" i="14"/>
  <c r="AQ278" i="14"/>
  <c r="AR278" i="14"/>
  <c r="AT278" i="14"/>
  <c r="AU278" i="14"/>
  <c r="AP279" i="14"/>
  <c r="AQ279" i="14"/>
  <c r="AR279" i="14"/>
  <c r="AT279" i="14"/>
  <c r="AU279" i="14"/>
  <c r="AP280" i="14"/>
  <c r="AQ280" i="14"/>
  <c r="AR280" i="14"/>
  <c r="AT280" i="14"/>
  <c r="AU280" i="14"/>
  <c r="AP281" i="14"/>
  <c r="AQ281" i="14"/>
  <c r="AR281" i="14"/>
  <c r="AT281" i="14"/>
  <c r="AU281" i="14"/>
  <c r="AP282" i="14"/>
  <c r="AQ282" i="14"/>
  <c r="AR282" i="14"/>
  <c r="AT282" i="14"/>
  <c r="AU282" i="14"/>
  <c r="AP283" i="14"/>
  <c r="AQ283" i="14"/>
  <c r="AR283" i="14"/>
  <c r="AT283" i="14"/>
  <c r="AU283" i="14"/>
  <c r="AP284" i="14"/>
  <c r="AQ284" i="14"/>
  <c r="AR284" i="14"/>
  <c r="AT284" i="14"/>
  <c r="AU284" i="14"/>
  <c r="AP285" i="14"/>
  <c r="AQ285" i="14"/>
  <c r="AR285" i="14"/>
  <c r="AT285" i="14"/>
  <c r="AU285" i="14"/>
  <c r="AP286" i="14"/>
  <c r="AQ286" i="14"/>
  <c r="AR286" i="14"/>
  <c r="AT286" i="14"/>
  <c r="AU286" i="14"/>
  <c r="AP287" i="14"/>
  <c r="AQ287" i="14"/>
  <c r="AR287" i="14"/>
  <c r="AT287" i="14"/>
  <c r="AU287" i="14"/>
  <c r="AP288" i="14"/>
  <c r="AQ288" i="14"/>
  <c r="AR288" i="14"/>
  <c r="AT288" i="14"/>
  <c r="AU288" i="14"/>
  <c r="AP289" i="14"/>
  <c r="AQ289" i="14"/>
  <c r="AR289" i="14"/>
  <c r="AT289" i="14"/>
  <c r="AU289" i="14"/>
  <c r="AP290" i="14"/>
  <c r="AQ290" i="14"/>
  <c r="AR290" i="14"/>
  <c r="AT290" i="14"/>
  <c r="AU290" i="14"/>
  <c r="AP291" i="14"/>
  <c r="AQ291" i="14"/>
  <c r="AR291" i="14"/>
  <c r="AT291" i="14"/>
  <c r="AU291" i="14"/>
  <c r="AP292" i="14"/>
  <c r="AQ292" i="14"/>
  <c r="AR292" i="14"/>
  <c r="AT292" i="14"/>
  <c r="AU292" i="14"/>
  <c r="AP293" i="14"/>
  <c r="AQ293" i="14"/>
  <c r="AR293" i="14"/>
  <c r="AT293" i="14"/>
  <c r="AU293" i="14"/>
  <c r="AP294" i="14"/>
  <c r="AQ294" i="14"/>
  <c r="AR294" i="14"/>
  <c r="AT294" i="14"/>
  <c r="AU294" i="14"/>
  <c r="AP295" i="14"/>
  <c r="AQ295" i="14"/>
  <c r="AR295" i="14"/>
  <c r="AT295" i="14"/>
  <c r="AU295" i="14"/>
  <c r="AP296" i="14"/>
  <c r="AQ296" i="14"/>
  <c r="AR296" i="14"/>
  <c r="AT296" i="14"/>
  <c r="AU296" i="14"/>
  <c r="AP297" i="14"/>
  <c r="AQ297" i="14"/>
  <c r="AR297" i="14"/>
  <c r="AT297" i="14"/>
  <c r="AU297" i="14"/>
  <c r="AP298" i="14"/>
  <c r="AQ298" i="14"/>
  <c r="AR298" i="14"/>
  <c r="AT298" i="14"/>
  <c r="AU298" i="14"/>
  <c r="AP299" i="14"/>
  <c r="AQ299" i="14"/>
  <c r="AR299" i="14"/>
  <c r="AT299" i="14"/>
  <c r="AU299" i="14"/>
  <c r="AP300" i="14"/>
  <c r="AQ300" i="14"/>
  <c r="AR300" i="14"/>
  <c r="AT300" i="14"/>
  <c r="AU300" i="14"/>
  <c r="AP301" i="14"/>
  <c r="AQ301" i="14"/>
  <c r="AR301" i="14"/>
  <c r="AT301" i="14"/>
  <c r="AU301" i="14"/>
  <c r="AP302" i="14"/>
  <c r="AQ302" i="14"/>
  <c r="AR302" i="14"/>
  <c r="AT302" i="14"/>
  <c r="AU302" i="14"/>
  <c r="AP303" i="14"/>
  <c r="AQ303" i="14"/>
  <c r="AR303" i="14"/>
  <c r="AT303" i="14"/>
  <c r="AU303" i="14"/>
  <c r="AP304" i="14"/>
  <c r="AQ304" i="14"/>
  <c r="AR304" i="14"/>
  <c r="AT304" i="14"/>
  <c r="AU304" i="14"/>
  <c r="AP305" i="14"/>
  <c r="AQ305" i="14"/>
  <c r="AR305" i="14"/>
  <c r="AT305" i="14"/>
  <c r="AU305" i="14"/>
  <c r="AP306" i="14"/>
  <c r="AQ306" i="14"/>
  <c r="AR306" i="14"/>
  <c r="AT306" i="14"/>
  <c r="AU306" i="14"/>
  <c r="AP307" i="14"/>
  <c r="AQ307" i="14"/>
  <c r="AR307" i="14"/>
  <c r="AT307" i="14"/>
  <c r="AU307" i="14"/>
  <c r="AP308" i="14"/>
  <c r="AQ308" i="14"/>
  <c r="AR308" i="14"/>
  <c r="AT308" i="14"/>
  <c r="AU308" i="14"/>
  <c r="AP309" i="14"/>
  <c r="AQ309" i="14"/>
  <c r="AR309" i="14"/>
  <c r="AT309" i="14"/>
  <c r="AU309" i="14"/>
  <c r="AP310" i="14"/>
  <c r="AQ310" i="14"/>
  <c r="AR310" i="14"/>
  <c r="AT310" i="14"/>
  <c r="AU310" i="14"/>
  <c r="AP311" i="14"/>
  <c r="AQ311" i="14"/>
  <c r="AR311" i="14"/>
  <c r="AT311" i="14"/>
  <c r="AU311" i="14"/>
  <c r="AP312" i="14"/>
  <c r="AQ312" i="14"/>
  <c r="AR312" i="14"/>
  <c r="AT312" i="14"/>
  <c r="AU312" i="14"/>
  <c r="AP313" i="14"/>
  <c r="AQ313" i="14"/>
  <c r="AR313" i="14"/>
  <c r="AT313" i="14"/>
  <c r="AU313" i="14"/>
  <c r="AP314" i="14"/>
  <c r="AQ314" i="14"/>
  <c r="AR314" i="14"/>
  <c r="AT314" i="14"/>
  <c r="AU314" i="14"/>
  <c r="AP315" i="14"/>
  <c r="AQ315" i="14"/>
  <c r="AR315" i="14"/>
  <c r="AT315" i="14"/>
  <c r="AU315" i="14"/>
  <c r="AP316" i="14"/>
  <c r="AQ316" i="14"/>
  <c r="AR316" i="14"/>
  <c r="AT316" i="14"/>
  <c r="AU316" i="14"/>
  <c r="AP317" i="14"/>
  <c r="AQ317" i="14"/>
  <c r="AR317" i="14"/>
  <c r="AT317" i="14"/>
  <c r="AU317" i="14"/>
  <c r="AP318" i="14"/>
  <c r="AQ318" i="14"/>
  <c r="AR318" i="14"/>
  <c r="AT318" i="14"/>
  <c r="AU318" i="14"/>
  <c r="AP319" i="14"/>
  <c r="AQ319" i="14"/>
  <c r="AR319" i="14"/>
  <c r="AT319" i="14"/>
  <c r="AU319" i="14"/>
  <c r="AP320" i="14"/>
  <c r="AQ320" i="14"/>
  <c r="AR320" i="14"/>
  <c r="AT320" i="14"/>
  <c r="AU320" i="14"/>
  <c r="AP321" i="14"/>
  <c r="AQ321" i="14"/>
  <c r="AR321" i="14"/>
  <c r="AT321" i="14"/>
  <c r="AU321" i="14"/>
  <c r="AP322" i="14"/>
  <c r="AQ322" i="14"/>
  <c r="AR322" i="14"/>
  <c r="AT322" i="14"/>
  <c r="AU322" i="14"/>
  <c r="AP323" i="14"/>
  <c r="AQ323" i="14"/>
  <c r="AR323" i="14"/>
  <c r="AT323" i="14"/>
  <c r="AU323" i="14"/>
  <c r="AP324" i="14"/>
  <c r="AQ324" i="14"/>
  <c r="AR324" i="14"/>
  <c r="AT324" i="14"/>
  <c r="AU324" i="14"/>
  <c r="AP325" i="14"/>
  <c r="AQ325" i="14"/>
  <c r="AR325" i="14"/>
  <c r="AT325" i="14"/>
  <c r="AU325" i="14"/>
  <c r="AP326" i="14"/>
  <c r="AQ326" i="14"/>
  <c r="AR326" i="14"/>
  <c r="AT326" i="14"/>
  <c r="AU326" i="14"/>
  <c r="AP327" i="14"/>
  <c r="AQ327" i="14"/>
  <c r="AR327" i="14"/>
  <c r="AT327" i="14"/>
  <c r="AU327" i="14"/>
  <c r="AP328" i="14"/>
  <c r="AQ328" i="14"/>
  <c r="AR328" i="14"/>
  <c r="AT328" i="14"/>
  <c r="AU328" i="14"/>
  <c r="AP329" i="14"/>
  <c r="AQ329" i="14"/>
  <c r="AR329" i="14"/>
  <c r="AT329" i="14"/>
  <c r="AU329" i="14"/>
  <c r="AP330" i="14"/>
  <c r="AQ330" i="14"/>
  <c r="AR330" i="14"/>
  <c r="AT330" i="14"/>
  <c r="AU330" i="14"/>
  <c r="AP331" i="14"/>
  <c r="AQ331" i="14"/>
  <c r="AR331" i="14"/>
  <c r="AT331" i="14"/>
  <c r="AU331" i="14"/>
  <c r="AP332" i="14"/>
  <c r="AQ332" i="14"/>
  <c r="AR332" i="14"/>
  <c r="AT332" i="14"/>
  <c r="AU332" i="14"/>
  <c r="AP333" i="14"/>
  <c r="AQ333" i="14"/>
  <c r="AR333" i="14"/>
  <c r="AT333" i="14"/>
  <c r="AU333" i="14"/>
  <c r="AP334" i="14"/>
  <c r="AQ334" i="14"/>
  <c r="AR334" i="14"/>
  <c r="AT334" i="14"/>
  <c r="AU334" i="14"/>
  <c r="AP335" i="14"/>
  <c r="AQ335" i="14"/>
  <c r="AR335" i="14"/>
  <c r="AT335" i="14"/>
  <c r="AU335" i="14"/>
  <c r="AP336" i="14"/>
  <c r="AQ336" i="14"/>
  <c r="AR336" i="14"/>
  <c r="AT336" i="14"/>
  <c r="AU336" i="14"/>
  <c r="AP337" i="14"/>
  <c r="AQ337" i="14"/>
  <c r="AR337" i="14"/>
  <c r="AT337" i="14"/>
  <c r="AU337" i="14"/>
  <c r="AP338" i="14"/>
  <c r="AQ338" i="14"/>
  <c r="AR338" i="14"/>
  <c r="AT338" i="14"/>
  <c r="AU338" i="14"/>
  <c r="AP339" i="14"/>
  <c r="AQ339" i="14"/>
  <c r="AR339" i="14"/>
  <c r="AT339" i="14"/>
  <c r="AU339" i="14"/>
  <c r="AP340" i="14"/>
  <c r="AQ340" i="14"/>
  <c r="AR340" i="14"/>
  <c r="AT340" i="14"/>
  <c r="AU340" i="14"/>
  <c r="AP341" i="14"/>
  <c r="AQ341" i="14"/>
  <c r="AR341" i="14"/>
  <c r="AT341" i="14"/>
  <c r="AU341" i="14"/>
  <c r="AP342" i="14"/>
  <c r="AQ342" i="14"/>
  <c r="AR342" i="14"/>
  <c r="AT342" i="14"/>
  <c r="AU342" i="14"/>
  <c r="AP343" i="14"/>
  <c r="AQ343" i="14"/>
  <c r="AR343" i="14"/>
  <c r="AT343" i="14"/>
  <c r="AU343" i="14"/>
  <c r="AP344" i="14"/>
  <c r="AQ344" i="14"/>
  <c r="AR344" i="14"/>
  <c r="AT344" i="14"/>
  <c r="AU344" i="14"/>
  <c r="AP345" i="14"/>
  <c r="AQ345" i="14"/>
  <c r="AR345" i="14"/>
  <c r="AT345" i="14"/>
  <c r="AU345" i="14"/>
  <c r="AP346" i="14"/>
  <c r="AQ346" i="14"/>
  <c r="AR346" i="14"/>
  <c r="AT346" i="14"/>
  <c r="AU346" i="14"/>
  <c r="AP347" i="14"/>
  <c r="AQ347" i="14"/>
  <c r="AR347" i="14"/>
  <c r="AT347" i="14"/>
  <c r="AU347" i="14"/>
  <c r="AP348" i="14"/>
  <c r="AQ348" i="14"/>
  <c r="AR348" i="14"/>
  <c r="AT348" i="14"/>
  <c r="AU348" i="14"/>
  <c r="AP349" i="14"/>
  <c r="AQ349" i="14"/>
  <c r="AR349" i="14"/>
  <c r="AT349" i="14"/>
  <c r="AU349" i="14"/>
  <c r="AP350" i="14"/>
  <c r="AQ350" i="14"/>
  <c r="AR350" i="14"/>
  <c r="AT350" i="14"/>
  <c r="AU350" i="14"/>
  <c r="AP351" i="14"/>
  <c r="AQ351" i="14"/>
  <c r="AR351" i="14"/>
  <c r="AT351" i="14"/>
  <c r="AU351" i="14"/>
  <c r="AP352" i="14"/>
  <c r="AQ352" i="14"/>
  <c r="AR352" i="14"/>
  <c r="AT352" i="14"/>
  <c r="AU352" i="14"/>
  <c r="AP353" i="14"/>
  <c r="AQ353" i="14"/>
  <c r="AR353" i="14"/>
  <c r="AT353" i="14"/>
  <c r="AU353" i="14"/>
  <c r="AP354" i="14"/>
  <c r="AQ354" i="14"/>
  <c r="AR354" i="14"/>
  <c r="AT354" i="14"/>
  <c r="AU354" i="14"/>
  <c r="AP355" i="14"/>
  <c r="AQ355" i="14"/>
  <c r="AR355" i="14"/>
  <c r="AT355" i="14"/>
  <c r="AU355" i="14"/>
  <c r="AP356" i="14"/>
  <c r="AQ356" i="14"/>
  <c r="AR356" i="14"/>
  <c r="AT356" i="14"/>
  <c r="AU356" i="14"/>
  <c r="AP357" i="14"/>
  <c r="AQ357" i="14"/>
  <c r="AR357" i="14"/>
  <c r="AT357" i="14"/>
  <c r="AU357" i="14"/>
  <c r="AP358" i="14"/>
  <c r="AQ358" i="14"/>
  <c r="AR358" i="14"/>
  <c r="AT358" i="14"/>
  <c r="AU358" i="14"/>
  <c r="AP359" i="14"/>
  <c r="AQ359" i="14"/>
  <c r="AR359" i="14"/>
  <c r="AT359" i="14"/>
  <c r="AU359" i="14"/>
  <c r="AP360" i="14"/>
  <c r="AQ360" i="14"/>
  <c r="AR360" i="14"/>
  <c r="AT360" i="14"/>
  <c r="AU360" i="14"/>
  <c r="AP361" i="14"/>
  <c r="AQ361" i="14"/>
  <c r="AR361" i="14"/>
  <c r="AT361" i="14"/>
  <c r="AU361" i="14"/>
  <c r="AP362" i="14"/>
  <c r="AQ362" i="14"/>
  <c r="AR362" i="14"/>
  <c r="AT362" i="14"/>
  <c r="AU362" i="14"/>
  <c r="AP363" i="14"/>
  <c r="AQ363" i="14"/>
  <c r="AR363" i="14"/>
  <c r="AT363" i="14"/>
  <c r="AU363" i="14"/>
  <c r="AP364" i="14"/>
  <c r="AQ364" i="14"/>
  <c r="AR364" i="14"/>
  <c r="AT364" i="14"/>
  <c r="AU364" i="14"/>
  <c r="AP365" i="14"/>
  <c r="AQ365" i="14"/>
  <c r="AR365" i="14"/>
  <c r="AT365" i="14"/>
  <c r="AU365" i="14"/>
  <c r="AP366" i="14"/>
  <c r="AQ366" i="14"/>
  <c r="AR366" i="14"/>
  <c r="AT366" i="14"/>
  <c r="AU366" i="14"/>
  <c r="AP367" i="14"/>
  <c r="AQ367" i="14"/>
  <c r="AR367" i="14"/>
  <c r="AT367" i="14"/>
  <c r="AU367" i="14"/>
  <c r="AP368" i="14"/>
  <c r="AQ368" i="14"/>
  <c r="AR368" i="14"/>
  <c r="AT368" i="14"/>
  <c r="AU368" i="14"/>
  <c r="AP369" i="14"/>
  <c r="AQ369" i="14"/>
  <c r="AR369" i="14"/>
  <c r="AT369" i="14"/>
  <c r="AU369" i="14"/>
  <c r="AP370" i="14"/>
  <c r="AQ370" i="14"/>
  <c r="AR370" i="14"/>
  <c r="AT370" i="14"/>
  <c r="AU370" i="14"/>
  <c r="AP371" i="14"/>
  <c r="AQ371" i="14"/>
  <c r="AR371" i="14"/>
  <c r="AT371" i="14"/>
  <c r="AU371" i="14"/>
  <c r="AP372" i="14"/>
  <c r="AQ372" i="14"/>
  <c r="AR372" i="14"/>
  <c r="AT372" i="14"/>
  <c r="AU372" i="14"/>
  <c r="AP373" i="14"/>
  <c r="AQ373" i="14"/>
  <c r="AR373" i="14"/>
  <c r="AT373" i="14"/>
  <c r="AU373" i="14"/>
  <c r="AP374" i="14"/>
  <c r="AQ374" i="14"/>
  <c r="AR374" i="14"/>
  <c r="AT374" i="14"/>
  <c r="AU374" i="14"/>
  <c r="AP375" i="14"/>
  <c r="AQ375" i="14"/>
  <c r="AR375" i="14"/>
  <c r="AT375" i="14"/>
  <c r="AU375" i="14"/>
  <c r="AP376" i="14"/>
  <c r="AQ376" i="14"/>
  <c r="AR376" i="14"/>
  <c r="AT376" i="14"/>
  <c r="AU376" i="14"/>
  <c r="AP377" i="14"/>
  <c r="AQ377" i="14"/>
  <c r="AR377" i="14"/>
  <c r="AT377" i="14"/>
  <c r="AU377" i="14"/>
  <c r="AP378" i="14"/>
  <c r="AQ378" i="14"/>
  <c r="AR378" i="14"/>
  <c r="AT378" i="14"/>
  <c r="AU378" i="14"/>
  <c r="AP379" i="14"/>
  <c r="AQ379" i="14"/>
  <c r="AR379" i="14"/>
  <c r="AT379" i="14"/>
  <c r="AU379" i="14"/>
  <c r="AP380" i="14"/>
  <c r="AQ380" i="14"/>
  <c r="AR380" i="14"/>
  <c r="AT380" i="14"/>
  <c r="AU380" i="14"/>
  <c r="AP381" i="14"/>
  <c r="AQ381" i="14"/>
  <c r="AR381" i="14"/>
  <c r="AT381" i="14"/>
  <c r="AU381" i="14"/>
  <c r="AP382" i="14"/>
  <c r="AQ382" i="14"/>
  <c r="AR382" i="14"/>
  <c r="AT382" i="14"/>
  <c r="AU382" i="14"/>
  <c r="AP383" i="14"/>
  <c r="AQ383" i="14"/>
  <c r="AR383" i="14"/>
  <c r="AT383" i="14"/>
  <c r="AU383" i="14"/>
  <c r="AP384" i="14"/>
  <c r="AQ384" i="14"/>
  <c r="AR384" i="14"/>
  <c r="AT384" i="14"/>
  <c r="AU384" i="14"/>
  <c r="AP385" i="14"/>
  <c r="AQ385" i="14"/>
  <c r="AR385" i="14"/>
  <c r="AT385" i="14"/>
  <c r="AU385" i="14"/>
  <c r="AP386" i="14"/>
  <c r="AQ386" i="14"/>
  <c r="AR386" i="14"/>
  <c r="AT386" i="14"/>
  <c r="AU386" i="14"/>
  <c r="AP387" i="14"/>
  <c r="AQ387" i="14"/>
  <c r="AR387" i="14"/>
  <c r="AT387" i="14"/>
  <c r="AU387" i="14"/>
  <c r="AP388" i="14"/>
  <c r="AQ388" i="14"/>
  <c r="AR388" i="14"/>
  <c r="AT388" i="14"/>
  <c r="AU388" i="14"/>
  <c r="AP389" i="14"/>
  <c r="AQ389" i="14"/>
  <c r="AR389" i="14"/>
  <c r="AT389" i="14"/>
  <c r="AU389" i="14"/>
  <c r="AP390" i="14"/>
  <c r="AQ390" i="14"/>
  <c r="AR390" i="14"/>
  <c r="AT390" i="14"/>
  <c r="AU390" i="14"/>
  <c r="AP391" i="14"/>
  <c r="AQ391" i="14"/>
  <c r="AR391" i="14"/>
  <c r="AT391" i="14"/>
  <c r="AU391" i="14"/>
  <c r="AP392" i="14"/>
  <c r="AQ392" i="14"/>
  <c r="AR392" i="14"/>
  <c r="AT392" i="14"/>
  <c r="AU392" i="14"/>
  <c r="AP393" i="14"/>
  <c r="AQ393" i="14"/>
  <c r="AR393" i="14"/>
  <c r="AT393" i="14"/>
  <c r="AU393" i="14"/>
  <c r="AP394" i="14"/>
  <c r="AQ394" i="14"/>
  <c r="AR394" i="14"/>
  <c r="AT394" i="14"/>
  <c r="AU394" i="14"/>
  <c r="AP395" i="14"/>
  <c r="AQ395" i="14"/>
  <c r="AR395" i="14"/>
  <c r="AT395" i="14"/>
  <c r="AU395" i="14"/>
  <c r="AP396" i="14"/>
  <c r="AQ396" i="14"/>
  <c r="AR396" i="14"/>
  <c r="AT396" i="14"/>
  <c r="AU396" i="14"/>
  <c r="AP397" i="14"/>
  <c r="AQ397" i="14"/>
  <c r="AR397" i="14"/>
  <c r="AT397" i="14"/>
  <c r="AU397" i="14"/>
  <c r="AP398" i="14"/>
  <c r="AQ398" i="14"/>
  <c r="AR398" i="14"/>
  <c r="AT398" i="14"/>
  <c r="AU398" i="14"/>
  <c r="AP399" i="14"/>
  <c r="AQ399" i="14"/>
  <c r="AR399" i="14"/>
  <c r="AT399" i="14"/>
  <c r="AU399" i="14"/>
  <c r="AP400" i="14"/>
  <c r="AQ400" i="14"/>
  <c r="AR400" i="14"/>
  <c r="AT400" i="14"/>
  <c r="AU400" i="14"/>
  <c r="AP401" i="14"/>
  <c r="AQ401" i="14"/>
  <c r="AR401" i="14"/>
  <c r="AT401" i="14"/>
  <c r="AU401" i="14"/>
  <c r="AP402" i="14"/>
  <c r="AQ402" i="14"/>
  <c r="AR402" i="14"/>
  <c r="AT402" i="14"/>
  <c r="AU402" i="14"/>
  <c r="AP403" i="14"/>
  <c r="AQ403" i="14"/>
  <c r="AR403" i="14"/>
  <c r="AT403" i="14"/>
  <c r="AU403" i="14"/>
  <c r="AP404" i="14"/>
  <c r="AQ404" i="14"/>
  <c r="AR404" i="14"/>
  <c r="AT404" i="14"/>
  <c r="AU404" i="14"/>
  <c r="AP405" i="14"/>
  <c r="AQ405" i="14"/>
  <c r="AR405" i="14"/>
  <c r="AT405" i="14"/>
  <c r="AU405" i="14"/>
  <c r="AP406" i="14"/>
  <c r="AQ406" i="14"/>
  <c r="AR406" i="14"/>
  <c r="AT406" i="14"/>
  <c r="AU406" i="14"/>
  <c r="AP407" i="14"/>
  <c r="AQ407" i="14"/>
  <c r="AR407" i="14"/>
  <c r="AT407" i="14"/>
  <c r="AU407" i="14"/>
  <c r="AP408" i="14"/>
  <c r="AQ408" i="14"/>
  <c r="AR408" i="14"/>
  <c r="AT408" i="14"/>
  <c r="AU408" i="14"/>
  <c r="AP409" i="14"/>
  <c r="AQ409" i="14"/>
  <c r="AR409" i="14"/>
  <c r="AT409" i="14"/>
  <c r="AU409" i="14"/>
  <c r="AP410" i="14"/>
  <c r="AQ410" i="14"/>
  <c r="AR410" i="14"/>
  <c r="AT410" i="14"/>
  <c r="AU410" i="14"/>
  <c r="AP411" i="14"/>
  <c r="AQ411" i="14"/>
  <c r="AR411" i="14"/>
  <c r="AT411" i="14"/>
  <c r="AU411" i="14"/>
  <c r="AP412" i="14"/>
  <c r="AQ412" i="14"/>
  <c r="AR412" i="14"/>
  <c r="AT412" i="14"/>
  <c r="AU412" i="14"/>
  <c r="AH265" i="14"/>
  <c r="AI265" i="14" s="1"/>
  <c r="AH266" i="14"/>
  <c r="AI266" i="14" s="1"/>
  <c r="AH267" i="14"/>
  <c r="AI267" i="14" s="1"/>
  <c r="AH268" i="14"/>
  <c r="AI268" i="14" s="1"/>
  <c r="AH269" i="14"/>
  <c r="AI269" i="14" s="1"/>
  <c r="AH270" i="14"/>
  <c r="AI270" i="14" s="1"/>
  <c r="AH271" i="14"/>
  <c r="AI271" i="14" s="1"/>
  <c r="AH272" i="14"/>
  <c r="AI272" i="14" s="1"/>
  <c r="AH273" i="14"/>
  <c r="AI273" i="14" s="1"/>
  <c r="AH274" i="14"/>
  <c r="AI274" i="14" s="1"/>
  <c r="AH275" i="14"/>
  <c r="AI275" i="14" s="1"/>
  <c r="AH276" i="14"/>
  <c r="AI276" i="14" s="1"/>
  <c r="AH277" i="14"/>
  <c r="AI277" i="14" s="1"/>
  <c r="AH278" i="14"/>
  <c r="AI278" i="14" s="1"/>
  <c r="AH279" i="14"/>
  <c r="AI279" i="14" s="1"/>
  <c r="AH280" i="14"/>
  <c r="AI280" i="14" s="1"/>
  <c r="AH281" i="14"/>
  <c r="AI281" i="14" s="1"/>
  <c r="AH282" i="14"/>
  <c r="AI282" i="14" s="1"/>
  <c r="AH283" i="14"/>
  <c r="AI283" i="14" s="1"/>
  <c r="AH284" i="14"/>
  <c r="AI284" i="14" s="1"/>
  <c r="AH285" i="14"/>
  <c r="AI285" i="14" s="1"/>
  <c r="AH286" i="14"/>
  <c r="AI286" i="14" s="1"/>
  <c r="AH287" i="14"/>
  <c r="AI287" i="14" s="1"/>
  <c r="AH288" i="14"/>
  <c r="AI288" i="14" s="1"/>
  <c r="AH289" i="14"/>
  <c r="AI289" i="14" s="1"/>
  <c r="AH290" i="14"/>
  <c r="AI290" i="14" s="1"/>
  <c r="AH291" i="14"/>
  <c r="AI291" i="14" s="1"/>
  <c r="AH292" i="14"/>
  <c r="AI292" i="14" s="1"/>
  <c r="AH293" i="14"/>
  <c r="AI293" i="14" s="1"/>
  <c r="AH294" i="14"/>
  <c r="AI294" i="14" s="1"/>
  <c r="AH295" i="14"/>
  <c r="AI295" i="14" s="1"/>
  <c r="AH296" i="14"/>
  <c r="AI296" i="14" s="1"/>
  <c r="AH297" i="14"/>
  <c r="AI297" i="14" s="1"/>
  <c r="AH298" i="14"/>
  <c r="AI298" i="14" s="1"/>
  <c r="AH299" i="14"/>
  <c r="AI299" i="14" s="1"/>
  <c r="AH300" i="14"/>
  <c r="AI300" i="14" s="1"/>
  <c r="AH301" i="14"/>
  <c r="AI301" i="14" s="1"/>
  <c r="AH302" i="14"/>
  <c r="AI302" i="14" s="1"/>
  <c r="AH303" i="14"/>
  <c r="AI303" i="14" s="1"/>
  <c r="AH304" i="14"/>
  <c r="AI304" i="14" s="1"/>
  <c r="AH305" i="14"/>
  <c r="AI305" i="14" s="1"/>
  <c r="AH306" i="14"/>
  <c r="AI306" i="14" s="1"/>
  <c r="AH307" i="14"/>
  <c r="AI307" i="14" s="1"/>
  <c r="AH308" i="14"/>
  <c r="AI308" i="14" s="1"/>
  <c r="AH309" i="14"/>
  <c r="AI309" i="14" s="1"/>
  <c r="AH310" i="14"/>
  <c r="AI310" i="14" s="1"/>
  <c r="AH311" i="14"/>
  <c r="AI311" i="14" s="1"/>
  <c r="AH312" i="14"/>
  <c r="AI312" i="14" s="1"/>
  <c r="AH313" i="14"/>
  <c r="AI313" i="14" s="1"/>
  <c r="AH314" i="14"/>
  <c r="AI314" i="14" s="1"/>
  <c r="AH315" i="14"/>
  <c r="AI315" i="14" s="1"/>
  <c r="AH316" i="14"/>
  <c r="AI316" i="14" s="1"/>
  <c r="AH317" i="14"/>
  <c r="AI317" i="14" s="1"/>
  <c r="AH318" i="14"/>
  <c r="AI318" i="14" s="1"/>
  <c r="AH319" i="14"/>
  <c r="AI319" i="14" s="1"/>
  <c r="AH320" i="14"/>
  <c r="AI320" i="14" s="1"/>
  <c r="AH321" i="14"/>
  <c r="AI321" i="14" s="1"/>
  <c r="AH322" i="14"/>
  <c r="AI322" i="14" s="1"/>
  <c r="AH323" i="14"/>
  <c r="AI323" i="14" s="1"/>
  <c r="AH324" i="14"/>
  <c r="AI324" i="14" s="1"/>
  <c r="AH325" i="14"/>
  <c r="AI325" i="14" s="1"/>
  <c r="AH326" i="14"/>
  <c r="AI326" i="14" s="1"/>
  <c r="AH327" i="14"/>
  <c r="AI327" i="14" s="1"/>
  <c r="AH328" i="14"/>
  <c r="AI328" i="14" s="1"/>
  <c r="AH329" i="14"/>
  <c r="AI329" i="14" s="1"/>
  <c r="AH330" i="14"/>
  <c r="AI330" i="14" s="1"/>
  <c r="AH331" i="14"/>
  <c r="AI331" i="14" s="1"/>
  <c r="AH332" i="14"/>
  <c r="AI332" i="14" s="1"/>
  <c r="AH333" i="14"/>
  <c r="AI333" i="14" s="1"/>
  <c r="AH334" i="14"/>
  <c r="AI334" i="14" s="1"/>
  <c r="AH335" i="14"/>
  <c r="AI335" i="14" s="1"/>
  <c r="AH336" i="14"/>
  <c r="AI336" i="14" s="1"/>
  <c r="AH337" i="14"/>
  <c r="AI337" i="14" s="1"/>
  <c r="AH338" i="14"/>
  <c r="AI338" i="14" s="1"/>
  <c r="AH339" i="14"/>
  <c r="AI339" i="14" s="1"/>
  <c r="AH340" i="14"/>
  <c r="AI340" i="14" s="1"/>
  <c r="AH341" i="14"/>
  <c r="AI341" i="14" s="1"/>
  <c r="AH342" i="14"/>
  <c r="AI342" i="14" s="1"/>
  <c r="AH343" i="14"/>
  <c r="AI343" i="14" s="1"/>
  <c r="AH344" i="14"/>
  <c r="AI344" i="14" s="1"/>
  <c r="AH345" i="14"/>
  <c r="AI345" i="14" s="1"/>
  <c r="AH346" i="14"/>
  <c r="AI346" i="14" s="1"/>
  <c r="AH347" i="14"/>
  <c r="AI347" i="14" s="1"/>
  <c r="AH348" i="14"/>
  <c r="AI348" i="14" s="1"/>
  <c r="AH349" i="14"/>
  <c r="AI349" i="14" s="1"/>
  <c r="AH350" i="14"/>
  <c r="AI350" i="14" s="1"/>
  <c r="AH351" i="14"/>
  <c r="AI351" i="14" s="1"/>
  <c r="AH352" i="14"/>
  <c r="AI352" i="14" s="1"/>
  <c r="AH353" i="14"/>
  <c r="AI353" i="14" s="1"/>
  <c r="AH354" i="14"/>
  <c r="AI354" i="14" s="1"/>
  <c r="AH355" i="14"/>
  <c r="AI355" i="14" s="1"/>
  <c r="AH356" i="14"/>
  <c r="AI356" i="14" s="1"/>
  <c r="AH357" i="14"/>
  <c r="AI357" i="14" s="1"/>
  <c r="AH358" i="14"/>
  <c r="AI358" i="14" s="1"/>
  <c r="AH359" i="14"/>
  <c r="AI359" i="14" s="1"/>
  <c r="AH360" i="14"/>
  <c r="AI360" i="14" s="1"/>
  <c r="AH361" i="14"/>
  <c r="AI361" i="14" s="1"/>
  <c r="AH362" i="14"/>
  <c r="AI362" i="14" s="1"/>
  <c r="AH363" i="14"/>
  <c r="AI363" i="14" s="1"/>
  <c r="AH364" i="14"/>
  <c r="AI364" i="14" s="1"/>
  <c r="AH365" i="14"/>
  <c r="AI365" i="14" s="1"/>
  <c r="AH366" i="14"/>
  <c r="AI366" i="14" s="1"/>
  <c r="AH367" i="14"/>
  <c r="AI367" i="14" s="1"/>
  <c r="AH368" i="14"/>
  <c r="AI368" i="14" s="1"/>
  <c r="AH369" i="14"/>
  <c r="AI369" i="14" s="1"/>
  <c r="AH370" i="14"/>
  <c r="AI370" i="14" s="1"/>
  <c r="AH371" i="14"/>
  <c r="AI371" i="14" s="1"/>
  <c r="AH372" i="14"/>
  <c r="AI372" i="14" s="1"/>
  <c r="AH373" i="14"/>
  <c r="AI373" i="14" s="1"/>
  <c r="AH374" i="14"/>
  <c r="AI374" i="14" s="1"/>
  <c r="AH375" i="14"/>
  <c r="AI375" i="14" s="1"/>
  <c r="AH376" i="14"/>
  <c r="AI376" i="14" s="1"/>
  <c r="AH377" i="14"/>
  <c r="AI377" i="14" s="1"/>
  <c r="AH378" i="14"/>
  <c r="AI378" i="14" s="1"/>
  <c r="AH379" i="14"/>
  <c r="AI379" i="14" s="1"/>
  <c r="AH380" i="14"/>
  <c r="AI380" i="14" s="1"/>
  <c r="AH381" i="14"/>
  <c r="AI381" i="14" s="1"/>
  <c r="AH382" i="14"/>
  <c r="AI382" i="14" s="1"/>
  <c r="AH383" i="14"/>
  <c r="AI383" i="14" s="1"/>
  <c r="AH384" i="14"/>
  <c r="AI384" i="14" s="1"/>
  <c r="AH385" i="14"/>
  <c r="AI385" i="14" s="1"/>
  <c r="AH386" i="14"/>
  <c r="AI386" i="14" s="1"/>
  <c r="AH387" i="14"/>
  <c r="AI387" i="14" s="1"/>
  <c r="AH388" i="14"/>
  <c r="AI388" i="14" s="1"/>
  <c r="AH389" i="14"/>
  <c r="AI389" i="14" s="1"/>
  <c r="AH390" i="14"/>
  <c r="AI390" i="14" s="1"/>
  <c r="AH391" i="14"/>
  <c r="AI391" i="14" s="1"/>
  <c r="AH392" i="14"/>
  <c r="AI392" i="14" s="1"/>
  <c r="AH393" i="14"/>
  <c r="AI393" i="14" s="1"/>
  <c r="AH394" i="14"/>
  <c r="AI394" i="14" s="1"/>
  <c r="AH395" i="14"/>
  <c r="AI395" i="14" s="1"/>
  <c r="AH396" i="14"/>
  <c r="AI396" i="14" s="1"/>
  <c r="AH397" i="14"/>
  <c r="AI397" i="14" s="1"/>
  <c r="AH398" i="14"/>
  <c r="AI398" i="14" s="1"/>
  <c r="AH399" i="14"/>
  <c r="AI399" i="14" s="1"/>
  <c r="AH400" i="14"/>
  <c r="AI400" i="14" s="1"/>
  <c r="AH401" i="14"/>
  <c r="AI401" i="14" s="1"/>
  <c r="AH402" i="14"/>
  <c r="AI402" i="14" s="1"/>
  <c r="AH403" i="14"/>
  <c r="AI403" i="14" s="1"/>
  <c r="AH404" i="14"/>
  <c r="AI404" i="14" s="1"/>
  <c r="AH405" i="14"/>
  <c r="AI405" i="14" s="1"/>
  <c r="AH406" i="14"/>
  <c r="AI406" i="14" s="1"/>
  <c r="AH407" i="14"/>
  <c r="AI407" i="14" s="1"/>
  <c r="AH408" i="14"/>
  <c r="AI408" i="14" s="1"/>
  <c r="AH409" i="14"/>
  <c r="AI409" i="14" s="1"/>
  <c r="AH410" i="14"/>
  <c r="AI410" i="14" s="1"/>
  <c r="AH411" i="14"/>
  <c r="AI411" i="14" s="1"/>
  <c r="AH412" i="14"/>
  <c r="AI412" i="14" s="1"/>
  <c r="Z265" i="14"/>
  <c r="AA265" i="14"/>
  <c r="Z266" i="14"/>
  <c r="AA266" i="14"/>
  <c r="Z267" i="14"/>
  <c r="AA267" i="14"/>
  <c r="Z268" i="14"/>
  <c r="AA268" i="14"/>
  <c r="Z269" i="14"/>
  <c r="AA269" i="14"/>
  <c r="Z270" i="14"/>
  <c r="AA270" i="14"/>
  <c r="Z271" i="14"/>
  <c r="AA271" i="14"/>
  <c r="Z272" i="14"/>
  <c r="AA272" i="14"/>
  <c r="Z273" i="14"/>
  <c r="AA273" i="14"/>
  <c r="Z274" i="14"/>
  <c r="AA274" i="14"/>
  <c r="Z275" i="14"/>
  <c r="AA275" i="14"/>
  <c r="Z276" i="14"/>
  <c r="AA276" i="14"/>
  <c r="Z277" i="14"/>
  <c r="AA277" i="14"/>
  <c r="Z278" i="14"/>
  <c r="AA278" i="14"/>
  <c r="Z279" i="14"/>
  <c r="AA279" i="14"/>
  <c r="Z280" i="14"/>
  <c r="AA280" i="14"/>
  <c r="Z281" i="14"/>
  <c r="AA281" i="14"/>
  <c r="Z282" i="14"/>
  <c r="AA282" i="14"/>
  <c r="Z283" i="14"/>
  <c r="AA283" i="14"/>
  <c r="Z284" i="14"/>
  <c r="AA284" i="14"/>
  <c r="Z285" i="14"/>
  <c r="AA285" i="14"/>
  <c r="Z286" i="14"/>
  <c r="AA286" i="14"/>
  <c r="Z287" i="14"/>
  <c r="AA287" i="14"/>
  <c r="Z288" i="14"/>
  <c r="AA288" i="14"/>
  <c r="Z289" i="14"/>
  <c r="AA289" i="14"/>
  <c r="Z290" i="14"/>
  <c r="AA290" i="14"/>
  <c r="Z291" i="14"/>
  <c r="AA291" i="14"/>
  <c r="Z292" i="14"/>
  <c r="AA292" i="14"/>
  <c r="Z293" i="14"/>
  <c r="AA293" i="14"/>
  <c r="Z294" i="14"/>
  <c r="AA294" i="14"/>
  <c r="Z295" i="14"/>
  <c r="AA295" i="14"/>
  <c r="Z296" i="14"/>
  <c r="AA296" i="14"/>
  <c r="Z297" i="14"/>
  <c r="AA297" i="14"/>
  <c r="Z298" i="14"/>
  <c r="AA298" i="14"/>
  <c r="Z299" i="14"/>
  <c r="AA299" i="14"/>
  <c r="Z300" i="14"/>
  <c r="AA300" i="14"/>
  <c r="Z301" i="14"/>
  <c r="AA301" i="14"/>
  <c r="Z302" i="14"/>
  <c r="AA302" i="14"/>
  <c r="Z303" i="14"/>
  <c r="AA303" i="14"/>
  <c r="Z304" i="14"/>
  <c r="AA304" i="14"/>
  <c r="Z305" i="14"/>
  <c r="AA305" i="14"/>
  <c r="Z306" i="14"/>
  <c r="AA306" i="14"/>
  <c r="Z307" i="14"/>
  <c r="AA307" i="14"/>
  <c r="Z308" i="14"/>
  <c r="AA308" i="14"/>
  <c r="Z309" i="14"/>
  <c r="AA309" i="14"/>
  <c r="Z310" i="14"/>
  <c r="AA310" i="14"/>
  <c r="Z311" i="14"/>
  <c r="AA311" i="14"/>
  <c r="Z312" i="14"/>
  <c r="AA312" i="14"/>
  <c r="Z313" i="14"/>
  <c r="AA313" i="14"/>
  <c r="Z314" i="14"/>
  <c r="AA314" i="14"/>
  <c r="Z315" i="14"/>
  <c r="AA315" i="14"/>
  <c r="Z316" i="14"/>
  <c r="AA316" i="14"/>
  <c r="Z317" i="14"/>
  <c r="AA317" i="14"/>
  <c r="Z318" i="14"/>
  <c r="AA318" i="14"/>
  <c r="Z319" i="14"/>
  <c r="AA319" i="14"/>
  <c r="Z320" i="14"/>
  <c r="AA320" i="14"/>
  <c r="Z321" i="14"/>
  <c r="AA321" i="14"/>
  <c r="Z322" i="14"/>
  <c r="AA322" i="14"/>
  <c r="Z323" i="14"/>
  <c r="AA323" i="14"/>
  <c r="Z324" i="14"/>
  <c r="AA324" i="14"/>
  <c r="Z325" i="14"/>
  <c r="AA325" i="14"/>
  <c r="Z326" i="14"/>
  <c r="AA326" i="14"/>
  <c r="Z327" i="14"/>
  <c r="AA327" i="14"/>
  <c r="Z328" i="14"/>
  <c r="AA328" i="14"/>
  <c r="Z329" i="14"/>
  <c r="AA329" i="14"/>
  <c r="Z330" i="14"/>
  <c r="AA330" i="14"/>
  <c r="Z331" i="14"/>
  <c r="AA331" i="14"/>
  <c r="Z332" i="14"/>
  <c r="AA332" i="14"/>
  <c r="Z333" i="14"/>
  <c r="AA333" i="14"/>
  <c r="Z334" i="14"/>
  <c r="AA334" i="14"/>
  <c r="Z335" i="14"/>
  <c r="AA335" i="14"/>
  <c r="Z336" i="14"/>
  <c r="AA336" i="14"/>
  <c r="Z337" i="14"/>
  <c r="AA337" i="14"/>
  <c r="Z338" i="14"/>
  <c r="AA338" i="14"/>
  <c r="Z339" i="14"/>
  <c r="AA339" i="14"/>
  <c r="Z340" i="14"/>
  <c r="AA340" i="14"/>
  <c r="Z341" i="14"/>
  <c r="AA341" i="14"/>
  <c r="Z342" i="14"/>
  <c r="AA342" i="14"/>
  <c r="Z343" i="14"/>
  <c r="AA343" i="14"/>
  <c r="Z344" i="14"/>
  <c r="AA344" i="14"/>
  <c r="Z345" i="14"/>
  <c r="AA345" i="14"/>
  <c r="Z346" i="14"/>
  <c r="AA346" i="14"/>
  <c r="Z347" i="14"/>
  <c r="AA347" i="14"/>
  <c r="Z348" i="14"/>
  <c r="AA348" i="14"/>
  <c r="Z349" i="14"/>
  <c r="AA349" i="14"/>
  <c r="Z350" i="14"/>
  <c r="AA350" i="14"/>
  <c r="Z351" i="14"/>
  <c r="AA351" i="14"/>
  <c r="Z352" i="14"/>
  <c r="AA352" i="14"/>
  <c r="Z353" i="14"/>
  <c r="AA353" i="14"/>
  <c r="Z354" i="14"/>
  <c r="AA354" i="14"/>
  <c r="Z355" i="14"/>
  <c r="AA355" i="14"/>
  <c r="Z356" i="14"/>
  <c r="AA356" i="14"/>
  <c r="Z357" i="14"/>
  <c r="AA357" i="14"/>
  <c r="Z358" i="14"/>
  <c r="AA358" i="14"/>
  <c r="Z359" i="14"/>
  <c r="AA359" i="14"/>
  <c r="Z360" i="14"/>
  <c r="AA360" i="14"/>
  <c r="Z361" i="14"/>
  <c r="AA361" i="14"/>
  <c r="Z362" i="14"/>
  <c r="AA362" i="14"/>
  <c r="Z363" i="14"/>
  <c r="AA363" i="14"/>
  <c r="Z364" i="14"/>
  <c r="AA364" i="14"/>
  <c r="Z365" i="14"/>
  <c r="AA365" i="14"/>
  <c r="Z366" i="14"/>
  <c r="AA366" i="14"/>
  <c r="Z367" i="14"/>
  <c r="AA367" i="14"/>
  <c r="Z368" i="14"/>
  <c r="AA368" i="14"/>
  <c r="Z369" i="14"/>
  <c r="AA369" i="14"/>
  <c r="Z370" i="14"/>
  <c r="AA370" i="14"/>
  <c r="Z371" i="14"/>
  <c r="AA371" i="14"/>
  <c r="Z372" i="14"/>
  <c r="AA372" i="14"/>
  <c r="Z373" i="14"/>
  <c r="AA373" i="14"/>
  <c r="Z374" i="14"/>
  <c r="AA374" i="14"/>
  <c r="Z375" i="14"/>
  <c r="AA375" i="14"/>
  <c r="Z376" i="14"/>
  <c r="AA376" i="14"/>
  <c r="Z377" i="14"/>
  <c r="AA377" i="14"/>
  <c r="Z378" i="14"/>
  <c r="AA378" i="14"/>
  <c r="Z379" i="14"/>
  <c r="AA379" i="14"/>
  <c r="Z380" i="14"/>
  <c r="AA380" i="14"/>
  <c r="Z381" i="14"/>
  <c r="AA381" i="14"/>
  <c r="Z382" i="14"/>
  <c r="AA382" i="14"/>
  <c r="Z383" i="14"/>
  <c r="AA383" i="14"/>
  <c r="Z384" i="14"/>
  <c r="AA384" i="14"/>
  <c r="Z385" i="14"/>
  <c r="AA385" i="14"/>
  <c r="Z386" i="14"/>
  <c r="AA386" i="14"/>
  <c r="Z387" i="14"/>
  <c r="AA387" i="14"/>
  <c r="Z388" i="14"/>
  <c r="AA388" i="14"/>
  <c r="Z389" i="14"/>
  <c r="AA389" i="14"/>
  <c r="Z390" i="14"/>
  <c r="AA390" i="14"/>
  <c r="Z391" i="14"/>
  <c r="AA391" i="14"/>
  <c r="Z392" i="14"/>
  <c r="AA392" i="14"/>
  <c r="Z393" i="14"/>
  <c r="AA393" i="14"/>
  <c r="Z394" i="14"/>
  <c r="AA394" i="14"/>
  <c r="Z395" i="14"/>
  <c r="AA395" i="14"/>
  <c r="Z396" i="14"/>
  <c r="AA396" i="14"/>
  <c r="Z397" i="14"/>
  <c r="AA397" i="14"/>
  <c r="Z398" i="14"/>
  <c r="AA398" i="14"/>
  <c r="Z399" i="14"/>
  <c r="AA399" i="14"/>
  <c r="Z400" i="14"/>
  <c r="AA400" i="14"/>
  <c r="Z401" i="14"/>
  <c r="AA401" i="14"/>
  <c r="Z402" i="14"/>
  <c r="AA402" i="14"/>
  <c r="Z403" i="14"/>
  <c r="AA403" i="14"/>
  <c r="Z404" i="14"/>
  <c r="AA404" i="14"/>
  <c r="Z405" i="14"/>
  <c r="AA405" i="14"/>
  <c r="Z406" i="14"/>
  <c r="AA406" i="14"/>
  <c r="Z407" i="14"/>
  <c r="AA407" i="14"/>
  <c r="Z408" i="14"/>
  <c r="AA408" i="14"/>
  <c r="Z409" i="14"/>
  <c r="AA409" i="14"/>
  <c r="Z410" i="14"/>
  <c r="AA410" i="14"/>
  <c r="Z411" i="14"/>
  <c r="AA411" i="14"/>
  <c r="Z412" i="14"/>
  <c r="AA412" i="14"/>
  <c r="K3" i="14"/>
  <c r="K4" i="14" s="1"/>
  <c r="K5" i="14" s="1"/>
  <c r="K6" i="14" s="1"/>
  <c r="K7" i="14" s="1"/>
  <c r="K8" i="14" s="1"/>
  <c r="K9" i="14" s="1"/>
  <c r="K10" i="14" s="1"/>
  <c r="K11" i="14" s="1"/>
  <c r="K12" i="14" s="1"/>
  <c r="K13" i="14" s="1"/>
  <c r="K14" i="14" s="1"/>
  <c r="K15" i="14" s="1"/>
  <c r="K16" i="14" s="1"/>
  <c r="K17" i="14" s="1"/>
  <c r="K18" i="14" s="1"/>
  <c r="K19" i="14" s="1"/>
  <c r="K20" i="14" s="1"/>
  <c r="K21" i="14" s="1"/>
  <c r="K22" i="14" s="1"/>
  <c r="K23" i="14" s="1"/>
  <c r="K24" i="14" s="1"/>
  <c r="K25" i="14" s="1"/>
  <c r="K26" i="14" s="1"/>
  <c r="K27" i="14" s="1"/>
  <c r="K28" i="14" s="1"/>
  <c r="K29" i="14" s="1"/>
  <c r="K30" i="14" s="1"/>
  <c r="K31" i="14" s="1"/>
  <c r="K32" i="14" s="1"/>
  <c r="K33" i="14" s="1"/>
  <c r="K34" i="14" s="1"/>
  <c r="K35" i="14" s="1"/>
  <c r="K36" i="14" s="1"/>
  <c r="K37" i="14" s="1"/>
  <c r="K38" i="14" s="1"/>
  <c r="K39" i="14" s="1"/>
  <c r="K40" i="14" s="1"/>
  <c r="K41" i="14" s="1"/>
  <c r="K42" i="14" s="1"/>
  <c r="K43" i="14" s="1"/>
  <c r="K44" i="14" s="1"/>
  <c r="K45" i="14" s="1"/>
  <c r="K46" i="14" s="1"/>
  <c r="K47" i="14" s="1"/>
  <c r="K48" i="14" s="1"/>
  <c r="K49" i="14" s="1"/>
  <c r="K50" i="14" s="1"/>
  <c r="K51" i="14" s="1"/>
  <c r="K52" i="14" s="1"/>
  <c r="K53" i="14" s="1"/>
  <c r="K54" i="14" s="1"/>
  <c r="K55" i="14" s="1"/>
  <c r="K56" i="14" s="1"/>
  <c r="K57" i="14" s="1"/>
  <c r="K58" i="14" s="1"/>
  <c r="K59" i="14" s="1"/>
  <c r="K60" i="14" s="1"/>
  <c r="K61" i="14" s="1"/>
  <c r="K62" i="14" s="1"/>
  <c r="K63" i="14" s="1"/>
  <c r="K64" i="14" s="1"/>
  <c r="K65" i="14" s="1"/>
  <c r="K66" i="14" s="1"/>
  <c r="K67" i="14" s="1"/>
  <c r="K68" i="14" s="1"/>
  <c r="K69" i="14" s="1"/>
  <c r="K70" i="14" s="1"/>
  <c r="K71" i="14" s="1"/>
  <c r="K72" i="14" s="1"/>
  <c r="K73" i="14" s="1"/>
  <c r="K74" i="14" s="1"/>
  <c r="K75" i="14" s="1"/>
  <c r="K76" i="14" s="1"/>
  <c r="K77" i="14" s="1"/>
  <c r="K78" i="14" s="1"/>
  <c r="K79" i="14" s="1"/>
  <c r="K80" i="14" s="1"/>
  <c r="K81" i="14" s="1"/>
  <c r="K82" i="14" s="1"/>
  <c r="K83" i="14" s="1"/>
  <c r="K84" i="14" s="1"/>
  <c r="K85" i="14" s="1"/>
  <c r="K86" i="14" s="1"/>
  <c r="K87" i="14" s="1"/>
  <c r="K88" i="14" s="1"/>
  <c r="K89" i="14" s="1"/>
  <c r="K90" i="14" s="1"/>
  <c r="K91" i="14" s="1"/>
  <c r="K92" i="14" s="1"/>
  <c r="K93" i="14" s="1"/>
  <c r="K94" i="14" s="1"/>
  <c r="K95" i="14" s="1"/>
  <c r="K96" i="14" s="1"/>
  <c r="K97" i="14" s="1"/>
  <c r="K98" i="14" s="1"/>
  <c r="K99" i="14" s="1"/>
  <c r="K100" i="14" s="1"/>
  <c r="K101" i="14" s="1"/>
  <c r="K102" i="14" s="1"/>
  <c r="K103" i="14" s="1"/>
  <c r="K104" i="14" s="1"/>
  <c r="K105" i="14" s="1"/>
  <c r="K106" i="14" s="1"/>
  <c r="K107" i="14" s="1"/>
  <c r="K108" i="14" s="1"/>
  <c r="K109" i="14" s="1"/>
  <c r="K110" i="14" s="1"/>
  <c r="K111" i="14" s="1"/>
  <c r="K112" i="14" s="1"/>
  <c r="K113" i="14" s="1"/>
  <c r="K114" i="14" s="1"/>
  <c r="K115" i="14" s="1"/>
  <c r="K116" i="14" s="1"/>
  <c r="K117" i="14" s="1"/>
  <c r="K118" i="14" s="1"/>
  <c r="K119" i="14" s="1"/>
  <c r="K120" i="14" s="1"/>
  <c r="K121" i="14" s="1"/>
  <c r="K122" i="14" s="1"/>
  <c r="K123" i="14" s="1"/>
  <c r="K124" i="14" s="1"/>
  <c r="K125" i="14" s="1"/>
  <c r="K126" i="14" s="1"/>
  <c r="K127" i="14" s="1"/>
  <c r="K128" i="14" s="1"/>
  <c r="K129" i="14" s="1"/>
  <c r="K130" i="14" s="1"/>
  <c r="K131" i="14" s="1"/>
  <c r="K132" i="14" s="1"/>
  <c r="K133" i="14" s="1"/>
  <c r="K134" i="14" s="1"/>
  <c r="K135" i="14" s="1"/>
  <c r="K136" i="14" s="1"/>
  <c r="K137" i="14" s="1"/>
  <c r="K138" i="14" s="1"/>
  <c r="K139" i="14" s="1"/>
  <c r="K140" i="14" s="1"/>
  <c r="K141" i="14" s="1"/>
  <c r="K142" i="14" s="1"/>
  <c r="K143" i="14" s="1"/>
  <c r="K144" i="14" s="1"/>
  <c r="K145" i="14" s="1"/>
  <c r="K146" i="14" s="1"/>
  <c r="K147" i="14" s="1"/>
  <c r="K148" i="14" s="1"/>
  <c r="K149" i="14" s="1"/>
  <c r="K150" i="14" s="1"/>
  <c r="K151" i="14" s="1"/>
  <c r="K152" i="14" s="1"/>
  <c r="K153" i="14" s="1"/>
  <c r="K154" i="14" s="1"/>
  <c r="K155" i="14" s="1"/>
  <c r="K156" i="14" s="1"/>
  <c r="K157" i="14" s="1"/>
  <c r="K158" i="14" s="1"/>
  <c r="K159" i="14" s="1"/>
  <c r="K160" i="14" s="1"/>
  <c r="K161" i="14" s="1"/>
  <c r="K162" i="14" s="1"/>
  <c r="K163" i="14" s="1"/>
  <c r="K164" i="14" s="1"/>
  <c r="K165" i="14" s="1"/>
  <c r="K166" i="14" s="1"/>
  <c r="K167" i="14" s="1"/>
  <c r="K168" i="14" s="1"/>
  <c r="K169" i="14" s="1"/>
  <c r="K170" i="14" s="1"/>
  <c r="K171" i="14" s="1"/>
  <c r="K172" i="14" s="1"/>
  <c r="K173" i="14" s="1"/>
  <c r="K174" i="14" s="1"/>
  <c r="K175" i="14" s="1"/>
  <c r="K176" i="14" s="1"/>
  <c r="K177" i="14" s="1"/>
  <c r="K178" i="14" s="1"/>
  <c r="K179" i="14" s="1"/>
  <c r="K180" i="14" s="1"/>
  <c r="K181" i="14" s="1"/>
  <c r="K182" i="14" s="1"/>
  <c r="K183" i="14" s="1"/>
  <c r="K184" i="14" s="1"/>
  <c r="K185" i="14" s="1"/>
  <c r="K186" i="14" s="1"/>
  <c r="K187" i="14" s="1"/>
  <c r="K188" i="14" s="1"/>
  <c r="K189" i="14" s="1"/>
  <c r="K190" i="14" s="1"/>
  <c r="K191" i="14" s="1"/>
  <c r="K192" i="14" s="1"/>
  <c r="K193" i="14" s="1"/>
  <c r="K194" i="14" s="1"/>
  <c r="K195" i="14" s="1"/>
  <c r="K196" i="14" s="1"/>
  <c r="K197" i="14" s="1"/>
  <c r="K198" i="14" s="1"/>
  <c r="K199" i="14" s="1"/>
  <c r="K200" i="14" s="1"/>
  <c r="K201" i="14" s="1"/>
  <c r="K202" i="14" s="1"/>
  <c r="K203" i="14" s="1"/>
  <c r="K204" i="14" s="1"/>
  <c r="K205" i="14" s="1"/>
  <c r="K206" i="14" s="1"/>
  <c r="K207" i="14" s="1"/>
  <c r="K208" i="14" s="1"/>
  <c r="K209" i="14" s="1"/>
  <c r="K210" i="14" s="1"/>
  <c r="K211" i="14" s="1"/>
  <c r="K212" i="14" s="1"/>
  <c r="K213" i="14" s="1"/>
  <c r="K214" i="14" s="1"/>
  <c r="K215" i="14" s="1"/>
  <c r="K216" i="14" s="1"/>
  <c r="K217" i="14" s="1"/>
  <c r="K218" i="14" s="1"/>
  <c r="K219" i="14" s="1"/>
  <c r="K220" i="14" s="1"/>
  <c r="K221" i="14" s="1"/>
  <c r="K222" i="14" s="1"/>
  <c r="K223" i="14" s="1"/>
  <c r="K224" i="14" s="1"/>
  <c r="K225" i="14" s="1"/>
  <c r="K226" i="14" s="1"/>
  <c r="K227" i="14" s="1"/>
  <c r="K228" i="14" s="1"/>
  <c r="K229" i="14" s="1"/>
  <c r="K230" i="14" s="1"/>
  <c r="K231" i="14" s="1"/>
  <c r="K232" i="14" s="1"/>
  <c r="K233" i="14" s="1"/>
  <c r="K234" i="14" s="1"/>
  <c r="K235" i="14" s="1"/>
  <c r="K236" i="14" s="1"/>
  <c r="K237" i="14" s="1"/>
  <c r="K238" i="14" s="1"/>
  <c r="K239" i="14" s="1"/>
  <c r="K240" i="14" s="1"/>
  <c r="K241" i="14" s="1"/>
  <c r="K242" i="14" s="1"/>
  <c r="K243" i="14" s="1"/>
  <c r="K244" i="14" s="1"/>
  <c r="K245" i="14" s="1"/>
  <c r="K246" i="14" s="1"/>
  <c r="K247" i="14" s="1"/>
  <c r="K248" i="14" s="1"/>
  <c r="K249" i="14" s="1"/>
  <c r="K250" i="14" s="1"/>
  <c r="K251" i="14" s="1"/>
  <c r="K252" i="14" s="1"/>
  <c r="K253" i="14" s="1"/>
  <c r="K254" i="14" s="1"/>
  <c r="K255" i="14" s="1"/>
  <c r="K256" i="14" s="1"/>
  <c r="K257" i="14" s="1"/>
  <c r="K258" i="14" s="1"/>
  <c r="K259" i="14" s="1"/>
  <c r="K260" i="14" s="1"/>
  <c r="K261" i="14" s="1"/>
  <c r="K262" i="14" s="1"/>
  <c r="K263" i="14" s="1"/>
  <c r="K264" i="14" s="1"/>
  <c r="K265" i="14" s="1"/>
  <c r="K266" i="14" s="1"/>
  <c r="K267" i="14" s="1"/>
  <c r="K268" i="14" s="1"/>
  <c r="K269" i="14" s="1"/>
  <c r="K270" i="14" s="1"/>
  <c r="K271" i="14" s="1"/>
  <c r="K272" i="14" s="1"/>
  <c r="K273" i="14" s="1"/>
  <c r="K274" i="14" s="1"/>
  <c r="K275" i="14" s="1"/>
  <c r="K276" i="14" s="1"/>
  <c r="K277" i="14" s="1"/>
  <c r="K278" i="14" s="1"/>
  <c r="K279" i="14" s="1"/>
  <c r="K280" i="14" s="1"/>
  <c r="K281" i="14" s="1"/>
  <c r="K282" i="14" s="1"/>
  <c r="K283" i="14" s="1"/>
  <c r="K284" i="14" s="1"/>
  <c r="K285" i="14" s="1"/>
  <c r="K286" i="14" s="1"/>
  <c r="K287" i="14" s="1"/>
  <c r="K288" i="14" s="1"/>
  <c r="K289" i="14" s="1"/>
  <c r="K290" i="14" s="1"/>
  <c r="K291" i="14" s="1"/>
  <c r="K292" i="14" s="1"/>
  <c r="K293" i="14" s="1"/>
  <c r="K294" i="14" s="1"/>
  <c r="K295" i="14" s="1"/>
  <c r="K296" i="14" s="1"/>
  <c r="K297" i="14" s="1"/>
  <c r="K298" i="14" s="1"/>
  <c r="K299" i="14" s="1"/>
  <c r="K300" i="14" s="1"/>
  <c r="K301" i="14" s="1"/>
  <c r="K302" i="14" s="1"/>
  <c r="K303" i="14" s="1"/>
  <c r="K304" i="14" s="1"/>
  <c r="K305" i="14" s="1"/>
  <c r="K306" i="14" s="1"/>
  <c r="K307" i="14" s="1"/>
  <c r="K308" i="14" s="1"/>
  <c r="K309" i="14" s="1"/>
  <c r="K310" i="14" s="1"/>
  <c r="K311" i="14" s="1"/>
  <c r="K312" i="14" s="1"/>
  <c r="K313" i="14" s="1"/>
  <c r="K314" i="14" s="1"/>
  <c r="K315" i="14" s="1"/>
  <c r="K316" i="14" s="1"/>
  <c r="K317" i="14" s="1"/>
  <c r="K318" i="14" s="1"/>
  <c r="K319" i="14" s="1"/>
  <c r="K320" i="14" s="1"/>
  <c r="K321" i="14" s="1"/>
  <c r="K322" i="14" s="1"/>
  <c r="K323" i="14" s="1"/>
  <c r="K324" i="14" s="1"/>
  <c r="K325" i="14" s="1"/>
  <c r="K326" i="14" s="1"/>
  <c r="K327" i="14" s="1"/>
  <c r="K328" i="14" s="1"/>
  <c r="K329" i="14" s="1"/>
  <c r="K330" i="14" s="1"/>
  <c r="K331" i="14" s="1"/>
  <c r="K332" i="14" s="1"/>
  <c r="K333" i="14" s="1"/>
  <c r="K334" i="14" s="1"/>
  <c r="K335" i="14" s="1"/>
  <c r="K336" i="14" s="1"/>
  <c r="K337" i="14" s="1"/>
  <c r="K338" i="14" s="1"/>
  <c r="K339" i="14" s="1"/>
  <c r="K340" i="14" s="1"/>
  <c r="K341" i="14" s="1"/>
  <c r="K342" i="14" s="1"/>
  <c r="K343" i="14" s="1"/>
  <c r="K344" i="14" s="1"/>
  <c r="K345" i="14" s="1"/>
  <c r="K346" i="14" s="1"/>
  <c r="K347" i="14" s="1"/>
  <c r="K348" i="14" s="1"/>
  <c r="K349" i="14" s="1"/>
  <c r="K350" i="14" s="1"/>
  <c r="K351" i="14" s="1"/>
  <c r="K352" i="14" s="1"/>
  <c r="K353" i="14" s="1"/>
  <c r="K354" i="14" s="1"/>
  <c r="K355" i="14" s="1"/>
  <c r="K356" i="14" s="1"/>
  <c r="K357" i="14" s="1"/>
  <c r="K358" i="14" s="1"/>
  <c r="K359" i="14" s="1"/>
  <c r="K360" i="14" s="1"/>
  <c r="K361" i="14" s="1"/>
  <c r="K362" i="14" s="1"/>
  <c r="K363" i="14" s="1"/>
  <c r="K364" i="14" s="1"/>
  <c r="K365" i="14" s="1"/>
  <c r="K366" i="14" s="1"/>
  <c r="K367" i="14" s="1"/>
  <c r="K368" i="14" s="1"/>
  <c r="K369" i="14" s="1"/>
  <c r="K370" i="14" s="1"/>
  <c r="K371" i="14" s="1"/>
  <c r="K372" i="14" s="1"/>
  <c r="K373" i="14" s="1"/>
  <c r="K374" i="14" s="1"/>
  <c r="K375" i="14" s="1"/>
  <c r="K376" i="14" s="1"/>
  <c r="K377" i="14" s="1"/>
  <c r="K378" i="14" s="1"/>
  <c r="K379" i="14" s="1"/>
  <c r="K380" i="14" s="1"/>
  <c r="K381" i="14" s="1"/>
  <c r="K382" i="14" s="1"/>
  <c r="K383" i="14" s="1"/>
  <c r="K384" i="14" s="1"/>
  <c r="K385" i="14" s="1"/>
  <c r="K386" i="14" s="1"/>
  <c r="K387" i="14" s="1"/>
  <c r="K388" i="14" s="1"/>
  <c r="K389" i="14" s="1"/>
  <c r="K390" i="14" s="1"/>
  <c r="K391" i="14" s="1"/>
  <c r="K392" i="14" s="1"/>
  <c r="K393" i="14" s="1"/>
  <c r="K394" i="14" s="1"/>
  <c r="K395" i="14" s="1"/>
  <c r="K396" i="14" s="1"/>
  <c r="K397" i="14" s="1"/>
  <c r="K398" i="14" s="1"/>
  <c r="K399" i="14" s="1"/>
  <c r="K400" i="14" s="1"/>
  <c r="K401" i="14" s="1"/>
  <c r="K402" i="14" s="1"/>
  <c r="K403" i="14" s="1"/>
  <c r="K404" i="14" s="1"/>
  <c r="K405" i="14" s="1"/>
  <c r="K406" i="14" s="1"/>
  <c r="K407" i="14" s="1"/>
  <c r="K408" i="14" s="1"/>
  <c r="K409" i="14" s="1"/>
  <c r="K410" i="14" s="1"/>
  <c r="K411" i="14" s="1"/>
  <c r="K412" i="14" s="1"/>
  <c r="K413" i="14" s="1"/>
  <c r="K414" i="14" s="1"/>
  <c r="K415" i="14" s="1"/>
  <c r="K416" i="14" s="1"/>
  <c r="K417" i="14" s="1"/>
  <c r="K418" i="14" s="1"/>
  <c r="K419" i="14" s="1"/>
  <c r="K420" i="14" s="1"/>
  <c r="K421" i="14" s="1"/>
  <c r="K422" i="14" s="1"/>
  <c r="K423" i="14" s="1"/>
  <c r="K424" i="14" s="1"/>
  <c r="K425" i="14" s="1"/>
  <c r="K426" i="14" s="1"/>
  <c r="K427" i="14" s="1"/>
  <c r="K428" i="14" s="1"/>
  <c r="K429" i="14" s="1"/>
  <c r="K430" i="14" s="1"/>
  <c r="K431" i="14" s="1"/>
  <c r="K432" i="14" s="1"/>
  <c r="K433" i="14" s="1"/>
  <c r="K434" i="14" s="1"/>
  <c r="K435" i="14" s="1"/>
  <c r="K436" i="14" s="1"/>
  <c r="K437" i="14" s="1"/>
  <c r="K438" i="14" s="1"/>
  <c r="K439" i="14" s="1"/>
  <c r="K440" i="14" s="1"/>
  <c r="K441" i="14" s="1"/>
  <c r="K442" i="14" s="1"/>
  <c r="K443" i="14" s="1"/>
  <c r="K444" i="14" s="1"/>
  <c r="K445" i="14" s="1"/>
  <c r="K446" i="14" s="1"/>
  <c r="K447" i="14" s="1"/>
  <c r="K448" i="14" s="1"/>
  <c r="K449" i="14" s="1"/>
  <c r="K450" i="14" s="1"/>
  <c r="K451" i="14" s="1"/>
  <c r="K452" i="14" s="1"/>
  <c r="K453" i="14" s="1"/>
  <c r="K454" i="14" s="1"/>
  <c r="K455" i="14" s="1"/>
  <c r="K456" i="14" s="1"/>
  <c r="K457" i="14" s="1"/>
  <c r="K458" i="14" s="1"/>
  <c r="K459" i="14" s="1"/>
  <c r="K460" i="14" s="1"/>
  <c r="K461" i="14" s="1"/>
  <c r="K462" i="14" s="1"/>
  <c r="K463" i="14" s="1"/>
  <c r="K464" i="14" s="1"/>
  <c r="K465" i="14" s="1"/>
  <c r="K466" i="14" s="1"/>
  <c r="K467" i="14" s="1"/>
  <c r="K468" i="14" s="1"/>
  <c r="K469" i="14" s="1"/>
  <c r="K470" i="14" s="1"/>
  <c r="K471" i="14" s="1"/>
  <c r="K472" i="14" s="1"/>
  <c r="K473" i="14" s="1"/>
  <c r="K474" i="14" s="1"/>
  <c r="K475" i="14" s="1"/>
  <c r="K476" i="14" s="1"/>
  <c r="K477" i="14" s="1"/>
  <c r="K478" i="14" s="1"/>
  <c r="K479" i="14" s="1"/>
  <c r="K480" i="14" s="1"/>
  <c r="K481" i="14" s="1"/>
  <c r="K482" i="14" s="1"/>
  <c r="K483" i="14" s="1"/>
  <c r="K484" i="14" s="1"/>
  <c r="K485" i="14" s="1"/>
  <c r="K486" i="14" s="1"/>
  <c r="K487" i="14" s="1"/>
  <c r="K488" i="14" s="1"/>
  <c r="K489" i="14" s="1"/>
  <c r="K490" i="14" s="1"/>
  <c r="K491" i="14" s="1"/>
  <c r="K492" i="14" s="1"/>
  <c r="K493" i="14" s="1"/>
  <c r="K494" i="14" s="1"/>
  <c r="K495" i="14" s="1"/>
  <c r="K496" i="14" s="1"/>
  <c r="K497" i="14" s="1"/>
  <c r="K498" i="14" s="1"/>
  <c r="K499" i="14" s="1"/>
  <c r="K500" i="14" s="1"/>
  <c r="K501" i="14" s="1"/>
  <c r="K502" i="14" s="1"/>
  <c r="K503" i="14" s="1"/>
  <c r="K504" i="14" s="1"/>
  <c r="K505" i="14" s="1"/>
  <c r="K506" i="14" s="1"/>
  <c r="J3" i="14"/>
  <c r="J4" i="14" s="1"/>
  <c r="J5" i="14" s="1"/>
  <c r="J6" i="14" s="1"/>
  <c r="J7" i="14" s="1"/>
  <c r="J8" i="14" s="1"/>
  <c r="J9" i="14" s="1"/>
  <c r="J10" i="14" s="1"/>
  <c r="J11" i="14" s="1"/>
  <c r="J12" i="14" s="1"/>
  <c r="J13" i="14" s="1"/>
  <c r="J14" i="14" s="1"/>
  <c r="J15" i="14" s="1"/>
  <c r="J16" i="14" s="1"/>
  <c r="J17" i="14" s="1"/>
  <c r="J18" i="14" s="1"/>
  <c r="J19" i="14" s="1"/>
  <c r="J20" i="14" s="1"/>
  <c r="J21" i="14" s="1"/>
  <c r="J22" i="14" s="1"/>
  <c r="J23" i="14" s="1"/>
  <c r="J24" i="14" s="1"/>
  <c r="J25" i="14" s="1"/>
  <c r="J26" i="14" s="1"/>
  <c r="J27" i="14" s="1"/>
  <c r="J28" i="14" s="1"/>
  <c r="J29" i="14" s="1"/>
  <c r="J30" i="14" s="1"/>
  <c r="J31" i="14" s="1"/>
  <c r="J32" i="14" s="1"/>
  <c r="J33" i="14" s="1"/>
  <c r="J34" i="14" s="1"/>
  <c r="J35" i="14" s="1"/>
  <c r="J36" i="14" s="1"/>
  <c r="J37" i="14" s="1"/>
  <c r="J38" i="14" s="1"/>
  <c r="J39" i="14" s="1"/>
  <c r="J40" i="14" s="1"/>
  <c r="J41" i="14" s="1"/>
  <c r="J42" i="14" s="1"/>
  <c r="J43" i="14" s="1"/>
  <c r="J44" i="14" s="1"/>
  <c r="J45" i="14" s="1"/>
  <c r="J46" i="14" s="1"/>
  <c r="J47" i="14" s="1"/>
  <c r="J48" i="14" s="1"/>
  <c r="J49" i="14" s="1"/>
  <c r="J50" i="14" s="1"/>
  <c r="J51" i="14" s="1"/>
  <c r="J52" i="14" s="1"/>
  <c r="J53" i="14" s="1"/>
  <c r="J54" i="14" s="1"/>
  <c r="J55" i="14" s="1"/>
  <c r="J56" i="14" s="1"/>
  <c r="J57" i="14" s="1"/>
  <c r="J58" i="14" s="1"/>
  <c r="J59" i="14" s="1"/>
  <c r="J60" i="14" s="1"/>
  <c r="J61" i="14" s="1"/>
  <c r="J62" i="14" s="1"/>
  <c r="J63" i="14" s="1"/>
  <c r="J64" i="14" s="1"/>
  <c r="J65" i="14" s="1"/>
  <c r="J66" i="14" s="1"/>
  <c r="J67" i="14" s="1"/>
  <c r="J68" i="14" s="1"/>
  <c r="J69" i="14" s="1"/>
  <c r="J70" i="14" s="1"/>
  <c r="J71" i="14" s="1"/>
  <c r="J72" i="14" s="1"/>
  <c r="J73" i="14" s="1"/>
  <c r="J74" i="14" s="1"/>
  <c r="J75" i="14" s="1"/>
  <c r="J76" i="14" s="1"/>
  <c r="J77" i="14" s="1"/>
  <c r="J78" i="14" s="1"/>
  <c r="J79" i="14" s="1"/>
  <c r="J80" i="14" s="1"/>
  <c r="J81" i="14" s="1"/>
  <c r="J82" i="14" s="1"/>
  <c r="J83" i="14" s="1"/>
  <c r="J84" i="14" s="1"/>
  <c r="J85" i="14" s="1"/>
  <c r="J86" i="14" s="1"/>
  <c r="J87" i="14" s="1"/>
  <c r="J88" i="14" s="1"/>
  <c r="J89" i="14" s="1"/>
  <c r="J90" i="14" s="1"/>
  <c r="J91" i="14" s="1"/>
  <c r="J92" i="14" s="1"/>
  <c r="J93" i="14" s="1"/>
  <c r="J94" i="14" s="1"/>
  <c r="J95" i="14" s="1"/>
  <c r="J96" i="14" s="1"/>
  <c r="J97" i="14" s="1"/>
  <c r="J98" i="14" s="1"/>
  <c r="J99" i="14" s="1"/>
  <c r="J100" i="14" s="1"/>
  <c r="J101" i="14" s="1"/>
  <c r="J102" i="14" s="1"/>
  <c r="J103" i="14" s="1"/>
  <c r="J104" i="14" s="1"/>
  <c r="J105" i="14" s="1"/>
  <c r="J106" i="14" s="1"/>
  <c r="J107" i="14" s="1"/>
  <c r="J108" i="14" s="1"/>
  <c r="J109" i="14" s="1"/>
  <c r="J110" i="14" s="1"/>
  <c r="J111" i="14" s="1"/>
  <c r="J112" i="14" s="1"/>
  <c r="J113" i="14" s="1"/>
  <c r="J114" i="14" s="1"/>
  <c r="J115" i="14" s="1"/>
  <c r="J116" i="14" s="1"/>
  <c r="J117" i="14" s="1"/>
  <c r="J118" i="14" s="1"/>
  <c r="J119" i="14" s="1"/>
  <c r="J120" i="14" s="1"/>
  <c r="J121" i="14" s="1"/>
  <c r="J122" i="14" s="1"/>
  <c r="J123" i="14" s="1"/>
  <c r="J124" i="14" s="1"/>
  <c r="J125" i="14" s="1"/>
  <c r="J126" i="14" s="1"/>
  <c r="J127" i="14" s="1"/>
  <c r="J128" i="14" s="1"/>
  <c r="J129" i="14" s="1"/>
  <c r="J130" i="14" s="1"/>
  <c r="J131" i="14" s="1"/>
  <c r="J132" i="14" s="1"/>
  <c r="J133" i="14" s="1"/>
  <c r="J134" i="14" s="1"/>
  <c r="J135" i="14" s="1"/>
  <c r="J136" i="14" s="1"/>
  <c r="J137" i="14" s="1"/>
  <c r="J138" i="14" s="1"/>
  <c r="J139" i="14" s="1"/>
  <c r="J140" i="14" s="1"/>
  <c r="J141" i="14" s="1"/>
  <c r="J142" i="14" s="1"/>
  <c r="J143" i="14" s="1"/>
  <c r="J144" i="14" s="1"/>
  <c r="J145" i="14" s="1"/>
  <c r="J146" i="14" s="1"/>
  <c r="J147" i="14" s="1"/>
  <c r="J148" i="14" s="1"/>
  <c r="J149" i="14" s="1"/>
  <c r="J150" i="14" s="1"/>
  <c r="J151" i="14" s="1"/>
  <c r="J152" i="14" s="1"/>
  <c r="J153" i="14" s="1"/>
  <c r="J154" i="14" s="1"/>
  <c r="J155" i="14" s="1"/>
  <c r="J156" i="14" s="1"/>
  <c r="J157" i="14" s="1"/>
  <c r="J158" i="14" s="1"/>
  <c r="J159" i="14" s="1"/>
  <c r="J160" i="14" s="1"/>
  <c r="J161" i="14" s="1"/>
  <c r="J162" i="14" s="1"/>
  <c r="J163" i="14" s="1"/>
  <c r="J164" i="14" s="1"/>
  <c r="J165" i="14" s="1"/>
  <c r="J166" i="14" s="1"/>
  <c r="J167" i="14" s="1"/>
  <c r="J168" i="14" s="1"/>
  <c r="J169" i="14" s="1"/>
  <c r="J170" i="14" s="1"/>
  <c r="J171" i="14" s="1"/>
  <c r="J172" i="14" s="1"/>
  <c r="J173" i="14" s="1"/>
  <c r="J174" i="14" s="1"/>
  <c r="J175" i="14" s="1"/>
  <c r="J176" i="14" s="1"/>
  <c r="J177" i="14" s="1"/>
  <c r="J178" i="14" s="1"/>
  <c r="J179" i="14" s="1"/>
  <c r="J180" i="14" s="1"/>
  <c r="J181" i="14" s="1"/>
  <c r="J182" i="14" s="1"/>
  <c r="J183" i="14" s="1"/>
  <c r="J184" i="14" s="1"/>
  <c r="J185" i="14" s="1"/>
  <c r="J186" i="14" s="1"/>
  <c r="J187" i="14" s="1"/>
  <c r="J188" i="14" s="1"/>
  <c r="J189" i="14" s="1"/>
  <c r="J190" i="14" s="1"/>
  <c r="J191" i="14" s="1"/>
  <c r="J192" i="14" s="1"/>
  <c r="J193" i="14" s="1"/>
  <c r="J194" i="14" s="1"/>
  <c r="J195" i="14" s="1"/>
  <c r="J196" i="14" s="1"/>
  <c r="J197" i="14" s="1"/>
  <c r="J198" i="14" s="1"/>
  <c r="J199" i="14" s="1"/>
  <c r="J200" i="14" s="1"/>
  <c r="J201" i="14" s="1"/>
  <c r="J202" i="14" s="1"/>
  <c r="J203" i="14" s="1"/>
  <c r="J204" i="14" s="1"/>
  <c r="J205" i="14" s="1"/>
  <c r="J206" i="14" s="1"/>
  <c r="J207" i="14" s="1"/>
  <c r="J208" i="14" s="1"/>
  <c r="J209" i="14" s="1"/>
  <c r="J210" i="14" s="1"/>
  <c r="J211" i="14" s="1"/>
  <c r="J212" i="14" s="1"/>
  <c r="J213" i="14" s="1"/>
  <c r="J214" i="14" s="1"/>
  <c r="J215" i="14" s="1"/>
  <c r="J216" i="14" s="1"/>
  <c r="J217" i="14" s="1"/>
  <c r="J218" i="14" s="1"/>
  <c r="J219" i="14" s="1"/>
  <c r="J220" i="14" s="1"/>
  <c r="J221" i="14" s="1"/>
  <c r="J222" i="14" s="1"/>
  <c r="J223" i="14" s="1"/>
  <c r="J224" i="14" s="1"/>
  <c r="J225" i="14" s="1"/>
  <c r="J226" i="14" s="1"/>
  <c r="J227" i="14" s="1"/>
  <c r="J228" i="14" s="1"/>
  <c r="J229" i="14" s="1"/>
  <c r="J230" i="14" s="1"/>
  <c r="J231" i="14" s="1"/>
  <c r="J232" i="14" s="1"/>
  <c r="J233" i="14" s="1"/>
  <c r="J234" i="14" s="1"/>
  <c r="J235" i="14" s="1"/>
  <c r="J236" i="14" s="1"/>
  <c r="J237" i="14" s="1"/>
  <c r="J238" i="14" s="1"/>
  <c r="J239" i="14" s="1"/>
  <c r="J240" i="14" s="1"/>
  <c r="J241" i="14" s="1"/>
  <c r="J242" i="14" s="1"/>
  <c r="J243" i="14" s="1"/>
  <c r="J244" i="14" s="1"/>
  <c r="J245" i="14" s="1"/>
  <c r="J246" i="14" s="1"/>
  <c r="J247" i="14" s="1"/>
  <c r="J248" i="14" s="1"/>
  <c r="J249" i="14" s="1"/>
  <c r="J250" i="14" s="1"/>
  <c r="J251" i="14" s="1"/>
  <c r="J252" i="14" s="1"/>
  <c r="J253" i="14" s="1"/>
  <c r="J254" i="14" s="1"/>
  <c r="J255" i="14" s="1"/>
  <c r="J256" i="14" s="1"/>
  <c r="J257" i="14" s="1"/>
  <c r="J258" i="14" s="1"/>
  <c r="J259" i="14" s="1"/>
  <c r="J260" i="14" s="1"/>
  <c r="J261" i="14" s="1"/>
  <c r="J262" i="14" s="1"/>
  <c r="J263" i="14" s="1"/>
  <c r="J264" i="14" s="1"/>
  <c r="J265" i="14" s="1"/>
  <c r="J266" i="14" s="1"/>
  <c r="J267" i="14" s="1"/>
  <c r="J268" i="14" s="1"/>
  <c r="J269" i="14" s="1"/>
  <c r="J270" i="14" s="1"/>
  <c r="J271" i="14" s="1"/>
  <c r="J272" i="14" s="1"/>
  <c r="J273" i="14" s="1"/>
  <c r="J274" i="14" s="1"/>
  <c r="J275" i="14" s="1"/>
  <c r="J276" i="14" s="1"/>
  <c r="J277" i="14" s="1"/>
  <c r="J278" i="14" s="1"/>
  <c r="J279" i="14" s="1"/>
  <c r="J280" i="14" s="1"/>
  <c r="J281" i="14" s="1"/>
  <c r="J282" i="14" s="1"/>
  <c r="J283" i="14" s="1"/>
  <c r="J284" i="14" s="1"/>
  <c r="J285" i="14" s="1"/>
  <c r="J286" i="14" s="1"/>
  <c r="J287" i="14" s="1"/>
  <c r="J288" i="14" s="1"/>
  <c r="J289" i="14" s="1"/>
  <c r="J290" i="14" s="1"/>
  <c r="J291" i="14" s="1"/>
  <c r="J292" i="14" s="1"/>
  <c r="J293" i="14" s="1"/>
  <c r="J294" i="14" s="1"/>
  <c r="J295" i="14" s="1"/>
  <c r="J296" i="14" s="1"/>
  <c r="J297" i="14" s="1"/>
  <c r="J298" i="14" s="1"/>
  <c r="J299" i="14" s="1"/>
  <c r="J300" i="14" s="1"/>
  <c r="J301" i="14" s="1"/>
  <c r="J302" i="14" s="1"/>
  <c r="J303" i="14" s="1"/>
  <c r="J304" i="14" s="1"/>
  <c r="J305" i="14" s="1"/>
  <c r="J306" i="14" s="1"/>
  <c r="J307" i="14" s="1"/>
  <c r="J308" i="14" s="1"/>
  <c r="J309" i="14" s="1"/>
  <c r="J310" i="14" s="1"/>
  <c r="J311" i="14" s="1"/>
  <c r="J312" i="14" s="1"/>
  <c r="J313" i="14" s="1"/>
  <c r="J314" i="14" s="1"/>
  <c r="J315" i="14" s="1"/>
  <c r="J316" i="14" s="1"/>
  <c r="J317" i="14" s="1"/>
  <c r="J318" i="14" s="1"/>
  <c r="J319" i="14" s="1"/>
  <c r="J320" i="14" s="1"/>
  <c r="J321" i="14" s="1"/>
  <c r="J322" i="14" s="1"/>
  <c r="J323" i="14" s="1"/>
  <c r="J324" i="14" s="1"/>
  <c r="J325" i="14" s="1"/>
  <c r="J326" i="14" s="1"/>
  <c r="J327" i="14" s="1"/>
  <c r="J328" i="14" s="1"/>
  <c r="J329" i="14" s="1"/>
  <c r="J330" i="14" s="1"/>
  <c r="J331" i="14" s="1"/>
  <c r="J332" i="14" s="1"/>
  <c r="J333" i="14" s="1"/>
  <c r="J334" i="14" s="1"/>
  <c r="J335" i="14" s="1"/>
  <c r="J336" i="14" s="1"/>
  <c r="J337" i="14" s="1"/>
  <c r="J338" i="14" s="1"/>
  <c r="J339" i="14" s="1"/>
  <c r="J340" i="14" s="1"/>
  <c r="J341" i="14" s="1"/>
  <c r="J342" i="14" s="1"/>
  <c r="J343" i="14" s="1"/>
  <c r="J344" i="14" s="1"/>
  <c r="J345" i="14" s="1"/>
  <c r="J346" i="14" s="1"/>
  <c r="J347" i="14" s="1"/>
  <c r="J348" i="14" s="1"/>
  <c r="J349" i="14" s="1"/>
  <c r="J350" i="14" s="1"/>
  <c r="J351" i="14" s="1"/>
  <c r="J352" i="14" s="1"/>
  <c r="J353" i="14" s="1"/>
  <c r="J354" i="14" s="1"/>
  <c r="J355" i="14" s="1"/>
  <c r="J356" i="14" s="1"/>
  <c r="J357" i="14" s="1"/>
  <c r="J358" i="14" s="1"/>
  <c r="J359" i="14" s="1"/>
  <c r="J360" i="14" s="1"/>
  <c r="J361" i="14" s="1"/>
  <c r="J362" i="14" s="1"/>
  <c r="J363" i="14" s="1"/>
  <c r="J364" i="14" s="1"/>
  <c r="J365" i="14" s="1"/>
  <c r="J366" i="14" s="1"/>
  <c r="J367" i="14" s="1"/>
  <c r="J368" i="14" s="1"/>
  <c r="J369" i="14" s="1"/>
  <c r="J370" i="14" s="1"/>
  <c r="J371" i="14" s="1"/>
  <c r="J372" i="14" s="1"/>
  <c r="J373" i="14" s="1"/>
  <c r="J374" i="14" s="1"/>
  <c r="J375" i="14" s="1"/>
  <c r="J376" i="14" s="1"/>
  <c r="J377" i="14" s="1"/>
  <c r="J378" i="14" s="1"/>
  <c r="J379" i="14" s="1"/>
  <c r="J380" i="14" s="1"/>
  <c r="J381" i="14" s="1"/>
  <c r="J382" i="14" s="1"/>
  <c r="J383" i="14" s="1"/>
  <c r="J384" i="14" s="1"/>
  <c r="J385" i="14" s="1"/>
  <c r="J386" i="14" s="1"/>
  <c r="J387" i="14" s="1"/>
  <c r="J388" i="14" s="1"/>
  <c r="J389" i="14" s="1"/>
  <c r="J390" i="14" s="1"/>
  <c r="J391" i="14" s="1"/>
  <c r="J392" i="14" s="1"/>
  <c r="J393" i="14" s="1"/>
  <c r="J394" i="14" s="1"/>
  <c r="J395" i="14" s="1"/>
  <c r="J396" i="14" s="1"/>
  <c r="J397" i="14" s="1"/>
  <c r="J398" i="14" s="1"/>
  <c r="J399" i="14" s="1"/>
  <c r="J400" i="14" s="1"/>
  <c r="J401" i="14" s="1"/>
  <c r="J402" i="14" s="1"/>
  <c r="J403" i="14" s="1"/>
  <c r="J404" i="14" s="1"/>
  <c r="J405" i="14" s="1"/>
  <c r="J406" i="14" s="1"/>
  <c r="J407" i="14" s="1"/>
  <c r="J408" i="14" s="1"/>
  <c r="J409" i="14" s="1"/>
  <c r="J410" i="14" s="1"/>
  <c r="J411" i="14" s="1"/>
  <c r="J412" i="14" s="1"/>
  <c r="J413" i="14" s="1"/>
  <c r="J414" i="14" s="1"/>
  <c r="J415" i="14" s="1"/>
  <c r="J416" i="14" s="1"/>
  <c r="J417" i="14" s="1"/>
  <c r="J418" i="14" s="1"/>
  <c r="J419" i="14" s="1"/>
  <c r="J420" i="14" s="1"/>
  <c r="J421" i="14" s="1"/>
  <c r="J422" i="14" s="1"/>
  <c r="J423" i="14" s="1"/>
  <c r="J424" i="14" s="1"/>
  <c r="J425" i="14" s="1"/>
  <c r="J426" i="14" s="1"/>
  <c r="J427" i="14" s="1"/>
  <c r="J428" i="14" s="1"/>
  <c r="J429" i="14" s="1"/>
  <c r="J430" i="14" s="1"/>
  <c r="J431" i="14" s="1"/>
  <c r="J432" i="14" s="1"/>
  <c r="J433" i="14" s="1"/>
  <c r="J434" i="14" s="1"/>
  <c r="J435" i="14" s="1"/>
  <c r="J436" i="14" s="1"/>
  <c r="J437" i="14" s="1"/>
  <c r="J438" i="14" s="1"/>
  <c r="J439" i="14" s="1"/>
  <c r="J440" i="14" s="1"/>
  <c r="J441" i="14" s="1"/>
  <c r="J442" i="14" s="1"/>
  <c r="J443" i="14" s="1"/>
  <c r="J444" i="14" s="1"/>
  <c r="J445" i="14" s="1"/>
  <c r="J446" i="14" s="1"/>
  <c r="J447" i="14" s="1"/>
  <c r="J448" i="14" s="1"/>
  <c r="J449" i="14" s="1"/>
  <c r="J450" i="14" s="1"/>
  <c r="J451" i="14" s="1"/>
  <c r="J452" i="14" s="1"/>
  <c r="J453" i="14" s="1"/>
  <c r="J454" i="14" s="1"/>
  <c r="J455" i="14" s="1"/>
  <c r="J456" i="14" s="1"/>
  <c r="J457" i="14" s="1"/>
  <c r="J458" i="14" s="1"/>
  <c r="J459" i="14" s="1"/>
  <c r="J460" i="14" s="1"/>
  <c r="J461" i="14" s="1"/>
  <c r="J462" i="14" s="1"/>
  <c r="J463" i="14" s="1"/>
  <c r="J464" i="14" s="1"/>
  <c r="J465" i="14" s="1"/>
  <c r="J466" i="14" s="1"/>
  <c r="J467" i="14" s="1"/>
  <c r="J468" i="14" s="1"/>
  <c r="J469" i="14" s="1"/>
  <c r="J470" i="14" s="1"/>
  <c r="J471" i="14" s="1"/>
  <c r="J472" i="14" s="1"/>
  <c r="J473" i="14" s="1"/>
  <c r="J474" i="14" s="1"/>
  <c r="J475" i="14" s="1"/>
  <c r="J476" i="14" s="1"/>
  <c r="J477" i="14" s="1"/>
  <c r="J478" i="14" s="1"/>
  <c r="J479" i="14" s="1"/>
  <c r="J480" i="14" s="1"/>
  <c r="J481" i="14" s="1"/>
  <c r="J482" i="14" s="1"/>
  <c r="J483" i="14" s="1"/>
  <c r="J484" i="14" s="1"/>
  <c r="J485" i="14" s="1"/>
  <c r="J486" i="14" s="1"/>
  <c r="J487" i="14" s="1"/>
  <c r="J488" i="14" s="1"/>
  <c r="J489" i="14" s="1"/>
  <c r="J490" i="14" s="1"/>
  <c r="J491" i="14" s="1"/>
  <c r="J492" i="14" s="1"/>
  <c r="J493" i="14" s="1"/>
  <c r="J494" i="14" s="1"/>
  <c r="J495" i="14" s="1"/>
  <c r="J496" i="14" s="1"/>
  <c r="J497" i="14" s="1"/>
  <c r="J498" i="14" s="1"/>
  <c r="J499" i="14" s="1"/>
  <c r="J500" i="14" s="1"/>
  <c r="J501" i="14" s="1"/>
  <c r="J502" i="14" s="1"/>
  <c r="J503" i="14" s="1"/>
  <c r="J504" i="14" s="1"/>
  <c r="J505" i="14" s="1"/>
  <c r="J506" i="14" s="1"/>
  <c r="AP189" i="14" l="1"/>
  <c r="AQ189" i="14"/>
  <c r="AR189" i="14"/>
  <c r="AT189" i="14"/>
  <c r="AU189" i="14"/>
  <c r="AP190" i="14"/>
  <c r="AQ190" i="14"/>
  <c r="AR190" i="14"/>
  <c r="AT190" i="14"/>
  <c r="AU190" i="14"/>
  <c r="AP191" i="14"/>
  <c r="AQ191" i="14"/>
  <c r="AR191" i="14"/>
  <c r="AT191" i="14"/>
  <c r="AU191" i="14"/>
  <c r="AP192" i="14"/>
  <c r="AQ192" i="14"/>
  <c r="AR192" i="14"/>
  <c r="AT192" i="14"/>
  <c r="AU192" i="14"/>
  <c r="AP193" i="14"/>
  <c r="AQ193" i="14"/>
  <c r="AR193" i="14"/>
  <c r="AT193" i="14"/>
  <c r="AU193" i="14"/>
  <c r="AP194" i="14"/>
  <c r="AQ194" i="14"/>
  <c r="AR194" i="14"/>
  <c r="AT194" i="14"/>
  <c r="AU194" i="14"/>
  <c r="AP195" i="14"/>
  <c r="AQ195" i="14"/>
  <c r="AR195" i="14"/>
  <c r="AT195" i="14"/>
  <c r="AU195" i="14"/>
  <c r="AP196" i="14"/>
  <c r="AQ196" i="14"/>
  <c r="AR196" i="14"/>
  <c r="AT196" i="14"/>
  <c r="AU196" i="14"/>
  <c r="AP197" i="14"/>
  <c r="AQ197" i="14"/>
  <c r="AR197" i="14"/>
  <c r="AT197" i="14"/>
  <c r="AU197" i="14"/>
  <c r="AP198" i="14"/>
  <c r="AQ198" i="14"/>
  <c r="AR198" i="14"/>
  <c r="AT198" i="14"/>
  <c r="AU198" i="14"/>
  <c r="AP199" i="14"/>
  <c r="AQ199" i="14"/>
  <c r="AR199" i="14"/>
  <c r="AT199" i="14"/>
  <c r="AU199" i="14"/>
  <c r="AP200" i="14"/>
  <c r="AQ200" i="14"/>
  <c r="AR200" i="14"/>
  <c r="AT200" i="14"/>
  <c r="AU200" i="14"/>
  <c r="AP201" i="14"/>
  <c r="AQ201" i="14"/>
  <c r="AR201" i="14"/>
  <c r="AT201" i="14"/>
  <c r="AU201" i="14"/>
  <c r="AP202" i="14"/>
  <c r="AQ202" i="14"/>
  <c r="AR202" i="14"/>
  <c r="AT202" i="14"/>
  <c r="AU202" i="14"/>
  <c r="AP203" i="14"/>
  <c r="AQ203" i="14"/>
  <c r="AR203" i="14"/>
  <c r="AT203" i="14"/>
  <c r="AU203" i="14"/>
  <c r="AP204" i="14"/>
  <c r="AQ204" i="14"/>
  <c r="AR204" i="14"/>
  <c r="AT204" i="14"/>
  <c r="AU204" i="14"/>
  <c r="AP205" i="14"/>
  <c r="AQ205" i="14"/>
  <c r="AR205" i="14"/>
  <c r="AT205" i="14"/>
  <c r="AU205" i="14"/>
  <c r="AP206" i="14"/>
  <c r="AQ206" i="14"/>
  <c r="AR206" i="14"/>
  <c r="AT206" i="14"/>
  <c r="AU206" i="14"/>
  <c r="AP207" i="14"/>
  <c r="AQ207" i="14"/>
  <c r="AR207" i="14"/>
  <c r="AT207" i="14"/>
  <c r="AU207" i="14"/>
  <c r="AP208" i="14"/>
  <c r="AQ208" i="14"/>
  <c r="AR208" i="14"/>
  <c r="AT208" i="14"/>
  <c r="AU208" i="14"/>
  <c r="AP209" i="14"/>
  <c r="AQ209" i="14"/>
  <c r="AR209" i="14"/>
  <c r="AT209" i="14"/>
  <c r="AU209" i="14"/>
  <c r="AP210" i="14"/>
  <c r="AQ210" i="14"/>
  <c r="AR210" i="14"/>
  <c r="AT210" i="14"/>
  <c r="AU210" i="14"/>
  <c r="AP211" i="14"/>
  <c r="AQ211" i="14"/>
  <c r="AR211" i="14"/>
  <c r="AT211" i="14"/>
  <c r="AU211" i="14"/>
  <c r="AP212" i="14"/>
  <c r="AQ212" i="14"/>
  <c r="AR212" i="14"/>
  <c r="AT212" i="14"/>
  <c r="AU212" i="14"/>
  <c r="AP213" i="14"/>
  <c r="AQ213" i="14"/>
  <c r="AR213" i="14"/>
  <c r="AT213" i="14"/>
  <c r="AU213" i="14"/>
  <c r="AP214" i="14"/>
  <c r="AQ214" i="14"/>
  <c r="AR214" i="14"/>
  <c r="AT214" i="14"/>
  <c r="AU214" i="14"/>
  <c r="AP215" i="14"/>
  <c r="AQ215" i="14"/>
  <c r="AR215" i="14"/>
  <c r="AT215" i="14"/>
  <c r="AU215" i="14"/>
  <c r="AP216" i="14"/>
  <c r="AQ216" i="14"/>
  <c r="AR216" i="14"/>
  <c r="AT216" i="14"/>
  <c r="AU216" i="14"/>
  <c r="AP217" i="14"/>
  <c r="AQ217" i="14"/>
  <c r="AR217" i="14"/>
  <c r="AT217" i="14"/>
  <c r="AU217" i="14"/>
  <c r="AP218" i="14"/>
  <c r="AQ218" i="14"/>
  <c r="AR218" i="14"/>
  <c r="AT218" i="14"/>
  <c r="AU218" i="14"/>
  <c r="AP219" i="14"/>
  <c r="AQ219" i="14"/>
  <c r="AR219" i="14"/>
  <c r="AT219" i="14"/>
  <c r="AU219" i="14"/>
  <c r="AP220" i="14"/>
  <c r="AQ220" i="14"/>
  <c r="AR220" i="14"/>
  <c r="AT220" i="14"/>
  <c r="AU220" i="14"/>
  <c r="AP221" i="14"/>
  <c r="AQ221" i="14"/>
  <c r="AR221" i="14"/>
  <c r="AT221" i="14"/>
  <c r="AU221" i="14"/>
  <c r="AP222" i="14"/>
  <c r="AQ222" i="14"/>
  <c r="AR222" i="14"/>
  <c r="AT222" i="14"/>
  <c r="AU222" i="14"/>
  <c r="AP223" i="14"/>
  <c r="AQ223" i="14"/>
  <c r="AR223" i="14"/>
  <c r="AT223" i="14"/>
  <c r="AU223" i="14"/>
  <c r="AP224" i="14"/>
  <c r="AQ224" i="14"/>
  <c r="AR224" i="14"/>
  <c r="AT224" i="14"/>
  <c r="AU224" i="14"/>
  <c r="AP225" i="14"/>
  <c r="AQ225" i="14"/>
  <c r="AR225" i="14"/>
  <c r="AT225" i="14"/>
  <c r="AU225" i="14"/>
  <c r="AP226" i="14"/>
  <c r="AQ226" i="14"/>
  <c r="AR226" i="14"/>
  <c r="AT226" i="14"/>
  <c r="AU226" i="14"/>
  <c r="AP227" i="14"/>
  <c r="AQ227" i="14"/>
  <c r="AR227" i="14"/>
  <c r="AT227" i="14"/>
  <c r="AU227" i="14"/>
  <c r="AP228" i="14"/>
  <c r="AQ228" i="14"/>
  <c r="AR228" i="14"/>
  <c r="AT228" i="14"/>
  <c r="AU228" i="14"/>
  <c r="AP229" i="14"/>
  <c r="AQ229" i="14"/>
  <c r="AR229" i="14"/>
  <c r="AT229" i="14"/>
  <c r="AU229" i="14"/>
  <c r="AP230" i="14"/>
  <c r="AQ230" i="14"/>
  <c r="AR230" i="14"/>
  <c r="AT230" i="14"/>
  <c r="AU230" i="14"/>
  <c r="AP231" i="14"/>
  <c r="AQ231" i="14"/>
  <c r="AR231" i="14"/>
  <c r="AT231" i="14"/>
  <c r="AU231" i="14"/>
  <c r="AP232" i="14"/>
  <c r="AQ232" i="14"/>
  <c r="AR232" i="14"/>
  <c r="AT232" i="14"/>
  <c r="AU232" i="14"/>
  <c r="AP233" i="14"/>
  <c r="AQ233" i="14"/>
  <c r="AR233" i="14"/>
  <c r="AT233" i="14"/>
  <c r="AU233" i="14"/>
  <c r="AP234" i="14"/>
  <c r="AQ234" i="14"/>
  <c r="AR234" i="14"/>
  <c r="AT234" i="14"/>
  <c r="AU234" i="14"/>
  <c r="AP235" i="14"/>
  <c r="AQ235" i="14"/>
  <c r="AR235" i="14"/>
  <c r="AT235" i="14"/>
  <c r="AU235" i="14"/>
  <c r="AP236" i="14"/>
  <c r="AQ236" i="14"/>
  <c r="AR236" i="14"/>
  <c r="AT236" i="14"/>
  <c r="AU236" i="14"/>
  <c r="AP237" i="14"/>
  <c r="AQ237" i="14"/>
  <c r="AR237" i="14"/>
  <c r="AT237" i="14"/>
  <c r="AU237" i="14"/>
  <c r="AP238" i="14"/>
  <c r="AQ238" i="14"/>
  <c r="AR238" i="14"/>
  <c r="AT238" i="14"/>
  <c r="AU238" i="14"/>
  <c r="AP239" i="14"/>
  <c r="AQ239" i="14"/>
  <c r="AR239" i="14"/>
  <c r="AT239" i="14"/>
  <c r="AU239" i="14"/>
  <c r="AP240" i="14"/>
  <c r="AQ240" i="14"/>
  <c r="AR240" i="14"/>
  <c r="AT240" i="14"/>
  <c r="AU240" i="14"/>
  <c r="AP241" i="14"/>
  <c r="AQ241" i="14"/>
  <c r="AR241" i="14"/>
  <c r="AT241" i="14"/>
  <c r="AU241" i="14"/>
  <c r="AP242" i="14"/>
  <c r="AQ242" i="14"/>
  <c r="AR242" i="14"/>
  <c r="AT242" i="14"/>
  <c r="AU242" i="14"/>
  <c r="AP243" i="14"/>
  <c r="AQ243" i="14"/>
  <c r="AR243" i="14"/>
  <c r="AT243" i="14"/>
  <c r="AU243" i="14"/>
  <c r="AP244" i="14"/>
  <c r="AQ244" i="14"/>
  <c r="AR244" i="14"/>
  <c r="AT244" i="14"/>
  <c r="AU244" i="14"/>
  <c r="AP245" i="14"/>
  <c r="AQ245" i="14"/>
  <c r="AR245" i="14"/>
  <c r="AT245" i="14"/>
  <c r="AU245" i="14"/>
  <c r="AP246" i="14"/>
  <c r="AQ246" i="14"/>
  <c r="AR246" i="14"/>
  <c r="AT246" i="14"/>
  <c r="AU246" i="14"/>
  <c r="AP247" i="14"/>
  <c r="AQ247" i="14"/>
  <c r="AR247" i="14"/>
  <c r="AT247" i="14"/>
  <c r="AU247" i="14"/>
  <c r="AP248" i="14"/>
  <c r="AQ248" i="14"/>
  <c r="AR248" i="14"/>
  <c r="AT248" i="14"/>
  <c r="AU248" i="14"/>
  <c r="AP249" i="14"/>
  <c r="AQ249" i="14"/>
  <c r="AR249" i="14"/>
  <c r="AT249" i="14"/>
  <c r="AU249" i="14"/>
  <c r="AP250" i="14"/>
  <c r="AQ250" i="14"/>
  <c r="AR250" i="14"/>
  <c r="AT250" i="14"/>
  <c r="AU250" i="14"/>
  <c r="AP251" i="14"/>
  <c r="AQ251" i="14"/>
  <c r="AR251" i="14"/>
  <c r="AT251" i="14"/>
  <c r="AU251" i="14"/>
  <c r="AP252" i="14"/>
  <c r="AQ252" i="14"/>
  <c r="AR252" i="14"/>
  <c r="AT252" i="14"/>
  <c r="AU252" i="14"/>
  <c r="AP253" i="14"/>
  <c r="AQ253" i="14"/>
  <c r="AR253" i="14"/>
  <c r="AT253" i="14"/>
  <c r="AU253" i="14"/>
  <c r="AP254" i="14"/>
  <c r="AQ254" i="14"/>
  <c r="AR254" i="14"/>
  <c r="AT254" i="14"/>
  <c r="AU254" i="14"/>
  <c r="AP255" i="14"/>
  <c r="AQ255" i="14"/>
  <c r="AR255" i="14"/>
  <c r="AT255" i="14"/>
  <c r="AU255" i="14"/>
  <c r="AP256" i="14"/>
  <c r="AQ256" i="14"/>
  <c r="AR256" i="14"/>
  <c r="AT256" i="14"/>
  <c r="AU256" i="14"/>
  <c r="AP257" i="14"/>
  <c r="AQ257" i="14"/>
  <c r="AR257" i="14"/>
  <c r="AT257" i="14"/>
  <c r="AU257" i="14"/>
  <c r="AP258" i="14"/>
  <c r="AQ258" i="14"/>
  <c r="AR258" i="14"/>
  <c r="AT258" i="14"/>
  <c r="AU258" i="14"/>
  <c r="AP259" i="14"/>
  <c r="AQ259" i="14"/>
  <c r="AR259" i="14"/>
  <c r="AT259" i="14"/>
  <c r="AU259" i="14"/>
  <c r="AP260" i="14"/>
  <c r="AQ260" i="14"/>
  <c r="AR260" i="14"/>
  <c r="AT260" i="14"/>
  <c r="AU260" i="14"/>
  <c r="AP261" i="14"/>
  <c r="AQ261" i="14"/>
  <c r="AR261" i="14"/>
  <c r="AT261" i="14"/>
  <c r="AU261" i="14"/>
  <c r="AP262" i="14"/>
  <c r="AQ262" i="14"/>
  <c r="AR262" i="14"/>
  <c r="AT262" i="14"/>
  <c r="AU262" i="14"/>
  <c r="AP263" i="14"/>
  <c r="AQ263" i="14"/>
  <c r="AR263" i="14"/>
  <c r="AT263" i="14"/>
  <c r="AU263" i="14"/>
  <c r="AP264" i="14"/>
  <c r="AQ264" i="14"/>
  <c r="AR264" i="14"/>
  <c r="AT264" i="14"/>
  <c r="AU264" i="14"/>
  <c r="AH189" i="14"/>
  <c r="AI189" i="14" s="1"/>
  <c r="AH190" i="14"/>
  <c r="AI190" i="14" s="1"/>
  <c r="AH191" i="14"/>
  <c r="AI191" i="14" s="1"/>
  <c r="AH192" i="14"/>
  <c r="AI192" i="14" s="1"/>
  <c r="AH193" i="14"/>
  <c r="AI193" i="14" s="1"/>
  <c r="AH194" i="14"/>
  <c r="AI194" i="14" s="1"/>
  <c r="AH195" i="14"/>
  <c r="AI195" i="14" s="1"/>
  <c r="AH196" i="14"/>
  <c r="AI196" i="14" s="1"/>
  <c r="AH197" i="14"/>
  <c r="AI197" i="14" s="1"/>
  <c r="AH198" i="14"/>
  <c r="AI198" i="14" s="1"/>
  <c r="AH199" i="14"/>
  <c r="AI199" i="14" s="1"/>
  <c r="AH200" i="14"/>
  <c r="AI200" i="14" s="1"/>
  <c r="AH201" i="14"/>
  <c r="AI201" i="14" s="1"/>
  <c r="AH202" i="14"/>
  <c r="AI202" i="14" s="1"/>
  <c r="AH203" i="14"/>
  <c r="AI203" i="14" s="1"/>
  <c r="AH204" i="14"/>
  <c r="AI204" i="14" s="1"/>
  <c r="AH205" i="14"/>
  <c r="AI205" i="14" s="1"/>
  <c r="AH206" i="14"/>
  <c r="AI206" i="14" s="1"/>
  <c r="AH207" i="14"/>
  <c r="AI207" i="14" s="1"/>
  <c r="AH208" i="14"/>
  <c r="AI208" i="14" s="1"/>
  <c r="AH209" i="14"/>
  <c r="AI209" i="14" s="1"/>
  <c r="AH210" i="14"/>
  <c r="AI210" i="14" s="1"/>
  <c r="AH211" i="14"/>
  <c r="AI211" i="14" s="1"/>
  <c r="AH212" i="14"/>
  <c r="AI212" i="14" s="1"/>
  <c r="AH213" i="14"/>
  <c r="AI213" i="14" s="1"/>
  <c r="AH214" i="14"/>
  <c r="AI214" i="14" s="1"/>
  <c r="AH215" i="14"/>
  <c r="AI215" i="14" s="1"/>
  <c r="AH216" i="14"/>
  <c r="AI216" i="14" s="1"/>
  <c r="AH217" i="14"/>
  <c r="AI217" i="14" s="1"/>
  <c r="AH218" i="14"/>
  <c r="AI218" i="14" s="1"/>
  <c r="AH219" i="14"/>
  <c r="AI219" i="14" s="1"/>
  <c r="AH220" i="14"/>
  <c r="AI220" i="14" s="1"/>
  <c r="AH221" i="14"/>
  <c r="AI221" i="14" s="1"/>
  <c r="AH222" i="14"/>
  <c r="AI222" i="14" s="1"/>
  <c r="AH223" i="14"/>
  <c r="AI223" i="14" s="1"/>
  <c r="AH224" i="14"/>
  <c r="AI224" i="14" s="1"/>
  <c r="AH225" i="14"/>
  <c r="AI225" i="14" s="1"/>
  <c r="AH226" i="14"/>
  <c r="AI226" i="14" s="1"/>
  <c r="AH227" i="14"/>
  <c r="AI227" i="14" s="1"/>
  <c r="AH228" i="14"/>
  <c r="AI228" i="14" s="1"/>
  <c r="AH229" i="14"/>
  <c r="AI229" i="14" s="1"/>
  <c r="AH230" i="14"/>
  <c r="AI230" i="14" s="1"/>
  <c r="AH231" i="14"/>
  <c r="AI231" i="14" s="1"/>
  <c r="AH232" i="14"/>
  <c r="AI232" i="14" s="1"/>
  <c r="AH233" i="14"/>
  <c r="AI233" i="14" s="1"/>
  <c r="AH234" i="14"/>
  <c r="AI234" i="14" s="1"/>
  <c r="AH235" i="14"/>
  <c r="AI235" i="14" s="1"/>
  <c r="AH236" i="14"/>
  <c r="AI236" i="14" s="1"/>
  <c r="AH237" i="14"/>
  <c r="AI237" i="14" s="1"/>
  <c r="AH238" i="14"/>
  <c r="AI238" i="14" s="1"/>
  <c r="AH239" i="14"/>
  <c r="AI239" i="14" s="1"/>
  <c r="AH240" i="14"/>
  <c r="AI240" i="14" s="1"/>
  <c r="AH241" i="14"/>
  <c r="AI241" i="14" s="1"/>
  <c r="AH242" i="14"/>
  <c r="AI242" i="14" s="1"/>
  <c r="AH243" i="14"/>
  <c r="AI243" i="14" s="1"/>
  <c r="AH244" i="14"/>
  <c r="AI244" i="14" s="1"/>
  <c r="AH245" i="14"/>
  <c r="AI245" i="14" s="1"/>
  <c r="AH246" i="14"/>
  <c r="AI246" i="14" s="1"/>
  <c r="AH247" i="14"/>
  <c r="AI247" i="14" s="1"/>
  <c r="AH248" i="14"/>
  <c r="AI248" i="14" s="1"/>
  <c r="AH249" i="14"/>
  <c r="AI249" i="14" s="1"/>
  <c r="AH250" i="14"/>
  <c r="AI250" i="14" s="1"/>
  <c r="AH251" i="14"/>
  <c r="AI251" i="14" s="1"/>
  <c r="AH252" i="14"/>
  <c r="AI252" i="14" s="1"/>
  <c r="AH253" i="14"/>
  <c r="AI253" i="14" s="1"/>
  <c r="AH254" i="14"/>
  <c r="AI254" i="14" s="1"/>
  <c r="AH255" i="14"/>
  <c r="AI255" i="14" s="1"/>
  <c r="AH256" i="14"/>
  <c r="AI256" i="14" s="1"/>
  <c r="AH257" i="14"/>
  <c r="AI257" i="14" s="1"/>
  <c r="AH258" i="14"/>
  <c r="AI258" i="14" s="1"/>
  <c r="AH259" i="14"/>
  <c r="AI259" i="14" s="1"/>
  <c r="AH260" i="14"/>
  <c r="AI260" i="14" s="1"/>
  <c r="AH261" i="14"/>
  <c r="AI261" i="14" s="1"/>
  <c r="AH262" i="14"/>
  <c r="AI262" i="14" s="1"/>
  <c r="AH263" i="14"/>
  <c r="AI263" i="14" s="1"/>
  <c r="AH264" i="14"/>
  <c r="AI264" i="14" s="1"/>
  <c r="Z189" i="14"/>
  <c r="AA189" i="14"/>
  <c r="Z190" i="14"/>
  <c r="AA190" i="14"/>
  <c r="Z191" i="14"/>
  <c r="AA191" i="14"/>
  <c r="Z192" i="14"/>
  <c r="AA192" i="14"/>
  <c r="Z193" i="14"/>
  <c r="AA193" i="14"/>
  <c r="Z194" i="14"/>
  <c r="AA194" i="14"/>
  <c r="Z195" i="14"/>
  <c r="AA195" i="14"/>
  <c r="Z196" i="14"/>
  <c r="AA196" i="14"/>
  <c r="Z197" i="14"/>
  <c r="AA197" i="14"/>
  <c r="Z198" i="14"/>
  <c r="AA198" i="14"/>
  <c r="Z199" i="14"/>
  <c r="AA199" i="14"/>
  <c r="Z200" i="14"/>
  <c r="AA200" i="14"/>
  <c r="Z201" i="14"/>
  <c r="AA201" i="14"/>
  <c r="Z202" i="14"/>
  <c r="AA202" i="14"/>
  <c r="Z203" i="14"/>
  <c r="AA203" i="14"/>
  <c r="Z204" i="14"/>
  <c r="AA204" i="14"/>
  <c r="Z205" i="14"/>
  <c r="AA205" i="14"/>
  <c r="Z206" i="14"/>
  <c r="AA206" i="14"/>
  <c r="Z207" i="14"/>
  <c r="AA207" i="14"/>
  <c r="Z208" i="14"/>
  <c r="AA208" i="14"/>
  <c r="Z209" i="14"/>
  <c r="AA209" i="14"/>
  <c r="Z210" i="14"/>
  <c r="AA210" i="14"/>
  <c r="Z211" i="14"/>
  <c r="AA211" i="14"/>
  <c r="Z212" i="14"/>
  <c r="AA212" i="14"/>
  <c r="Z213" i="14"/>
  <c r="AA213" i="14"/>
  <c r="Z214" i="14"/>
  <c r="AA214" i="14"/>
  <c r="Z215" i="14"/>
  <c r="AA215" i="14"/>
  <c r="Z216" i="14"/>
  <c r="AA216" i="14"/>
  <c r="Z217" i="14"/>
  <c r="AA217" i="14"/>
  <c r="Z218" i="14"/>
  <c r="AA218" i="14"/>
  <c r="Z219" i="14"/>
  <c r="AA219" i="14"/>
  <c r="Z220" i="14"/>
  <c r="AA220" i="14"/>
  <c r="Z221" i="14"/>
  <c r="AA221" i="14"/>
  <c r="Z222" i="14"/>
  <c r="AA222" i="14"/>
  <c r="Z223" i="14"/>
  <c r="AA223" i="14"/>
  <c r="Z224" i="14"/>
  <c r="AA224" i="14"/>
  <c r="Z225" i="14"/>
  <c r="AA225" i="14"/>
  <c r="Z226" i="14"/>
  <c r="AA226" i="14"/>
  <c r="Z227" i="14"/>
  <c r="AA227" i="14"/>
  <c r="Z228" i="14"/>
  <c r="AA228" i="14"/>
  <c r="Z229" i="14"/>
  <c r="AA229" i="14"/>
  <c r="Z230" i="14"/>
  <c r="AA230" i="14"/>
  <c r="Z231" i="14"/>
  <c r="AA231" i="14"/>
  <c r="Z232" i="14"/>
  <c r="AA232" i="14"/>
  <c r="Z233" i="14"/>
  <c r="AA233" i="14"/>
  <c r="Z234" i="14"/>
  <c r="AA234" i="14"/>
  <c r="Z235" i="14"/>
  <c r="AA235" i="14"/>
  <c r="Z236" i="14"/>
  <c r="AA236" i="14"/>
  <c r="Z237" i="14"/>
  <c r="AA237" i="14"/>
  <c r="Z238" i="14"/>
  <c r="AA238" i="14"/>
  <c r="Z239" i="14"/>
  <c r="AA239" i="14"/>
  <c r="Z240" i="14"/>
  <c r="AA240" i="14"/>
  <c r="Z241" i="14"/>
  <c r="AA241" i="14"/>
  <c r="Z242" i="14"/>
  <c r="AA242" i="14"/>
  <c r="Z243" i="14"/>
  <c r="AA243" i="14"/>
  <c r="Z244" i="14"/>
  <c r="AA244" i="14"/>
  <c r="Z245" i="14"/>
  <c r="AA245" i="14"/>
  <c r="Z246" i="14"/>
  <c r="AA246" i="14"/>
  <c r="Z247" i="14"/>
  <c r="AA247" i="14"/>
  <c r="Z248" i="14"/>
  <c r="AA248" i="14"/>
  <c r="Z249" i="14"/>
  <c r="AA249" i="14"/>
  <c r="Z250" i="14"/>
  <c r="AA250" i="14"/>
  <c r="Z251" i="14"/>
  <c r="AA251" i="14"/>
  <c r="Z252" i="14"/>
  <c r="AA252" i="14"/>
  <c r="Z253" i="14"/>
  <c r="AA253" i="14"/>
  <c r="Z254" i="14"/>
  <c r="AA254" i="14"/>
  <c r="Z255" i="14"/>
  <c r="AA255" i="14"/>
  <c r="Z256" i="14"/>
  <c r="AA256" i="14"/>
  <c r="Z257" i="14"/>
  <c r="AA257" i="14"/>
  <c r="Z258" i="14"/>
  <c r="AA258" i="14"/>
  <c r="Z259" i="14"/>
  <c r="AA259" i="14"/>
  <c r="Z260" i="14"/>
  <c r="AA260" i="14"/>
  <c r="Z261" i="14"/>
  <c r="AA261" i="14"/>
  <c r="Z262" i="14"/>
  <c r="AA262" i="14"/>
  <c r="Z263" i="14"/>
  <c r="AA263" i="14"/>
  <c r="Z264" i="14"/>
  <c r="AA264" i="14"/>
  <c r="AP104" i="14" l="1"/>
  <c r="AQ104" i="14"/>
  <c r="AR104" i="14"/>
  <c r="AT104" i="14"/>
  <c r="AU104" i="14"/>
  <c r="AP105" i="14"/>
  <c r="AQ105" i="14"/>
  <c r="AR105" i="14"/>
  <c r="AT105" i="14"/>
  <c r="AU105" i="14"/>
  <c r="AP106" i="14"/>
  <c r="AQ106" i="14"/>
  <c r="AR106" i="14"/>
  <c r="AT106" i="14"/>
  <c r="AU106" i="14"/>
  <c r="AP107" i="14"/>
  <c r="AQ107" i="14"/>
  <c r="AR107" i="14"/>
  <c r="AT107" i="14"/>
  <c r="AU107" i="14"/>
  <c r="AP108" i="14"/>
  <c r="AQ108" i="14"/>
  <c r="AR108" i="14"/>
  <c r="AT108" i="14"/>
  <c r="AU108" i="14"/>
  <c r="AP109" i="14"/>
  <c r="AQ109" i="14"/>
  <c r="AR109" i="14"/>
  <c r="AT109" i="14"/>
  <c r="AU109" i="14"/>
  <c r="AP110" i="14"/>
  <c r="AQ110" i="14"/>
  <c r="AR110" i="14"/>
  <c r="AT110" i="14"/>
  <c r="AU110" i="14"/>
  <c r="AP111" i="14"/>
  <c r="AQ111" i="14"/>
  <c r="AR111" i="14"/>
  <c r="AT111" i="14"/>
  <c r="AU111" i="14"/>
  <c r="AP112" i="14"/>
  <c r="AQ112" i="14"/>
  <c r="AR112" i="14"/>
  <c r="AT112" i="14"/>
  <c r="AU112" i="14"/>
  <c r="AP113" i="14"/>
  <c r="AQ113" i="14"/>
  <c r="AR113" i="14"/>
  <c r="AT113" i="14"/>
  <c r="AU113" i="14"/>
  <c r="AP114" i="14"/>
  <c r="AQ114" i="14"/>
  <c r="AR114" i="14"/>
  <c r="AT114" i="14"/>
  <c r="AU114" i="14"/>
  <c r="AP115" i="14"/>
  <c r="AQ115" i="14"/>
  <c r="AR115" i="14"/>
  <c r="AT115" i="14"/>
  <c r="AU115" i="14"/>
  <c r="AP116" i="14"/>
  <c r="AQ116" i="14"/>
  <c r="AR116" i="14"/>
  <c r="AT116" i="14"/>
  <c r="AU116" i="14"/>
  <c r="AP117" i="14"/>
  <c r="AQ117" i="14"/>
  <c r="AR117" i="14"/>
  <c r="AT117" i="14"/>
  <c r="AU117" i="14"/>
  <c r="AP118" i="14"/>
  <c r="AQ118" i="14"/>
  <c r="AR118" i="14"/>
  <c r="AT118" i="14"/>
  <c r="AU118" i="14"/>
  <c r="AP119" i="14"/>
  <c r="AQ119" i="14"/>
  <c r="AR119" i="14"/>
  <c r="AT119" i="14"/>
  <c r="AU119" i="14"/>
  <c r="AP120" i="14"/>
  <c r="AQ120" i="14"/>
  <c r="AR120" i="14"/>
  <c r="AT120" i="14"/>
  <c r="AU120" i="14"/>
  <c r="AP121" i="14"/>
  <c r="AQ121" i="14"/>
  <c r="AR121" i="14"/>
  <c r="AT121" i="14"/>
  <c r="AU121" i="14"/>
  <c r="AP122" i="14"/>
  <c r="AQ122" i="14"/>
  <c r="AR122" i="14"/>
  <c r="AT122" i="14"/>
  <c r="AU122" i="14"/>
  <c r="AP123" i="14"/>
  <c r="AQ123" i="14"/>
  <c r="AR123" i="14"/>
  <c r="AT123" i="14"/>
  <c r="AU123" i="14"/>
  <c r="AP124" i="14"/>
  <c r="AQ124" i="14"/>
  <c r="AR124" i="14"/>
  <c r="AT124" i="14"/>
  <c r="AU124" i="14"/>
  <c r="AP125" i="14"/>
  <c r="AQ125" i="14"/>
  <c r="AR125" i="14"/>
  <c r="AT125" i="14"/>
  <c r="AU125" i="14"/>
  <c r="AP126" i="14"/>
  <c r="AQ126" i="14"/>
  <c r="AR126" i="14"/>
  <c r="AT126" i="14"/>
  <c r="AU126" i="14"/>
  <c r="AP127" i="14"/>
  <c r="AQ127" i="14"/>
  <c r="AR127" i="14"/>
  <c r="AT127" i="14"/>
  <c r="AU127" i="14"/>
  <c r="AP128" i="14"/>
  <c r="AQ128" i="14"/>
  <c r="AR128" i="14"/>
  <c r="AT128" i="14"/>
  <c r="AU128" i="14"/>
  <c r="AP129" i="14"/>
  <c r="AQ129" i="14"/>
  <c r="AR129" i="14"/>
  <c r="AT129" i="14"/>
  <c r="AU129" i="14"/>
  <c r="AP130" i="14"/>
  <c r="AQ130" i="14"/>
  <c r="AR130" i="14"/>
  <c r="AT130" i="14"/>
  <c r="AU130" i="14"/>
  <c r="AP131" i="14"/>
  <c r="AQ131" i="14"/>
  <c r="AR131" i="14"/>
  <c r="AT131" i="14"/>
  <c r="AU131" i="14"/>
  <c r="AP132" i="14"/>
  <c r="AQ132" i="14"/>
  <c r="AR132" i="14"/>
  <c r="AT132" i="14"/>
  <c r="AU132" i="14"/>
  <c r="AP133" i="14"/>
  <c r="AQ133" i="14"/>
  <c r="AR133" i="14"/>
  <c r="AT133" i="14"/>
  <c r="AU133" i="14"/>
  <c r="AP134" i="14"/>
  <c r="AQ134" i="14"/>
  <c r="AR134" i="14"/>
  <c r="AT134" i="14"/>
  <c r="AU134" i="14"/>
  <c r="AP135" i="14"/>
  <c r="AQ135" i="14"/>
  <c r="AR135" i="14"/>
  <c r="AT135" i="14"/>
  <c r="AU135" i="14"/>
  <c r="AP136" i="14"/>
  <c r="AQ136" i="14"/>
  <c r="AR136" i="14"/>
  <c r="AT136" i="14"/>
  <c r="AU136" i="14"/>
  <c r="AP137" i="14"/>
  <c r="AQ137" i="14"/>
  <c r="AR137" i="14"/>
  <c r="AT137" i="14"/>
  <c r="AU137" i="14"/>
  <c r="AP138" i="14"/>
  <c r="AQ138" i="14"/>
  <c r="AR138" i="14"/>
  <c r="AT138" i="14"/>
  <c r="AU138" i="14"/>
  <c r="AP139" i="14"/>
  <c r="AQ139" i="14"/>
  <c r="AR139" i="14"/>
  <c r="AT139" i="14"/>
  <c r="AU139" i="14"/>
  <c r="AP140" i="14"/>
  <c r="AQ140" i="14"/>
  <c r="AR140" i="14"/>
  <c r="AT140" i="14"/>
  <c r="AU140" i="14"/>
  <c r="AP141" i="14"/>
  <c r="AQ141" i="14"/>
  <c r="AR141" i="14"/>
  <c r="AT141" i="14"/>
  <c r="AU141" i="14"/>
  <c r="AP142" i="14"/>
  <c r="AQ142" i="14"/>
  <c r="AR142" i="14"/>
  <c r="AT142" i="14"/>
  <c r="AU142" i="14"/>
  <c r="AP143" i="14"/>
  <c r="AQ143" i="14"/>
  <c r="AR143" i="14"/>
  <c r="AT143" i="14"/>
  <c r="AU143" i="14"/>
  <c r="AP144" i="14"/>
  <c r="AQ144" i="14"/>
  <c r="AR144" i="14"/>
  <c r="AT144" i="14"/>
  <c r="AU144" i="14"/>
  <c r="AP145" i="14"/>
  <c r="AQ145" i="14"/>
  <c r="AR145" i="14"/>
  <c r="AT145" i="14"/>
  <c r="AU145" i="14"/>
  <c r="AP146" i="14"/>
  <c r="AQ146" i="14"/>
  <c r="AR146" i="14"/>
  <c r="AT146" i="14"/>
  <c r="AU146" i="14"/>
  <c r="AP147" i="14"/>
  <c r="AQ147" i="14"/>
  <c r="AR147" i="14"/>
  <c r="AT147" i="14"/>
  <c r="AU147" i="14"/>
  <c r="AP148" i="14"/>
  <c r="AQ148" i="14"/>
  <c r="AR148" i="14"/>
  <c r="AT148" i="14"/>
  <c r="AU148" i="14"/>
  <c r="AP149" i="14"/>
  <c r="AQ149" i="14"/>
  <c r="AR149" i="14"/>
  <c r="AT149" i="14"/>
  <c r="AU149" i="14"/>
  <c r="AP150" i="14"/>
  <c r="AQ150" i="14"/>
  <c r="AR150" i="14"/>
  <c r="AT150" i="14"/>
  <c r="AU150" i="14"/>
  <c r="AP151" i="14"/>
  <c r="AQ151" i="14"/>
  <c r="AR151" i="14"/>
  <c r="AT151" i="14"/>
  <c r="AU151" i="14"/>
  <c r="AP152" i="14"/>
  <c r="AQ152" i="14"/>
  <c r="AR152" i="14"/>
  <c r="AT152" i="14"/>
  <c r="AU152" i="14"/>
  <c r="AP153" i="14"/>
  <c r="AQ153" i="14"/>
  <c r="AR153" i="14"/>
  <c r="AT153" i="14"/>
  <c r="AU153" i="14"/>
  <c r="AP154" i="14"/>
  <c r="AQ154" i="14"/>
  <c r="AR154" i="14"/>
  <c r="AT154" i="14"/>
  <c r="AU154" i="14"/>
  <c r="AP155" i="14"/>
  <c r="AQ155" i="14"/>
  <c r="AR155" i="14"/>
  <c r="AT155" i="14"/>
  <c r="AU155" i="14"/>
  <c r="AP156" i="14"/>
  <c r="AQ156" i="14"/>
  <c r="AR156" i="14"/>
  <c r="AT156" i="14"/>
  <c r="AU156" i="14"/>
  <c r="AP157" i="14"/>
  <c r="AQ157" i="14"/>
  <c r="AR157" i="14"/>
  <c r="AT157" i="14"/>
  <c r="AU157" i="14"/>
  <c r="AP158" i="14"/>
  <c r="AQ158" i="14"/>
  <c r="AR158" i="14"/>
  <c r="AT158" i="14"/>
  <c r="AU158" i="14"/>
  <c r="AP159" i="14"/>
  <c r="AQ159" i="14"/>
  <c r="AR159" i="14"/>
  <c r="AT159" i="14"/>
  <c r="AU159" i="14"/>
  <c r="AP160" i="14"/>
  <c r="AQ160" i="14"/>
  <c r="AR160" i="14"/>
  <c r="AT160" i="14"/>
  <c r="AU160" i="14"/>
  <c r="AP161" i="14"/>
  <c r="AQ161" i="14"/>
  <c r="AR161" i="14"/>
  <c r="AT161" i="14"/>
  <c r="AU161" i="14"/>
  <c r="AP162" i="14"/>
  <c r="AQ162" i="14"/>
  <c r="AR162" i="14"/>
  <c r="AT162" i="14"/>
  <c r="AU162" i="14"/>
  <c r="AP163" i="14"/>
  <c r="AQ163" i="14"/>
  <c r="AR163" i="14"/>
  <c r="AT163" i="14"/>
  <c r="AU163" i="14"/>
  <c r="AP164" i="14"/>
  <c r="AQ164" i="14"/>
  <c r="AR164" i="14"/>
  <c r="AT164" i="14"/>
  <c r="AU164" i="14"/>
  <c r="AP165" i="14"/>
  <c r="AQ165" i="14"/>
  <c r="AR165" i="14"/>
  <c r="AT165" i="14"/>
  <c r="AU165" i="14"/>
  <c r="AP166" i="14"/>
  <c r="AQ166" i="14"/>
  <c r="AR166" i="14"/>
  <c r="AT166" i="14"/>
  <c r="AU166" i="14"/>
  <c r="AP167" i="14"/>
  <c r="AQ167" i="14"/>
  <c r="AR167" i="14"/>
  <c r="AT167" i="14"/>
  <c r="AU167" i="14"/>
  <c r="AP168" i="14"/>
  <c r="AQ168" i="14"/>
  <c r="AR168" i="14"/>
  <c r="AT168" i="14"/>
  <c r="AU168" i="14"/>
  <c r="AP169" i="14"/>
  <c r="AQ169" i="14"/>
  <c r="AR169" i="14"/>
  <c r="AT169" i="14"/>
  <c r="AU169" i="14"/>
  <c r="AP170" i="14"/>
  <c r="AQ170" i="14"/>
  <c r="AR170" i="14"/>
  <c r="AT170" i="14"/>
  <c r="AU170" i="14"/>
  <c r="AP171" i="14"/>
  <c r="AQ171" i="14"/>
  <c r="AR171" i="14"/>
  <c r="AT171" i="14"/>
  <c r="AU171" i="14"/>
  <c r="AP172" i="14"/>
  <c r="AQ172" i="14"/>
  <c r="AR172" i="14"/>
  <c r="AT172" i="14"/>
  <c r="AU172" i="14"/>
  <c r="AP173" i="14"/>
  <c r="AQ173" i="14"/>
  <c r="AR173" i="14"/>
  <c r="AT173" i="14"/>
  <c r="AU173" i="14"/>
  <c r="AP174" i="14"/>
  <c r="AQ174" i="14"/>
  <c r="AR174" i="14"/>
  <c r="AT174" i="14"/>
  <c r="AU174" i="14"/>
  <c r="AP175" i="14"/>
  <c r="AQ175" i="14"/>
  <c r="AR175" i="14"/>
  <c r="AT175" i="14"/>
  <c r="AU175" i="14"/>
  <c r="AP176" i="14"/>
  <c r="AQ176" i="14"/>
  <c r="AR176" i="14"/>
  <c r="AT176" i="14"/>
  <c r="AU176" i="14"/>
  <c r="AP177" i="14"/>
  <c r="AQ177" i="14"/>
  <c r="AR177" i="14"/>
  <c r="AT177" i="14"/>
  <c r="AU177" i="14"/>
  <c r="AP178" i="14"/>
  <c r="AQ178" i="14"/>
  <c r="AR178" i="14"/>
  <c r="AT178" i="14"/>
  <c r="AU178" i="14"/>
  <c r="AP179" i="14"/>
  <c r="AQ179" i="14"/>
  <c r="AR179" i="14"/>
  <c r="AT179" i="14"/>
  <c r="AU179" i="14"/>
  <c r="AP180" i="14"/>
  <c r="AQ180" i="14"/>
  <c r="AR180" i="14"/>
  <c r="AT180" i="14"/>
  <c r="AU180" i="14"/>
  <c r="AP181" i="14"/>
  <c r="AQ181" i="14"/>
  <c r="AR181" i="14"/>
  <c r="AT181" i="14"/>
  <c r="AU181" i="14"/>
  <c r="AP182" i="14"/>
  <c r="AQ182" i="14"/>
  <c r="AR182" i="14"/>
  <c r="AT182" i="14"/>
  <c r="AU182" i="14"/>
  <c r="AP183" i="14"/>
  <c r="AQ183" i="14"/>
  <c r="AR183" i="14"/>
  <c r="AT183" i="14"/>
  <c r="AU183" i="14"/>
  <c r="AP184" i="14"/>
  <c r="AQ184" i="14"/>
  <c r="AR184" i="14"/>
  <c r="AT184" i="14"/>
  <c r="AU184" i="14"/>
  <c r="AP185" i="14"/>
  <c r="AQ185" i="14"/>
  <c r="AR185" i="14"/>
  <c r="AT185" i="14"/>
  <c r="AU185" i="14"/>
  <c r="AP186" i="14"/>
  <c r="AQ186" i="14"/>
  <c r="AR186" i="14"/>
  <c r="AT186" i="14"/>
  <c r="AU186" i="14"/>
  <c r="AP187" i="14"/>
  <c r="AQ187" i="14"/>
  <c r="AR187" i="14"/>
  <c r="AT187" i="14"/>
  <c r="AU187" i="14"/>
  <c r="AP188" i="14"/>
  <c r="AQ188" i="14"/>
  <c r="AR188" i="14"/>
  <c r="AT188" i="14"/>
  <c r="AU188" i="14"/>
  <c r="AH104" i="14"/>
  <c r="AI104" i="14" s="1"/>
  <c r="AH105" i="14"/>
  <c r="AI105" i="14" s="1"/>
  <c r="AH106" i="14"/>
  <c r="AI106" i="14" s="1"/>
  <c r="AH107" i="14"/>
  <c r="AI107" i="14" s="1"/>
  <c r="AH108" i="14"/>
  <c r="AI108" i="14" s="1"/>
  <c r="AH109" i="14"/>
  <c r="AI109" i="14" s="1"/>
  <c r="AH110" i="14"/>
  <c r="AI110" i="14" s="1"/>
  <c r="AH111" i="14"/>
  <c r="AI111" i="14" s="1"/>
  <c r="AH112" i="14"/>
  <c r="AI112" i="14" s="1"/>
  <c r="AH113" i="14"/>
  <c r="AI113" i="14" s="1"/>
  <c r="AH114" i="14"/>
  <c r="AI114" i="14" s="1"/>
  <c r="AH115" i="14"/>
  <c r="AI115" i="14" s="1"/>
  <c r="AH116" i="14"/>
  <c r="AI116" i="14" s="1"/>
  <c r="AH117" i="14"/>
  <c r="AI117" i="14" s="1"/>
  <c r="AH118" i="14"/>
  <c r="AI118" i="14" s="1"/>
  <c r="AH119" i="14"/>
  <c r="AI119" i="14" s="1"/>
  <c r="AH120" i="14"/>
  <c r="AI120" i="14" s="1"/>
  <c r="AH121" i="14"/>
  <c r="AI121" i="14" s="1"/>
  <c r="AH122" i="14"/>
  <c r="AI122" i="14" s="1"/>
  <c r="AH123" i="14"/>
  <c r="AI123" i="14" s="1"/>
  <c r="AH124" i="14"/>
  <c r="AI124" i="14" s="1"/>
  <c r="AH125" i="14"/>
  <c r="AI125" i="14" s="1"/>
  <c r="AH126" i="14"/>
  <c r="AI126" i="14" s="1"/>
  <c r="AH127" i="14"/>
  <c r="AI127" i="14" s="1"/>
  <c r="AH128" i="14"/>
  <c r="AI128" i="14" s="1"/>
  <c r="AH129" i="14"/>
  <c r="AI129" i="14" s="1"/>
  <c r="AH130" i="14"/>
  <c r="AI130" i="14" s="1"/>
  <c r="AH131" i="14"/>
  <c r="AI131" i="14" s="1"/>
  <c r="AH132" i="14"/>
  <c r="AI132" i="14" s="1"/>
  <c r="AH133" i="14"/>
  <c r="AI133" i="14" s="1"/>
  <c r="AH134" i="14"/>
  <c r="AI134" i="14" s="1"/>
  <c r="AH135" i="14"/>
  <c r="AI135" i="14" s="1"/>
  <c r="AH136" i="14"/>
  <c r="AI136" i="14" s="1"/>
  <c r="AH137" i="14"/>
  <c r="AI137" i="14" s="1"/>
  <c r="AH138" i="14"/>
  <c r="AI138" i="14" s="1"/>
  <c r="AH139" i="14"/>
  <c r="AI139" i="14" s="1"/>
  <c r="AH140" i="14"/>
  <c r="AI140" i="14" s="1"/>
  <c r="AH141" i="14"/>
  <c r="AI141" i="14" s="1"/>
  <c r="AH142" i="14"/>
  <c r="AI142" i="14" s="1"/>
  <c r="AH143" i="14"/>
  <c r="AI143" i="14" s="1"/>
  <c r="AH144" i="14"/>
  <c r="AI144" i="14" s="1"/>
  <c r="AH145" i="14"/>
  <c r="AI145" i="14" s="1"/>
  <c r="AH146" i="14"/>
  <c r="AI146" i="14" s="1"/>
  <c r="AH147" i="14"/>
  <c r="AI147" i="14" s="1"/>
  <c r="AH148" i="14"/>
  <c r="AI148" i="14" s="1"/>
  <c r="AH149" i="14"/>
  <c r="AI149" i="14" s="1"/>
  <c r="AH150" i="14"/>
  <c r="AI150" i="14" s="1"/>
  <c r="AH151" i="14"/>
  <c r="AI151" i="14" s="1"/>
  <c r="AH152" i="14"/>
  <c r="AI152" i="14" s="1"/>
  <c r="AH153" i="14"/>
  <c r="AI153" i="14" s="1"/>
  <c r="AH154" i="14"/>
  <c r="AI154" i="14" s="1"/>
  <c r="AH155" i="14"/>
  <c r="AI155" i="14" s="1"/>
  <c r="AH156" i="14"/>
  <c r="AI156" i="14" s="1"/>
  <c r="AH157" i="14"/>
  <c r="AI157" i="14" s="1"/>
  <c r="AH158" i="14"/>
  <c r="AI158" i="14" s="1"/>
  <c r="AH159" i="14"/>
  <c r="AI159" i="14" s="1"/>
  <c r="AH160" i="14"/>
  <c r="AI160" i="14" s="1"/>
  <c r="AH161" i="14"/>
  <c r="AI161" i="14" s="1"/>
  <c r="AH162" i="14"/>
  <c r="AI162" i="14" s="1"/>
  <c r="AH163" i="14"/>
  <c r="AI163" i="14" s="1"/>
  <c r="AH164" i="14"/>
  <c r="AI164" i="14" s="1"/>
  <c r="AH165" i="14"/>
  <c r="AI165" i="14" s="1"/>
  <c r="AH166" i="14"/>
  <c r="AI166" i="14" s="1"/>
  <c r="AH167" i="14"/>
  <c r="AI167" i="14" s="1"/>
  <c r="AH168" i="14"/>
  <c r="AI168" i="14" s="1"/>
  <c r="AH169" i="14"/>
  <c r="AI169" i="14" s="1"/>
  <c r="AH170" i="14"/>
  <c r="AI170" i="14" s="1"/>
  <c r="AH171" i="14"/>
  <c r="AI171" i="14" s="1"/>
  <c r="AH172" i="14"/>
  <c r="AI172" i="14" s="1"/>
  <c r="AH173" i="14"/>
  <c r="AI173" i="14" s="1"/>
  <c r="AH174" i="14"/>
  <c r="AI174" i="14" s="1"/>
  <c r="AH175" i="14"/>
  <c r="AI175" i="14" s="1"/>
  <c r="AH176" i="14"/>
  <c r="AI176" i="14" s="1"/>
  <c r="AH177" i="14"/>
  <c r="AI177" i="14" s="1"/>
  <c r="AH178" i="14"/>
  <c r="AI178" i="14" s="1"/>
  <c r="AH179" i="14"/>
  <c r="AI179" i="14" s="1"/>
  <c r="AH180" i="14"/>
  <c r="AI180" i="14" s="1"/>
  <c r="AH181" i="14"/>
  <c r="AI181" i="14" s="1"/>
  <c r="AH182" i="14"/>
  <c r="AI182" i="14" s="1"/>
  <c r="AH183" i="14"/>
  <c r="AI183" i="14" s="1"/>
  <c r="AH184" i="14"/>
  <c r="AI184" i="14" s="1"/>
  <c r="AH185" i="14"/>
  <c r="AI185" i="14" s="1"/>
  <c r="AH186" i="14"/>
  <c r="AI186" i="14" s="1"/>
  <c r="AH187" i="14"/>
  <c r="AI187" i="14" s="1"/>
  <c r="AH188" i="14"/>
  <c r="AI188" i="14" s="1"/>
  <c r="Z104" i="14"/>
  <c r="AA104" i="14"/>
  <c r="Z105" i="14"/>
  <c r="AA105" i="14"/>
  <c r="Z106" i="14"/>
  <c r="AA106" i="14"/>
  <c r="Z107" i="14"/>
  <c r="AA107" i="14"/>
  <c r="Z108" i="14"/>
  <c r="AA108" i="14"/>
  <c r="Z109" i="14"/>
  <c r="AA109" i="14"/>
  <c r="Z110" i="14"/>
  <c r="AA110" i="14"/>
  <c r="Z111" i="14"/>
  <c r="AA111" i="14"/>
  <c r="Z112" i="14"/>
  <c r="AA112" i="14"/>
  <c r="Z113" i="14"/>
  <c r="AA113" i="14"/>
  <c r="Z114" i="14"/>
  <c r="AA114" i="14"/>
  <c r="Z115" i="14"/>
  <c r="AA115" i="14"/>
  <c r="Z116" i="14"/>
  <c r="AA116" i="14"/>
  <c r="Z117" i="14"/>
  <c r="AA117" i="14"/>
  <c r="Z118" i="14"/>
  <c r="AA118" i="14"/>
  <c r="Z119" i="14"/>
  <c r="AA119" i="14"/>
  <c r="Z120" i="14"/>
  <c r="AA120" i="14"/>
  <c r="Z121" i="14"/>
  <c r="AA121" i="14"/>
  <c r="Z122" i="14"/>
  <c r="AA122" i="14"/>
  <c r="Z123" i="14"/>
  <c r="AA123" i="14"/>
  <c r="Z124" i="14"/>
  <c r="AA124" i="14"/>
  <c r="Z125" i="14"/>
  <c r="AA125" i="14"/>
  <c r="Z126" i="14"/>
  <c r="AA126" i="14"/>
  <c r="Z127" i="14"/>
  <c r="AA127" i="14"/>
  <c r="Z128" i="14"/>
  <c r="AA128" i="14"/>
  <c r="Z129" i="14"/>
  <c r="AA129" i="14"/>
  <c r="Z130" i="14"/>
  <c r="AA130" i="14"/>
  <c r="Z131" i="14"/>
  <c r="AA131" i="14"/>
  <c r="Z132" i="14"/>
  <c r="AA132" i="14"/>
  <c r="Z133" i="14"/>
  <c r="AA133" i="14"/>
  <c r="Z134" i="14"/>
  <c r="AA134" i="14"/>
  <c r="Z135" i="14"/>
  <c r="AA135" i="14"/>
  <c r="Z136" i="14"/>
  <c r="AA136" i="14"/>
  <c r="Z137" i="14"/>
  <c r="AA137" i="14"/>
  <c r="Z138" i="14"/>
  <c r="AA138" i="14"/>
  <c r="Z139" i="14"/>
  <c r="AA139" i="14"/>
  <c r="Z140" i="14"/>
  <c r="AA140" i="14"/>
  <c r="Z141" i="14"/>
  <c r="AA141" i="14"/>
  <c r="Z142" i="14"/>
  <c r="AA142" i="14"/>
  <c r="Z143" i="14"/>
  <c r="AA143" i="14"/>
  <c r="Z144" i="14"/>
  <c r="AA144" i="14"/>
  <c r="Z145" i="14"/>
  <c r="AA145" i="14"/>
  <c r="Z146" i="14"/>
  <c r="AA146" i="14"/>
  <c r="Z147" i="14"/>
  <c r="AA147" i="14"/>
  <c r="Z148" i="14"/>
  <c r="AA148" i="14"/>
  <c r="Z149" i="14"/>
  <c r="AA149" i="14"/>
  <c r="Z150" i="14"/>
  <c r="AA150" i="14"/>
  <c r="Z151" i="14"/>
  <c r="AA151" i="14"/>
  <c r="Z152" i="14"/>
  <c r="AA152" i="14"/>
  <c r="Z153" i="14"/>
  <c r="AA153" i="14"/>
  <c r="Z154" i="14"/>
  <c r="AA154" i="14"/>
  <c r="Z155" i="14"/>
  <c r="AA155" i="14"/>
  <c r="Z156" i="14"/>
  <c r="AA156" i="14"/>
  <c r="Z157" i="14"/>
  <c r="AA157" i="14"/>
  <c r="Z158" i="14"/>
  <c r="AA158" i="14"/>
  <c r="Z159" i="14"/>
  <c r="AA159" i="14"/>
  <c r="Z160" i="14"/>
  <c r="AA160" i="14"/>
  <c r="Z161" i="14"/>
  <c r="AA161" i="14"/>
  <c r="Z162" i="14"/>
  <c r="AA162" i="14"/>
  <c r="Z163" i="14"/>
  <c r="AA163" i="14"/>
  <c r="Z164" i="14"/>
  <c r="AA164" i="14"/>
  <c r="Z165" i="14"/>
  <c r="AA165" i="14"/>
  <c r="Z166" i="14"/>
  <c r="AA166" i="14"/>
  <c r="Z167" i="14"/>
  <c r="AA167" i="14"/>
  <c r="Z168" i="14"/>
  <c r="AA168" i="14"/>
  <c r="Z169" i="14"/>
  <c r="AA169" i="14"/>
  <c r="Z170" i="14"/>
  <c r="AA170" i="14"/>
  <c r="Z171" i="14"/>
  <c r="AA171" i="14"/>
  <c r="Z172" i="14"/>
  <c r="AA172" i="14"/>
  <c r="Z173" i="14"/>
  <c r="AA173" i="14"/>
  <c r="Z174" i="14"/>
  <c r="AA174" i="14"/>
  <c r="Z175" i="14"/>
  <c r="AA175" i="14"/>
  <c r="Z176" i="14"/>
  <c r="AA176" i="14"/>
  <c r="Z177" i="14"/>
  <c r="AA177" i="14"/>
  <c r="Z178" i="14"/>
  <c r="AA178" i="14"/>
  <c r="Z179" i="14"/>
  <c r="AA179" i="14"/>
  <c r="Z180" i="14"/>
  <c r="AA180" i="14"/>
  <c r="Z181" i="14"/>
  <c r="AA181" i="14"/>
  <c r="Z182" i="14"/>
  <c r="AA182" i="14"/>
  <c r="Z183" i="14"/>
  <c r="AA183" i="14"/>
  <c r="Z184" i="14"/>
  <c r="AA184" i="14"/>
  <c r="Z185" i="14"/>
  <c r="AA185" i="14"/>
  <c r="Z186" i="14"/>
  <c r="AA186" i="14"/>
  <c r="Z187" i="14"/>
  <c r="AA187" i="14"/>
  <c r="Z188" i="14"/>
  <c r="AA188" i="14"/>
  <c r="AP14" i="14" l="1"/>
  <c r="AQ14" i="14"/>
  <c r="AR14" i="14"/>
  <c r="AT14" i="14"/>
  <c r="AU14" i="14"/>
  <c r="AP15" i="14"/>
  <c r="AQ15" i="14"/>
  <c r="AR15" i="14"/>
  <c r="AT15" i="14"/>
  <c r="AU15" i="14"/>
  <c r="AP16" i="14"/>
  <c r="AQ16" i="14"/>
  <c r="AR16" i="14"/>
  <c r="AT16" i="14"/>
  <c r="AU16" i="14"/>
  <c r="AP17" i="14"/>
  <c r="AQ17" i="14"/>
  <c r="AR17" i="14"/>
  <c r="AT17" i="14"/>
  <c r="AU17" i="14"/>
  <c r="AP18" i="14"/>
  <c r="AQ18" i="14"/>
  <c r="AR18" i="14"/>
  <c r="AT18" i="14"/>
  <c r="AU18" i="14"/>
  <c r="AP19" i="14"/>
  <c r="AQ19" i="14"/>
  <c r="AR19" i="14"/>
  <c r="AT19" i="14"/>
  <c r="AU19" i="14"/>
  <c r="AP20" i="14"/>
  <c r="AQ20" i="14"/>
  <c r="AR20" i="14"/>
  <c r="AT20" i="14"/>
  <c r="AU20" i="14"/>
  <c r="AP21" i="14"/>
  <c r="AQ21" i="14"/>
  <c r="AR21" i="14"/>
  <c r="AT21" i="14"/>
  <c r="AU21" i="14"/>
  <c r="AP22" i="14"/>
  <c r="AQ22" i="14"/>
  <c r="AR22" i="14"/>
  <c r="AT22" i="14"/>
  <c r="AU22" i="14"/>
  <c r="AP23" i="14"/>
  <c r="AQ23" i="14"/>
  <c r="AR23" i="14"/>
  <c r="AT23" i="14"/>
  <c r="AU23" i="14"/>
  <c r="AP24" i="14"/>
  <c r="AQ24" i="14"/>
  <c r="AR24" i="14"/>
  <c r="AT24" i="14"/>
  <c r="AU24" i="14"/>
  <c r="AP25" i="14"/>
  <c r="AQ25" i="14"/>
  <c r="AR25" i="14"/>
  <c r="AT25" i="14"/>
  <c r="AU25" i="14"/>
  <c r="AP26" i="14"/>
  <c r="AQ26" i="14"/>
  <c r="AR26" i="14"/>
  <c r="AT26" i="14"/>
  <c r="AU26" i="14"/>
  <c r="AP27" i="14"/>
  <c r="AQ27" i="14"/>
  <c r="AR27" i="14"/>
  <c r="AT27" i="14"/>
  <c r="AU27" i="14"/>
  <c r="AP28" i="14"/>
  <c r="AQ28" i="14"/>
  <c r="AR28" i="14"/>
  <c r="AT28" i="14"/>
  <c r="AU28" i="14"/>
  <c r="AP29" i="14"/>
  <c r="AQ29" i="14"/>
  <c r="AR29" i="14"/>
  <c r="AT29" i="14"/>
  <c r="AU29" i="14"/>
  <c r="AP30" i="14"/>
  <c r="AQ30" i="14"/>
  <c r="AR30" i="14"/>
  <c r="AT30" i="14"/>
  <c r="AU30" i="14"/>
  <c r="AP31" i="14"/>
  <c r="AQ31" i="14"/>
  <c r="AR31" i="14"/>
  <c r="AT31" i="14"/>
  <c r="AU31" i="14"/>
  <c r="AP32" i="14"/>
  <c r="AQ32" i="14"/>
  <c r="AR32" i="14"/>
  <c r="AT32" i="14"/>
  <c r="AU32" i="14"/>
  <c r="AP33" i="14"/>
  <c r="AQ33" i="14"/>
  <c r="AR33" i="14"/>
  <c r="AT33" i="14"/>
  <c r="AU33" i="14"/>
  <c r="AP34" i="14"/>
  <c r="AQ34" i="14"/>
  <c r="AR34" i="14"/>
  <c r="AT34" i="14"/>
  <c r="AU34" i="14"/>
  <c r="AP35" i="14"/>
  <c r="AQ35" i="14"/>
  <c r="AR35" i="14"/>
  <c r="AT35" i="14"/>
  <c r="AU35" i="14"/>
  <c r="AP36" i="14"/>
  <c r="AQ36" i="14"/>
  <c r="AR36" i="14"/>
  <c r="AT36" i="14"/>
  <c r="AU36" i="14"/>
  <c r="AP37" i="14"/>
  <c r="AQ37" i="14"/>
  <c r="AR37" i="14"/>
  <c r="AT37" i="14"/>
  <c r="AU37" i="14"/>
  <c r="AP38" i="14"/>
  <c r="AQ38" i="14"/>
  <c r="AR38" i="14"/>
  <c r="AT38" i="14"/>
  <c r="AU38" i="14"/>
  <c r="AP39" i="14"/>
  <c r="AQ39" i="14"/>
  <c r="AR39" i="14"/>
  <c r="AT39" i="14"/>
  <c r="AU39" i="14"/>
  <c r="AP40" i="14"/>
  <c r="AQ40" i="14"/>
  <c r="AR40" i="14"/>
  <c r="AT40" i="14"/>
  <c r="AU40" i="14"/>
  <c r="AP41" i="14"/>
  <c r="AQ41" i="14"/>
  <c r="AR41" i="14"/>
  <c r="AT41" i="14"/>
  <c r="AU41" i="14"/>
  <c r="AP42" i="14"/>
  <c r="AQ42" i="14"/>
  <c r="AR42" i="14"/>
  <c r="AT42" i="14"/>
  <c r="AU42" i="14"/>
  <c r="AP43" i="14"/>
  <c r="AQ43" i="14"/>
  <c r="AR43" i="14"/>
  <c r="AT43" i="14"/>
  <c r="AU43" i="14"/>
  <c r="AP44" i="14"/>
  <c r="AQ44" i="14"/>
  <c r="AR44" i="14"/>
  <c r="AT44" i="14"/>
  <c r="AU44" i="14"/>
  <c r="AP45" i="14"/>
  <c r="AQ45" i="14"/>
  <c r="AR45" i="14"/>
  <c r="AT45" i="14"/>
  <c r="AU45" i="14"/>
  <c r="AP46" i="14"/>
  <c r="AQ46" i="14"/>
  <c r="AR46" i="14"/>
  <c r="AT46" i="14"/>
  <c r="AU46" i="14"/>
  <c r="AP47" i="14"/>
  <c r="AQ47" i="14"/>
  <c r="AR47" i="14"/>
  <c r="AT47" i="14"/>
  <c r="AU47" i="14"/>
  <c r="AP48" i="14"/>
  <c r="AQ48" i="14"/>
  <c r="AR48" i="14"/>
  <c r="AT48" i="14"/>
  <c r="AU48" i="14"/>
  <c r="AP49" i="14"/>
  <c r="AQ49" i="14"/>
  <c r="AR49" i="14"/>
  <c r="AT49" i="14"/>
  <c r="AU49" i="14"/>
  <c r="AP50" i="14"/>
  <c r="AQ50" i="14"/>
  <c r="AR50" i="14"/>
  <c r="AT50" i="14"/>
  <c r="AU50" i="14"/>
  <c r="AP51" i="14"/>
  <c r="AQ51" i="14"/>
  <c r="AR51" i="14"/>
  <c r="AT51" i="14"/>
  <c r="AU51" i="14"/>
  <c r="AP52" i="14"/>
  <c r="AQ52" i="14"/>
  <c r="AR52" i="14"/>
  <c r="AT52" i="14"/>
  <c r="AU52" i="14"/>
  <c r="AP53" i="14"/>
  <c r="AQ53" i="14"/>
  <c r="AR53" i="14"/>
  <c r="AT53" i="14"/>
  <c r="AU53" i="14"/>
  <c r="AP54" i="14"/>
  <c r="AQ54" i="14"/>
  <c r="AR54" i="14"/>
  <c r="AT54" i="14"/>
  <c r="AU54" i="14"/>
  <c r="AP55" i="14"/>
  <c r="AQ55" i="14"/>
  <c r="AR55" i="14"/>
  <c r="AT55" i="14"/>
  <c r="AU55" i="14"/>
  <c r="AP56" i="14"/>
  <c r="AQ56" i="14"/>
  <c r="AR56" i="14"/>
  <c r="AT56" i="14"/>
  <c r="AU56" i="14"/>
  <c r="AP57" i="14"/>
  <c r="AQ57" i="14"/>
  <c r="AR57" i="14"/>
  <c r="AT57" i="14"/>
  <c r="AU57" i="14"/>
  <c r="AP58" i="14"/>
  <c r="AQ58" i="14"/>
  <c r="AR58" i="14"/>
  <c r="AT58" i="14"/>
  <c r="AU58" i="14"/>
  <c r="AP59" i="14"/>
  <c r="AQ59" i="14"/>
  <c r="AR59" i="14"/>
  <c r="AT59" i="14"/>
  <c r="AU59" i="14"/>
  <c r="AP60" i="14"/>
  <c r="AQ60" i="14"/>
  <c r="AR60" i="14"/>
  <c r="AT60" i="14"/>
  <c r="AU60" i="14"/>
  <c r="AP61" i="14"/>
  <c r="AQ61" i="14"/>
  <c r="AR61" i="14"/>
  <c r="AT61" i="14"/>
  <c r="AU61" i="14"/>
  <c r="AP62" i="14"/>
  <c r="AQ62" i="14"/>
  <c r="AR62" i="14"/>
  <c r="AT62" i="14"/>
  <c r="AU62" i="14"/>
  <c r="AP63" i="14"/>
  <c r="AQ63" i="14"/>
  <c r="AR63" i="14"/>
  <c r="AT63" i="14"/>
  <c r="AU63" i="14"/>
  <c r="AP64" i="14"/>
  <c r="AQ64" i="14"/>
  <c r="AR64" i="14"/>
  <c r="AT64" i="14"/>
  <c r="AU64" i="14"/>
  <c r="AP65" i="14"/>
  <c r="AQ65" i="14"/>
  <c r="AR65" i="14"/>
  <c r="AT65" i="14"/>
  <c r="AU65" i="14"/>
  <c r="AP66" i="14"/>
  <c r="AQ66" i="14"/>
  <c r="AR66" i="14"/>
  <c r="AT66" i="14"/>
  <c r="AU66" i="14"/>
  <c r="AP67" i="14"/>
  <c r="AQ67" i="14"/>
  <c r="AR67" i="14"/>
  <c r="AT67" i="14"/>
  <c r="AU67" i="14"/>
  <c r="AP68" i="14"/>
  <c r="AQ68" i="14"/>
  <c r="AR68" i="14"/>
  <c r="AT68" i="14"/>
  <c r="AU68" i="14"/>
  <c r="AP69" i="14"/>
  <c r="AQ69" i="14"/>
  <c r="AR69" i="14"/>
  <c r="AT69" i="14"/>
  <c r="AU69" i="14"/>
  <c r="AP70" i="14"/>
  <c r="AQ70" i="14"/>
  <c r="AR70" i="14"/>
  <c r="AT70" i="14"/>
  <c r="AU70" i="14"/>
  <c r="AP71" i="14"/>
  <c r="AQ71" i="14"/>
  <c r="AR71" i="14"/>
  <c r="AT71" i="14"/>
  <c r="AU71" i="14"/>
  <c r="AP72" i="14"/>
  <c r="AQ72" i="14"/>
  <c r="AR72" i="14"/>
  <c r="AT72" i="14"/>
  <c r="AU72" i="14"/>
  <c r="AP73" i="14"/>
  <c r="AQ73" i="14"/>
  <c r="AR73" i="14"/>
  <c r="AT73" i="14"/>
  <c r="AU73" i="14"/>
  <c r="AP74" i="14"/>
  <c r="AQ74" i="14"/>
  <c r="AR74" i="14"/>
  <c r="AT74" i="14"/>
  <c r="AU74" i="14"/>
  <c r="AP75" i="14"/>
  <c r="AQ75" i="14"/>
  <c r="AR75" i="14"/>
  <c r="AT75" i="14"/>
  <c r="AU75" i="14"/>
  <c r="AP76" i="14"/>
  <c r="AQ76" i="14"/>
  <c r="AR76" i="14"/>
  <c r="AT76" i="14"/>
  <c r="AU76" i="14"/>
  <c r="AP77" i="14"/>
  <c r="AQ77" i="14"/>
  <c r="AR77" i="14"/>
  <c r="AT77" i="14"/>
  <c r="AU77" i="14"/>
  <c r="AP78" i="14"/>
  <c r="AQ78" i="14"/>
  <c r="AR78" i="14"/>
  <c r="AT78" i="14"/>
  <c r="AU78" i="14"/>
  <c r="AP79" i="14"/>
  <c r="AQ79" i="14"/>
  <c r="AR79" i="14"/>
  <c r="AT79" i="14"/>
  <c r="AU79" i="14"/>
  <c r="AP80" i="14"/>
  <c r="AQ80" i="14"/>
  <c r="AR80" i="14"/>
  <c r="AT80" i="14"/>
  <c r="AU80" i="14"/>
  <c r="AP81" i="14"/>
  <c r="AQ81" i="14"/>
  <c r="AR81" i="14"/>
  <c r="AT81" i="14"/>
  <c r="AU81" i="14"/>
  <c r="AP82" i="14"/>
  <c r="AQ82" i="14"/>
  <c r="AR82" i="14"/>
  <c r="AT82" i="14"/>
  <c r="AU82" i="14"/>
  <c r="AP83" i="14"/>
  <c r="AQ83" i="14"/>
  <c r="AR83" i="14"/>
  <c r="AT83" i="14"/>
  <c r="AU83" i="14"/>
  <c r="AP84" i="14"/>
  <c r="AQ84" i="14"/>
  <c r="AR84" i="14"/>
  <c r="AT84" i="14"/>
  <c r="AU84" i="14"/>
  <c r="AP85" i="14"/>
  <c r="AQ85" i="14"/>
  <c r="AR85" i="14"/>
  <c r="AT85" i="14"/>
  <c r="AU85" i="14"/>
  <c r="AP86" i="14"/>
  <c r="AQ86" i="14"/>
  <c r="AR86" i="14"/>
  <c r="AT86" i="14"/>
  <c r="AU86" i="14"/>
  <c r="AP87" i="14"/>
  <c r="AQ87" i="14"/>
  <c r="AR87" i="14"/>
  <c r="AT87" i="14"/>
  <c r="AU87" i="14"/>
  <c r="AP88" i="14"/>
  <c r="AQ88" i="14"/>
  <c r="AR88" i="14"/>
  <c r="AT88" i="14"/>
  <c r="AU88" i="14"/>
  <c r="AP89" i="14"/>
  <c r="AQ89" i="14"/>
  <c r="AR89" i="14"/>
  <c r="AT89" i="14"/>
  <c r="AU89" i="14"/>
  <c r="AP90" i="14"/>
  <c r="AQ90" i="14"/>
  <c r="AR90" i="14"/>
  <c r="AT90" i="14"/>
  <c r="AU90" i="14"/>
  <c r="AP91" i="14"/>
  <c r="AQ91" i="14"/>
  <c r="AR91" i="14"/>
  <c r="AT91" i="14"/>
  <c r="AU91" i="14"/>
  <c r="AP92" i="14"/>
  <c r="AQ92" i="14"/>
  <c r="AR92" i="14"/>
  <c r="AT92" i="14"/>
  <c r="AU92" i="14"/>
  <c r="AP93" i="14"/>
  <c r="AQ93" i="14"/>
  <c r="AR93" i="14"/>
  <c r="AT93" i="14"/>
  <c r="AU93" i="14"/>
  <c r="AP94" i="14"/>
  <c r="AQ94" i="14"/>
  <c r="AR94" i="14"/>
  <c r="AT94" i="14"/>
  <c r="AU94" i="14"/>
  <c r="AP95" i="14"/>
  <c r="AQ95" i="14"/>
  <c r="AR95" i="14"/>
  <c r="AT95" i="14"/>
  <c r="AU95" i="14"/>
  <c r="AP96" i="14"/>
  <c r="AQ96" i="14"/>
  <c r="AR96" i="14"/>
  <c r="AT96" i="14"/>
  <c r="AU96" i="14"/>
  <c r="AP97" i="14"/>
  <c r="AQ97" i="14"/>
  <c r="AR97" i="14"/>
  <c r="AT97" i="14"/>
  <c r="AU97" i="14"/>
  <c r="AP98" i="14"/>
  <c r="AQ98" i="14"/>
  <c r="AR98" i="14"/>
  <c r="AT98" i="14"/>
  <c r="AU98" i="14"/>
  <c r="AP99" i="14"/>
  <c r="AQ99" i="14"/>
  <c r="AR99" i="14"/>
  <c r="AT99" i="14"/>
  <c r="AU99" i="14"/>
  <c r="AP100" i="14"/>
  <c r="AQ100" i="14"/>
  <c r="AR100" i="14"/>
  <c r="AT100" i="14"/>
  <c r="AU100" i="14"/>
  <c r="AP101" i="14"/>
  <c r="AQ101" i="14"/>
  <c r="AR101" i="14"/>
  <c r="AT101" i="14"/>
  <c r="AU101" i="14"/>
  <c r="AP102" i="14"/>
  <c r="AQ102" i="14"/>
  <c r="AR102" i="14"/>
  <c r="AT102" i="14"/>
  <c r="AU102" i="14"/>
  <c r="AP103" i="14"/>
  <c r="AQ103" i="14"/>
  <c r="AR103" i="14"/>
  <c r="AT103" i="14"/>
  <c r="AU103" i="14"/>
  <c r="Z54" i="14" l="1"/>
  <c r="AA54" i="14"/>
  <c r="Z55" i="14"/>
  <c r="AA55" i="14"/>
  <c r="Z56" i="14"/>
  <c r="AA56" i="14"/>
  <c r="Z57" i="14"/>
  <c r="AA57" i="14"/>
  <c r="Z58" i="14"/>
  <c r="AA58" i="14"/>
  <c r="Z59" i="14"/>
  <c r="AA59" i="14"/>
  <c r="Z60" i="14"/>
  <c r="AA60" i="14"/>
  <c r="Z61" i="14"/>
  <c r="AA61" i="14"/>
  <c r="Z62" i="14"/>
  <c r="AA62" i="14"/>
  <c r="Z63" i="14"/>
  <c r="AA63" i="14"/>
  <c r="Z64" i="14"/>
  <c r="AA64" i="14"/>
  <c r="Z65" i="14"/>
  <c r="AA65" i="14"/>
  <c r="Z66" i="14"/>
  <c r="AA66" i="14"/>
  <c r="Z67" i="14"/>
  <c r="AA67" i="14"/>
  <c r="Z68" i="14"/>
  <c r="AA68" i="14"/>
  <c r="Z69" i="14"/>
  <c r="AA69" i="14"/>
  <c r="Z70" i="14"/>
  <c r="AA70" i="14"/>
  <c r="Z71" i="14"/>
  <c r="AA71" i="14"/>
  <c r="Z72" i="14"/>
  <c r="AA72" i="14"/>
  <c r="Z73" i="14"/>
  <c r="AA73" i="14"/>
  <c r="Z74" i="14"/>
  <c r="AA74" i="14"/>
  <c r="Z75" i="14"/>
  <c r="AA75" i="14"/>
  <c r="Z76" i="14"/>
  <c r="AA76" i="14"/>
  <c r="Z77" i="14"/>
  <c r="AA77" i="14"/>
  <c r="Z78" i="14"/>
  <c r="AA78" i="14"/>
  <c r="Z79" i="14"/>
  <c r="AA79" i="14"/>
  <c r="Z80" i="14"/>
  <c r="AA80" i="14"/>
  <c r="Z81" i="14"/>
  <c r="AA81" i="14"/>
  <c r="Z82" i="14"/>
  <c r="AA82" i="14"/>
  <c r="Z83" i="14"/>
  <c r="AA83" i="14"/>
  <c r="Z84" i="14"/>
  <c r="AA84" i="14"/>
  <c r="Z85" i="14"/>
  <c r="AA85" i="14"/>
  <c r="Z86" i="14"/>
  <c r="AA86" i="14"/>
  <c r="Z87" i="14"/>
  <c r="AA87" i="14"/>
  <c r="Z88" i="14"/>
  <c r="AA88" i="14"/>
  <c r="Z89" i="14"/>
  <c r="AA89" i="14"/>
  <c r="Z90" i="14"/>
  <c r="AA90" i="14"/>
  <c r="Z91" i="14"/>
  <c r="AA91" i="14"/>
  <c r="Z92" i="14"/>
  <c r="AA92" i="14"/>
  <c r="Z93" i="14"/>
  <c r="AA93" i="14"/>
  <c r="Z94" i="14"/>
  <c r="AA94" i="14"/>
  <c r="Z95" i="14"/>
  <c r="AA95" i="14"/>
  <c r="Z96" i="14"/>
  <c r="AA96" i="14"/>
  <c r="Z97" i="14"/>
  <c r="AA97" i="14"/>
  <c r="Z98" i="14"/>
  <c r="AA98" i="14"/>
  <c r="Z99" i="14"/>
  <c r="AA99" i="14"/>
  <c r="Z100" i="14"/>
  <c r="AA100" i="14"/>
  <c r="Z101" i="14"/>
  <c r="AA101" i="14"/>
  <c r="Z102" i="14"/>
  <c r="AA102" i="14"/>
  <c r="Z103" i="14"/>
  <c r="AA103" i="14"/>
  <c r="AH54" i="14"/>
  <c r="AI54" i="14" s="1"/>
  <c r="AH55" i="14"/>
  <c r="AI55" i="14" s="1"/>
  <c r="AH56" i="14"/>
  <c r="AI56" i="14" s="1"/>
  <c r="AH57" i="14"/>
  <c r="AI57" i="14" s="1"/>
  <c r="AH58" i="14"/>
  <c r="AI58" i="14" s="1"/>
  <c r="AH59" i="14"/>
  <c r="AI59" i="14" s="1"/>
  <c r="AH60" i="14"/>
  <c r="AI60" i="14" s="1"/>
  <c r="AH61" i="14"/>
  <c r="AI61" i="14" s="1"/>
  <c r="AH62" i="14"/>
  <c r="AI62" i="14" s="1"/>
  <c r="AH63" i="14"/>
  <c r="AI63" i="14" s="1"/>
  <c r="AH64" i="14"/>
  <c r="AI64" i="14" s="1"/>
  <c r="AH65" i="14"/>
  <c r="AI65" i="14" s="1"/>
  <c r="AH66" i="14"/>
  <c r="AI66" i="14" s="1"/>
  <c r="AH67" i="14"/>
  <c r="AI67" i="14" s="1"/>
  <c r="AH68" i="14"/>
  <c r="AI68" i="14" s="1"/>
  <c r="AH69" i="14"/>
  <c r="AI69" i="14" s="1"/>
  <c r="AH70" i="14"/>
  <c r="AI70" i="14" s="1"/>
  <c r="AH71" i="14"/>
  <c r="AI71" i="14" s="1"/>
  <c r="AH72" i="14"/>
  <c r="AI72" i="14" s="1"/>
  <c r="AH73" i="14"/>
  <c r="AI73" i="14" s="1"/>
  <c r="AH74" i="14"/>
  <c r="AI74" i="14" s="1"/>
  <c r="AH75" i="14"/>
  <c r="AI75" i="14" s="1"/>
  <c r="AH76" i="14"/>
  <c r="AI76" i="14" s="1"/>
  <c r="AH77" i="14"/>
  <c r="AI77" i="14" s="1"/>
  <c r="AH78" i="14"/>
  <c r="AI78" i="14" s="1"/>
  <c r="AH79" i="14"/>
  <c r="AI79" i="14" s="1"/>
  <c r="AH80" i="14"/>
  <c r="AI80" i="14" s="1"/>
  <c r="AH81" i="14"/>
  <c r="AI81" i="14" s="1"/>
  <c r="AH82" i="14"/>
  <c r="AI82" i="14" s="1"/>
  <c r="AH83" i="14"/>
  <c r="AI83" i="14" s="1"/>
  <c r="AH84" i="14"/>
  <c r="AI84" i="14" s="1"/>
  <c r="AH85" i="14"/>
  <c r="AI85" i="14" s="1"/>
  <c r="AH86" i="14"/>
  <c r="AI86" i="14" s="1"/>
  <c r="AH87" i="14"/>
  <c r="AI87" i="14" s="1"/>
  <c r="AH88" i="14"/>
  <c r="AI88" i="14" s="1"/>
  <c r="AH89" i="14"/>
  <c r="AI89" i="14" s="1"/>
  <c r="AH90" i="14"/>
  <c r="AI90" i="14" s="1"/>
  <c r="AH91" i="14"/>
  <c r="AI91" i="14" s="1"/>
  <c r="AH92" i="14"/>
  <c r="AI92" i="14" s="1"/>
  <c r="AH93" i="14"/>
  <c r="AI93" i="14" s="1"/>
  <c r="AH94" i="14"/>
  <c r="AI94" i="14" s="1"/>
  <c r="AH95" i="14"/>
  <c r="AI95" i="14" s="1"/>
  <c r="AH96" i="14"/>
  <c r="AI96" i="14" s="1"/>
  <c r="AH97" i="14"/>
  <c r="AI97" i="14" s="1"/>
  <c r="AH98" i="14"/>
  <c r="AI98" i="14" s="1"/>
  <c r="AH99" i="14"/>
  <c r="AI99" i="14" s="1"/>
  <c r="AH100" i="14"/>
  <c r="AI100" i="14" s="1"/>
  <c r="AH101" i="14"/>
  <c r="AI101" i="14" s="1"/>
  <c r="AH102" i="14"/>
  <c r="AI102" i="14" s="1"/>
  <c r="AH103" i="14"/>
  <c r="AI103" i="14" s="1"/>
  <c r="AP12" i="14" l="1"/>
  <c r="AQ12" i="14"/>
  <c r="AR12" i="14"/>
  <c r="AT12" i="14"/>
  <c r="AU12" i="14"/>
  <c r="AP13" i="14"/>
  <c r="AQ13" i="14"/>
  <c r="AR13" i="14"/>
  <c r="AT13" i="14"/>
  <c r="AU13" i="14"/>
  <c r="AP3" i="14"/>
  <c r="AQ3" i="14"/>
  <c r="AR3" i="14"/>
  <c r="AT3" i="14"/>
  <c r="AU3" i="14"/>
  <c r="AP4" i="14"/>
  <c r="AQ4" i="14"/>
  <c r="AR4" i="14"/>
  <c r="AT4" i="14"/>
  <c r="AU4" i="14"/>
  <c r="AP5" i="14"/>
  <c r="AQ5" i="14"/>
  <c r="AR5" i="14"/>
  <c r="AT5" i="14"/>
  <c r="AU5" i="14"/>
  <c r="AP6" i="14"/>
  <c r="AQ6" i="14"/>
  <c r="AR6" i="14"/>
  <c r="AT6" i="14"/>
  <c r="AU6" i="14"/>
  <c r="AP7" i="14"/>
  <c r="AQ7" i="14"/>
  <c r="AR7" i="14"/>
  <c r="AT7" i="14"/>
  <c r="AU7" i="14"/>
  <c r="AP8" i="14"/>
  <c r="AQ8" i="14"/>
  <c r="AR8" i="14"/>
  <c r="AT8" i="14"/>
  <c r="AU8" i="14"/>
  <c r="AP9" i="14"/>
  <c r="AQ9" i="14"/>
  <c r="AR9" i="14"/>
  <c r="AT9" i="14"/>
  <c r="AU9" i="14"/>
  <c r="AP10" i="14"/>
  <c r="AQ10" i="14"/>
  <c r="AR10" i="14"/>
  <c r="AT10" i="14"/>
  <c r="AU10" i="14"/>
  <c r="AP11" i="14"/>
  <c r="AQ11" i="14"/>
  <c r="AR11" i="14"/>
  <c r="AT11" i="14"/>
  <c r="AU11" i="14"/>
  <c r="M2964" i="15" l="1"/>
  <c r="J2964" i="15"/>
  <c r="I2964" i="15"/>
  <c r="M2963" i="15"/>
  <c r="J2963" i="15"/>
  <c r="I2963" i="15"/>
  <c r="M2962" i="15"/>
  <c r="J2962" i="15"/>
  <c r="I2962" i="15"/>
  <c r="M2961" i="15"/>
  <c r="J2961" i="15"/>
  <c r="I2961" i="15"/>
  <c r="M2960" i="15"/>
  <c r="J2960" i="15"/>
  <c r="I2960" i="15"/>
  <c r="M2959" i="15"/>
  <c r="J2959" i="15"/>
  <c r="I2959" i="15"/>
  <c r="M2958" i="15"/>
  <c r="J2958" i="15"/>
  <c r="I2958" i="15"/>
  <c r="M2957" i="15"/>
  <c r="J2957" i="15"/>
  <c r="I2957" i="15"/>
  <c r="M2956" i="15"/>
  <c r="J2956" i="15"/>
  <c r="I2956" i="15"/>
  <c r="M2955" i="15"/>
  <c r="J2955" i="15"/>
  <c r="I2955" i="15"/>
  <c r="M2954" i="15"/>
  <c r="J2954" i="15"/>
  <c r="I2954" i="15"/>
  <c r="M2953" i="15"/>
  <c r="J2953" i="15"/>
  <c r="I2953" i="15"/>
  <c r="M2952" i="15"/>
  <c r="J2952" i="15"/>
  <c r="I2952" i="15"/>
  <c r="M2951" i="15"/>
  <c r="J2951" i="15"/>
  <c r="I2951" i="15"/>
  <c r="M2950" i="15"/>
  <c r="J2950" i="15"/>
  <c r="I2950" i="15"/>
  <c r="M2949" i="15"/>
  <c r="J2949" i="15"/>
  <c r="I2949" i="15"/>
  <c r="M2948" i="15"/>
  <c r="J2948" i="15"/>
  <c r="I2948" i="15"/>
  <c r="M2947" i="15"/>
  <c r="J2947" i="15"/>
  <c r="I2947" i="15"/>
  <c r="M2946" i="15"/>
  <c r="J2946" i="15"/>
  <c r="I2946" i="15"/>
  <c r="M2945" i="15"/>
  <c r="J2945" i="15"/>
  <c r="I2945" i="15"/>
  <c r="M2944" i="15"/>
  <c r="J2944" i="15"/>
  <c r="I2944" i="15"/>
  <c r="M2943" i="15"/>
  <c r="J2943" i="15"/>
  <c r="I2943" i="15"/>
  <c r="M2942" i="15"/>
  <c r="J2942" i="15"/>
  <c r="I2942" i="15"/>
  <c r="M2941" i="15"/>
  <c r="J2941" i="15"/>
  <c r="I2941" i="15"/>
  <c r="M2940" i="15"/>
  <c r="J2940" i="15"/>
  <c r="I2940" i="15"/>
  <c r="M2939" i="15"/>
  <c r="J2939" i="15"/>
  <c r="I2939" i="15"/>
  <c r="M2938" i="15"/>
  <c r="J2938" i="15"/>
  <c r="I2938" i="15"/>
  <c r="M2937" i="15"/>
  <c r="J2937" i="15"/>
  <c r="I2937" i="15"/>
  <c r="M2936" i="15"/>
  <c r="J2936" i="15"/>
  <c r="I2936" i="15"/>
  <c r="M2935" i="15"/>
  <c r="J2935" i="15"/>
  <c r="I2935" i="15"/>
  <c r="M2934" i="15"/>
  <c r="J2934" i="15"/>
  <c r="I2934" i="15"/>
  <c r="M2933" i="15"/>
  <c r="J2933" i="15"/>
  <c r="I2933" i="15"/>
  <c r="M2932" i="15"/>
  <c r="J2932" i="15"/>
  <c r="I2932" i="15"/>
  <c r="M2931" i="15"/>
  <c r="J2931" i="15"/>
  <c r="I2931" i="15"/>
  <c r="M2930" i="15"/>
  <c r="J2930" i="15"/>
  <c r="I2930" i="15"/>
  <c r="M2929" i="15"/>
  <c r="J2929" i="15"/>
  <c r="I2929" i="15"/>
  <c r="M2928" i="15"/>
  <c r="J2928" i="15"/>
  <c r="I2928" i="15"/>
  <c r="M2927" i="15"/>
  <c r="J2927" i="15"/>
  <c r="I2927" i="15"/>
  <c r="M2926" i="15"/>
  <c r="J2926" i="15"/>
  <c r="I2926" i="15"/>
  <c r="M2925" i="15"/>
  <c r="J2925" i="15"/>
  <c r="I2925" i="15"/>
  <c r="M2924" i="15"/>
  <c r="J2924" i="15"/>
  <c r="I2924" i="15"/>
  <c r="M2923" i="15"/>
  <c r="J2923" i="15"/>
  <c r="I2923" i="15"/>
  <c r="M2922" i="15"/>
  <c r="J2922" i="15"/>
  <c r="I2922" i="15"/>
  <c r="M2921" i="15"/>
  <c r="J2921" i="15"/>
  <c r="I2921" i="15"/>
  <c r="M2920" i="15"/>
  <c r="J2920" i="15"/>
  <c r="I2920" i="15"/>
  <c r="M2919" i="15"/>
  <c r="J2919" i="15"/>
  <c r="I2919" i="15"/>
  <c r="M2918" i="15"/>
  <c r="J2918" i="15"/>
  <c r="I2918" i="15"/>
  <c r="M2917" i="15"/>
  <c r="J2917" i="15"/>
  <c r="I2917" i="15"/>
  <c r="M2916" i="15"/>
  <c r="J2916" i="15"/>
  <c r="I2916" i="15"/>
  <c r="M2915" i="15"/>
  <c r="J2915" i="15"/>
  <c r="I2915" i="15"/>
  <c r="M2914" i="15"/>
  <c r="J2914" i="15"/>
  <c r="I2914" i="15"/>
  <c r="M2913" i="15"/>
  <c r="J2913" i="15"/>
  <c r="I2913" i="15"/>
  <c r="M2912" i="15"/>
  <c r="J2912" i="15"/>
  <c r="I2912" i="15"/>
  <c r="M2911" i="15"/>
  <c r="J2911" i="15"/>
  <c r="I2911" i="15"/>
  <c r="M2910" i="15"/>
  <c r="J2910" i="15"/>
  <c r="I2910" i="15"/>
  <c r="M2909" i="15"/>
  <c r="J2909" i="15"/>
  <c r="I2909" i="15"/>
  <c r="M2908" i="15"/>
  <c r="J2908" i="15"/>
  <c r="I2908" i="15"/>
  <c r="M2907" i="15"/>
  <c r="J2907" i="15"/>
  <c r="I2907" i="15"/>
  <c r="M2906" i="15"/>
  <c r="J2906" i="15"/>
  <c r="I2906" i="15"/>
  <c r="M2905" i="15"/>
  <c r="J2905" i="15"/>
  <c r="I2905" i="15"/>
  <c r="M2904" i="15"/>
  <c r="J2904" i="15"/>
  <c r="I2904" i="15"/>
  <c r="M2903" i="15"/>
  <c r="J2903" i="15"/>
  <c r="I2903" i="15"/>
  <c r="M2902" i="15"/>
  <c r="J2902" i="15"/>
  <c r="I2902" i="15"/>
  <c r="M2901" i="15"/>
  <c r="J2901" i="15"/>
  <c r="I2901" i="15"/>
  <c r="M2900" i="15"/>
  <c r="J2900" i="15"/>
  <c r="I2900" i="15"/>
  <c r="M2899" i="15"/>
  <c r="J2899" i="15"/>
  <c r="I2899" i="15"/>
  <c r="M2898" i="15"/>
  <c r="J2898" i="15"/>
  <c r="I2898" i="15"/>
  <c r="M2897" i="15"/>
  <c r="J2897" i="15"/>
  <c r="I2897" i="15"/>
  <c r="M2896" i="15"/>
  <c r="J2896" i="15"/>
  <c r="I2896" i="15"/>
  <c r="M2895" i="15"/>
  <c r="J2895" i="15"/>
  <c r="I2895" i="15"/>
  <c r="M2894" i="15"/>
  <c r="J2894" i="15"/>
  <c r="I2894" i="15"/>
  <c r="M2893" i="15"/>
  <c r="J2893" i="15"/>
  <c r="I2893" i="15"/>
  <c r="M2892" i="15"/>
  <c r="J2892" i="15"/>
  <c r="I2892" i="15"/>
  <c r="M2891" i="15"/>
  <c r="J2891" i="15"/>
  <c r="I2891" i="15"/>
  <c r="M2890" i="15"/>
  <c r="J2890" i="15"/>
  <c r="I2890" i="15"/>
  <c r="M2889" i="15"/>
  <c r="J2889" i="15"/>
  <c r="I2889" i="15"/>
  <c r="M2888" i="15"/>
  <c r="J2888" i="15"/>
  <c r="I2888" i="15"/>
  <c r="M2887" i="15"/>
  <c r="J2887" i="15"/>
  <c r="I2887" i="15"/>
  <c r="M2886" i="15"/>
  <c r="J2886" i="15"/>
  <c r="I2886" i="15"/>
  <c r="M2885" i="15"/>
  <c r="J2885" i="15"/>
  <c r="I2885" i="15"/>
  <c r="M2884" i="15"/>
  <c r="J2884" i="15"/>
  <c r="I2884" i="15"/>
  <c r="M2883" i="15"/>
  <c r="J2883" i="15"/>
  <c r="I2883" i="15"/>
  <c r="M2882" i="15"/>
  <c r="J2882" i="15"/>
  <c r="I2882" i="15"/>
  <c r="M2881" i="15"/>
  <c r="J2881" i="15"/>
  <c r="I2881" i="15"/>
  <c r="M2880" i="15"/>
  <c r="J2880" i="15"/>
  <c r="I2880" i="15"/>
  <c r="M2879" i="15"/>
  <c r="J2879" i="15"/>
  <c r="I2879" i="15"/>
  <c r="M2878" i="15"/>
  <c r="J2878" i="15"/>
  <c r="I2878" i="15"/>
  <c r="M2877" i="15"/>
  <c r="J2877" i="15"/>
  <c r="I2877" i="15"/>
  <c r="M2876" i="15"/>
  <c r="J2876" i="15"/>
  <c r="I2876" i="15"/>
  <c r="M2875" i="15"/>
  <c r="J2875" i="15"/>
  <c r="I2875" i="15"/>
  <c r="M2874" i="15"/>
  <c r="J2874" i="15"/>
  <c r="I2874" i="15"/>
  <c r="M2873" i="15"/>
  <c r="J2873" i="15"/>
  <c r="I2873" i="15"/>
  <c r="M2872" i="15"/>
  <c r="J2872" i="15"/>
  <c r="I2872" i="15"/>
  <c r="M2871" i="15"/>
  <c r="J2871" i="15"/>
  <c r="I2871" i="15"/>
  <c r="M2870" i="15"/>
  <c r="J2870" i="15"/>
  <c r="I2870" i="15"/>
  <c r="M2869" i="15"/>
  <c r="J2869" i="15"/>
  <c r="I2869" i="15"/>
  <c r="M2868" i="15"/>
  <c r="J2868" i="15"/>
  <c r="I2868" i="15"/>
  <c r="M2867" i="15"/>
  <c r="J2867" i="15"/>
  <c r="I2867" i="15"/>
  <c r="M2866" i="15"/>
  <c r="J2866" i="15"/>
  <c r="I2866" i="15"/>
  <c r="M2865" i="15"/>
  <c r="J2865" i="15"/>
  <c r="I2865" i="15"/>
  <c r="M2864" i="15"/>
  <c r="J2864" i="15"/>
  <c r="I2864" i="15"/>
  <c r="M2863" i="15"/>
  <c r="J2863" i="15"/>
  <c r="I2863" i="15"/>
  <c r="M2862" i="15"/>
  <c r="J2862" i="15"/>
  <c r="I2862" i="15"/>
  <c r="M2861" i="15"/>
  <c r="J2861" i="15"/>
  <c r="I2861" i="15"/>
  <c r="M2860" i="15"/>
  <c r="J2860" i="15"/>
  <c r="I2860" i="15"/>
  <c r="M2859" i="15"/>
  <c r="J2859" i="15"/>
  <c r="I2859" i="15"/>
  <c r="M2858" i="15"/>
  <c r="J2858" i="15"/>
  <c r="I2858" i="15"/>
  <c r="M2857" i="15"/>
  <c r="J2857" i="15"/>
  <c r="I2857" i="15"/>
  <c r="M2856" i="15"/>
  <c r="J2856" i="15"/>
  <c r="I2856" i="15"/>
  <c r="M2855" i="15"/>
  <c r="J2855" i="15"/>
  <c r="I2855" i="15"/>
  <c r="M2854" i="15"/>
  <c r="J2854" i="15"/>
  <c r="I2854" i="15"/>
  <c r="M2853" i="15"/>
  <c r="J2853" i="15"/>
  <c r="I2853" i="15"/>
  <c r="M2852" i="15"/>
  <c r="J2852" i="15"/>
  <c r="I2852" i="15"/>
  <c r="M2851" i="15"/>
  <c r="J2851" i="15"/>
  <c r="I2851" i="15"/>
  <c r="M2850" i="15"/>
  <c r="J2850" i="15"/>
  <c r="I2850" i="15"/>
  <c r="M2849" i="15"/>
  <c r="J2849" i="15"/>
  <c r="I2849" i="15"/>
  <c r="M2848" i="15"/>
  <c r="J2848" i="15"/>
  <c r="I2848" i="15"/>
  <c r="M2847" i="15"/>
  <c r="J2847" i="15"/>
  <c r="I2847" i="15"/>
  <c r="M2846" i="15"/>
  <c r="J2846" i="15"/>
  <c r="I2846" i="15"/>
  <c r="M2845" i="15"/>
  <c r="J2845" i="15"/>
  <c r="I2845" i="15"/>
  <c r="M2844" i="15"/>
  <c r="J2844" i="15"/>
  <c r="I2844" i="15"/>
  <c r="M2843" i="15"/>
  <c r="J2843" i="15"/>
  <c r="I2843" i="15"/>
  <c r="M2842" i="15"/>
  <c r="J2842" i="15"/>
  <c r="I2842" i="15"/>
  <c r="M2841" i="15"/>
  <c r="J2841" i="15"/>
  <c r="I2841" i="15"/>
  <c r="M2840" i="15"/>
  <c r="J2840" i="15"/>
  <c r="I2840" i="15"/>
  <c r="M2839" i="15"/>
  <c r="J2839" i="15"/>
  <c r="I2839" i="15"/>
  <c r="M2838" i="15"/>
  <c r="J2838" i="15"/>
  <c r="I2838" i="15"/>
  <c r="M2837" i="15"/>
  <c r="J2837" i="15"/>
  <c r="I2837" i="15"/>
  <c r="M2836" i="15"/>
  <c r="J2836" i="15"/>
  <c r="I2836" i="15"/>
  <c r="M2835" i="15"/>
  <c r="J2835" i="15"/>
  <c r="I2835" i="15"/>
  <c r="M2834" i="15"/>
  <c r="J2834" i="15"/>
  <c r="I2834" i="15"/>
  <c r="M2833" i="15"/>
  <c r="J2833" i="15"/>
  <c r="I2833" i="15"/>
  <c r="M2832" i="15"/>
  <c r="J2832" i="15"/>
  <c r="I2832" i="15"/>
  <c r="M2831" i="15"/>
  <c r="J2831" i="15"/>
  <c r="I2831" i="15"/>
  <c r="M2830" i="15"/>
  <c r="J2830" i="15"/>
  <c r="I2830" i="15"/>
  <c r="M2829" i="15"/>
  <c r="J2829" i="15"/>
  <c r="I2829" i="15"/>
  <c r="M2828" i="15"/>
  <c r="J2828" i="15"/>
  <c r="I2828" i="15"/>
  <c r="M2827" i="15"/>
  <c r="J2827" i="15"/>
  <c r="I2827" i="15"/>
  <c r="M2826" i="15"/>
  <c r="J2826" i="15"/>
  <c r="I2826" i="15"/>
  <c r="M2825" i="15"/>
  <c r="J2825" i="15"/>
  <c r="I2825" i="15"/>
  <c r="M2824" i="15"/>
  <c r="J2824" i="15"/>
  <c r="I2824" i="15"/>
  <c r="M2823" i="15"/>
  <c r="J2823" i="15"/>
  <c r="I2823" i="15"/>
  <c r="M2822" i="15"/>
  <c r="J2822" i="15"/>
  <c r="I2822" i="15"/>
  <c r="M2821" i="15"/>
  <c r="J2821" i="15"/>
  <c r="I2821" i="15"/>
  <c r="M2820" i="15"/>
  <c r="J2820" i="15"/>
  <c r="I2820" i="15"/>
  <c r="M2819" i="15"/>
  <c r="J2819" i="15"/>
  <c r="I2819" i="15"/>
  <c r="M2818" i="15"/>
  <c r="J2818" i="15"/>
  <c r="I2818" i="15"/>
  <c r="M2817" i="15"/>
  <c r="J2817" i="15"/>
  <c r="I2817" i="15"/>
  <c r="M2816" i="15"/>
  <c r="J2816" i="15"/>
  <c r="I2816" i="15"/>
  <c r="M2815" i="15"/>
  <c r="J2815" i="15"/>
  <c r="I2815" i="15"/>
  <c r="M2814" i="15"/>
  <c r="J2814" i="15"/>
  <c r="I2814" i="15"/>
  <c r="M2813" i="15"/>
  <c r="J2813" i="15"/>
  <c r="I2813" i="15"/>
  <c r="M2812" i="15"/>
  <c r="J2812" i="15"/>
  <c r="I2812" i="15"/>
  <c r="M2811" i="15"/>
  <c r="J2811" i="15"/>
  <c r="I2811" i="15"/>
  <c r="M2810" i="15"/>
  <c r="J2810" i="15"/>
  <c r="I2810" i="15"/>
  <c r="M2809" i="15"/>
  <c r="J2809" i="15"/>
  <c r="I2809" i="15"/>
  <c r="M2808" i="15"/>
  <c r="J2808" i="15"/>
  <c r="I2808" i="15"/>
  <c r="M2807" i="15"/>
  <c r="J2807" i="15"/>
  <c r="I2807" i="15"/>
  <c r="M2806" i="15"/>
  <c r="J2806" i="15"/>
  <c r="I2806" i="15"/>
  <c r="M2805" i="15"/>
  <c r="J2805" i="15"/>
  <c r="I2805" i="15"/>
  <c r="M2804" i="15"/>
  <c r="J2804" i="15"/>
  <c r="I2804" i="15"/>
  <c r="M2803" i="15"/>
  <c r="J2803" i="15"/>
  <c r="I2803" i="15"/>
  <c r="M2802" i="15"/>
  <c r="J2802" i="15"/>
  <c r="I2802" i="15"/>
  <c r="M2801" i="15"/>
  <c r="J2801" i="15"/>
  <c r="I2801" i="15"/>
  <c r="M2800" i="15"/>
  <c r="J2800" i="15"/>
  <c r="I2800" i="15"/>
  <c r="M2799" i="15"/>
  <c r="J2799" i="15"/>
  <c r="I2799" i="15"/>
  <c r="M2798" i="15"/>
  <c r="J2798" i="15"/>
  <c r="I2798" i="15"/>
  <c r="M2797" i="15"/>
  <c r="J2797" i="15"/>
  <c r="I2797" i="15"/>
  <c r="M2796" i="15"/>
  <c r="J2796" i="15"/>
  <c r="I2796" i="15"/>
  <c r="M2795" i="15"/>
  <c r="J2795" i="15"/>
  <c r="I2795" i="15"/>
  <c r="M2794" i="15"/>
  <c r="J2794" i="15"/>
  <c r="I2794" i="15"/>
  <c r="M2793" i="15"/>
  <c r="J2793" i="15"/>
  <c r="I2793" i="15"/>
  <c r="M2792" i="15"/>
  <c r="J2792" i="15"/>
  <c r="I2792" i="15"/>
  <c r="M2791" i="15"/>
  <c r="J2791" i="15"/>
  <c r="I2791" i="15"/>
  <c r="M2790" i="15"/>
  <c r="J2790" i="15"/>
  <c r="I2790" i="15"/>
  <c r="M2789" i="15"/>
  <c r="J2789" i="15"/>
  <c r="I2789" i="15"/>
  <c r="M2788" i="15"/>
  <c r="J2788" i="15"/>
  <c r="I2788" i="15"/>
  <c r="M2787" i="15"/>
  <c r="J2787" i="15"/>
  <c r="I2787" i="15"/>
  <c r="M2786" i="15"/>
  <c r="J2786" i="15"/>
  <c r="I2786" i="15"/>
  <c r="M2785" i="15"/>
  <c r="J2785" i="15"/>
  <c r="I2785" i="15"/>
  <c r="M2784" i="15"/>
  <c r="J2784" i="15"/>
  <c r="I2784" i="15"/>
  <c r="M2783" i="15"/>
  <c r="J2783" i="15"/>
  <c r="I2783" i="15"/>
  <c r="M2782" i="15"/>
  <c r="J2782" i="15"/>
  <c r="I2782" i="15"/>
  <c r="M2781" i="15"/>
  <c r="J2781" i="15"/>
  <c r="I2781" i="15"/>
  <c r="M2780" i="15"/>
  <c r="J2780" i="15"/>
  <c r="I2780" i="15"/>
  <c r="M2779" i="15"/>
  <c r="J2779" i="15"/>
  <c r="I2779" i="15"/>
  <c r="M2778" i="15"/>
  <c r="J2778" i="15"/>
  <c r="I2778" i="15"/>
  <c r="M2777" i="15"/>
  <c r="J2777" i="15"/>
  <c r="I2777" i="15"/>
  <c r="M2776" i="15"/>
  <c r="J2776" i="15"/>
  <c r="I2776" i="15"/>
  <c r="M2775" i="15"/>
  <c r="J2775" i="15"/>
  <c r="I2775" i="15"/>
  <c r="M2774" i="15"/>
  <c r="J2774" i="15"/>
  <c r="I2774" i="15"/>
  <c r="M2773" i="15"/>
  <c r="J2773" i="15"/>
  <c r="I2773" i="15"/>
  <c r="M2772" i="15"/>
  <c r="J2772" i="15"/>
  <c r="I2772" i="15"/>
  <c r="M2771" i="15"/>
  <c r="J2771" i="15"/>
  <c r="I2771" i="15"/>
  <c r="M2770" i="15"/>
  <c r="J2770" i="15"/>
  <c r="I2770" i="15"/>
  <c r="M2769" i="15"/>
  <c r="J2769" i="15"/>
  <c r="I2769" i="15"/>
  <c r="M2768" i="15"/>
  <c r="J2768" i="15"/>
  <c r="I2768" i="15"/>
  <c r="M2767" i="15"/>
  <c r="J2767" i="15"/>
  <c r="I2767" i="15"/>
  <c r="M2766" i="15"/>
  <c r="J2766" i="15"/>
  <c r="I2766" i="15"/>
  <c r="M2765" i="15"/>
  <c r="J2765" i="15"/>
  <c r="I2765" i="15"/>
  <c r="M2764" i="15"/>
  <c r="J2764" i="15"/>
  <c r="I2764" i="15"/>
  <c r="M2763" i="15"/>
  <c r="J2763" i="15"/>
  <c r="I2763" i="15"/>
  <c r="M2762" i="15"/>
  <c r="J2762" i="15"/>
  <c r="I2762" i="15"/>
  <c r="M2761" i="15"/>
  <c r="J2761" i="15"/>
  <c r="I2761" i="15"/>
  <c r="M2760" i="15"/>
  <c r="J2760" i="15"/>
  <c r="I2760" i="15"/>
  <c r="M2759" i="15"/>
  <c r="J2759" i="15"/>
  <c r="I2759" i="15"/>
  <c r="M2758" i="15"/>
  <c r="J2758" i="15"/>
  <c r="I2758" i="15"/>
  <c r="M2757" i="15"/>
  <c r="J2757" i="15"/>
  <c r="I2757" i="15"/>
  <c r="M2756" i="15"/>
  <c r="J2756" i="15"/>
  <c r="I2756" i="15"/>
  <c r="M2755" i="15"/>
  <c r="J2755" i="15"/>
  <c r="I2755" i="15"/>
  <c r="M2754" i="15"/>
  <c r="J2754" i="15"/>
  <c r="I2754" i="15"/>
  <c r="M2753" i="15"/>
  <c r="J2753" i="15"/>
  <c r="I2753" i="15"/>
  <c r="M2752" i="15"/>
  <c r="J2752" i="15"/>
  <c r="I2752" i="15"/>
  <c r="M2751" i="15"/>
  <c r="J2751" i="15"/>
  <c r="I2751" i="15"/>
  <c r="M2750" i="15"/>
  <c r="J2750" i="15"/>
  <c r="I2750" i="15"/>
  <c r="M2749" i="15"/>
  <c r="J2749" i="15"/>
  <c r="I2749" i="15"/>
  <c r="M2748" i="15"/>
  <c r="J2748" i="15"/>
  <c r="I2748" i="15"/>
  <c r="M2747" i="15"/>
  <c r="J2747" i="15"/>
  <c r="I2747" i="15"/>
  <c r="M2746" i="15"/>
  <c r="J2746" i="15"/>
  <c r="I2746" i="15"/>
  <c r="M2745" i="15"/>
  <c r="J2745" i="15"/>
  <c r="I2745" i="15"/>
  <c r="M2744" i="15"/>
  <c r="J2744" i="15"/>
  <c r="I2744" i="15"/>
  <c r="M2743" i="15"/>
  <c r="J2743" i="15"/>
  <c r="I2743" i="15"/>
  <c r="M2742" i="15"/>
  <c r="J2742" i="15"/>
  <c r="I2742" i="15"/>
  <c r="M2741" i="15"/>
  <c r="J2741" i="15"/>
  <c r="I2741" i="15"/>
  <c r="M2740" i="15"/>
  <c r="J2740" i="15"/>
  <c r="I2740" i="15"/>
  <c r="M2739" i="15"/>
  <c r="J2739" i="15"/>
  <c r="I2739" i="15"/>
  <c r="M2738" i="15"/>
  <c r="J2738" i="15"/>
  <c r="I2738" i="15"/>
  <c r="M2737" i="15"/>
  <c r="J2737" i="15"/>
  <c r="I2737" i="15"/>
  <c r="M2736" i="15"/>
  <c r="J2736" i="15"/>
  <c r="I2736" i="15"/>
  <c r="M2735" i="15"/>
  <c r="J2735" i="15"/>
  <c r="I2735" i="15"/>
  <c r="M2734" i="15"/>
  <c r="J2734" i="15"/>
  <c r="I2734" i="15"/>
  <c r="M2733" i="15"/>
  <c r="J2733" i="15"/>
  <c r="I2733" i="15"/>
  <c r="M2732" i="15"/>
  <c r="J2732" i="15"/>
  <c r="I2732" i="15"/>
  <c r="M2731" i="15"/>
  <c r="J2731" i="15"/>
  <c r="I2731" i="15"/>
  <c r="M2730" i="15"/>
  <c r="J2730" i="15"/>
  <c r="I2730" i="15"/>
  <c r="M2729" i="15"/>
  <c r="J2729" i="15"/>
  <c r="I2729" i="15"/>
  <c r="M2728" i="15"/>
  <c r="J2728" i="15"/>
  <c r="I2728" i="15"/>
  <c r="M2727" i="15"/>
  <c r="J2727" i="15"/>
  <c r="I2727" i="15"/>
  <c r="M2726" i="15"/>
  <c r="J2726" i="15"/>
  <c r="I2726" i="15"/>
  <c r="M2725" i="15"/>
  <c r="J2725" i="15"/>
  <c r="I2725" i="15"/>
  <c r="M2724" i="15"/>
  <c r="J2724" i="15"/>
  <c r="I2724" i="15"/>
  <c r="M2723" i="15"/>
  <c r="J2723" i="15"/>
  <c r="I2723" i="15"/>
  <c r="M2722" i="15"/>
  <c r="J2722" i="15"/>
  <c r="I2722" i="15"/>
  <c r="M2721" i="15"/>
  <c r="J2721" i="15"/>
  <c r="I2721" i="15"/>
  <c r="M2720" i="15"/>
  <c r="J2720" i="15"/>
  <c r="I2720" i="15"/>
  <c r="M2719" i="15"/>
  <c r="J2719" i="15"/>
  <c r="I2719" i="15"/>
  <c r="M2718" i="15"/>
  <c r="J2718" i="15"/>
  <c r="I2718" i="15"/>
  <c r="M2717" i="15"/>
  <c r="J2717" i="15"/>
  <c r="I2717" i="15"/>
  <c r="M2716" i="15"/>
  <c r="J2716" i="15"/>
  <c r="I2716" i="15"/>
  <c r="M2715" i="15"/>
  <c r="J2715" i="15"/>
  <c r="I2715" i="15"/>
  <c r="M2714" i="15"/>
  <c r="J2714" i="15"/>
  <c r="I2714" i="15"/>
  <c r="M2713" i="15"/>
  <c r="J2713" i="15"/>
  <c r="I2713" i="15"/>
  <c r="M2712" i="15"/>
  <c r="J2712" i="15"/>
  <c r="I2712" i="15"/>
  <c r="M2711" i="15"/>
  <c r="J2711" i="15"/>
  <c r="I2711" i="15"/>
  <c r="M2710" i="15"/>
  <c r="J2710" i="15"/>
  <c r="I2710" i="15"/>
  <c r="M2709" i="15"/>
  <c r="J2709" i="15"/>
  <c r="I2709" i="15"/>
  <c r="M2708" i="15"/>
  <c r="J2708" i="15"/>
  <c r="I2708" i="15"/>
  <c r="M2707" i="15"/>
  <c r="J2707" i="15"/>
  <c r="I2707" i="15"/>
  <c r="M2706" i="15"/>
  <c r="J2706" i="15"/>
  <c r="I2706" i="15"/>
  <c r="M2705" i="15"/>
  <c r="J2705" i="15"/>
  <c r="I2705" i="15"/>
  <c r="M2704" i="15"/>
  <c r="J2704" i="15"/>
  <c r="I2704" i="15"/>
  <c r="M2703" i="15"/>
  <c r="J2703" i="15"/>
  <c r="I2703" i="15"/>
  <c r="M2702" i="15"/>
  <c r="J2702" i="15"/>
  <c r="I2702" i="15"/>
  <c r="M2701" i="15"/>
  <c r="J2701" i="15"/>
  <c r="I2701" i="15"/>
  <c r="M2700" i="15"/>
  <c r="J2700" i="15"/>
  <c r="I2700" i="15"/>
  <c r="M2699" i="15"/>
  <c r="J2699" i="15"/>
  <c r="I2699" i="15"/>
  <c r="M2698" i="15"/>
  <c r="J2698" i="15"/>
  <c r="I2698" i="15"/>
  <c r="M2697" i="15"/>
  <c r="J2697" i="15"/>
  <c r="I2697" i="15"/>
  <c r="M2696" i="15"/>
  <c r="J2696" i="15"/>
  <c r="I2696" i="15"/>
  <c r="M2695" i="15"/>
  <c r="J2695" i="15"/>
  <c r="I2695" i="15"/>
  <c r="M2694" i="15"/>
  <c r="J2694" i="15"/>
  <c r="I2694" i="15"/>
  <c r="M2693" i="15"/>
  <c r="J2693" i="15"/>
  <c r="I2693" i="15"/>
  <c r="M2692" i="15"/>
  <c r="J2692" i="15"/>
  <c r="I2692" i="15"/>
  <c r="M2691" i="15"/>
  <c r="J2691" i="15"/>
  <c r="I2691" i="15"/>
  <c r="M2690" i="15"/>
  <c r="J2690" i="15"/>
  <c r="I2690" i="15"/>
  <c r="M2689" i="15"/>
  <c r="J2689" i="15"/>
  <c r="I2689" i="15"/>
  <c r="M2688" i="15"/>
  <c r="J2688" i="15"/>
  <c r="I2688" i="15"/>
  <c r="M2687" i="15"/>
  <c r="J2687" i="15"/>
  <c r="I2687" i="15"/>
  <c r="M2686" i="15"/>
  <c r="J2686" i="15"/>
  <c r="I2686" i="15"/>
  <c r="M2685" i="15"/>
  <c r="J2685" i="15"/>
  <c r="I2685" i="15"/>
  <c r="M2684" i="15"/>
  <c r="J2684" i="15"/>
  <c r="I2684" i="15"/>
  <c r="M2683" i="15"/>
  <c r="J2683" i="15"/>
  <c r="I2683" i="15"/>
  <c r="M2682" i="15"/>
  <c r="J2682" i="15"/>
  <c r="I2682" i="15"/>
  <c r="M2681" i="15"/>
  <c r="J2681" i="15"/>
  <c r="I2681" i="15"/>
  <c r="M2680" i="15"/>
  <c r="J2680" i="15"/>
  <c r="I2680" i="15"/>
  <c r="M2679" i="15"/>
  <c r="J2679" i="15"/>
  <c r="I2679" i="15"/>
  <c r="M2678" i="15"/>
  <c r="J2678" i="15"/>
  <c r="I2678" i="15"/>
  <c r="M2677" i="15"/>
  <c r="J2677" i="15"/>
  <c r="I2677" i="15"/>
  <c r="M2676" i="15"/>
  <c r="J2676" i="15"/>
  <c r="I2676" i="15"/>
  <c r="M2675" i="15"/>
  <c r="J2675" i="15"/>
  <c r="I2675" i="15"/>
  <c r="M2674" i="15"/>
  <c r="J2674" i="15"/>
  <c r="I2674" i="15"/>
  <c r="M2673" i="15"/>
  <c r="J2673" i="15"/>
  <c r="I2673" i="15"/>
  <c r="M2672" i="15"/>
  <c r="J2672" i="15"/>
  <c r="I2672" i="15"/>
  <c r="M2671" i="15"/>
  <c r="J2671" i="15"/>
  <c r="I2671" i="15"/>
  <c r="M2670" i="15"/>
  <c r="J2670" i="15"/>
  <c r="I2670" i="15"/>
  <c r="M2669" i="15"/>
  <c r="J2669" i="15"/>
  <c r="I2669" i="15"/>
  <c r="M2668" i="15"/>
  <c r="J2668" i="15"/>
  <c r="I2668" i="15"/>
  <c r="M2667" i="15"/>
  <c r="J2667" i="15"/>
  <c r="I2667" i="15"/>
  <c r="M2666" i="15"/>
  <c r="J2666" i="15"/>
  <c r="I2666" i="15"/>
  <c r="M2665" i="15"/>
  <c r="J2665" i="15"/>
  <c r="I2665" i="15"/>
  <c r="M2664" i="15"/>
  <c r="J2664" i="15"/>
  <c r="I2664" i="15"/>
  <c r="M2663" i="15"/>
  <c r="J2663" i="15"/>
  <c r="I2663" i="15"/>
  <c r="M2662" i="15"/>
  <c r="J2662" i="15"/>
  <c r="I2662" i="15"/>
  <c r="M2661" i="15"/>
  <c r="J2661" i="15"/>
  <c r="I2661" i="15"/>
  <c r="M2660" i="15"/>
  <c r="J2660" i="15"/>
  <c r="I2660" i="15"/>
  <c r="M2659" i="15"/>
  <c r="J2659" i="15"/>
  <c r="I2659" i="15"/>
  <c r="M2658" i="15"/>
  <c r="J2658" i="15"/>
  <c r="I2658" i="15"/>
  <c r="M2657" i="15"/>
  <c r="J2657" i="15"/>
  <c r="I2657" i="15"/>
  <c r="M2656" i="15"/>
  <c r="J2656" i="15"/>
  <c r="I2656" i="15"/>
  <c r="M2655" i="15"/>
  <c r="J2655" i="15"/>
  <c r="I2655" i="15"/>
  <c r="M2654" i="15"/>
  <c r="J2654" i="15"/>
  <c r="I2654" i="15"/>
  <c r="M2653" i="15"/>
  <c r="J2653" i="15"/>
  <c r="I2653" i="15"/>
  <c r="M2652" i="15"/>
  <c r="J2652" i="15"/>
  <c r="I2652" i="15"/>
  <c r="M2651" i="15"/>
  <c r="J2651" i="15"/>
  <c r="I2651" i="15"/>
  <c r="M2650" i="15"/>
  <c r="J2650" i="15"/>
  <c r="I2650" i="15"/>
  <c r="M2649" i="15"/>
  <c r="J2649" i="15"/>
  <c r="I2649" i="15"/>
  <c r="M2648" i="15"/>
  <c r="J2648" i="15"/>
  <c r="I2648" i="15"/>
  <c r="M2647" i="15"/>
  <c r="J2647" i="15"/>
  <c r="I2647" i="15"/>
  <c r="M2646" i="15"/>
  <c r="J2646" i="15"/>
  <c r="I2646" i="15"/>
  <c r="M2645" i="15"/>
  <c r="J2645" i="15"/>
  <c r="I2645" i="15"/>
  <c r="M2644" i="15"/>
  <c r="J2644" i="15"/>
  <c r="I2644" i="15"/>
  <c r="M2643" i="15"/>
  <c r="J2643" i="15"/>
  <c r="I2643" i="15"/>
  <c r="M2642" i="15"/>
  <c r="J2642" i="15"/>
  <c r="I2642" i="15"/>
  <c r="M2641" i="15"/>
  <c r="J2641" i="15"/>
  <c r="I2641" i="15"/>
  <c r="M2640" i="15"/>
  <c r="J2640" i="15"/>
  <c r="I2640" i="15"/>
  <c r="M2639" i="15"/>
  <c r="J2639" i="15"/>
  <c r="I2639" i="15"/>
  <c r="M2638" i="15"/>
  <c r="J2638" i="15"/>
  <c r="I2638" i="15"/>
  <c r="M2637" i="15"/>
  <c r="J2637" i="15"/>
  <c r="I2637" i="15"/>
  <c r="M2636" i="15"/>
  <c r="J2636" i="15"/>
  <c r="I2636" i="15"/>
  <c r="M2635" i="15"/>
  <c r="J2635" i="15"/>
  <c r="I2635" i="15"/>
  <c r="M2634" i="15"/>
  <c r="J2634" i="15"/>
  <c r="I2634" i="15"/>
  <c r="M2633" i="15"/>
  <c r="J2633" i="15"/>
  <c r="I2633" i="15"/>
  <c r="M2632" i="15"/>
  <c r="J2632" i="15"/>
  <c r="I2632" i="15"/>
  <c r="M2631" i="15"/>
  <c r="J2631" i="15"/>
  <c r="I2631" i="15"/>
  <c r="M2630" i="15"/>
  <c r="J2630" i="15"/>
  <c r="I2630" i="15"/>
  <c r="M2629" i="15"/>
  <c r="J2629" i="15"/>
  <c r="I2629" i="15"/>
  <c r="M2628" i="15"/>
  <c r="J2628" i="15"/>
  <c r="I2628" i="15"/>
  <c r="M2627" i="15"/>
  <c r="J2627" i="15"/>
  <c r="I2627" i="15"/>
  <c r="M2626" i="15"/>
  <c r="J2626" i="15"/>
  <c r="I2626" i="15"/>
  <c r="M2625" i="15"/>
  <c r="J2625" i="15"/>
  <c r="I2625" i="15"/>
  <c r="M2624" i="15"/>
  <c r="J2624" i="15"/>
  <c r="I2624" i="15"/>
  <c r="M2623" i="15"/>
  <c r="J2623" i="15"/>
  <c r="I2623" i="15"/>
  <c r="M2622" i="15"/>
  <c r="J2622" i="15"/>
  <c r="I2622" i="15"/>
  <c r="M2621" i="15"/>
  <c r="J2621" i="15"/>
  <c r="I2621" i="15"/>
  <c r="M2620" i="15"/>
  <c r="J2620" i="15"/>
  <c r="I2620" i="15"/>
  <c r="M2619" i="15"/>
  <c r="J2619" i="15"/>
  <c r="I2619" i="15"/>
  <c r="M2618" i="15"/>
  <c r="J2618" i="15"/>
  <c r="I2618" i="15"/>
  <c r="M2617" i="15"/>
  <c r="J2617" i="15"/>
  <c r="I2617" i="15"/>
  <c r="M2616" i="15"/>
  <c r="J2616" i="15"/>
  <c r="I2616" i="15"/>
  <c r="M2615" i="15"/>
  <c r="J2615" i="15"/>
  <c r="I2615" i="15"/>
  <c r="M2614" i="15"/>
  <c r="J2614" i="15"/>
  <c r="I2614" i="15"/>
  <c r="M2613" i="15"/>
  <c r="J2613" i="15"/>
  <c r="I2613" i="15"/>
  <c r="M2612" i="15"/>
  <c r="J2612" i="15"/>
  <c r="I2612" i="15"/>
  <c r="M2611" i="15"/>
  <c r="J2611" i="15"/>
  <c r="I2611" i="15"/>
  <c r="M2610" i="15"/>
  <c r="J2610" i="15"/>
  <c r="I2610" i="15"/>
  <c r="M2609" i="15"/>
  <c r="J2609" i="15"/>
  <c r="I2609" i="15"/>
  <c r="M2608" i="15"/>
  <c r="J2608" i="15"/>
  <c r="I2608" i="15"/>
  <c r="M2607" i="15"/>
  <c r="J2607" i="15"/>
  <c r="I2607" i="15"/>
  <c r="M2606" i="15"/>
  <c r="J2606" i="15"/>
  <c r="I2606" i="15"/>
  <c r="M2605" i="15"/>
  <c r="J2605" i="15"/>
  <c r="I2605" i="15"/>
  <c r="M2604" i="15"/>
  <c r="J2604" i="15"/>
  <c r="I2604" i="15"/>
  <c r="M2603" i="15"/>
  <c r="J2603" i="15"/>
  <c r="I2603" i="15"/>
  <c r="M2602" i="15"/>
  <c r="J2602" i="15"/>
  <c r="I2602" i="15"/>
  <c r="M2601" i="15"/>
  <c r="J2601" i="15"/>
  <c r="I2601" i="15"/>
  <c r="M2600" i="15"/>
  <c r="J2600" i="15"/>
  <c r="I2600" i="15"/>
  <c r="M2599" i="15"/>
  <c r="J2599" i="15"/>
  <c r="I2599" i="15"/>
  <c r="M2598" i="15"/>
  <c r="J2598" i="15"/>
  <c r="I2598" i="15"/>
  <c r="M2597" i="15"/>
  <c r="J2597" i="15"/>
  <c r="I2597" i="15"/>
  <c r="M2596" i="15"/>
  <c r="J2596" i="15"/>
  <c r="I2596" i="15"/>
  <c r="M2595" i="15"/>
  <c r="J2595" i="15"/>
  <c r="I2595" i="15"/>
  <c r="M2594" i="15"/>
  <c r="J2594" i="15"/>
  <c r="I2594" i="15"/>
  <c r="M2593" i="15"/>
  <c r="J2593" i="15"/>
  <c r="I2593" i="15"/>
  <c r="M2592" i="15"/>
  <c r="J2592" i="15"/>
  <c r="I2592" i="15"/>
  <c r="M2591" i="15"/>
  <c r="J2591" i="15"/>
  <c r="I2591" i="15"/>
  <c r="M2590" i="15"/>
  <c r="J2590" i="15"/>
  <c r="I2590" i="15"/>
  <c r="M2589" i="15"/>
  <c r="J2589" i="15"/>
  <c r="I2589" i="15"/>
  <c r="M2588" i="15"/>
  <c r="J2588" i="15"/>
  <c r="I2588" i="15"/>
  <c r="M2587" i="15"/>
  <c r="J2587" i="15"/>
  <c r="I2587" i="15"/>
  <c r="M2586" i="15"/>
  <c r="J2586" i="15"/>
  <c r="I2586" i="15"/>
  <c r="M2585" i="15"/>
  <c r="J2585" i="15"/>
  <c r="I2585" i="15"/>
  <c r="M2584" i="15"/>
  <c r="J2584" i="15"/>
  <c r="I2584" i="15"/>
  <c r="M2583" i="15"/>
  <c r="J2583" i="15"/>
  <c r="I2583" i="15"/>
  <c r="M2582" i="15"/>
  <c r="J2582" i="15"/>
  <c r="I2582" i="15"/>
  <c r="M2581" i="15"/>
  <c r="J2581" i="15"/>
  <c r="I2581" i="15"/>
  <c r="M2580" i="15"/>
  <c r="J2580" i="15"/>
  <c r="I2580" i="15"/>
  <c r="M2579" i="15"/>
  <c r="J2579" i="15"/>
  <c r="I2579" i="15"/>
  <c r="M2578" i="15"/>
  <c r="J2578" i="15"/>
  <c r="I2578" i="15"/>
  <c r="M2577" i="15"/>
  <c r="J2577" i="15"/>
  <c r="I2577" i="15"/>
  <c r="M2576" i="15"/>
  <c r="J2576" i="15"/>
  <c r="I2576" i="15"/>
  <c r="M2575" i="15"/>
  <c r="J2575" i="15"/>
  <c r="I2575" i="15"/>
  <c r="M2574" i="15"/>
  <c r="J2574" i="15"/>
  <c r="I2574" i="15"/>
  <c r="M2573" i="15"/>
  <c r="J2573" i="15"/>
  <c r="I2573" i="15"/>
  <c r="M2572" i="15"/>
  <c r="J2572" i="15"/>
  <c r="I2572" i="15"/>
  <c r="M2571" i="15"/>
  <c r="J2571" i="15"/>
  <c r="I2571" i="15"/>
  <c r="M2570" i="15"/>
  <c r="J2570" i="15"/>
  <c r="I2570" i="15"/>
  <c r="M2569" i="15"/>
  <c r="J2569" i="15"/>
  <c r="I2569" i="15"/>
  <c r="M2568" i="15"/>
  <c r="J2568" i="15"/>
  <c r="I2568" i="15"/>
  <c r="M2567" i="15"/>
  <c r="J2567" i="15"/>
  <c r="I2567" i="15"/>
  <c r="M2566" i="15"/>
  <c r="J2566" i="15"/>
  <c r="I2566" i="15"/>
  <c r="M2565" i="15"/>
  <c r="J2565" i="15"/>
  <c r="I2565" i="15"/>
  <c r="M2564" i="15"/>
  <c r="J2564" i="15"/>
  <c r="I2564" i="15"/>
  <c r="M2563" i="15"/>
  <c r="J2563" i="15"/>
  <c r="I2563" i="15"/>
  <c r="M2562" i="15"/>
  <c r="J2562" i="15"/>
  <c r="I2562" i="15"/>
  <c r="M2561" i="15"/>
  <c r="J2561" i="15"/>
  <c r="I2561" i="15"/>
  <c r="M2560" i="15"/>
  <c r="J2560" i="15"/>
  <c r="I2560" i="15"/>
  <c r="M2559" i="15"/>
  <c r="J2559" i="15"/>
  <c r="I2559" i="15"/>
  <c r="M2558" i="15"/>
  <c r="J2558" i="15"/>
  <c r="I2558" i="15"/>
  <c r="M2557" i="15"/>
  <c r="J2557" i="15"/>
  <c r="I2557" i="15"/>
  <c r="M2556" i="15"/>
  <c r="J2556" i="15"/>
  <c r="I2556" i="15"/>
  <c r="M2555" i="15"/>
  <c r="J2555" i="15"/>
  <c r="I2555" i="15"/>
  <c r="M2554" i="15"/>
  <c r="J2554" i="15"/>
  <c r="I2554" i="15"/>
  <c r="M2553" i="15"/>
  <c r="J2553" i="15"/>
  <c r="I2553" i="15"/>
  <c r="M2552" i="15"/>
  <c r="J2552" i="15"/>
  <c r="I2552" i="15"/>
  <c r="M2551" i="15"/>
  <c r="J2551" i="15"/>
  <c r="I2551" i="15"/>
  <c r="M2550" i="15"/>
  <c r="J2550" i="15"/>
  <c r="I2550" i="15"/>
  <c r="M2549" i="15"/>
  <c r="J2549" i="15"/>
  <c r="I2549" i="15"/>
  <c r="M2548" i="15"/>
  <c r="J2548" i="15"/>
  <c r="I2548" i="15"/>
  <c r="M2547" i="15"/>
  <c r="J2547" i="15"/>
  <c r="I2547" i="15"/>
  <c r="M2546" i="15"/>
  <c r="J2546" i="15"/>
  <c r="I2546" i="15"/>
  <c r="M2545" i="15"/>
  <c r="J2545" i="15"/>
  <c r="I2545" i="15"/>
  <c r="M2544" i="15"/>
  <c r="J2544" i="15"/>
  <c r="I2544" i="15"/>
  <c r="M2543" i="15"/>
  <c r="J2543" i="15"/>
  <c r="I2543" i="15"/>
  <c r="M2542" i="15"/>
  <c r="J2542" i="15"/>
  <c r="I2542" i="15"/>
  <c r="M2541" i="15"/>
  <c r="J2541" i="15"/>
  <c r="I2541" i="15"/>
  <c r="M2540" i="15"/>
  <c r="J2540" i="15"/>
  <c r="I2540" i="15"/>
  <c r="M2539" i="15"/>
  <c r="J2539" i="15"/>
  <c r="I2539" i="15"/>
  <c r="M2538" i="15"/>
  <c r="J2538" i="15"/>
  <c r="I2538" i="15"/>
  <c r="M2537" i="15"/>
  <c r="J2537" i="15"/>
  <c r="I2537" i="15"/>
  <c r="M2536" i="15"/>
  <c r="J2536" i="15"/>
  <c r="I2536" i="15"/>
  <c r="M2535" i="15"/>
  <c r="J2535" i="15"/>
  <c r="I2535" i="15"/>
  <c r="M2534" i="15"/>
  <c r="J2534" i="15"/>
  <c r="I2534" i="15"/>
  <c r="M2533" i="15"/>
  <c r="J2533" i="15"/>
  <c r="I2533" i="15"/>
  <c r="M2532" i="15"/>
  <c r="J2532" i="15"/>
  <c r="I2532" i="15"/>
  <c r="M2531" i="15"/>
  <c r="J2531" i="15"/>
  <c r="I2531" i="15"/>
  <c r="M2530" i="15"/>
  <c r="J2530" i="15"/>
  <c r="I2530" i="15"/>
  <c r="M2529" i="15"/>
  <c r="J2529" i="15"/>
  <c r="I2529" i="15"/>
  <c r="M2528" i="15"/>
  <c r="J2528" i="15"/>
  <c r="I2528" i="15"/>
  <c r="M2527" i="15"/>
  <c r="J2527" i="15"/>
  <c r="I2527" i="15"/>
  <c r="M2526" i="15"/>
  <c r="J2526" i="15"/>
  <c r="I2526" i="15"/>
  <c r="M2525" i="15"/>
  <c r="J2525" i="15"/>
  <c r="I2525" i="15"/>
  <c r="M2524" i="15"/>
  <c r="J2524" i="15"/>
  <c r="I2524" i="15"/>
  <c r="M2523" i="15"/>
  <c r="J2523" i="15"/>
  <c r="I2523" i="15"/>
  <c r="M2522" i="15"/>
  <c r="J2522" i="15"/>
  <c r="I2522" i="15"/>
  <c r="M2521" i="15"/>
  <c r="J2521" i="15"/>
  <c r="I2521" i="15"/>
  <c r="M2520" i="15"/>
  <c r="J2520" i="15"/>
  <c r="I2520" i="15"/>
  <c r="M2519" i="15"/>
  <c r="J2519" i="15"/>
  <c r="I2519" i="15"/>
  <c r="M2518" i="15"/>
  <c r="J2518" i="15"/>
  <c r="I2518" i="15"/>
  <c r="M2517" i="15"/>
  <c r="J2517" i="15"/>
  <c r="I2517" i="15"/>
  <c r="M2516" i="15"/>
  <c r="J2516" i="15"/>
  <c r="I2516" i="15"/>
  <c r="M2515" i="15"/>
  <c r="J2515" i="15"/>
  <c r="I2515" i="15"/>
  <c r="M2514" i="15"/>
  <c r="J2514" i="15"/>
  <c r="I2514" i="15"/>
  <c r="M2513" i="15"/>
  <c r="J2513" i="15"/>
  <c r="I2513" i="15"/>
  <c r="M2512" i="15"/>
  <c r="J2512" i="15"/>
  <c r="I2512" i="15"/>
  <c r="M2511" i="15"/>
  <c r="J2511" i="15"/>
  <c r="I2511" i="15"/>
  <c r="M2510" i="15"/>
  <c r="J2510" i="15"/>
  <c r="I2510" i="15"/>
  <c r="M2509" i="15"/>
  <c r="J2509" i="15"/>
  <c r="I2509" i="15"/>
  <c r="M2508" i="15"/>
  <c r="J2508" i="15"/>
  <c r="I2508" i="15"/>
  <c r="M2507" i="15"/>
  <c r="J2507" i="15"/>
  <c r="I2507" i="15"/>
  <c r="M2506" i="15"/>
  <c r="J2506" i="15"/>
  <c r="I2506" i="15"/>
  <c r="M2505" i="15"/>
  <c r="J2505" i="15"/>
  <c r="I2505" i="15"/>
  <c r="M2504" i="15"/>
  <c r="J2504" i="15"/>
  <c r="I2504" i="15"/>
  <c r="M2503" i="15"/>
  <c r="J2503" i="15"/>
  <c r="I2503" i="15"/>
  <c r="M2502" i="15"/>
  <c r="J2502" i="15"/>
  <c r="I2502" i="15"/>
  <c r="M2501" i="15"/>
  <c r="J2501" i="15"/>
  <c r="I2501" i="15"/>
  <c r="M2500" i="15"/>
  <c r="J2500" i="15"/>
  <c r="I2500" i="15"/>
  <c r="M2499" i="15"/>
  <c r="J2499" i="15"/>
  <c r="I2499" i="15"/>
  <c r="M2498" i="15"/>
  <c r="J2498" i="15"/>
  <c r="I2498" i="15"/>
  <c r="M2497" i="15"/>
  <c r="J2497" i="15"/>
  <c r="I2497" i="15"/>
  <c r="M2496" i="15"/>
  <c r="J2496" i="15"/>
  <c r="I2496" i="15"/>
  <c r="M2495" i="15"/>
  <c r="J2495" i="15"/>
  <c r="I2495" i="15"/>
  <c r="M2494" i="15"/>
  <c r="J2494" i="15"/>
  <c r="I2494" i="15"/>
  <c r="M2493" i="15"/>
  <c r="J2493" i="15"/>
  <c r="I2493" i="15"/>
  <c r="M2492" i="15"/>
  <c r="J2492" i="15"/>
  <c r="I2492" i="15"/>
  <c r="M2491" i="15"/>
  <c r="J2491" i="15"/>
  <c r="I2491" i="15"/>
  <c r="M2490" i="15"/>
  <c r="J2490" i="15"/>
  <c r="I2490" i="15"/>
  <c r="M2489" i="15"/>
  <c r="J2489" i="15"/>
  <c r="I2489" i="15"/>
  <c r="M2488" i="15"/>
  <c r="J2488" i="15"/>
  <c r="I2488" i="15"/>
  <c r="M2487" i="15"/>
  <c r="J2487" i="15"/>
  <c r="I2487" i="15"/>
  <c r="M2486" i="15"/>
  <c r="J2486" i="15"/>
  <c r="I2486" i="15"/>
  <c r="M2485" i="15"/>
  <c r="J2485" i="15"/>
  <c r="I2485" i="15"/>
  <c r="M2484" i="15"/>
  <c r="J2484" i="15"/>
  <c r="I2484" i="15"/>
  <c r="M2483" i="15"/>
  <c r="J2483" i="15"/>
  <c r="I2483" i="15"/>
  <c r="M2482" i="15"/>
  <c r="J2482" i="15"/>
  <c r="I2482" i="15"/>
  <c r="M2481" i="15"/>
  <c r="J2481" i="15"/>
  <c r="I2481" i="15"/>
  <c r="M2480" i="15"/>
  <c r="J2480" i="15"/>
  <c r="I2480" i="15"/>
  <c r="M2479" i="15"/>
  <c r="J2479" i="15"/>
  <c r="I2479" i="15"/>
  <c r="M2478" i="15"/>
  <c r="J2478" i="15"/>
  <c r="I2478" i="15"/>
  <c r="M2477" i="15"/>
  <c r="J2477" i="15"/>
  <c r="I2477" i="15"/>
  <c r="M2476" i="15"/>
  <c r="J2476" i="15"/>
  <c r="I2476" i="15"/>
  <c r="M2475" i="15"/>
  <c r="J2475" i="15"/>
  <c r="I2475" i="15"/>
  <c r="M2474" i="15"/>
  <c r="J2474" i="15"/>
  <c r="I2474" i="15"/>
  <c r="M2473" i="15"/>
  <c r="J2473" i="15"/>
  <c r="I2473" i="15"/>
  <c r="M2472" i="15"/>
  <c r="J2472" i="15"/>
  <c r="I2472" i="15"/>
  <c r="M2471" i="15"/>
  <c r="J2471" i="15"/>
  <c r="I2471" i="15"/>
  <c r="M2470" i="15"/>
  <c r="J2470" i="15"/>
  <c r="I2470" i="15"/>
  <c r="M2469" i="15"/>
  <c r="J2469" i="15"/>
  <c r="I2469" i="15"/>
  <c r="M2468" i="15"/>
  <c r="J2468" i="15"/>
  <c r="I2468" i="15"/>
  <c r="M2467" i="15"/>
  <c r="J2467" i="15"/>
  <c r="I2467" i="15"/>
  <c r="M2466" i="15"/>
  <c r="J2466" i="15"/>
  <c r="I2466" i="15"/>
  <c r="M2465" i="15"/>
  <c r="J2465" i="15"/>
  <c r="I2465" i="15"/>
  <c r="M2464" i="15"/>
  <c r="J2464" i="15"/>
  <c r="I2464" i="15"/>
  <c r="M2463" i="15"/>
  <c r="J2463" i="15"/>
  <c r="I2463" i="15"/>
  <c r="M2462" i="15"/>
  <c r="J2462" i="15"/>
  <c r="I2462" i="15"/>
  <c r="M2461" i="15"/>
  <c r="J2461" i="15"/>
  <c r="I2461" i="15"/>
  <c r="M2460" i="15"/>
  <c r="J2460" i="15"/>
  <c r="I2460" i="15"/>
  <c r="M2459" i="15"/>
  <c r="J2459" i="15"/>
  <c r="I2459" i="15"/>
  <c r="M2458" i="15"/>
  <c r="J2458" i="15"/>
  <c r="I2458" i="15"/>
  <c r="M2457" i="15"/>
  <c r="J2457" i="15"/>
  <c r="I2457" i="15"/>
  <c r="M2456" i="15"/>
  <c r="J2456" i="15"/>
  <c r="I2456" i="15"/>
  <c r="M2455" i="15"/>
  <c r="J2455" i="15"/>
  <c r="I2455" i="15"/>
  <c r="M2454" i="15"/>
  <c r="J2454" i="15"/>
  <c r="I2454" i="15"/>
  <c r="M2453" i="15"/>
  <c r="J2453" i="15"/>
  <c r="I2453" i="15"/>
  <c r="M2452" i="15"/>
  <c r="J2452" i="15"/>
  <c r="I2452" i="15"/>
  <c r="M2451" i="15"/>
  <c r="J2451" i="15"/>
  <c r="I2451" i="15"/>
  <c r="M2450" i="15"/>
  <c r="J2450" i="15"/>
  <c r="I2450" i="15"/>
  <c r="M2449" i="15"/>
  <c r="J2449" i="15"/>
  <c r="I2449" i="15"/>
  <c r="M2448" i="15"/>
  <c r="J2448" i="15"/>
  <c r="I2448" i="15"/>
  <c r="M2447" i="15"/>
  <c r="J2447" i="15"/>
  <c r="I2447" i="15"/>
  <c r="M2446" i="15"/>
  <c r="J2446" i="15"/>
  <c r="I2446" i="15"/>
  <c r="M2445" i="15"/>
  <c r="J2445" i="15"/>
  <c r="I2445" i="15"/>
  <c r="M2444" i="15"/>
  <c r="J2444" i="15"/>
  <c r="I2444" i="15"/>
  <c r="M2443" i="15"/>
  <c r="J2443" i="15"/>
  <c r="I2443" i="15"/>
  <c r="M2442" i="15"/>
  <c r="J2442" i="15"/>
  <c r="I2442" i="15"/>
  <c r="M2441" i="15"/>
  <c r="J2441" i="15"/>
  <c r="I2441" i="15"/>
  <c r="M2440" i="15"/>
  <c r="J2440" i="15"/>
  <c r="I2440" i="15"/>
  <c r="M2439" i="15"/>
  <c r="J2439" i="15"/>
  <c r="I2439" i="15"/>
  <c r="M2438" i="15"/>
  <c r="J2438" i="15"/>
  <c r="I2438" i="15"/>
  <c r="M2437" i="15"/>
  <c r="J2437" i="15"/>
  <c r="I2437" i="15"/>
  <c r="M2436" i="15"/>
  <c r="J2436" i="15"/>
  <c r="I2436" i="15"/>
  <c r="M2435" i="15"/>
  <c r="J2435" i="15"/>
  <c r="I2435" i="15"/>
  <c r="M2434" i="15"/>
  <c r="J2434" i="15"/>
  <c r="I2434" i="15"/>
  <c r="M2433" i="15"/>
  <c r="J2433" i="15"/>
  <c r="I2433" i="15"/>
  <c r="M2432" i="15"/>
  <c r="J2432" i="15"/>
  <c r="I2432" i="15"/>
  <c r="M2431" i="15"/>
  <c r="J2431" i="15"/>
  <c r="I2431" i="15"/>
  <c r="M2430" i="15"/>
  <c r="J2430" i="15"/>
  <c r="I2430" i="15"/>
  <c r="M2429" i="15"/>
  <c r="J2429" i="15"/>
  <c r="I2429" i="15"/>
  <c r="M2428" i="15"/>
  <c r="J2428" i="15"/>
  <c r="I2428" i="15"/>
  <c r="M2427" i="15"/>
  <c r="J2427" i="15"/>
  <c r="I2427" i="15"/>
  <c r="M2426" i="15"/>
  <c r="J2426" i="15"/>
  <c r="I2426" i="15"/>
  <c r="M2425" i="15"/>
  <c r="J2425" i="15"/>
  <c r="I2425" i="15"/>
  <c r="M2424" i="15"/>
  <c r="J2424" i="15"/>
  <c r="I2424" i="15"/>
  <c r="M2423" i="15"/>
  <c r="J2423" i="15"/>
  <c r="I2423" i="15"/>
  <c r="M2422" i="15"/>
  <c r="J2422" i="15"/>
  <c r="I2422" i="15"/>
  <c r="M2421" i="15"/>
  <c r="J2421" i="15"/>
  <c r="I2421" i="15"/>
  <c r="M2420" i="15"/>
  <c r="J2420" i="15"/>
  <c r="I2420" i="15"/>
  <c r="M2419" i="15"/>
  <c r="J2419" i="15"/>
  <c r="I2419" i="15"/>
  <c r="M2418" i="15"/>
  <c r="J2418" i="15"/>
  <c r="I2418" i="15"/>
  <c r="M2417" i="15"/>
  <c r="J2417" i="15"/>
  <c r="I2417" i="15"/>
  <c r="M2416" i="15"/>
  <c r="J2416" i="15"/>
  <c r="I2416" i="15"/>
  <c r="M2415" i="15"/>
  <c r="J2415" i="15"/>
  <c r="I2415" i="15"/>
  <c r="M2414" i="15"/>
  <c r="J2414" i="15"/>
  <c r="I2414" i="15"/>
  <c r="M2413" i="15"/>
  <c r="J2413" i="15"/>
  <c r="I2413" i="15"/>
  <c r="M2412" i="15"/>
  <c r="J2412" i="15"/>
  <c r="I2412" i="15"/>
  <c r="M2411" i="15"/>
  <c r="J2411" i="15"/>
  <c r="I2411" i="15"/>
  <c r="M2410" i="15"/>
  <c r="J2410" i="15"/>
  <c r="I2410" i="15"/>
  <c r="M2409" i="15"/>
  <c r="J2409" i="15"/>
  <c r="I2409" i="15"/>
  <c r="M2408" i="15"/>
  <c r="J2408" i="15"/>
  <c r="I2408" i="15"/>
  <c r="M2407" i="15"/>
  <c r="J2407" i="15"/>
  <c r="I2407" i="15"/>
  <c r="M2406" i="15"/>
  <c r="J2406" i="15"/>
  <c r="I2406" i="15"/>
  <c r="M2405" i="15"/>
  <c r="J2405" i="15"/>
  <c r="I2405" i="15"/>
  <c r="M2404" i="15"/>
  <c r="J2404" i="15"/>
  <c r="I2404" i="15"/>
  <c r="M2403" i="15"/>
  <c r="J2403" i="15"/>
  <c r="I2403" i="15"/>
  <c r="M2402" i="15"/>
  <c r="J2402" i="15"/>
  <c r="I2402" i="15"/>
  <c r="M2401" i="15"/>
  <c r="J2401" i="15"/>
  <c r="I2401" i="15"/>
  <c r="M2400" i="15"/>
  <c r="J2400" i="15"/>
  <c r="I2400" i="15"/>
  <c r="M2399" i="15"/>
  <c r="J2399" i="15"/>
  <c r="I2399" i="15"/>
  <c r="M2398" i="15"/>
  <c r="J2398" i="15"/>
  <c r="I2398" i="15"/>
  <c r="M2397" i="15"/>
  <c r="J2397" i="15"/>
  <c r="I2397" i="15"/>
  <c r="M2396" i="15"/>
  <c r="J2396" i="15"/>
  <c r="I2396" i="15"/>
  <c r="M2395" i="15"/>
  <c r="J2395" i="15"/>
  <c r="I2395" i="15"/>
  <c r="M2394" i="15"/>
  <c r="J2394" i="15"/>
  <c r="I2394" i="15"/>
  <c r="M2393" i="15"/>
  <c r="J2393" i="15"/>
  <c r="I2393" i="15"/>
  <c r="M2392" i="15"/>
  <c r="J2392" i="15"/>
  <c r="I2392" i="15"/>
  <c r="M2391" i="15"/>
  <c r="J2391" i="15"/>
  <c r="I2391" i="15"/>
  <c r="M2390" i="15"/>
  <c r="J2390" i="15"/>
  <c r="I2390" i="15"/>
  <c r="M2389" i="15"/>
  <c r="J2389" i="15"/>
  <c r="I2389" i="15"/>
  <c r="M2388" i="15"/>
  <c r="J2388" i="15"/>
  <c r="I2388" i="15"/>
  <c r="M2387" i="15"/>
  <c r="J2387" i="15"/>
  <c r="I2387" i="15"/>
  <c r="M2386" i="15"/>
  <c r="J2386" i="15"/>
  <c r="I2386" i="15"/>
  <c r="M2385" i="15"/>
  <c r="J2385" i="15"/>
  <c r="I2385" i="15"/>
  <c r="M2384" i="15"/>
  <c r="J2384" i="15"/>
  <c r="I2384" i="15"/>
  <c r="M2383" i="15"/>
  <c r="J2383" i="15"/>
  <c r="I2383" i="15"/>
  <c r="M2382" i="15"/>
  <c r="J2382" i="15"/>
  <c r="I2382" i="15"/>
  <c r="M2381" i="15"/>
  <c r="J2381" i="15"/>
  <c r="I2381" i="15"/>
  <c r="M2380" i="15"/>
  <c r="J2380" i="15"/>
  <c r="I2380" i="15"/>
  <c r="M2379" i="15"/>
  <c r="J2379" i="15"/>
  <c r="I2379" i="15"/>
  <c r="M2378" i="15"/>
  <c r="J2378" i="15"/>
  <c r="I2378" i="15"/>
  <c r="M2377" i="15"/>
  <c r="J2377" i="15"/>
  <c r="I2377" i="15"/>
  <c r="M2376" i="15"/>
  <c r="J2376" i="15"/>
  <c r="I2376" i="15"/>
  <c r="M2375" i="15"/>
  <c r="J2375" i="15"/>
  <c r="I2375" i="15"/>
  <c r="M2374" i="15"/>
  <c r="J2374" i="15"/>
  <c r="I2374" i="15"/>
  <c r="M2373" i="15"/>
  <c r="J2373" i="15"/>
  <c r="I2373" i="15"/>
  <c r="M2372" i="15"/>
  <c r="J2372" i="15"/>
  <c r="I2372" i="15"/>
  <c r="M2371" i="15"/>
  <c r="J2371" i="15"/>
  <c r="I2371" i="15"/>
  <c r="M2370" i="15"/>
  <c r="J2370" i="15"/>
  <c r="I2370" i="15"/>
  <c r="M2369" i="15"/>
  <c r="J2369" i="15"/>
  <c r="I2369" i="15"/>
  <c r="M2368" i="15"/>
  <c r="J2368" i="15"/>
  <c r="I2368" i="15"/>
  <c r="M2367" i="15"/>
  <c r="J2367" i="15"/>
  <c r="I2367" i="15"/>
  <c r="M2366" i="15"/>
  <c r="J2366" i="15"/>
  <c r="I2366" i="15"/>
  <c r="M2365" i="15"/>
  <c r="J2365" i="15"/>
  <c r="I2365" i="15"/>
  <c r="M2364" i="15"/>
  <c r="J2364" i="15"/>
  <c r="I2364" i="15"/>
  <c r="M2363" i="15"/>
  <c r="J2363" i="15"/>
  <c r="I2363" i="15"/>
  <c r="M2362" i="15"/>
  <c r="J2362" i="15"/>
  <c r="I2362" i="15"/>
  <c r="M2361" i="15"/>
  <c r="J2361" i="15"/>
  <c r="I2361" i="15"/>
  <c r="M2360" i="15"/>
  <c r="J2360" i="15"/>
  <c r="I2360" i="15"/>
  <c r="M2359" i="15"/>
  <c r="J2359" i="15"/>
  <c r="I2359" i="15"/>
  <c r="M2358" i="15"/>
  <c r="J2358" i="15"/>
  <c r="I2358" i="15"/>
  <c r="M2357" i="15"/>
  <c r="J2357" i="15"/>
  <c r="I2357" i="15"/>
  <c r="M2356" i="15"/>
  <c r="J2356" i="15"/>
  <c r="I2356" i="15"/>
  <c r="M2355" i="15"/>
  <c r="J2355" i="15"/>
  <c r="I2355" i="15"/>
  <c r="M2354" i="15"/>
  <c r="J2354" i="15"/>
  <c r="I2354" i="15"/>
  <c r="M2353" i="15"/>
  <c r="J2353" i="15"/>
  <c r="I2353" i="15"/>
  <c r="M2352" i="15"/>
  <c r="J2352" i="15"/>
  <c r="I2352" i="15"/>
  <c r="M2351" i="15"/>
  <c r="J2351" i="15"/>
  <c r="I2351" i="15"/>
  <c r="M2350" i="15"/>
  <c r="J2350" i="15"/>
  <c r="I2350" i="15"/>
  <c r="M2349" i="15"/>
  <c r="J2349" i="15"/>
  <c r="I2349" i="15"/>
  <c r="M2348" i="15"/>
  <c r="J2348" i="15"/>
  <c r="I2348" i="15"/>
  <c r="M2347" i="15"/>
  <c r="J2347" i="15"/>
  <c r="I2347" i="15"/>
  <c r="M2346" i="15"/>
  <c r="J2346" i="15"/>
  <c r="I2346" i="15"/>
  <c r="M2345" i="15"/>
  <c r="J2345" i="15"/>
  <c r="I2345" i="15"/>
  <c r="M2344" i="15"/>
  <c r="J2344" i="15"/>
  <c r="I2344" i="15"/>
  <c r="M2343" i="15"/>
  <c r="J2343" i="15"/>
  <c r="I2343" i="15"/>
  <c r="M2342" i="15"/>
  <c r="J2342" i="15"/>
  <c r="I2342" i="15"/>
  <c r="M2341" i="15"/>
  <c r="J2341" i="15"/>
  <c r="I2341" i="15"/>
  <c r="M2340" i="15"/>
  <c r="J2340" i="15"/>
  <c r="I2340" i="15"/>
  <c r="M2339" i="15"/>
  <c r="J2339" i="15"/>
  <c r="I2339" i="15"/>
  <c r="M2338" i="15"/>
  <c r="J2338" i="15"/>
  <c r="I2338" i="15"/>
  <c r="M2337" i="15"/>
  <c r="J2337" i="15"/>
  <c r="I2337" i="15"/>
  <c r="M2336" i="15"/>
  <c r="J2336" i="15"/>
  <c r="I2336" i="15"/>
  <c r="M2335" i="15"/>
  <c r="J2335" i="15"/>
  <c r="I2335" i="15"/>
  <c r="M2334" i="15"/>
  <c r="J2334" i="15"/>
  <c r="I2334" i="15"/>
  <c r="M2333" i="15"/>
  <c r="J2333" i="15"/>
  <c r="I2333" i="15"/>
  <c r="M2332" i="15"/>
  <c r="J2332" i="15"/>
  <c r="I2332" i="15"/>
  <c r="M2331" i="15"/>
  <c r="J2331" i="15"/>
  <c r="I2331" i="15"/>
  <c r="M2330" i="15"/>
  <c r="J2330" i="15"/>
  <c r="I2330" i="15"/>
  <c r="M2329" i="15"/>
  <c r="J2329" i="15"/>
  <c r="I2329" i="15"/>
  <c r="M2328" i="15"/>
  <c r="J2328" i="15"/>
  <c r="I2328" i="15"/>
  <c r="M2327" i="15"/>
  <c r="J2327" i="15"/>
  <c r="I2327" i="15"/>
  <c r="M2326" i="15"/>
  <c r="J2326" i="15"/>
  <c r="I2326" i="15"/>
  <c r="M2325" i="15"/>
  <c r="J2325" i="15"/>
  <c r="I2325" i="15"/>
  <c r="M2324" i="15"/>
  <c r="J2324" i="15"/>
  <c r="I2324" i="15"/>
  <c r="M2323" i="15"/>
  <c r="J2323" i="15"/>
  <c r="I2323" i="15"/>
  <c r="M2322" i="15"/>
  <c r="J2322" i="15"/>
  <c r="I2322" i="15"/>
  <c r="M2321" i="15"/>
  <c r="J2321" i="15"/>
  <c r="I2321" i="15"/>
  <c r="M2320" i="15"/>
  <c r="J2320" i="15"/>
  <c r="I2320" i="15"/>
  <c r="M2319" i="15"/>
  <c r="J2319" i="15"/>
  <c r="I2319" i="15"/>
  <c r="M2318" i="15"/>
  <c r="J2318" i="15"/>
  <c r="I2318" i="15"/>
  <c r="M2317" i="15"/>
  <c r="J2317" i="15"/>
  <c r="I2317" i="15"/>
  <c r="M2316" i="15"/>
  <c r="J2316" i="15"/>
  <c r="I2316" i="15"/>
  <c r="M2315" i="15"/>
  <c r="J2315" i="15"/>
  <c r="I2315" i="15"/>
  <c r="M2314" i="15"/>
  <c r="J2314" i="15"/>
  <c r="I2314" i="15"/>
  <c r="M2313" i="15"/>
  <c r="J2313" i="15"/>
  <c r="I2313" i="15"/>
  <c r="M2312" i="15"/>
  <c r="J2312" i="15"/>
  <c r="I2312" i="15"/>
  <c r="M2311" i="15"/>
  <c r="J2311" i="15"/>
  <c r="I2311" i="15"/>
  <c r="M2310" i="15"/>
  <c r="J2310" i="15"/>
  <c r="I2310" i="15"/>
  <c r="M2309" i="15"/>
  <c r="J2309" i="15"/>
  <c r="I2309" i="15"/>
  <c r="M2308" i="15"/>
  <c r="J2308" i="15"/>
  <c r="I2308" i="15"/>
  <c r="M2307" i="15"/>
  <c r="J2307" i="15"/>
  <c r="I2307" i="15"/>
  <c r="M2306" i="15"/>
  <c r="J2306" i="15"/>
  <c r="I2306" i="15"/>
  <c r="M2305" i="15"/>
  <c r="J2305" i="15"/>
  <c r="I2305" i="15"/>
  <c r="M2304" i="15"/>
  <c r="J2304" i="15"/>
  <c r="I2304" i="15"/>
  <c r="M2303" i="15"/>
  <c r="J2303" i="15"/>
  <c r="I2303" i="15"/>
  <c r="M2302" i="15"/>
  <c r="J2302" i="15"/>
  <c r="I2302" i="15"/>
  <c r="M2301" i="15"/>
  <c r="J2301" i="15"/>
  <c r="I2301" i="15"/>
  <c r="M2300" i="15"/>
  <c r="J2300" i="15"/>
  <c r="I2300" i="15"/>
  <c r="M2299" i="15"/>
  <c r="J2299" i="15"/>
  <c r="I2299" i="15"/>
  <c r="M2298" i="15"/>
  <c r="J2298" i="15"/>
  <c r="I2298" i="15"/>
  <c r="M2297" i="15"/>
  <c r="J2297" i="15"/>
  <c r="I2297" i="15"/>
  <c r="M2296" i="15"/>
  <c r="J2296" i="15"/>
  <c r="I2296" i="15"/>
  <c r="M2295" i="15"/>
  <c r="J2295" i="15"/>
  <c r="I2295" i="15"/>
  <c r="M2294" i="15"/>
  <c r="J2294" i="15"/>
  <c r="I2294" i="15"/>
  <c r="M2293" i="15"/>
  <c r="J2293" i="15"/>
  <c r="I2293" i="15"/>
  <c r="M2292" i="15"/>
  <c r="J2292" i="15"/>
  <c r="I2292" i="15"/>
  <c r="M2291" i="15"/>
  <c r="J2291" i="15"/>
  <c r="I2291" i="15"/>
  <c r="M2290" i="15"/>
  <c r="J2290" i="15"/>
  <c r="I2290" i="15"/>
  <c r="M2289" i="15"/>
  <c r="J2289" i="15"/>
  <c r="I2289" i="15"/>
  <c r="M2288" i="15"/>
  <c r="J2288" i="15"/>
  <c r="I2288" i="15"/>
  <c r="M2287" i="15"/>
  <c r="J2287" i="15"/>
  <c r="I2287" i="15"/>
  <c r="M2286" i="15"/>
  <c r="J2286" i="15"/>
  <c r="I2286" i="15"/>
  <c r="M2285" i="15"/>
  <c r="J2285" i="15"/>
  <c r="I2285" i="15"/>
  <c r="M2284" i="15"/>
  <c r="J2284" i="15"/>
  <c r="I2284" i="15"/>
  <c r="M2283" i="15"/>
  <c r="J2283" i="15"/>
  <c r="I2283" i="15"/>
  <c r="M2282" i="15"/>
  <c r="J2282" i="15"/>
  <c r="I2282" i="15"/>
  <c r="M2281" i="15"/>
  <c r="J2281" i="15"/>
  <c r="I2281" i="15"/>
  <c r="M2280" i="15"/>
  <c r="J2280" i="15"/>
  <c r="I2280" i="15"/>
  <c r="M2279" i="15"/>
  <c r="J2279" i="15"/>
  <c r="I2279" i="15"/>
  <c r="M2278" i="15"/>
  <c r="J2278" i="15"/>
  <c r="I2278" i="15"/>
  <c r="M2277" i="15"/>
  <c r="J2277" i="15"/>
  <c r="I2277" i="15"/>
  <c r="M2276" i="15"/>
  <c r="J2276" i="15"/>
  <c r="I2276" i="15"/>
  <c r="M2275" i="15"/>
  <c r="J2275" i="15"/>
  <c r="I2275" i="15"/>
  <c r="M2274" i="15"/>
  <c r="J2274" i="15"/>
  <c r="I2274" i="15"/>
  <c r="M2273" i="15"/>
  <c r="J2273" i="15"/>
  <c r="I2273" i="15"/>
  <c r="M2272" i="15"/>
  <c r="J2272" i="15"/>
  <c r="I2272" i="15"/>
  <c r="M2271" i="15"/>
  <c r="J2271" i="15"/>
  <c r="I2271" i="15"/>
  <c r="M2270" i="15"/>
  <c r="J2270" i="15"/>
  <c r="I2270" i="15"/>
  <c r="M2269" i="15"/>
  <c r="J2269" i="15"/>
  <c r="I2269" i="15"/>
  <c r="M2268" i="15"/>
  <c r="J2268" i="15"/>
  <c r="I2268" i="15"/>
  <c r="M2267" i="15"/>
  <c r="J2267" i="15"/>
  <c r="I2267" i="15"/>
  <c r="M2266" i="15"/>
  <c r="J2266" i="15"/>
  <c r="I2266" i="15"/>
  <c r="M2265" i="15"/>
  <c r="J2265" i="15"/>
  <c r="I2265" i="15"/>
  <c r="M2264" i="15"/>
  <c r="J2264" i="15"/>
  <c r="I2264" i="15"/>
  <c r="M2263" i="15"/>
  <c r="J2263" i="15"/>
  <c r="I2263" i="15"/>
  <c r="M2262" i="15"/>
  <c r="J2262" i="15"/>
  <c r="I2262" i="15"/>
  <c r="M2261" i="15"/>
  <c r="J2261" i="15"/>
  <c r="I2261" i="15"/>
  <c r="M2260" i="15"/>
  <c r="J2260" i="15"/>
  <c r="I2260" i="15"/>
  <c r="M2259" i="15"/>
  <c r="J2259" i="15"/>
  <c r="I2259" i="15"/>
  <c r="M2258" i="15"/>
  <c r="J2258" i="15"/>
  <c r="I2258" i="15"/>
  <c r="M2257" i="15"/>
  <c r="J2257" i="15"/>
  <c r="I2257" i="15"/>
  <c r="M2256" i="15"/>
  <c r="J2256" i="15"/>
  <c r="I2256" i="15"/>
  <c r="M2255" i="15"/>
  <c r="J2255" i="15"/>
  <c r="I2255" i="15"/>
  <c r="M2254" i="15"/>
  <c r="J2254" i="15"/>
  <c r="I2254" i="15"/>
  <c r="M2253" i="15"/>
  <c r="J2253" i="15"/>
  <c r="I2253" i="15"/>
  <c r="M2252" i="15"/>
  <c r="J2252" i="15"/>
  <c r="I2252" i="15"/>
  <c r="M2251" i="15"/>
  <c r="J2251" i="15"/>
  <c r="I2251" i="15"/>
  <c r="M2250" i="15"/>
  <c r="J2250" i="15"/>
  <c r="I2250" i="15"/>
  <c r="M2249" i="15"/>
  <c r="J2249" i="15"/>
  <c r="I2249" i="15"/>
  <c r="M2248" i="15"/>
  <c r="J2248" i="15"/>
  <c r="I2248" i="15"/>
  <c r="M2247" i="15"/>
  <c r="J2247" i="15"/>
  <c r="I2247" i="15"/>
  <c r="M2246" i="15"/>
  <c r="J2246" i="15"/>
  <c r="I2246" i="15"/>
  <c r="M2245" i="15"/>
  <c r="J2245" i="15"/>
  <c r="I2245" i="15"/>
  <c r="M2244" i="15"/>
  <c r="J2244" i="15"/>
  <c r="I2244" i="15"/>
  <c r="M2243" i="15"/>
  <c r="J2243" i="15"/>
  <c r="I2243" i="15"/>
  <c r="M2242" i="15"/>
  <c r="J2242" i="15"/>
  <c r="I2242" i="15"/>
  <c r="M2241" i="15"/>
  <c r="J2241" i="15"/>
  <c r="I2241" i="15"/>
  <c r="M2240" i="15"/>
  <c r="J2240" i="15"/>
  <c r="I2240" i="15"/>
  <c r="M2239" i="15"/>
  <c r="J2239" i="15"/>
  <c r="I2239" i="15"/>
  <c r="M2238" i="15"/>
  <c r="J2238" i="15"/>
  <c r="I2238" i="15"/>
  <c r="M2237" i="15"/>
  <c r="J2237" i="15"/>
  <c r="I2237" i="15"/>
  <c r="M2236" i="15"/>
  <c r="J2236" i="15"/>
  <c r="I2236" i="15"/>
  <c r="M2235" i="15"/>
  <c r="J2235" i="15"/>
  <c r="I2235" i="15"/>
  <c r="M2234" i="15"/>
  <c r="J2234" i="15"/>
  <c r="I2234" i="15"/>
  <c r="M2233" i="15"/>
  <c r="J2233" i="15"/>
  <c r="I2233" i="15"/>
  <c r="M2232" i="15"/>
  <c r="J2232" i="15"/>
  <c r="I2232" i="15"/>
  <c r="M2231" i="15"/>
  <c r="J2231" i="15"/>
  <c r="I2231" i="15"/>
  <c r="M2230" i="15"/>
  <c r="J2230" i="15"/>
  <c r="I2230" i="15"/>
  <c r="M2229" i="15"/>
  <c r="J2229" i="15"/>
  <c r="I2229" i="15"/>
  <c r="M2228" i="15"/>
  <c r="J2228" i="15"/>
  <c r="I2228" i="15"/>
  <c r="M2227" i="15"/>
  <c r="J2227" i="15"/>
  <c r="I2227" i="15"/>
  <c r="M2226" i="15"/>
  <c r="J2226" i="15"/>
  <c r="I2226" i="15"/>
  <c r="M2225" i="15"/>
  <c r="J2225" i="15"/>
  <c r="I2225" i="15"/>
  <c r="M2224" i="15"/>
  <c r="J2224" i="15"/>
  <c r="I2224" i="15"/>
  <c r="M2223" i="15"/>
  <c r="J2223" i="15"/>
  <c r="I2223" i="15"/>
  <c r="M2222" i="15"/>
  <c r="J2222" i="15"/>
  <c r="I2222" i="15"/>
  <c r="M2221" i="15"/>
  <c r="J2221" i="15"/>
  <c r="I2221" i="15"/>
  <c r="M2220" i="15"/>
  <c r="J2220" i="15"/>
  <c r="I2220" i="15"/>
  <c r="M2219" i="15"/>
  <c r="J2219" i="15"/>
  <c r="I2219" i="15"/>
  <c r="M2218" i="15"/>
  <c r="J2218" i="15"/>
  <c r="I2218" i="15"/>
  <c r="M2217" i="15"/>
  <c r="J2217" i="15"/>
  <c r="I2217" i="15"/>
  <c r="M2216" i="15"/>
  <c r="J2216" i="15"/>
  <c r="I2216" i="15"/>
  <c r="M2215" i="15"/>
  <c r="J2215" i="15"/>
  <c r="I2215" i="15"/>
  <c r="M2214" i="15"/>
  <c r="J2214" i="15"/>
  <c r="I2214" i="15"/>
  <c r="M2213" i="15"/>
  <c r="J2213" i="15"/>
  <c r="I2213" i="15"/>
  <c r="M2212" i="15"/>
  <c r="J2212" i="15"/>
  <c r="I2212" i="15"/>
  <c r="M2211" i="15"/>
  <c r="J2211" i="15"/>
  <c r="I2211" i="15"/>
  <c r="M2210" i="15"/>
  <c r="J2210" i="15"/>
  <c r="I2210" i="15"/>
  <c r="M2209" i="15"/>
  <c r="J2209" i="15"/>
  <c r="I2209" i="15"/>
  <c r="M2208" i="15"/>
  <c r="J2208" i="15"/>
  <c r="I2208" i="15"/>
  <c r="M2207" i="15"/>
  <c r="J2207" i="15"/>
  <c r="I2207" i="15"/>
  <c r="M2206" i="15"/>
  <c r="J2206" i="15"/>
  <c r="I2206" i="15"/>
  <c r="M2205" i="15"/>
  <c r="J2205" i="15"/>
  <c r="I2205" i="15"/>
  <c r="M2204" i="15"/>
  <c r="J2204" i="15"/>
  <c r="I2204" i="15"/>
  <c r="M2203" i="15"/>
  <c r="J2203" i="15"/>
  <c r="I2203" i="15"/>
  <c r="M2202" i="15"/>
  <c r="J2202" i="15"/>
  <c r="I2202" i="15"/>
  <c r="M2201" i="15"/>
  <c r="J2201" i="15"/>
  <c r="I2201" i="15"/>
  <c r="M2200" i="15"/>
  <c r="J2200" i="15"/>
  <c r="I2200" i="15"/>
  <c r="M2199" i="15"/>
  <c r="J2199" i="15"/>
  <c r="I2199" i="15"/>
  <c r="M2198" i="15"/>
  <c r="J2198" i="15"/>
  <c r="I2198" i="15"/>
  <c r="M2197" i="15"/>
  <c r="J2197" i="15"/>
  <c r="I2197" i="15"/>
  <c r="M2196" i="15"/>
  <c r="J2196" i="15"/>
  <c r="I2196" i="15"/>
  <c r="M2195" i="15"/>
  <c r="J2195" i="15"/>
  <c r="I2195" i="15"/>
  <c r="M2194" i="15"/>
  <c r="J2194" i="15"/>
  <c r="I2194" i="15"/>
  <c r="M2193" i="15"/>
  <c r="J2193" i="15"/>
  <c r="I2193" i="15"/>
  <c r="M2192" i="15"/>
  <c r="J2192" i="15"/>
  <c r="I2192" i="15"/>
  <c r="M2191" i="15"/>
  <c r="J2191" i="15"/>
  <c r="I2191" i="15"/>
  <c r="M2190" i="15"/>
  <c r="J2190" i="15"/>
  <c r="I2190" i="15"/>
  <c r="M2189" i="15"/>
  <c r="J2189" i="15"/>
  <c r="I2189" i="15"/>
  <c r="M2188" i="15"/>
  <c r="J2188" i="15"/>
  <c r="I2188" i="15"/>
  <c r="M2187" i="15"/>
  <c r="J2187" i="15"/>
  <c r="I2187" i="15"/>
  <c r="M2186" i="15"/>
  <c r="J2186" i="15"/>
  <c r="I2186" i="15"/>
  <c r="M2185" i="15"/>
  <c r="J2185" i="15"/>
  <c r="I2185" i="15"/>
  <c r="M2184" i="15"/>
  <c r="J2184" i="15"/>
  <c r="I2184" i="15"/>
  <c r="M2183" i="15"/>
  <c r="J2183" i="15"/>
  <c r="I2183" i="15"/>
  <c r="M2182" i="15"/>
  <c r="J2182" i="15"/>
  <c r="I2182" i="15"/>
  <c r="M2181" i="15"/>
  <c r="J2181" i="15"/>
  <c r="I2181" i="15"/>
  <c r="M2180" i="15"/>
  <c r="J2180" i="15"/>
  <c r="I2180" i="15"/>
  <c r="M2179" i="15"/>
  <c r="J2179" i="15"/>
  <c r="I2179" i="15"/>
  <c r="M2178" i="15"/>
  <c r="J2178" i="15"/>
  <c r="I2178" i="15"/>
  <c r="M2177" i="15"/>
  <c r="J2177" i="15"/>
  <c r="I2177" i="15"/>
  <c r="M2176" i="15"/>
  <c r="J2176" i="15"/>
  <c r="I2176" i="15"/>
  <c r="M2175" i="15"/>
  <c r="J2175" i="15"/>
  <c r="I2175" i="15"/>
  <c r="M2174" i="15"/>
  <c r="J2174" i="15"/>
  <c r="I2174" i="15"/>
  <c r="M2173" i="15"/>
  <c r="J2173" i="15"/>
  <c r="I2173" i="15"/>
  <c r="M2172" i="15"/>
  <c r="J2172" i="15"/>
  <c r="I2172" i="15"/>
  <c r="M2171" i="15"/>
  <c r="J2171" i="15"/>
  <c r="I2171" i="15"/>
  <c r="M2170" i="15"/>
  <c r="J2170" i="15"/>
  <c r="I2170" i="15"/>
  <c r="M2169" i="15"/>
  <c r="J2169" i="15"/>
  <c r="I2169" i="15"/>
  <c r="M2168" i="15"/>
  <c r="J2168" i="15"/>
  <c r="I2168" i="15"/>
  <c r="M2167" i="15"/>
  <c r="J2167" i="15"/>
  <c r="I2167" i="15"/>
  <c r="M2166" i="15"/>
  <c r="J2166" i="15"/>
  <c r="I2166" i="15"/>
  <c r="M2165" i="15"/>
  <c r="J2165" i="15"/>
  <c r="I2165" i="15"/>
  <c r="M2164" i="15"/>
  <c r="J2164" i="15"/>
  <c r="I2164" i="15"/>
  <c r="M2163" i="15"/>
  <c r="J2163" i="15"/>
  <c r="I2163" i="15"/>
  <c r="M2162" i="15"/>
  <c r="J2162" i="15"/>
  <c r="I2162" i="15"/>
  <c r="M2161" i="15"/>
  <c r="J2161" i="15"/>
  <c r="I2161" i="15"/>
  <c r="M2160" i="15"/>
  <c r="J2160" i="15"/>
  <c r="I2160" i="15"/>
  <c r="M2159" i="15"/>
  <c r="J2159" i="15"/>
  <c r="I2159" i="15"/>
  <c r="M2158" i="15"/>
  <c r="J2158" i="15"/>
  <c r="I2158" i="15"/>
  <c r="M2157" i="15"/>
  <c r="J2157" i="15"/>
  <c r="I2157" i="15"/>
  <c r="M2156" i="15"/>
  <c r="J2156" i="15"/>
  <c r="I2156" i="15"/>
  <c r="M2155" i="15"/>
  <c r="J2155" i="15"/>
  <c r="I2155" i="15"/>
  <c r="M2154" i="15"/>
  <c r="J2154" i="15"/>
  <c r="I2154" i="15"/>
  <c r="M2153" i="15"/>
  <c r="J2153" i="15"/>
  <c r="I2153" i="15"/>
  <c r="M2152" i="15"/>
  <c r="J2152" i="15"/>
  <c r="I2152" i="15"/>
  <c r="M2151" i="15"/>
  <c r="J2151" i="15"/>
  <c r="I2151" i="15"/>
  <c r="M2150" i="15"/>
  <c r="J2150" i="15"/>
  <c r="I2150" i="15"/>
  <c r="M2149" i="15"/>
  <c r="J2149" i="15"/>
  <c r="I2149" i="15"/>
  <c r="M2148" i="15"/>
  <c r="J2148" i="15"/>
  <c r="I2148" i="15"/>
  <c r="M2147" i="15"/>
  <c r="J2147" i="15"/>
  <c r="I2147" i="15"/>
  <c r="M2146" i="15"/>
  <c r="J2146" i="15"/>
  <c r="I2146" i="15"/>
  <c r="M2145" i="15"/>
  <c r="J2145" i="15"/>
  <c r="I2145" i="15"/>
  <c r="M2144" i="15"/>
  <c r="J2144" i="15"/>
  <c r="I2144" i="15"/>
  <c r="M2143" i="15"/>
  <c r="J2143" i="15"/>
  <c r="I2143" i="15"/>
  <c r="M2142" i="15"/>
  <c r="J2142" i="15"/>
  <c r="I2142" i="15"/>
  <c r="M2141" i="15"/>
  <c r="J2141" i="15"/>
  <c r="I2141" i="15"/>
  <c r="M2140" i="15"/>
  <c r="J2140" i="15"/>
  <c r="I2140" i="15"/>
  <c r="M2139" i="15"/>
  <c r="J2139" i="15"/>
  <c r="I2139" i="15"/>
  <c r="M2138" i="15"/>
  <c r="J2138" i="15"/>
  <c r="I2138" i="15"/>
  <c r="M2137" i="15"/>
  <c r="J2137" i="15"/>
  <c r="I2137" i="15"/>
  <c r="M2136" i="15"/>
  <c r="J2136" i="15"/>
  <c r="I2136" i="15"/>
  <c r="M2135" i="15"/>
  <c r="J2135" i="15"/>
  <c r="I2135" i="15"/>
  <c r="M2134" i="15"/>
  <c r="J2134" i="15"/>
  <c r="I2134" i="15"/>
  <c r="M2133" i="15"/>
  <c r="J2133" i="15"/>
  <c r="I2133" i="15"/>
  <c r="M2132" i="15"/>
  <c r="J2132" i="15"/>
  <c r="I2132" i="15"/>
  <c r="M2131" i="15"/>
  <c r="J2131" i="15"/>
  <c r="I2131" i="15"/>
  <c r="M2130" i="15"/>
  <c r="J2130" i="15"/>
  <c r="I2130" i="15"/>
  <c r="M2129" i="15"/>
  <c r="J2129" i="15"/>
  <c r="I2129" i="15"/>
  <c r="M2128" i="15"/>
  <c r="J2128" i="15"/>
  <c r="I2128" i="15"/>
  <c r="M2127" i="15"/>
  <c r="J2127" i="15"/>
  <c r="I2127" i="15"/>
  <c r="M2126" i="15"/>
  <c r="J2126" i="15"/>
  <c r="I2126" i="15"/>
  <c r="M2125" i="15"/>
  <c r="J2125" i="15"/>
  <c r="I2125" i="15"/>
  <c r="M2124" i="15"/>
  <c r="J2124" i="15"/>
  <c r="I2124" i="15"/>
  <c r="M2123" i="15"/>
  <c r="J2123" i="15"/>
  <c r="I2123" i="15"/>
  <c r="M2122" i="15"/>
  <c r="J2122" i="15"/>
  <c r="I2122" i="15"/>
  <c r="M2121" i="15"/>
  <c r="J2121" i="15"/>
  <c r="I2121" i="15"/>
  <c r="M2120" i="15"/>
  <c r="J2120" i="15"/>
  <c r="I2120" i="15"/>
  <c r="M2119" i="15"/>
  <c r="J2119" i="15"/>
  <c r="I2119" i="15"/>
  <c r="M2118" i="15"/>
  <c r="J2118" i="15"/>
  <c r="I2118" i="15"/>
  <c r="M2117" i="15"/>
  <c r="J2117" i="15"/>
  <c r="I2117" i="15"/>
  <c r="M2116" i="15"/>
  <c r="J2116" i="15"/>
  <c r="I2116" i="15"/>
  <c r="M2115" i="15"/>
  <c r="J2115" i="15"/>
  <c r="I2115" i="15"/>
  <c r="M2114" i="15"/>
  <c r="J2114" i="15"/>
  <c r="I2114" i="15"/>
  <c r="M2113" i="15"/>
  <c r="J2113" i="15"/>
  <c r="I2113" i="15"/>
  <c r="M2112" i="15"/>
  <c r="J2112" i="15"/>
  <c r="I2112" i="15"/>
  <c r="M2111" i="15"/>
  <c r="J2111" i="15"/>
  <c r="I2111" i="15"/>
  <c r="M2110" i="15"/>
  <c r="J2110" i="15"/>
  <c r="I2110" i="15"/>
  <c r="M2109" i="15"/>
  <c r="J2109" i="15"/>
  <c r="I2109" i="15"/>
  <c r="M2108" i="15"/>
  <c r="J2108" i="15"/>
  <c r="I2108" i="15"/>
  <c r="M2107" i="15"/>
  <c r="J2107" i="15"/>
  <c r="I2107" i="15"/>
  <c r="M2106" i="15"/>
  <c r="J2106" i="15"/>
  <c r="I2106" i="15"/>
  <c r="M2105" i="15"/>
  <c r="J2105" i="15"/>
  <c r="I2105" i="15"/>
  <c r="M2104" i="15"/>
  <c r="J2104" i="15"/>
  <c r="I2104" i="15"/>
  <c r="M2103" i="15"/>
  <c r="J2103" i="15"/>
  <c r="I2103" i="15"/>
  <c r="M2102" i="15"/>
  <c r="J2102" i="15"/>
  <c r="I2102" i="15"/>
  <c r="M2101" i="15"/>
  <c r="J2101" i="15"/>
  <c r="I2101" i="15"/>
  <c r="M2100" i="15"/>
  <c r="J2100" i="15"/>
  <c r="I2100" i="15"/>
  <c r="M2099" i="15"/>
  <c r="J2099" i="15"/>
  <c r="I2099" i="15"/>
  <c r="M2098" i="15"/>
  <c r="J2098" i="15"/>
  <c r="I2098" i="15"/>
  <c r="M2097" i="15"/>
  <c r="J2097" i="15"/>
  <c r="I2097" i="15"/>
  <c r="M2096" i="15"/>
  <c r="J2096" i="15"/>
  <c r="I2096" i="15"/>
  <c r="M2095" i="15"/>
  <c r="J2095" i="15"/>
  <c r="I2095" i="15"/>
  <c r="M2094" i="15"/>
  <c r="J2094" i="15"/>
  <c r="I2094" i="15"/>
  <c r="M2093" i="15"/>
  <c r="J2093" i="15"/>
  <c r="I2093" i="15"/>
  <c r="M2092" i="15"/>
  <c r="J2092" i="15"/>
  <c r="I2092" i="15"/>
  <c r="M2091" i="15"/>
  <c r="J2091" i="15"/>
  <c r="I2091" i="15"/>
  <c r="M2090" i="15"/>
  <c r="J2090" i="15"/>
  <c r="I2090" i="15"/>
  <c r="M2089" i="15"/>
  <c r="J2089" i="15"/>
  <c r="I2089" i="15"/>
  <c r="M2088" i="15"/>
  <c r="J2088" i="15"/>
  <c r="I2088" i="15"/>
  <c r="M2087" i="15"/>
  <c r="J2087" i="15"/>
  <c r="I2087" i="15"/>
  <c r="M2086" i="15"/>
  <c r="J2086" i="15"/>
  <c r="I2086" i="15"/>
  <c r="M2085" i="15"/>
  <c r="J2085" i="15"/>
  <c r="I2085" i="15"/>
  <c r="M2084" i="15"/>
  <c r="J2084" i="15"/>
  <c r="I2084" i="15"/>
  <c r="M2083" i="15"/>
  <c r="J2083" i="15"/>
  <c r="I2083" i="15"/>
  <c r="M2082" i="15"/>
  <c r="J2082" i="15"/>
  <c r="I2082" i="15"/>
  <c r="M2081" i="15"/>
  <c r="J2081" i="15"/>
  <c r="I2081" i="15"/>
  <c r="M2080" i="15"/>
  <c r="J2080" i="15"/>
  <c r="I2080" i="15"/>
  <c r="M2079" i="15"/>
  <c r="J2079" i="15"/>
  <c r="I2079" i="15"/>
  <c r="M2078" i="15"/>
  <c r="J2078" i="15"/>
  <c r="I2078" i="15"/>
  <c r="M2077" i="15"/>
  <c r="J2077" i="15"/>
  <c r="I2077" i="15"/>
  <c r="M2076" i="15"/>
  <c r="J2076" i="15"/>
  <c r="I2076" i="15"/>
  <c r="M2075" i="15"/>
  <c r="J2075" i="15"/>
  <c r="I2075" i="15"/>
  <c r="M2074" i="15"/>
  <c r="J2074" i="15"/>
  <c r="I2074" i="15"/>
  <c r="M2073" i="15"/>
  <c r="J2073" i="15"/>
  <c r="I2073" i="15"/>
  <c r="M2072" i="15"/>
  <c r="J2072" i="15"/>
  <c r="I2072" i="15"/>
  <c r="M2071" i="15"/>
  <c r="J2071" i="15"/>
  <c r="I2071" i="15"/>
  <c r="M2070" i="15"/>
  <c r="J2070" i="15"/>
  <c r="I2070" i="15"/>
  <c r="M2069" i="15"/>
  <c r="J2069" i="15"/>
  <c r="I2069" i="15"/>
  <c r="M2068" i="15"/>
  <c r="J2068" i="15"/>
  <c r="I2068" i="15"/>
  <c r="M2067" i="15"/>
  <c r="J2067" i="15"/>
  <c r="I2067" i="15"/>
  <c r="M2066" i="15"/>
  <c r="J2066" i="15"/>
  <c r="I2066" i="15"/>
  <c r="M2065" i="15"/>
  <c r="J2065" i="15"/>
  <c r="I2065" i="15"/>
  <c r="M2064" i="15"/>
  <c r="J2064" i="15"/>
  <c r="I2064" i="15"/>
  <c r="M2063" i="15"/>
  <c r="J2063" i="15"/>
  <c r="I2063" i="15"/>
  <c r="M2062" i="15"/>
  <c r="J2062" i="15"/>
  <c r="I2062" i="15"/>
  <c r="M2061" i="15"/>
  <c r="J2061" i="15"/>
  <c r="I2061" i="15"/>
  <c r="M2060" i="15"/>
  <c r="J2060" i="15"/>
  <c r="I2060" i="15"/>
  <c r="M2059" i="15"/>
  <c r="J2059" i="15"/>
  <c r="I2059" i="15"/>
  <c r="M2058" i="15"/>
  <c r="J2058" i="15"/>
  <c r="I2058" i="15"/>
  <c r="M2057" i="15"/>
  <c r="J2057" i="15"/>
  <c r="I2057" i="15"/>
  <c r="M2056" i="15"/>
  <c r="J2056" i="15"/>
  <c r="I2056" i="15"/>
  <c r="M2055" i="15"/>
  <c r="J2055" i="15"/>
  <c r="I2055" i="15"/>
  <c r="M2054" i="15"/>
  <c r="J2054" i="15"/>
  <c r="I2054" i="15"/>
  <c r="M2053" i="15"/>
  <c r="J2053" i="15"/>
  <c r="I2053" i="15"/>
  <c r="M2052" i="15"/>
  <c r="J2052" i="15"/>
  <c r="I2052" i="15"/>
  <c r="M2051" i="15"/>
  <c r="J2051" i="15"/>
  <c r="I2051" i="15"/>
  <c r="M2050" i="15"/>
  <c r="J2050" i="15"/>
  <c r="I2050" i="15"/>
  <c r="M2049" i="15"/>
  <c r="J2049" i="15"/>
  <c r="I2049" i="15"/>
  <c r="M2048" i="15"/>
  <c r="J2048" i="15"/>
  <c r="I2048" i="15"/>
  <c r="M2047" i="15"/>
  <c r="J2047" i="15"/>
  <c r="I2047" i="15"/>
  <c r="M2046" i="15"/>
  <c r="J2046" i="15"/>
  <c r="I2046" i="15"/>
  <c r="M2045" i="15"/>
  <c r="J2045" i="15"/>
  <c r="I2045" i="15"/>
  <c r="M2044" i="15"/>
  <c r="J2044" i="15"/>
  <c r="I2044" i="15"/>
  <c r="M2043" i="15"/>
  <c r="J2043" i="15"/>
  <c r="I2043" i="15"/>
  <c r="M2042" i="15"/>
  <c r="J2042" i="15"/>
  <c r="I2042" i="15"/>
  <c r="M2041" i="15"/>
  <c r="J2041" i="15"/>
  <c r="I2041" i="15"/>
  <c r="M2040" i="15"/>
  <c r="J2040" i="15"/>
  <c r="I2040" i="15"/>
  <c r="M2039" i="15"/>
  <c r="J2039" i="15"/>
  <c r="I2039" i="15"/>
  <c r="M2038" i="15"/>
  <c r="J2038" i="15"/>
  <c r="I2038" i="15"/>
  <c r="M2037" i="15"/>
  <c r="J2037" i="15"/>
  <c r="I2037" i="15"/>
  <c r="M2036" i="15"/>
  <c r="J2036" i="15"/>
  <c r="I2036" i="15"/>
  <c r="M2035" i="15"/>
  <c r="J2035" i="15"/>
  <c r="I2035" i="15"/>
  <c r="M2034" i="15"/>
  <c r="J2034" i="15"/>
  <c r="I2034" i="15"/>
  <c r="M2033" i="15"/>
  <c r="J2033" i="15"/>
  <c r="I2033" i="15"/>
  <c r="M2032" i="15"/>
  <c r="J2032" i="15"/>
  <c r="I2032" i="15"/>
  <c r="M2031" i="15"/>
  <c r="J2031" i="15"/>
  <c r="I2031" i="15"/>
  <c r="M2030" i="15"/>
  <c r="J2030" i="15"/>
  <c r="I2030" i="15"/>
  <c r="M2029" i="15"/>
  <c r="J2029" i="15"/>
  <c r="I2029" i="15"/>
  <c r="M2028" i="15"/>
  <c r="J2028" i="15"/>
  <c r="I2028" i="15"/>
  <c r="M2027" i="15"/>
  <c r="J2027" i="15"/>
  <c r="I2027" i="15"/>
  <c r="M2026" i="15"/>
  <c r="J2026" i="15"/>
  <c r="I2026" i="15"/>
  <c r="M2025" i="15"/>
  <c r="J2025" i="15"/>
  <c r="I2025" i="15"/>
  <c r="M2024" i="15"/>
  <c r="J2024" i="15"/>
  <c r="I2024" i="15"/>
  <c r="M2023" i="15"/>
  <c r="J2023" i="15"/>
  <c r="I2023" i="15"/>
  <c r="M2022" i="15"/>
  <c r="J2022" i="15"/>
  <c r="I2022" i="15"/>
  <c r="M2021" i="15"/>
  <c r="J2021" i="15"/>
  <c r="I2021" i="15"/>
  <c r="M2020" i="15"/>
  <c r="J2020" i="15"/>
  <c r="I2020" i="15"/>
  <c r="M2019" i="15"/>
  <c r="J2019" i="15"/>
  <c r="I2019" i="15"/>
  <c r="M2018" i="15"/>
  <c r="J2018" i="15"/>
  <c r="I2018" i="15"/>
  <c r="M2017" i="15"/>
  <c r="J2017" i="15"/>
  <c r="I2017" i="15"/>
  <c r="M2016" i="15"/>
  <c r="J2016" i="15"/>
  <c r="I2016" i="15"/>
  <c r="M2015" i="15"/>
  <c r="J2015" i="15"/>
  <c r="I2015" i="15"/>
  <c r="M2014" i="15"/>
  <c r="J2014" i="15"/>
  <c r="I2014" i="15"/>
  <c r="M2013" i="15"/>
  <c r="J2013" i="15"/>
  <c r="I2013" i="15"/>
  <c r="M2012" i="15"/>
  <c r="J2012" i="15"/>
  <c r="I2012" i="15"/>
  <c r="M2011" i="15"/>
  <c r="J2011" i="15"/>
  <c r="I2011" i="15"/>
  <c r="M2010" i="15"/>
  <c r="J2010" i="15"/>
  <c r="I2010" i="15"/>
  <c r="M2009" i="15"/>
  <c r="J2009" i="15"/>
  <c r="I2009" i="15"/>
  <c r="M2008" i="15"/>
  <c r="J2008" i="15"/>
  <c r="I2008" i="15"/>
  <c r="M2007" i="15"/>
  <c r="J2007" i="15"/>
  <c r="I2007" i="15"/>
  <c r="M2006" i="15"/>
  <c r="J2006" i="15"/>
  <c r="I2006" i="15"/>
  <c r="M2005" i="15"/>
  <c r="J2005" i="15"/>
  <c r="I2005" i="15"/>
  <c r="M2004" i="15"/>
  <c r="J2004" i="15"/>
  <c r="I2004" i="15"/>
  <c r="M2003" i="15"/>
  <c r="J2003" i="15"/>
  <c r="I2003" i="15"/>
  <c r="M2002" i="15"/>
  <c r="J2002" i="15"/>
  <c r="I2002" i="15"/>
  <c r="M2001" i="15"/>
  <c r="J2001" i="15"/>
  <c r="I2001" i="15"/>
  <c r="M2000" i="15"/>
  <c r="J2000" i="15"/>
  <c r="I2000" i="15"/>
  <c r="M1999" i="15"/>
  <c r="J1999" i="15"/>
  <c r="I1999" i="15"/>
  <c r="M1998" i="15"/>
  <c r="J1998" i="15"/>
  <c r="I1998" i="15"/>
  <c r="M1997" i="15"/>
  <c r="J1997" i="15"/>
  <c r="I1997" i="15"/>
  <c r="M1996" i="15"/>
  <c r="J1996" i="15"/>
  <c r="I1996" i="15"/>
  <c r="M1995" i="15"/>
  <c r="J1995" i="15"/>
  <c r="I1995" i="15"/>
  <c r="M1994" i="15"/>
  <c r="J1994" i="15"/>
  <c r="I1994" i="15"/>
  <c r="M1993" i="15"/>
  <c r="J1993" i="15"/>
  <c r="I1993" i="15"/>
  <c r="M1992" i="15"/>
  <c r="J1992" i="15"/>
  <c r="I1992" i="15"/>
  <c r="M1991" i="15"/>
  <c r="J1991" i="15"/>
  <c r="I1991" i="15"/>
  <c r="M1990" i="15"/>
  <c r="J1990" i="15"/>
  <c r="I1990" i="15"/>
  <c r="M1989" i="15"/>
  <c r="J1989" i="15"/>
  <c r="I1989" i="15"/>
  <c r="M1988" i="15"/>
  <c r="J1988" i="15"/>
  <c r="I1988" i="15"/>
  <c r="M1987" i="15"/>
  <c r="J1987" i="15"/>
  <c r="I1987" i="15"/>
  <c r="M1986" i="15"/>
  <c r="J1986" i="15"/>
  <c r="I1986" i="15"/>
  <c r="M1985" i="15"/>
  <c r="J1985" i="15"/>
  <c r="I1985" i="15"/>
  <c r="M1984" i="15"/>
  <c r="J1984" i="15"/>
  <c r="I1984" i="15"/>
  <c r="M1983" i="15"/>
  <c r="J1983" i="15"/>
  <c r="I1983" i="15"/>
  <c r="M1982" i="15"/>
  <c r="J1982" i="15"/>
  <c r="I1982" i="15"/>
  <c r="M1981" i="15"/>
  <c r="J1981" i="15"/>
  <c r="I1981" i="15"/>
  <c r="M1980" i="15"/>
  <c r="J1980" i="15"/>
  <c r="I1980" i="15"/>
  <c r="M1979" i="15"/>
  <c r="J1979" i="15"/>
  <c r="I1979" i="15"/>
  <c r="M1978" i="15"/>
  <c r="J1978" i="15"/>
  <c r="I1978" i="15"/>
  <c r="M1977" i="15"/>
  <c r="J1977" i="15"/>
  <c r="I1977" i="15"/>
  <c r="M1976" i="15"/>
  <c r="J1976" i="15"/>
  <c r="I1976" i="15"/>
  <c r="M1975" i="15"/>
  <c r="J1975" i="15"/>
  <c r="I1975" i="15"/>
  <c r="M1974" i="15"/>
  <c r="J1974" i="15"/>
  <c r="I1974" i="15"/>
  <c r="M1973" i="15"/>
  <c r="J1973" i="15"/>
  <c r="I1973" i="15"/>
  <c r="M1972" i="15"/>
  <c r="J1972" i="15"/>
  <c r="I1972" i="15"/>
  <c r="M1971" i="15"/>
  <c r="J1971" i="15"/>
  <c r="I1971" i="15"/>
  <c r="M1970" i="15"/>
  <c r="J1970" i="15"/>
  <c r="I1970" i="15"/>
  <c r="M1969" i="15"/>
  <c r="J1969" i="15"/>
  <c r="I1969" i="15"/>
  <c r="M1968" i="15"/>
  <c r="J1968" i="15"/>
  <c r="I1968" i="15"/>
  <c r="M1967" i="15"/>
  <c r="J1967" i="15"/>
  <c r="I1967" i="15"/>
  <c r="M1966" i="15"/>
  <c r="J1966" i="15"/>
  <c r="I1966" i="15"/>
  <c r="M1965" i="15"/>
  <c r="J1965" i="15"/>
  <c r="I1965" i="15"/>
  <c r="M1964" i="15"/>
  <c r="J1964" i="15"/>
  <c r="I1964" i="15"/>
  <c r="M1963" i="15"/>
  <c r="J1963" i="15"/>
  <c r="I1963" i="15"/>
  <c r="M1962" i="15"/>
  <c r="J1962" i="15"/>
  <c r="I1962" i="15"/>
  <c r="M1961" i="15"/>
  <c r="J1961" i="15"/>
  <c r="I1961" i="15"/>
  <c r="M1960" i="15"/>
  <c r="J1960" i="15"/>
  <c r="I1960" i="15"/>
  <c r="M1959" i="15"/>
  <c r="J1959" i="15"/>
  <c r="I1959" i="15"/>
  <c r="M1958" i="15"/>
  <c r="J1958" i="15"/>
  <c r="I1958" i="15"/>
  <c r="M1957" i="15"/>
  <c r="J1957" i="15"/>
  <c r="I1957" i="15"/>
  <c r="M1956" i="15"/>
  <c r="J1956" i="15"/>
  <c r="I1956" i="15"/>
  <c r="M1955" i="15"/>
  <c r="J1955" i="15"/>
  <c r="I1955" i="15"/>
  <c r="M1954" i="15"/>
  <c r="J1954" i="15"/>
  <c r="I1954" i="15"/>
  <c r="M1953" i="15"/>
  <c r="J1953" i="15"/>
  <c r="I1953" i="15"/>
  <c r="M1952" i="15"/>
  <c r="J1952" i="15"/>
  <c r="I1952" i="15"/>
  <c r="M1951" i="15"/>
  <c r="J1951" i="15"/>
  <c r="I1951" i="15"/>
  <c r="M1950" i="15"/>
  <c r="J1950" i="15"/>
  <c r="I1950" i="15"/>
  <c r="M1949" i="15"/>
  <c r="J1949" i="15"/>
  <c r="I1949" i="15"/>
  <c r="M1948" i="15"/>
  <c r="J1948" i="15"/>
  <c r="I1948" i="15"/>
  <c r="M1947" i="15"/>
  <c r="J1947" i="15"/>
  <c r="I1947" i="15"/>
  <c r="M1946" i="15"/>
  <c r="J1946" i="15"/>
  <c r="I1946" i="15"/>
  <c r="M1945" i="15"/>
  <c r="J1945" i="15"/>
  <c r="I1945" i="15"/>
  <c r="M1944" i="15"/>
  <c r="J1944" i="15"/>
  <c r="I1944" i="15"/>
  <c r="M1943" i="15"/>
  <c r="J1943" i="15"/>
  <c r="I1943" i="15"/>
  <c r="M1942" i="15"/>
  <c r="J1942" i="15"/>
  <c r="I1942" i="15"/>
  <c r="M1941" i="15"/>
  <c r="J1941" i="15"/>
  <c r="I1941" i="15"/>
  <c r="M1940" i="15"/>
  <c r="J1940" i="15"/>
  <c r="I1940" i="15"/>
  <c r="M1939" i="15"/>
  <c r="J1939" i="15"/>
  <c r="I1939" i="15"/>
  <c r="M1938" i="15"/>
  <c r="J1938" i="15"/>
  <c r="I1938" i="15"/>
  <c r="M1937" i="15"/>
  <c r="J1937" i="15"/>
  <c r="I1937" i="15"/>
  <c r="M1936" i="15"/>
  <c r="J1936" i="15"/>
  <c r="I1936" i="15"/>
  <c r="M1935" i="15"/>
  <c r="J1935" i="15"/>
  <c r="I1935" i="15"/>
  <c r="M1934" i="15"/>
  <c r="J1934" i="15"/>
  <c r="I1934" i="15"/>
  <c r="M1933" i="15"/>
  <c r="J1933" i="15"/>
  <c r="I1933" i="15"/>
  <c r="M1932" i="15"/>
  <c r="J1932" i="15"/>
  <c r="I1932" i="15"/>
  <c r="M1931" i="15"/>
  <c r="J1931" i="15"/>
  <c r="I1931" i="15"/>
  <c r="M1930" i="15"/>
  <c r="J1930" i="15"/>
  <c r="I1930" i="15"/>
  <c r="M1929" i="15"/>
  <c r="J1929" i="15"/>
  <c r="I1929" i="15"/>
  <c r="M1928" i="15"/>
  <c r="J1928" i="15"/>
  <c r="I1928" i="15"/>
  <c r="M1927" i="15"/>
  <c r="J1927" i="15"/>
  <c r="I1927" i="15"/>
  <c r="M1926" i="15"/>
  <c r="J1926" i="15"/>
  <c r="I1926" i="15"/>
  <c r="M1925" i="15"/>
  <c r="J1925" i="15"/>
  <c r="I1925" i="15"/>
  <c r="M1924" i="15"/>
  <c r="J1924" i="15"/>
  <c r="I1924" i="15"/>
  <c r="M1923" i="15"/>
  <c r="J1923" i="15"/>
  <c r="I1923" i="15"/>
  <c r="M1922" i="15"/>
  <c r="J1922" i="15"/>
  <c r="I1922" i="15"/>
  <c r="M1921" i="15"/>
  <c r="J1921" i="15"/>
  <c r="I1921" i="15"/>
  <c r="M1920" i="15"/>
  <c r="J1920" i="15"/>
  <c r="I1920" i="15"/>
  <c r="M1919" i="15"/>
  <c r="J1919" i="15"/>
  <c r="I1919" i="15"/>
  <c r="M1918" i="15"/>
  <c r="J1918" i="15"/>
  <c r="I1918" i="15"/>
  <c r="M1917" i="15"/>
  <c r="J1917" i="15"/>
  <c r="I1917" i="15"/>
  <c r="M1916" i="15"/>
  <c r="J1916" i="15"/>
  <c r="I1916" i="15"/>
  <c r="M1915" i="15"/>
  <c r="J1915" i="15"/>
  <c r="I1915" i="15"/>
  <c r="M1914" i="15"/>
  <c r="J1914" i="15"/>
  <c r="I1914" i="15"/>
  <c r="M1913" i="15"/>
  <c r="J1913" i="15"/>
  <c r="I1913" i="15"/>
  <c r="M1912" i="15"/>
  <c r="J1912" i="15"/>
  <c r="I1912" i="15"/>
  <c r="M1911" i="15"/>
  <c r="J1911" i="15"/>
  <c r="I1911" i="15"/>
  <c r="M1910" i="15"/>
  <c r="J1910" i="15"/>
  <c r="I1910" i="15"/>
  <c r="M1909" i="15"/>
  <c r="J1909" i="15"/>
  <c r="I1909" i="15"/>
  <c r="M1908" i="15"/>
  <c r="J1908" i="15"/>
  <c r="I1908" i="15"/>
  <c r="M1907" i="15"/>
  <c r="J1907" i="15"/>
  <c r="I1907" i="15"/>
  <c r="M1906" i="15"/>
  <c r="J1906" i="15"/>
  <c r="I1906" i="15"/>
  <c r="M1905" i="15"/>
  <c r="J1905" i="15"/>
  <c r="I1905" i="15"/>
  <c r="M1904" i="15"/>
  <c r="J1904" i="15"/>
  <c r="I1904" i="15"/>
  <c r="M1903" i="15"/>
  <c r="J1903" i="15"/>
  <c r="I1903" i="15"/>
  <c r="M1902" i="15"/>
  <c r="J1902" i="15"/>
  <c r="I1902" i="15"/>
  <c r="M1901" i="15"/>
  <c r="J1901" i="15"/>
  <c r="I1901" i="15"/>
  <c r="M1900" i="15"/>
  <c r="J1900" i="15"/>
  <c r="I1900" i="15"/>
  <c r="M1899" i="15"/>
  <c r="J1899" i="15"/>
  <c r="I1899" i="15"/>
  <c r="M1898" i="15"/>
  <c r="J1898" i="15"/>
  <c r="I1898" i="15"/>
  <c r="M1897" i="15"/>
  <c r="J1897" i="15"/>
  <c r="I1897" i="15"/>
  <c r="M1896" i="15"/>
  <c r="J1896" i="15"/>
  <c r="I1896" i="15"/>
  <c r="M1895" i="15"/>
  <c r="J1895" i="15"/>
  <c r="I1895" i="15"/>
  <c r="M1894" i="15"/>
  <c r="J1894" i="15"/>
  <c r="I1894" i="15"/>
  <c r="M1893" i="15"/>
  <c r="J1893" i="15"/>
  <c r="I1893" i="15"/>
  <c r="M1892" i="15"/>
  <c r="J1892" i="15"/>
  <c r="I1892" i="15"/>
  <c r="M1891" i="15"/>
  <c r="J1891" i="15"/>
  <c r="I1891" i="15"/>
  <c r="M1890" i="15"/>
  <c r="J1890" i="15"/>
  <c r="I1890" i="15"/>
  <c r="M1889" i="15"/>
  <c r="J1889" i="15"/>
  <c r="I1889" i="15"/>
  <c r="M1888" i="15"/>
  <c r="J1888" i="15"/>
  <c r="I1888" i="15"/>
  <c r="M1887" i="15"/>
  <c r="J1887" i="15"/>
  <c r="I1887" i="15"/>
  <c r="M1886" i="15"/>
  <c r="J1886" i="15"/>
  <c r="I1886" i="15"/>
  <c r="M1885" i="15"/>
  <c r="J1885" i="15"/>
  <c r="I1885" i="15"/>
  <c r="M1884" i="15"/>
  <c r="J1884" i="15"/>
  <c r="I1884" i="15"/>
  <c r="M1883" i="15"/>
  <c r="J1883" i="15"/>
  <c r="I1883" i="15"/>
  <c r="M1882" i="15"/>
  <c r="J1882" i="15"/>
  <c r="I1882" i="15"/>
  <c r="M1881" i="15"/>
  <c r="J1881" i="15"/>
  <c r="I1881" i="15"/>
  <c r="M1880" i="15"/>
  <c r="J1880" i="15"/>
  <c r="I1880" i="15"/>
  <c r="M1879" i="15"/>
  <c r="J1879" i="15"/>
  <c r="I1879" i="15"/>
  <c r="M1878" i="15"/>
  <c r="J1878" i="15"/>
  <c r="I1878" i="15"/>
  <c r="M1877" i="15"/>
  <c r="J1877" i="15"/>
  <c r="I1877" i="15"/>
  <c r="M1876" i="15"/>
  <c r="J1876" i="15"/>
  <c r="I1876" i="15"/>
  <c r="M1875" i="15"/>
  <c r="J1875" i="15"/>
  <c r="I1875" i="15"/>
  <c r="M1874" i="15"/>
  <c r="J1874" i="15"/>
  <c r="I1874" i="15"/>
  <c r="M1873" i="15"/>
  <c r="J1873" i="15"/>
  <c r="I1873" i="15"/>
  <c r="M1872" i="15"/>
  <c r="J1872" i="15"/>
  <c r="I1872" i="15"/>
  <c r="M1871" i="15"/>
  <c r="J1871" i="15"/>
  <c r="I1871" i="15"/>
  <c r="M1870" i="15"/>
  <c r="J1870" i="15"/>
  <c r="I1870" i="15"/>
  <c r="M1869" i="15"/>
  <c r="J1869" i="15"/>
  <c r="I1869" i="15"/>
  <c r="M1868" i="15"/>
  <c r="J1868" i="15"/>
  <c r="I1868" i="15"/>
  <c r="M1867" i="15"/>
  <c r="J1867" i="15"/>
  <c r="I1867" i="15"/>
  <c r="M1866" i="15"/>
  <c r="J1866" i="15"/>
  <c r="I1866" i="15"/>
  <c r="M1865" i="15"/>
  <c r="J1865" i="15"/>
  <c r="I1865" i="15"/>
  <c r="M1864" i="15"/>
  <c r="J1864" i="15"/>
  <c r="I1864" i="15"/>
  <c r="M1863" i="15"/>
  <c r="J1863" i="15"/>
  <c r="I1863" i="15"/>
  <c r="M1862" i="15"/>
  <c r="J1862" i="15"/>
  <c r="I1862" i="15"/>
  <c r="M1861" i="15"/>
  <c r="J1861" i="15"/>
  <c r="I1861" i="15"/>
  <c r="M1860" i="15"/>
  <c r="J1860" i="15"/>
  <c r="I1860" i="15"/>
  <c r="M1859" i="15"/>
  <c r="J1859" i="15"/>
  <c r="I1859" i="15"/>
  <c r="M1858" i="15"/>
  <c r="J1858" i="15"/>
  <c r="I1858" i="15"/>
  <c r="M1857" i="15"/>
  <c r="J1857" i="15"/>
  <c r="I1857" i="15"/>
  <c r="M1856" i="15"/>
  <c r="J1856" i="15"/>
  <c r="I1856" i="15"/>
  <c r="M1855" i="15"/>
  <c r="J1855" i="15"/>
  <c r="I1855" i="15"/>
  <c r="M1854" i="15"/>
  <c r="J1854" i="15"/>
  <c r="I1854" i="15"/>
  <c r="M1853" i="15"/>
  <c r="J1853" i="15"/>
  <c r="I1853" i="15"/>
  <c r="M1852" i="15"/>
  <c r="J1852" i="15"/>
  <c r="I1852" i="15"/>
  <c r="M1851" i="15"/>
  <c r="J1851" i="15"/>
  <c r="I1851" i="15"/>
  <c r="M1850" i="15"/>
  <c r="J1850" i="15"/>
  <c r="I1850" i="15"/>
  <c r="M1849" i="15"/>
  <c r="J1849" i="15"/>
  <c r="I1849" i="15"/>
  <c r="M1848" i="15"/>
  <c r="J1848" i="15"/>
  <c r="I1848" i="15"/>
  <c r="M1847" i="15"/>
  <c r="J1847" i="15"/>
  <c r="I1847" i="15"/>
  <c r="M1846" i="15"/>
  <c r="J1846" i="15"/>
  <c r="I1846" i="15"/>
  <c r="M1845" i="15"/>
  <c r="J1845" i="15"/>
  <c r="I1845" i="15"/>
  <c r="M1844" i="15"/>
  <c r="J1844" i="15"/>
  <c r="I1844" i="15"/>
  <c r="M1843" i="15"/>
  <c r="J1843" i="15"/>
  <c r="I1843" i="15"/>
  <c r="M1842" i="15"/>
  <c r="J1842" i="15"/>
  <c r="I1842" i="15"/>
  <c r="M1841" i="15"/>
  <c r="J1841" i="15"/>
  <c r="I1841" i="15"/>
  <c r="M1840" i="15"/>
  <c r="J1840" i="15"/>
  <c r="I1840" i="15"/>
  <c r="M1839" i="15"/>
  <c r="J1839" i="15"/>
  <c r="I1839" i="15"/>
  <c r="M1838" i="15"/>
  <c r="J1838" i="15"/>
  <c r="I1838" i="15"/>
  <c r="M1837" i="15"/>
  <c r="J1837" i="15"/>
  <c r="I1837" i="15"/>
  <c r="M1836" i="15"/>
  <c r="J1836" i="15"/>
  <c r="I1836" i="15"/>
  <c r="M1835" i="15"/>
  <c r="J1835" i="15"/>
  <c r="I1835" i="15"/>
  <c r="M1834" i="15"/>
  <c r="J1834" i="15"/>
  <c r="I1834" i="15"/>
  <c r="M1833" i="15"/>
  <c r="J1833" i="15"/>
  <c r="I1833" i="15"/>
  <c r="M1832" i="15"/>
  <c r="J1832" i="15"/>
  <c r="I1832" i="15"/>
  <c r="M1831" i="15"/>
  <c r="J1831" i="15"/>
  <c r="I1831" i="15"/>
  <c r="M1830" i="15"/>
  <c r="J1830" i="15"/>
  <c r="I1830" i="15"/>
  <c r="M1829" i="15"/>
  <c r="J1829" i="15"/>
  <c r="I1829" i="15"/>
  <c r="M1828" i="15"/>
  <c r="J1828" i="15"/>
  <c r="I1828" i="15"/>
  <c r="M1827" i="15"/>
  <c r="J1827" i="15"/>
  <c r="I1827" i="15"/>
  <c r="M1826" i="15"/>
  <c r="J1826" i="15"/>
  <c r="I1826" i="15"/>
  <c r="M1825" i="15"/>
  <c r="J1825" i="15"/>
  <c r="I1825" i="15"/>
  <c r="M1824" i="15"/>
  <c r="J1824" i="15"/>
  <c r="I1824" i="15"/>
  <c r="M1823" i="15"/>
  <c r="J1823" i="15"/>
  <c r="I1823" i="15"/>
  <c r="M1822" i="15"/>
  <c r="J1822" i="15"/>
  <c r="I1822" i="15"/>
  <c r="M1821" i="15"/>
  <c r="J1821" i="15"/>
  <c r="I1821" i="15"/>
  <c r="M1820" i="15"/>
  <c r="J1820" i="15"/>
  <c r="I1820" i="15"/>
  <c r="M1819" i="15"/>
  <c r="J1819" i="15"/>
  <c r="I1819" i="15"/>
  <c r="M1818" i="15"/>
  <c r="J1818" i="15"/>
  <c r="I1818" i="15"/>
  <c r="M1817" i="15"/>
  <c r="J1817" i="15"/>
  <c r="I1817" i="15"/>
  <c r="M1816" i="15"/>
  <c r="J1816" i="15"/>
  <c r="I1816" i="15"/>
  <c r="M1815" i="15"/>
  <c r="J1815" i="15"/>
  <c r="I1815" i="15"/>
  <c r="M1814" i="15"/>
  <c r="J1814" i="15"/>
  <c r="I1814" i="15"/>
  <c r="M1813" i="15"/>
  <c r="J1813" i="15"/>
  <c r="I1813" i="15"/>
  <c r="M1812" i="15"/>
  <c r="J1812" i="15"/>
  <c r="I1812" i="15"/>
  <c r="M1811" i="15"/>
  <c r="J1811" i="15"/>
  <c r="I1811" i="15"/>
  <c r="M1810" i="15"/>
  <c r="J1810" i="15"/>
  <c r="I1810" i="15"/>
  <c r="M1809" i="15"/>
  <c r="J1809" i="15"/>
  <c r="I1809" i="15"/>
  <c r="M1808" i="15"/>
  <c r="J1808" i="15"/>
  <c r="I1808" i="15"/>
  <c r="M1807" i="15"/>
  <c r="J1807" i="15"/>
  <c r="I1807" i="15"/>
  <c r="M1806" i="15"/>
  <c r="J1806" i="15"/>
  <c r="I1806" i="15"/>
  <c r="M1805" i="15"/>
  <c r="J1805" i="15"/>
  <c r="I1805" i="15"/>
  <c r="M1804" i="15"/>
  <c r="J1804" i="15"/>
  <c r="I1804" i="15"/>
  <c r="M1803" i="15"/>
  <c r="J1803" i="15"/>
  <c r="I1803" i="15"/>
  <c r="M1802" i="15"/>
  <c r="J1802" i="15"/>
  <c r="I1802" i="15"/>
  <c r="M1801" i="15"/>
  <c r="J1801" i="15"/>
  <c r="I1801" i="15"/>
  <c r="M1800" i="15"/>
  <c r="J1800" i="15"/>
  <c r="I1800" i="15"/>
  <c r="M1799" i="15"/>
  <c r="J1799" i="15"/>
  <c r="I1799" i="15"/>
  <c r="M1798" i="15"/>
  <c r="J1798" i="15"/>
  <c r="I1798" i="15"/>
  <c r="M1797" i="15"/>
  <c r="J1797" i="15"/>
  <c r="I1797" i="15"/>
  <c r="M1796" i="15"/>
  <c r="J1796" i="15"/>
  <c r="I1796" i="15"/>
  <c r="M1795" i="15"/>
  <c r="J1795" i="15"/>
  <c r="I1795" i="15"/>
  <c r="M1794" i="15"/>
  <c r="J1794" i="15"/>
  <c r="I1794" i="15"/>
  <c r="M1793" i="15"/>
  <c r="J1793" i="15"/>
  <c r="I1793" i="15"/>
  <c r="M1792" i="15"/>
  <c r="J1792" i="15"/>
  <c r="I1792" i="15"/>
  <c r="M1791" i="15"/>
  <c r="J1791" i="15"/>
  <c r="I1791" i="15"/>
  <c r="M1790" i="15"/>
  <c r="J1790" i="15"/>
  <c r="I1790" i="15"/>
  <c r="M1789" i="15"/>
  <c r="J1789" i="15"/>
  <c r="I1789" i="15"/>
  <c r="M1788" i="15"/>
  <c r="J1788" i="15"/>
  <c r="I1788" i="15"/>
  <c r="M1787" i="15"/>
  <c r="J1787" i="15"/>
  <c r="I1787" i="15"/>
  <c r="M1786" i="15"/>
  <c r="J1786" i="15"/>
  <c r="I1786" i="15"/>
  <c r="M1785" i="15"/>
  <c r="J1785" i="15"/>
  <c r="I1785" i="15"/>
  <c r="M1784" i="15"/>
  <c r="J1784" i="15"/>
  <c r="I1784" i="15"/>
  <c r="M1783" i="15"/>
  <c r="J1783" i="15"/>
  <c r="I1783" i="15"/>
  <c r="M1782" i="15"/>
  <c r="J1782" i="15"/>
  <c r="I1782" i="15"/>
  <c r="M1781" i="15"/>
  <c r="J1781" i="15"/>
  <c r="I1781" i="15"/>
  <c r="M1780" i="15"/>
  <c r="J1780" i="15"/>
  <c r="I1780" i="15"/>
  <c r="M1779" i="15"/>
  <c r="J1779" i="15"/>
  <c r="I1779" i="15"/>
  <c r="M1778" i="15"/>
  <c r="J1778" i="15"/>
  <c r="I1778" i="15"/>
  <c r="M1777" i="15"/>
  <c r="J1777" i="15"/>
  <c r="I1777" i="15"/>
  <c r="M1776" i="15"/>
  <c r="J1776" i="15"/>
  <c r="I1776" i="15"/>
  <c r="M1775" i="15"/>
  <c r="J1775" i="15"/>
  <c r="I1775" i="15"/>
  <c r="M1774" i="15"/>
  <c r="J1774" i="15"/>
  <c r="I1774" i="15"/>
  <c r="M1773" i="15"/>
  <c r="J1773" i="15"/>
  <c r="I1773" i="15"/>
  <c r="M1772" i="15"/>
  <c r="J1772" i="15"/>
  <c r="I1772" i="15"/>
  <c r="M1771" i="15"/>
  <c r="J1771" i="15"/>
  <c r="I1771" i="15"/>
  <c r="M1770" i="15"/>
  <c r="J1770" i="15"/>
  <c r="I1770" i="15"/>
  <c r="M1769" i="15"/>
  <c r="J1769" i="15"/>
  <c r="I1769" i="15"/>
  <c r="M1768" i="15"/>
  <c r="J1768" i="15"/>
  <c r="I1768" i="15"/>
  <c r="M1767" i="15"/>
  <c r="J1767" i="15"/>
  <c r="I1767" i="15"/>
  <c r="M1766" i="15"/>
  <c r="J1766" i="15"/>
  <c r="I1766" i="15"/>
  <c r="M1765" i="15"/>
  <c r="J1765" i="15"/>
  <c r="I1765" i="15"/>
  <c r="M1764" i="15"/>
  <c r="J1764" i="15"/>
  <c r="I1764" i="15"/>
  <c r="M1763" i="15"/>
  <c r="J1763" i="15"/>
  <c r="I1763" i="15"/>
  <c r="M1762" i="15"/>
  <c r="J1762" i="15"/>
  <c r="I1762" i="15"/>
  <c r="M1761" i="15"/>
  <c r="J1761" i="15"/>
  <c r="I1761" i="15"/>
  <c r="M1760" i="15"/>
  <c r="J1760" i="15"/>
  <c r="I1760" i="15"/>
  <c r="M1759" i="15"/>
  <c r="J1759" i="15"/>
  <c r="I1759" i="15"/>
  <c r="M1758" i="15"/>
  <c r="J1758" i="15"/>
  <c r="I1758" i="15"/>
  <c r="M1757" i="15"/>
  <c r="J1757" i="15"/>
  <c r="I1757" i="15"/>
  <c r="M1756" i="15"/>
  <c r="J1756" i="15"/>
  <c r="I1756" i="15"/>
  <c r="M1755" i="15"/>
  <c r="J1755" i="15"/>
  <c r="I1755" i="15"/>
  <c r="M1754" i="15"/>
  <c r="J1754" i="15"/>
  <c r="I1754" i="15"/>
  <c r="M1753" i="15"/>
  <c r="J1753" i="15"/>
  <c r="I1753" i="15"/>
  <c r="M1752" i="15"/>
  <c r="J1752" i="15"/>
  <c r="I1752" i="15"/>
  <c r="M1751" i="15"/>
  <c r="J1751" i="15"/>
  <c r="I1751" i="15"/>
  <c r="M1750" i="15"/>
  <c r="J1750" i="15"/>
  <c r="I1750" i="15"/>
  <c r="M1749" i="15"/>
  <c r="J1749" i="15"/>
  <c r="I1749" i="15"/>
  <c r="M1748" i="15"/>
  <c r="J1748" i="15"/>
  <c r="I1748" i="15"/>
  <c r="M1747" i="15"/>
  <c r="J1747" i="15"/>
  <c r="I1747" i="15"/>
  <c r="M1746" i="15"/>
  <c r="J1746" i="15"/>
  <c r="I1746" i="15"/>
  <c r="M1745" i="15"/>
  <c r="J1745" i="15"/>
  <c r="I1745" i="15"/>
  <c r="M1744" i="15"/>
  <c r="J1744" i="15"/>
  <c r="I1744" i="15"/>
  <c r="M1743" i="15"/>
  <c r="J1743" i="15"/>
  <c r="I1743" i="15"/>
  <c r="M1742" i="15"/>
  <c r="J1742" i="15"/>
  <c r="I1742" i="15"/>
  <c r="M1741" i="15"/>
  <c r="J1741" i="15"/>
  <c r="I1741" i="15"/>
  <c r="M1740" i="15"/>
  <c r="J1740" i="15"/>
  <c r="I1740" i="15"/>
  <c r="M1739" i="15"/>
  <c r="J1739" i="15"/>
  <c r="I1739" i="15"/>
  <c r="M1738" i="15"/>
  <c r="J1738" i="15"/>
  <c r="I1738" i="15"/>
  <c r="M1737" i="15"/>
  <c r="J1737" i="15"/>
  <c r="I1737" i="15"/>
  <c r="M1736" i="15"/>
  <c r="J1736" i="15"/>
  <c r="I1736" i="15"/>
  <c r="M1735" i="15"/>
  <c r="J1735" i="15"/>
  <c r="I1735" i="15"/>
  <c r="M1734" i="15"/>
  <c r="J1734" i="15"/>
  <c r="I1734" i="15"/>
  <c r="M1733" i="15"/>
  <c r="J1733" i="15"/>
  <c r="I1733" i="15"/>
  <c r="M1732" i="15"/>
  <c r="J1732" i="15"/>
  <c r="I1732" i="15"/>
  <c r="M1731" i="15"/>
  <c r="J1731" i="15"/>
  <c r="I1731" i="15"/>
  <c r="M1730" i="15"/>
  <c r="J1730" i="15"/>
  <c r="I1730" i="15"/>
  <c r="M1729" i="15"/>
  <c r="J1729" i="15"/>
  <c r="I1729" i="15"/>
  <c r="M1728" i="15"/>
  <c r="J1728" i="15"/>
  <c r="I1728" i="15"/>
  <c r="M1727" i="15"/>
  <c r="J1727" i="15"/>
  <c r="I1727" i="15"/>
  <c r="M1726" i="15"/>
  <c r="J1726" i="15"/>
  <c r="I1726" i="15"/>
  <c r="M1725" i="15"/>
  <c r="J1725" i="15"/>
  <c r="I1725" i="15"/>
  <c r="M1724" i="15"/>
  <c r="J1724" i="15"/>
  <c r="I1724" i="15"/>
  <c r="M1723" i="15"/>
  <c r="J1723" i="15"/>
  <c r="I1723" i="15"/>
  <c r="M1722" i="15"/>
  <c r="J1722" i="15"/>
  <c r="I1722" i="15"/>
  <c r="M1721" i="15"/>
  <c r="J1721" i="15"/>
  <c r="I1721" i="15"/>
  <c r="M1720" i="15"/>
  <c r="J1720" i="15"/>
  <c r="I1720" i="15"/>
  <c r="M1719" i="15"/>
  <c r="J1719" i="15"/>
  <c r="I1719" i="15"/>
  <c r="M1718" i="15"/>
  <c r="J1718" i="15"/>
  <c r="I1718" i="15"/>
  <c r="M1717" i="15"/>
  <c r="J1717" i="15"/>
  <c r="I1717" i="15"/>
  <c r="M1716" i="15"/>
  <c r="J1716" i="15"/>
  <c r="I1716" i="15"/>
  <c r="M1715" i="15"/>
  <c r="J1715" i="15"/>
  <c r="I1715" i="15"/>
  <c r="M1714" i="15"/>
  <c r="J1714" i="15"/>
  <c r="I1714" i="15"/>
  <c r="M1713" i="15"/>
  <c r="J1713" i="15"/>
  <c r="I1713" i="15"/>
  <c r="M1712" i="15"/>
  <c r="J1712" i="15"/>
  <c r="I1712" i="15"/>
  <c r="M1711" i="15"/>
  <c r="J1711" i="15"/>
  <c r="I1711" i="15"/>
  <c r="M1710" i="15"/>
  <c r="J1710" i="15"/>
  <c r="I1710" i="15"/>
  <c r="M1709" i="15"/>
  <c r="J1709" i="15"/>
  <c r="I1709" i="15"/>
  <c r="M1708" i="15"/>
  <c r="J1708" i="15"/>
  <c r="I1708" i="15"/>
  <c r="M1707" i="15"/>
  <c r="J1707" i="15"/>
  <c r="I1707" i="15"/>
  <c r="M1706" i="15"/>
  <c r="J1706" i="15"/>
  <c r="I1706" i="15"/>
  <c r="M1705" i="15"/>
  <c r="J1705" i="15"/>
  <c r="I1705" i="15"/>
  <c r="M1704" i="15"/>
  <c r="J1704" i="15"/>
  <c r="I1704" i="15"/>
  <c r="M1703" i="15"/>
  <c r="J1703" i="15"/>
  <c r="I1703" i="15"/>
  <c r="M1702" i="15"/>
  <c r="J1702" i="15"/>
  <c r="I1702" i="15"/>
  <c r="M1701" i="15"/>
  <c r="J1701" i="15"/>
  <c r="I1701" i="15"/>
  <c r="M1700" i="15"/>
  <c r="J1700" i="15"/>
  <c r="I1700" i="15"/>
  <c r="M1699" i="15"/>
  <c r="J1699" i="15"/>
  <c r="I1699" i="15"/>
  <c r="M1698" i="15"/>
  <c r="J1698" i="15"/>
  <c r="M1697" i="15"/>
  <c r="J1697" i="15"/>
  <c r="I1697" i="15"/>
  <c r="M1696" i="15"/>
  <c r="J1696" i="15"/>
  <c r="I1696" i="15"/>
  <c r="M1695" i="15"/>
  <c r="J1695" i="15"/>
  <c r="I1695" i="15"/>
  <c r="M1694" i="15"/>
  <c r="J1694" i="15"/>
  <c r="I1694" i="15"/>
  <c r="M1693" i="15"/>
  <c r="J1693" i="15"/>
  <c r="I1693" i="15"/>
  <c r="M1692" i="15"/>
  <c r="J1692" i="15"/>
  <c r="I1692" i="15"/>
  <c r="M1691" i="15"/>
  <c r="J1691" i="15"/>
  <c r="I1691" i="15"/>
  <c r="M1690" i="15"/>
  <c r="J1690" i="15"/>
  <c r="I1690" i="15"/>
  <c r="M1689" i="15"/>
  <c r="J1689" i="15"/>
  <c r="I1689" i="15"/>
  <c r="M1688" i="15"/>
  <c r="J1688" i="15"/>
  <c r="I1688" i="15"/>
  <c r="M1687" i="15"/>
  <c r="J1687" i="15"/>
  <c r="I1687" i="15"/>
  <c r="M1686" i="15"/>
  <c r="J1686" i="15"/>
  <c r="I1686" i="15"/>
  <c r="M1685" i="15"/>
  <c r="J1685" i="15"/>
  <c r="I1685" i="15"/>
  <c r="M1684" i="15"/>
  <c r="J1684" i="15"/>
  <c r="I1684" i="15"/>
  <c r="M1683" i="15"/>
  <c r="J1683" i="15"/>
  <c r="I1683" i="15"/>
  <c r="M1682" i="15"/>
  <c r="J1682" i="15"/>
  <c r="I1682" i="15"/>
  <c r="M1681" i="15"/>
  <c r="J1681" i="15"/>
  <c r="I1681" i="15"/>
  <c r="M1680" i="15"/>
  <c r="J1680" i="15"/>
  <c r="I1680" i="15"/>
  <c r="M1679" i="15"/>
  <c r="J1679" i="15"/>
  <c r="I1679" i="15"/>
  <c r="M1678" i="15"/>
  <c r="J1678" i="15"/>
  <c r="I1678" i="15"/>
  <c r="M1677" i="15"/>
  <c r="J1677" i="15"/>
  <c r="I1677" i="15"/>
  <c r="M1676" i="15"/>
  <c r="J1676" i="15"/>
  <c r="I1676" i="15"/>
  <c r="M1675" i="15"/>
  <c r="J1675" i="15"/>
  <c r="I1675" i="15"/>
  <c r="M1674" i="15"/>
  <c r="J1674" i="15"/>
  <c r="I1674" i="15"/>
  <c r="M1673" i="15"/>
  <c r="J1673" i="15"/>
  <c r="I1673" i="15"/>
  <c r="M1672" i="15"/>
  <c r="J1672" i="15"/>
  <c r="I1672" i="15"/>
  <c r="M1671" i="15"/>
  <c r="J1671" i="15"/>
  <c r="I1671" i="15"/>
  <c r="M1670" i="15"/>
  <c r="J1670" i="15"/>
  <c r="I1670" i="15"/>
  <c r="M1669" i="15"/>
  <c r="J1669" i="15"/>
  <c r="I1669" i="15"/>
  <c r="M1668" i="15"/>
  <c r="J1668" i="15"/>
  <c r="I1668" i="15"/>
  <c r="M1667" i="15"/>
  <c r="J1667" i="15"/>
  <c r="I1667" i="15"/>
  <c r="M1666" i="15"/>
  <c r="J1666" i="15"/>
  <c r="I1666" i="15"/>
  <c r="M1665" i="15"/>
  <c r="J1665" i="15"/>
  <c r="I1665" i="15"/>
  <c r="M1664" i="15"/>
  <c r="J1664" i="15"/>
  <c r="I1664" i="15"/>
  <c r="M1663" i="15"/>
  <c r="J1663" i="15"/>
  <c r="I1663" i="15"/>
  <c r="M1662" i="15"/>
  <c r="J1662" i="15"/>
  <c r="I1662" i="15"/>
  <c r="M1661" i="15"/>
  <c r="J1661" i="15"/>
  <c r="I1661" i="15"/>
  <c r="M1660" i="15"/>
  <c r="J1660" i="15"/>
  <c r="I1660" i="15"/>
  <c r="M1659" i="15"/>
  <c r="J1659" i="15"/>
  <c r="I1659" i="15"/>
  <c r="M1658" i="15"/>
  <c r="J1658" i="15"/>
  <c r="I1658" i="15"/>
  <c r="M1657" i="15"/>
  <c r="J1657" i="15"/>
  <c r="I1657" i="15"/>
  <c r="M1656" i="15"/>
  <c r="J1656" i="15"/>
  <c r="I1656" i="15"/>
  <c r="M1655" i="15"/>
  <c r="J1655" i="15"/>
  <c r="I1655" i="15"/>
  <c r="M1654" i="15"/>
  <c r="J1654" i="15"/>
  <c r="I1654" i="15"/>
  <c r="M1653" i="15"/>
  <c r="J1653" i="15"/>
  <c r="I1653" i="15"/>
  <c r="M1652" i="15"/>
  <c r="J1652" i="15"/>
  <c r="I1652" i="15"/>
  <c r="M1651" i="15"/>
  <c r="J1651" i="15"/>
  <c r="I1651" i="15"/>
  <c r="M1650" i="15"/>
  <c r="J1650" i="15"/>
  <c r="I1650" i="15"/>
  <c r="M1649" i="15"/>
  <c r="J1649" i="15"/>
  <c r="I1649" i="15"/>
  <c r="M1648" i="15"/>
  <c r="J1648" i="15"/>
  <c r="M1647" i="15"/>
  <c r="J1647" i="15"/>
  <c r="I1647" i="15"/>
  <c r="M1646" i="15"/>
  <c r="J1646" i="15"/>
  <c r="I1646" i="15"/>
  <c r="M1645" i="15"/>
  <c r="J1645" i="15"/>
  <c r="I1645" i="15"/>
  <c r="M1644" i="15"/>
  <c r="J1644" i="15"/>
  <c r="I1644" i="15"/>
  <c r="M1643" i="15"/>
  <c r="J1643" i="15"/>
  <c r="I1643" i="15"/>
  <c r="M1642" i="15"/>
  <c r="J1642" i="15"/>
  <c r="I1642" i="15"/>
  <c r="M1641" i="15"/>
  <c r="J1641" i="15"/>
  <c r="I1641" i="15"/>
  <c r="M1640" i="15"/>
  <c r="J1640" i="15"/>
  <c r="I1640" i="15"/>
  <c r="M1639" i="15"/>
  <c r="J1639" i="15"/>
  <c r="I1639" i="15"/>
  <c r="M1638" i="15"/>
  <c r="J1638" i="15"/>
  <c r="I1638" i="15"/>
  <c r="M1637" i="15"/>
  <c r="J1637" i="15"/>
  <c r="I1637" i="15"/>
  <c r="M1636" i="15"/>
  <c r="J1636" i="15"/>
  <c r="I1636" i="15"/>
  <c r="M1635" i="15"/>
  <c r="J1635" i="15"/>
  <c r="I1635" i="15"/>
  <c r="M1634" i="15"/>
  <c r="J1634" i="15"/>
  <c r="I1634" i="15"/>
  <c r="M1633" i="15"/>
  <c r="J1633" i="15"/>
  <c r="I1633" i="15"/>
  <c r="M1632" i="15"/>
  <c r="J1632" i="15"/>
  <c r="I1632" i="15"/>
  <c r="M1631" i="15"/>
  <c r="J1631" i="15"/>
  <c r="I1631" i="15"/>
  <c r="M1630" i="15"/>
  <c r="J1630" i="15"/>
  <c r="I1630" i="15"/>
  <c r="M1629" i="15"/>
  <c r="J1629" i="15"/>
  <c r="I1629" i="15"/>
  <c r="M1628" i="15"/>
  <c r="J1628" i="15"/>
  <c r="I1628" i="15"/>
  <c r="M1627" i="15"/>
  <c r="J1627" i="15"/>
  <c r="I1627" i="15"/>
  <c r="M1626" i="15"/>
  <c r="J1626" i="15"/>
  <c r="I1626" i="15"/>
  <c r="M1625" i="15"/>
  <c r="J1625" i="15"/>
  <c r="I1625" i="15"/>
  <c r="M1624" i="15"/>
  <c r="J1624" i="15"/>
  <c r="I1624" i="15"/>
  <c r="M1623" i="15"/>
  <c r="J1623" i="15"/>
  <c r="I1623" i="15"/>
  <c r="M1622" i="15"/>
  <c r="J1622" i="15"/>
  <c r="I1622" i="15"/>
  <c r="M1621" i="15"/>
  <c r="J1621" i="15"/>
  <c r="I1621" i="15"/>
  <c r="M1620" i="15"/>
  <c r="J1620" i="15"/>
  <c r="I1620" i="15"/>
  <c r="M1619" i="15"/>
  <c r="J1619" i="15"/>
  <c r="I1619" i="15"/>
  <c r="M1618" i="15"/>
  <c r="J1618" i="15"/>
  <c r="I1618" i="15"/>
  <c r="M1617" i="15"/>
  <c r="J1617" i="15"/>
  <c r="I1617" i="15"/>
  <c r="M1616" i="15"/>
  <c r="J1616" i="15"/>
  <c r="I1616" i="15"/>
  <c r="M1615" i="15"/>
  <c r="J1615" i="15"/>
  <c r="I1615" i="15"/>
  <c r="M1614" i="15"/>
  <c r="J1614" i="15"/>
  <c r="I1614" i="15"/>
  <c r="M1613" i="15"/>
  <c r="J1613" i="15"/>
  <c r="I1613" i="15"/>
  <c r="M1612" i="15"/>
  <c r="J1612" i="15"/>
  <c r="I1612" i="15"/>
  <c r="M1611" i="15"/>
  <c r="J1611" i="15"/>
  <c r="I1611" i="15"/>
  <c r="M1610" i="15"/>
  <c r="J1610" i="15"/>
  <c r="I1610" i="15"/>
  <c r="M1609" i="15"/>
  <c r="J1609" i="15"/>
  <c r="I1609" i="15"/>
  <c r="M1608" i="15"/>
  <c r="J1608" i="15"/>
  <c r="I1608" i="15"/>
  <c r="M1607" i="15"/>
  <c r="J1607" i="15"/>
  <c r="I1607" i="15"/>
  <c r="M1606" i="15"/>
  <c r="J1606" i="15"/>
  <c r="I1606" i="15"/>
  <c r="M1605" i="15"/>
  <c r="J1605" i="15"/>
  <c r="I1605" i="15"/>
  <c r="M1604" i="15"/>
  <c r="J1604" i="15"/>
  <c r="I1604" i="15"/>
  <c r="M1603" i="15"/>
  <c r="J1603" i="15"/>
  <c r="I1603" i="15"/>
  <c r="M1602" i="15"/>
  <c r="J1602" i="15"/>
  <c r="I1602" i="15"/>
  <c r="M1601" i="15"/>
  <c r="J1601" i="15"/>
  <c r="I1601" i="15"/>
  <c r="M1600" i="15"/>
  <c r="J1600" i="15"/>
  <c r="I1600" i="15"/>
  <c r="M1599" i="15"/>
  <c r="J1599" i="15"/>
  <c r="I1599" i="15"/>
  <c r="M1598" i="15"/>
  <c r="J1598" i="15"/>
  <c r="I1598" i="15"/>
  <c r="M1597" i="15"/>
  <c r="J1597" i="15"/>
  <c r="I1597" i="15"/>
  <c r="M1596" i="15"/>
  <c r="J1596" i="15"/>
  <c r="I1596" i="15"/>
  <c r="M1595" i="15"/>
  <c r="J1595" i="15"/>
  <c r="I1595" i="15"/>
  <c r="M1594" i="15"/>
  <c r="J1594" i="15"/>
  <c r="I1594" i="15"/>
  <c r="M1593" i="15"/>
  <c r="J1593" i="15"/>
  <c r="I1593" i="15"/>
  <c r="M1592" i="15"/>
  <c r="J1592" i="15"/>
  <c r="I1592" i="15"/>
  <c r="M1591" i="15"/>
  <c r="J1591" i="15"/>
  <c r="I1591" i="15"/>
  <c r="M1590" i="15"/>
  <c r="J1590" i="15"/>
  <c r="I1590" i="15"/>
  <c r="M1589" i="15"/>
  <c r="J1589" i="15"/>
  <c r="I1589" i="15"/>
  <c r="M1588" i="15"/>
  <c r="J1588" i="15"/>
  <c r="I1588" i="15"/>
  <c r="M1587" i="15"/>
  <c r="J1587" i="15"/>
  <c r="I1587" i="15"/>
  <c r="M1586" i="15"/>
  <c r="J1586" i="15"/>
  <c r="I1586" i="15"/>
  <c r="M1585" i="15"/>
  <c r="J1585" i="15"/>
  <c r="I1585" i="15"/>
  <c r="M1584" i="15"/>
  <c r="J1584" i="15"/>
  <c r="I1584" i="15"/>
  <c r="M1583" i="15"/>
  <c r="J1583" i="15"/>
  <c r="I1583" i="15"/>
  <c r="M1582" i="15"/>
  <c r="J1582" i="15"/>
  <c r="I1582" i="15"/>
  <c r="M1581" i="15"/>
  <c r="J1581" i="15"/>
  <c r="I1581" i="15"/>
  <c r="M1580" i="15"/>
  <c r="J1580" i="15"/>
  <c r="I1580" i="15"/>
  <c r="M1579" i="15"/>
  <c r="J1579" i="15"/>
  <c r="I1579" i="15"/>
  <c r="M1578" i="15"/>
  <c r="J1578" i="15"/>
  <c r="I1578" i="15"/>
  <c r="M1577" i="15"/>
  <c r="J1577" i="15"/>
  <c r="I1577" i="15"/>
  <c r="M1576" i="15"/>
  <c r="J1576" i="15"/>
  <c r="I1576" i="15"/>
  <c r="M1575" i="15"/>
  <c r="J1575" i="15"/>
  <c r="I1575" i="15"/>
  <c r="M1574" i="15"/>
  <c r="J1574" i="15"/>
  <c r="I1574" i="15"/>
  <c r="M1573" i="15"/>
  <c r="J1573" i="15"/>
  <c r="I1573" i="15"/>
  <c r="M1572" i="15"/>
  <c r="J1572" i="15"/>
  <c r="I1572" i="15"/>
  <c r="M1571" i="15"/>
  <c r="J1571" i="15"/>
  <c r="I1571" i="15"/>
  <c r="M1570" i="15"/>
  <c r="J1570" i="15"/>
  <c r="I1570" i="15"/>
  <c r="M1569" i="15"/>
  <c r="J1569" i="15"/>
  <c r="I1569" i="15"/>
  <c r="M1568" i="15"/>
  <c r="J1568" i="15"/>
  <c r="I1568" i="15"/>
  <c r="M1567" i="15"/>
  <c r="J1567" i="15"/>
  <c r="I1567" i="15"/>
  <c r="M1566" i="15"/>
  <c r="J1566" i="15"/>
  <c r="I1566" i="15"/>
  <c r="M1565" i="15"/>
  <c r="J1565" i="15"/>
  <c r="I1565" i="15"/>
  <c r="M1564" i="15"/>
  <c r="J1564" i="15"/>
  <c r="I1564" i="15"/>
  <c r="M1563" i="15"/>
  <c r="J1563" i="15"/>
  <c r="I1563" i="15"/>
  <c r="M1562" i="15"/>
  <c r="J1562" i="15"/>
  <c r="I1562" i="15"/>
  <c r="M1561" i="15"/>
  <c r="J1561" i="15"/>
  <c r="I1561" i="15"/>
  <c r="M1560" i="15"/>
  <c r="J1560" i="15"/>
  <c r="I1560" i="15"/>
  <c r="M1559" i="15"/>
  <c r="J1559" i="15"/>
  <c r="I1559" i="15"/>
  <c r="M1558" i="15"/>
  <c r="J1558" i="15"/>
  <c r="I1558" i="15"/>
  <c r="M1557" i="15"/>
  <c r="J1557" i="15"/>
  <c r="I1557" i="15"/>
  <c r="M1556" i="15"/>
  <c r="J1556" i="15"/>
  <c r="I1556" i="15"/>
  <c r="M1555" i="15"/>
  <c r="J1555" i="15"/>
  <c r="I1555" i="15"/>
  <c r="M1554" i="15"/>
  <c r="J1554" i="15"/>
  <c r="I1554" i="15"/>
  <c r="M1553" i="15"/>
  <c r="J1553" i="15"/>
  <c r="I1553" i="15"/>
  <c r="M1552" i="15"/>
  <c r="J1552" i="15"/>
  <c r="I1552" i="15"/>
  <c r="M1551" i="15"/>
  <c r="J1551" i="15"/>
  <c r="H1551" i="15"/>
  <c r="I1551" i="15" s="1"/>
  <c r="M1550" i="15"/>
  <c r="J1550" i="15"/>
  <c r="I1550" i="15"/>
  <c r="M1549" i="15"/>
  <c r="J1549" i="15"/>
  <c r="I1549" i="15"/>
  <c r="M1548" i="15"/>
  <c r="I1548" i="15"/>
  <c r="M1547" i="15"/>
  <c r="J1547" i="15"/>
  <c r="I1547" i="15"/>
  <c r="M1546" i="15"/>
  <c r="I1546" i="15"/>
  <c r="M1545" i="15"/>
  <c r="J1545" i="15"/>
  <c r="I1545" i="15"/>
  <c r="M1544" i="15"/>
  <c r="J1544" i="15"/>
  <c r="I1544" i="15"/>
  <c r="M1543" i="15"/>
  <c r="J1543" i="15"/>
  <c r="I1543" i="15"/>
  <c r="M1542" i="15"/>
  <c r="J1542" i="15"/>
  <c r="I1542" i="15"/>
  <c r="M1541" i="15"/>
  <c r="J1541" i="15"/>
  <c r="I1541" i="15"/>
  <c r="M1540" i="15"/>
  <c r="J1540" i="15"/>
  <c r="I1540" i="15"/>
  <c r="M1539" i="15"/>
  <c r="J1539" i="15"/>
  <c r="I1539" i="15"/>
  <c r="M1538" i="15"/>
  <c r="J1538" i="15"/>
  <c r="I1538" i="15"/>
  <c r="M1537" i="15"/>
  <c r="J1537" i="15"/>
  <c r="I1537" i="15"/>
  <c r="M1536" i="15"/>
  <c r="J1536" i="15"/>
  <c r="I1536" i="15"/>
  <c r="M1535" i="15"/>
  <c r="J1535" i="15"/>
  <c r="I1535" i="15"/>
  <c r="M1534" i="15"/>
  <c r="J1534" i="15"/>
  <c r="I1534" i="15"/>
  <c r="M1533" i="15"/>
  <c r="J1533" i="15"/>
  <c r="I1533" i="15"/>
  <c r="M1532" i="15"/>
  <c r="J1532" i="15"/>
  <c r="I1532" i="15"/>
  <c r="M1531" i="15"/>
  <c r="J1531" i="15"/>
  <c r="I1531" i="15"/>
  <c r="M1530" i="15"/>
  <c r="J1530" i="15"/>
  <c r="I1530" i="15"/>
  <c r="M1529" i="15"/>
  <c r="J1529" i="15"/>
  <c r="I1529" i="15"/>
  <c r="M1528" i="15"/>
  <c r="J1528" i="15"/>
  <c r="I1528" i="15"/>
  <c r="M1527" i="15"/>
  <c r="J1527" i="15"/>
  <c r="I1527" i="15"/>
  <c r="M1526" i="15"/>
  <c r="J1526" i="15"/>
  <c r="I1526" i="15"/>
  <c r="M1525" i="15"/>
  <c r="J1525" i="15"/>
  <c r="I1525" i="15"/>
  <c r="M1524" i="15"/>
  <c r="J1524" i="15"/>
  <c r="I1524" i="15"/>
  <c r="M1523" i="15"/>
  <c r="J1523" i="15"/>
  <c r="I1523" i="15"/>
  <c r="M1522" i="15"/>
  <c r="J1522" i="15"/>
  <c r="I1522" i="15"/>
  <c r="M1521" i="15"/>
  <c r="J1521" i="15"/>
  <c r="I1521" i="15"/>
  <c r="M1520" i="15"/>
  <c r="J1520" i="15"/>
  <c r="I1520" i="15"/>
  <c r="M1519" i="15"/>
  <c r="J1519" i="15"/>
  <c r="I1519" i="15"/>
  <c r="M1518" i="15"/>
  <c r="J1518" i="15"/>
  <c r="I1518" i="15"/>
  <c r="M1517" i="15"/>
  <c r="J1517" i="15"/>
  <c r="I1517" i="15"/>
  <c r="M1516" i="15"/>
  <c r="J1516" i="15"/>
  <c r="I1516" i="15"/>
  <c r="M1515" i="15"/>
  <c r="J1515" i="15"/>
  <c r="I1515" i="15"/>
  <c r="M1514" i="15"/>
  <c r="J1514" i="15"/>
  <c r="I1514" i="15"/>
  <c r="M1513" i="15"/>
  <c r="J1513" i="15"/>
  <c r="I1513" i="15"/>
  <c r="M1512" i="15"/>
  <c r="J1512" i="15"/>
  <c r="I1512" i="15"/>
  <c r="M1511" i="15"/>
  <c r="J1511" i="15"/>
  <c r="I1511" i="15"/>
  <c r="M1510" i="15"/>
  <c r="J1510" i="15"/>
  <c r="I1510" i="15"/>
  <c r="M1509" i="15"/>
  <c r="J1509" i="15"/>
  <c r="I1509" i="15"/>
  <c r="M1508" i="15"/>
  <c r="J1508" i="15"/>
  <c r="I1508" i="15"/>
  <c r="M1507" i="15"/>
  <c r="J1507" i="15"/>
  <c r="I1507" i="15"/>
  <c r="M1506" i="15"/>
  <c r="J1506" i="15"/>
  <c r="I1506" i="15"/>
  <c r="M1505" i="15"/>
  <c r="J1505" i="15"/>
  <c r="I1505" i="15"/>
  <c r="M1504" i="15"/>
  <c r="J1504" i="15"/>
  <c r="I1504" i="15"/>
  <c r="M1503" i="15"/>
  <c r="J1503" i="15"/>
  <c r="I1503" i="15"/>
  <c r="M1502" i="15"/>
  <c r="J1502" i="15"/>
  <c r="I1502" i="15"/>
  <c r="M1501" i="15"/>
  <c r="J1501" i="15"/>
  <c r="I1501" i="15"/>
  <c r="M1500" i="15"/>
  <c r="J1500" i="15"/>
  <c r="I1500" i="15"/>
  <c r="M1499" i="15"/>
  <c r="J1499" i="15"/>
  <c r="I1499" i="15"/>
  <c r="M1498" i="15"/>
  <c r="J1498" i="15"/>
  <c r="I1498" i="15"/>
  <c r="M1497" i="15"/>
  <c r="J1497" i="15"/>
  <c r="I1497" i="15"/>
  <c r="M1496" i="15"/>
  <c r="J1496" i="15"/>
  <c r="I1496" i="15"/>
  <c r="M1495" i="15"/>
  <c r="J1495" i="15"/>
  <c r="I1495" i="15"/>
  <c r="M1494" i="15"/>
  <c r="J1494" i="15"/>
  <c r="I1494" i="15"/>
  <c r="M1493" i="15"/>
  <c r="J1493" i="15"/>
  <c r="I1493" i="15"/>
  <c r="M1492" i="15"/>
  <c r="J1492" i="15"/>
  <c r="I1492" i="15"/>
  <c r="M1491" i="15"/>
  <c r="J1491" i="15"/>
  <c r="I1491" i="15"/>
  <c r="M1490" i="15"/>
  <c r="J1490" i="15"/>
  <c r="I1490" i="15"/>
  <c r="M1489" i="15"/>
  <c r="J1489" i="15"/>
  <c r="I1489" i="15"/>
  <c r="M1488" i="15"/>
  <c r="J1488" i="15"/>
  <c r="I1488" i="15"/>
  <c r="M1487" i="15"/>
  <c r="J1487" i="15"/>
  <c r="I1487" i="15"/>
  <c r="M1486" i="15"/>
  <c r="J1486" i="15"/>
  <c r="I1486" i="15"/>
  <c r="M1485" i="15"/>
  <c r="J1485" i="15"/>
  <c r="I1485" i="15"/>
  <c r="M1484" i="15"/>
  <c r="J1484" i="15"/>
  <c r="I1484" i="15"/>
  <c r="M1483" i="15"/>
  <c r="J1483" i="15"/>
  <c r="I1483" i="15"/>
  <c r="M1482" i="15"/>
  <c r="J1482" i="15"/>
  <c r="I1482" i="15"/>
  <c r="M1481" i="15"/>
  <c r="J1481" i="15"/>
  <c r="I1481" i="15"/>
  <c r="M1480" i="15"/>
  <c r="J1480" i="15"/>
  <c r="I1480" i="15"/>
  <c r="M1479" i="15"/>
  <c r="J1479" i="15"/>
  <c r="I1479" i="15"/>
  <c r="M1478" i="15"/>
  <c r="J1478" i="15"/>
  <c r="I1478" i="15"/>
  <c r="M1477" i="15"/>
  <c r="J1477" i="15"/>
  <c r="I1477" i="15"/>
  <c r="M1476" i="15"/>
  <c r="J1476" i="15"/>
  <c r="I1476" i="15"/>
  <c r="M1475" i="15"/>
  <c r="J1475" i="15"/>
  <c r="I1475" i="15"/>
  <c r="M1474" i="15"/>
  <c r="J1474" i="15"/>
  <c r="I1474" i="15"/>
  <c r="M1473" i="15"/>
  <c r="J1473" i="15"/>
  <c r="I1473" i="15"/>
  <c r="M1472" i="15"/>
  <c r="J1472" i="15"/>
  <c r="I1472" i="15"/>
  <c r="M1471" i="15"/>
  <c r="J1471" i="15"/>
  <c r="I1471" i="15"/>
  <c r="M1470" i="15"/>
  <c r="J1470" i="15"/>
  <c r="I1470" i="15"/>
  <c r="M1469" i="15"/>
  <c r="J1469" i="15"/>
  <c r="I1469" i="15"/>
  <c r="M1468" i="15"/>
  <c r="J1468" i="15"/>
  <c r="I1468" i="15"/>
  <c r="M1467" i="15"/>
  <c r="J1467" i="15"/>
  <c r="I1467" i="15"/>
  <c r="M1466" i="15"/>
  <c r="J1466" i="15"/>
  <c r="I1466" i="15"/>
  <c r="M1465" i="15"/>
  <c r="J1465" i="15"/>
  <c r="I1465" i="15"/>
  <c r="M1464" i="15"/>
  <c r="J1464" i="15"/>
  <c r="I1464" i="15"/>
  <c r="M1463" i="15"/>
  <c r="J1463" i="15"/>
  <c r="I1463" i="15"/>
  <c r="M1462" i="15"/>
  <c r="J1462" i="15"/>
  <c r="I1462" i="15"/>
  <c r="M1461" i="15"/>
  <c r="J1461" i="15"/>
  <c r="I1461" i="15"/>
  <c r="M1460" i="15"/>
  <c r="J1460" i="15"/>
  <c r="I1460" i="15"/>
  <c r="M1459" i="15"/>
  <c r="J1459" i="15"/>
  <c r="I1459" i="15"/>
  <c r="M1458" i="15"/>
  <c r="J1458" i="15"/>
  <c r="I1458" i="15"/>
  <c r="M1457" i="15"/>
  <c r="J1457" i="15"/>
  <c r="I1457" i="15"/>
  <c r="M1456" i="15"/>
  <c r="J1456" i="15"/>
  <c r="I1456" i="15"/>
  <c r="M1455" i="15"/>
  <c r="J1455" i="15"/>
  <c r="I1455" i="15"/>
  <c r="M1454" i="15"/>
  <c r="J1454" i="15"/>
  <c r="I1454" i="15"/>
  <c r="M1453" i="15"/>
  <c r="J1453" i="15"/>
  <c r="I1453" i="15"/>
  <c r="M1452" i="15"/>
  <c r="J1452" i="15"/>
  <c r="I1452" i="15"/>
  <c r="M1451" i="15"/>
  <c r="J1451" i="15"/>
  <c r="I1451" i="15"/>
  <c r="M1450" i="15"/>
  <c r="J1450" i="15"/>
  <c r="I1450" i="15"/>
  <c r="M1449" i="15"/>
  <c r="J1449" i="15"/>
  <c r="I1449" i="15"/>
  <c r="M1448" i="15"/>
  <c r="J1448" i="15"/>
  <c r="I1448" i="15"/>
  <c r="M1447" i="15"/>
  <c r="J1447" i="15"/>
  <c r="I1447" i="15"/>
  <c r="M1446" i="15"/>
  <c r="J1446" i="15"/>
  <c r="I1446" i="15"/>
  <c r="M1445" i="15"/>
  <c r="J1445" i="15"/>
  <c r="I1445" i="15"/>
  <c r="M1444" i="15"/>
  <c r="J1444" i="15"/>
  <c r="I1444" i="15"/>
  <c r="M1443" i="15"/>
  <c r="J1443" i="15"/>
  <c r="I1443" i="15"/>
  <c r="M1442" i="15"/>
  <c r="J1442" i="15"/>
  <c r="I1442" i="15"/>
  <c r="M1441" i="15"/>
  <c r="J1441" i="15"/>
  <c r="I1441" i="15"/>
  <c r="M1440" i="15"/>
  <c r="J1440" i="15"/>
  <c r="I1440" i="15"/>
  <c r="M1439" i="15"/>
  <c r="J1439" i="15"/>
  <c r="I1439" i="15"/>
  <c r="M1438" i="15"/>
  <c r="J1438" i="15"/>
  <c r="I1438" i="15"/>
  <c r="M1437" i="15"/>
  <c r="J1437" i="15"/>
  <c r="I1437" i="15"/>
  <c r="M1436" i="15"/>
  <c r="J1436" i="15"/>
  <c r="I1436" i="15"/>
  <c r="M1435" i="15"/>
  <c r="J1435" i="15"/>
  <c r="I1435" i="15"/>
  <c r="M1434" i="15"/>
  <c r="J1434" i="15"/>
  <c r="I1434" i="15"/>
  <c r="M1433" i="15"/>
  <c r="J1433" i="15"/>
  <c r="I1433" i="15"/>
  <c r="M1432" i="15"/>
  <c r="J1432" i="15"/>
  <c r="I1432" i="15"/>
  <c r="M1431" i="15"/>
  <c r="J1431" i="15"/>
  <c r="I1431" i="15"/>
  <c r="M1430" i="15"/>
  <c r="J1430" i="15"/>
  <c r="I1430" i="15"/>
  <c r="M1429" i="15"/>
  <c r="J1429" i="15"/>
  <c r="I1429" i="15"/>
  <c r="M1428" i="15"/>
  <c r="J1428" i="15"/>
  <c r="I1428" i="15"/>
  <c r="M1427" i="15"/>
  <c r="J1427" i="15"/>
  <c r="I1427" i="15"/>
  <c r="M1426" i="15"/>
  <c r="J1426" i="15"/>
  <c r="I1426" i="15"/>
  <c r="M1425" i="15"/>
  <c r="J1425" i="15"/>
  <c r="I1425" i="15"/>
  <c r="M1424" i="15"/>
  <c r="J1424" i="15"/>
  <c r="I1424" i="15"/>
  <c r="M1423" i="15"/>
  <c r="J1423" i="15"/>
  <c r="I1423" i="15"/>
  <c r="M1422" i="15"/>
  <c r="J1422" i="15"/>
  <c r="I1422" i="15"/>
  <c r="M1421" i="15"/>
  <c r="J1421" i="15"/>
  <c r="I1421" i="15"/>
  <c r="M1420" i="15"/>
  <c r="J1420" i="15"/>
  <c r="I1420" i="15"/>
  <c r="M1419" i="15"/>
  <c r="J1419" i="15"/>
  <c r="I1419" i="15"/>
  <c r="M1418" i="15"/>
  <c r="J1418" i="15"/>
  <c r="I1418" i="15"/>
  <c r="M1417" i="15"/>
  <c r="J1417" i="15"/>
  <c r="I1417" i="15"/>
  <c r="M1416" i="15"/>
  <c r="J1416" i="15"/>
  <c r="I1416" i="15"/>
  <c r="M1415" i="15"/>
  <c r="J1415" i="15"/>
  <c r="I1415" i="15"/>
  <c r="M1414" i="15"/>
  <c r="J1414" i="15"/>
  <c r="I1414" i="15"/>
  <c r="M1413" i="15"/>
  <c r="J1413" i="15"/>
  <c r="I1413" i="15"/>
  <c r="M1412" i="15"/>
  <c r="J1412" i="15"/>
  <c r="I1412" i="15"/>
  <c r="M1411" i="15"/>
  <c r="J1411" i="15"/>
  <c r="I1411" i="15"/>
  <c r="M1410" i="15"/>
  <c r="J1410" i="15"/>
  <c r="I1410" i="15"/>
  <c r="M1409" i="15"/>
  <c r="J1409" i="15"/>
  <c r="I1409" i="15"/>
  <c r="M1408" i="15"/>
  <c r="J1408" i="15"/>
  <c r="I1408" i="15"/>
  <c r="M1407" i="15"/>
  <c r="J1407" i="15"/>
  <c r="I1407" i="15"/>
  <c r="M1406" i="15"/>
  <c r="J1406" i="15"/>
  <c r="I1406" i="15"/>
  <c r="M1405" i="15"/>
  <c r="J1405" i="15"/>
  <c r="I1405" i="15"/>
  <c r="M1404" i="15"/>
  <c r="J1404" i="15"/>
  <c r="I1404" i="15"/>
  <c r="M1403" i="15"/>
  <c r="J1403" i="15"/>
  <c r="I1403" i="15"/>
  <c r="M1402" i="15"/>
  <c r="J1402" i="15"/>
  <c r="I1402" i="15"/>
  <c r="M1401" i="15"/>
  <c r="J1401" i="15"/>
  <c r="I1401" i="15"/>
  <c r="M1400" i="15"/>
  <c r="J1400" i="15"/>
  <c r="I1400" i="15"/>
  <c r="M1399" i="15"/>
  <c r="J1399" i="15"/>
  <c r="I1399" i="15"/>
  <c r="M1398" i="15"/>
  <c r="J1398" i="15"/>
  <c r="I1398" i="15"/>
  <c r="M1397" i="15"/>
  <c r="J1397" i="15"/>
  <c r="I1397" i="15"/>
  <c r="M1396" i="15"/>
  <c r="J1396" i="15"/>
  <c r="I1396" i="15"/>
  <c r="M1395" i="15"/>
  <c r="J1395" i="15"/>
  <c r="I1395" i="15"/>
  <c r="M1394" i="15"/>
  <c r="J1394" i="15"/>
  <c r="I1394" i="15"/>
  <c r="M1393" i="15"/>
  <c r="J1393" i="15"/>
  <c r="I1393" i="15"/>
  <c r="M1392" i="15"/>
  <c r="J1392" i="15"/>
  <c r="I1392" i="15"/>
  <c r="M1391" i="15"/>
  <c r="J1391" i="15"/>
  <c r="I1391" i="15"/>
  <c r="M1390" i="15"/>
  <c r="J1390" i="15"/>
  <c r="I1390" i="15"/>
  <c r="M1389" i="15"/>
  <c r="J1389" i="15"/>
  <c r="I1389" i="15"/>
  <c r="M1388" i="15"/>
  <c r="J1388" i="15"/>
  <c r="I1388" i="15"/>
  <c r="M1387" i="15"/>
  <c r="J1387" i="15"/>
  <c r="I1387" i="15"/>
  <c r="M1386" i="15"/>
  <c r="J1386" i="15"/>
  <c r="I1386" i="15"/>
  <c r="M1385" i="15"/>
  <c r="J1385" i="15"/>
  <c r="I1385" i="15"/>
  <c r="M1384" i="15"/>
  <c r="J1384" i="15"/>
  <c r="I1384" i="15"/>
  <c r="M1383" i="15"/>
  <c r="J1383" i="15"/>
  <c r="I1383" i="15"/>
  <c r="M1382" i="15"/>
  <c r="J1382" i="15"/>
  <c r="I1382" i="15"/>
  <c r="M1381" i="15"/>
  <c r="J1381" i="15"/>
  <c r="I1381" i="15"/>
  <c r="M1380" i="15"/>
  <c r="J1380" i="15"/>
  <c r="I1380" i="15"/>
  <c r="M1379" i="15"/>
  <c r="J1379" i="15"/>
  <c r="I1379" i="15"/>
  <c r="M1378" i="15"/>
  <c r="J1378" i="15"/>
  <c r="I1378" i="15"/>
  <c r="M1377" i="15"/>
  <c r="J1377" i="15"/>
  <c r="I1377" i="15"/>
  <c r="M1376" i="15"/>
  <c r="J1376" i="15"/>
  <c r="I1376" i="15"/>
  <c r="M1375" i="15"/>
  <c r="J1375" i="15"/>
  <c r="I1375" i="15"/>
  <c r="M1374" i="15"/>
  <c r="J1374" i="15"/>
  <c r="I1374" i="15"/>
  <c r="M1373" i="15"/>
  <c r="J1373" i="15"/>
  <c r="I1373" i="15"/>
  <c r="M1372" i="15"/>
  <c r="J1372" i="15"/>
  <c r="I1372" i="15"/>
  <c r="M1371" i="15"/>
  <c r="J1371" i="15"/>
  <c r="I1371" i="15"/>
  <c r="M1370" i="15"/>
  <c r="J1370" i="15"/>
  <c r="I1370" i="15"/>
  <c r="M1369" i="15"/>
  <c r="J1369" i="15"/>
  <c r="I1369" i="15"/>
  <c r="M1368" i="15"/>
  <c r="J1368" i="15"/>
  <c r="I1368" i="15"/>
  <c r="M1367" i="15"/>
  <c r="J1367" i="15"/>
  <c r="I1367" i="15"/>
  <c r="M1366" i="15"/>
  <c r="J1366" i="15"/>
  <c r="I1366" i="15"/>
  <c r="M1365" i="15"/>
  <c r="J1365" i="15"/>
  <c r="I1365" i="15"/>
  <c r="M1364" i="15"/>
  <c r="J1364" i="15"/>
  <c r="I1364" i="15"/>
  <c r="M1363" i="15"/>
  <c r="J1363" i="15"/>
  <c r="I1363" i="15"/>
  <c r="M1362" i="15"/>
  <c r="J1362" i="15"/>
  <c r="I1362" i="15"/>
  <c r="M1361" i="15"/>
  <c r="J1361" i="15"/>
  <c r="I1361" i="15"/>
  <c r="M1360" i="15"/>
  <c r="J1360" i="15"/>
  <c r="I1360" i="15"/>
  <c r="M1359" i="15"/>
  <c r="J1359" i="15"/>
  <c r="I1359" i="15"/>
  <c r="M1358" i="15"/>
  <c r="J1358" i="15"/>
  <c r="I1358" i="15"/>
  <c r="M1357" i="15"/>
  <c r="J1357" i="15"/>
  <c r="I1357" i="15"/>
  <c r="M1356" i="15"/>
  <c r="J1356" i="15"/>
  <c r="I1356" i="15"/>
  <c r="M1355" i="15"/>
  <c r="J1355" i="15"/>
  <c r="I1355" i="15"/>
  <c r="M1354" i="15"/>
  <c r="J1354" i="15"/>
  <c r="I1354" i="15"/>
  <c r="M1353" i="15"/>
  <c r="J1353" i="15"/>
  <c r="I1353" i="15"/>
  <c r="M1352" i="15"/>
  <c r="J1352" i="15"/>
  <c r="I1352" i="15"/>
  <c r="M1351" i="15"/>
  <c r="J1351" i="15"/>
  <c r="I1351" i="15"/>
  <c r="M1350" i="15"/>
  <c r="J1350" i="15"/>
  <c r="I1350" i="15"/>
  <c r="M1349" i="15"/>
  <c r="J1349" i="15"/>
  <c r="I1349" i="15"/>
  <c r="M1348" i="15"/>
  <c r="J1348" i="15"/>
  <c r="I1348" i="15"/>
  <c r="M1347" i="15"/>
  <c r="J1347" i="15"/>
  <c r="I1347" i="15"/>
  <c r="M1346" i="15"/>
  <c r="J1346" i="15"/>
  <c r="I1346" i="15"/>
  <c r="M1345" i="15"/>
  <c r="J1345" i="15"/>
  <c r="I1345" i="15"/>
  <c r="M1344" i="15"/>
  <c r="J1344" i="15"/>
  <c r="I1344" i="15"/>
  <c r="M1343" i="15"/>
  <c r="J1343" i="15"/>
  <c r="I1343" i="15"/>
  <c r="M1342" i="15"/>
  <c r="J1342" i="15"/>
  <c r="I1342" i="15"/>
  <c r="M1341" i="15"/>
  <c r="J1341" i="15"/>
  <c r="I1341" i="15"/>
  <c r="M1340" i="15"/>
  <c r="J1340" i="15"/>
  <c r="I1340" i="15"/>
  <c r="M1339" i="15"/>
  <c r="J1339" i="15"/>
  <c r="I1339" i="15"/>
  <c r="M1338" i="15"/>
  <c r="J1338" i="15"/>
  <c r="I1338" i="15"/>
  <c r="M1337" i="15"/>
  <c r="J1337" i="15"/>
  <c r="I1337" i="15"/>
  <c r="M1336" i="15"/>
  <c r="J1336" i="15"/>
  <c r="I1336" i="15"/>
  <c r="M1335" i="15"/>
  <c r="J1335" i="15"/>
  <c r="I1335" i="15"/>
  <c r="M1334" i="15"/>
  <c r="J1334" i="15"/>
  <c r="I1334" i="15"/>
  <c r="M1333" i="15"/>
  <c r="J1333" i="15"/>
  <c r="I1333" i="15"/>
  <c r="M1332" i="15"/>
  <c r="J1332" i="15"/>
  <c r="I1332" i="15"/>
  <c r="M1331" i="15"/>
  <c r="J1331" i="15"/>
  <c r="I1331" i="15"/>
  <c r="M1330" i="15"/>
  <c r="J1330" i="15"/>
  <c r="I1330" i="15"/>
  <c r="M1329" i="15"/>
  <c r="J1329" i="15"/>
  <c r="I1329" i="15"/>
  <c r="M1328" i="15"/>
  <c r="J1328" i="15"/>
  <c r="I1328" i="15"/>
  <c r="M1327" i="15"/>
  <c r="J1327" i="15"/>
  <c r="I1327" i="15"/>
  <c r="M1326" i="15"/>
  <c r="J1326" i="15"/>
  <c r="I1326" i="15"/>
  <c r="M1325" i="15"/>
  <c r="J1325" i="15"/>
  <c r="I1325" i="15"/>
  <c r="M1324" i="15"/>
  <c r="J1324" i="15"/>
  <c r="I1324" i="15"/>
  <c r="M1323" i="15"/>
  <c r="J1323" i="15"/>
  <c r="I1323" i="15"/>
  <c r="M1322" i="15"/>
  <c r="J1322" i="15"/>
  <c r="I1322" i="15"/>
  <c r="M1321" i="15"/>
  <c r="J1321" i="15"/>
  <c r="I1321" i="15"/>
  <c r="M1320" i="15"/>
  <c r="J1320" i="15"/>
  <c r="I1320" i="15"/>
  <c r="M1319" i="15"/>
  <c r="J1319" i="15"/>
  <c r="I1319" i="15"/>
  <c r="M1318" i="15"/>
  <c r="J1318" i="15"/>
  <c r="I1318" i="15"/>
  <c r="M1317" i="15"/>
  <c r="J1317" i="15"/>
  <c r="I1317" i="15"/>
  <c r="M1316" i="15"/>
  <c r="J1316" i="15"/>
  <c r="I1316" i="15"/>
  <c r="M1315" i="15"/>
  <c r="J1315" i="15"/>
  <c r="I1315" i="15"/>
  <c r="M1314" i="15"/>
  <c r="J1314" i="15"/>
  <c r="I1314" i="15"/>
  <c r="M1313" i="15"/>
  <c r="J1313" i="15"/>
  <c r="I1313" i="15"/>
  <c r="M1312" i="15"/>
  <c r="J1312" i="15"/>
  <c r="I1312" i="15"/>
  <c r="M1311" i="15"/>
  <c r="J1311" i="15"/>
  <c r="I1311" i="15"/>
  <c r="M1310" i="15"/>
  <c r="J1310" i="15"/>
  <c r="I1310" i="15"/>
  <c r="M1309" i="15"/>
  <c r="J1309" i="15"/>
  <c r="I1309" i="15"/>
  <c r="M1308" i="15"/>
  <c r="J1308" i="15"/>
  <c r="I1308" i="15"/>
  <c r="M1307" i="15"/>
  <c r="J1307" i="15"/>
  <c r="I1307" i="15"/>
  <c r="M1306" i="15"/>
  <c r="J1306" i="15"/>
  <c r="I1306" i="15"/>
  <c r="M1305" i="15"/>
  <c r="J1305" i="15"/>
  <c r="I1305" i="15"/>
  <c r="M1304" i="15"/>
  <c r="J1304" i="15"/>
  <c r="I1304" i="15"/>
  <c r="M1303" i="15"/>
  <c r="J1303" i="15"/>
  <c r="I1303" i="15"/>
  <c r="M1302" i="15"/>
  <c r="J1302" i="15"/>
  <c r="I1302" i="15"/>
  <c r="M1301" i="15"/>
  <c r="J1301" i="15"/>
  <c r="I1301" i="15"/>
  <c r="M1300" i="15"/>
  <c r="J1300" i="15"/>
  <c r="I1300" i="15"/>
  <c r="M1299" i="15"/>
  <c r="J1299" i="15"/>
  <c r="I1299" i="15"/>
  <c r="M1298" i="15"/>
  <c r="J1298" i="15"/>
  <c r="I1298" i="15"/>
  <c r="M1297" i="15"/>
  <c r="J1297" i="15"/>
  <c r="I1297" i="15"/>
  <c r="M1296" i="15"/>
  <c r="J1296" i="15"/>
  <c r="I1296" i="15"/>
  <c r="M1295" i="15"/>
  <c r="J1295" i="15"/>
  <c r="I1295" i="15"/>
  <c r="M1294" i="15"/>
  <c r="J1294" i="15"/>
  <c r="I1294" i="15"/>
  <c r="M1293" i="15"/>
  <c r="J1293" i="15"/>
  <c r="I1293" i="15"/>
  <c r="M1292" i="15"/>
  <c r="J1292" i="15"/>
  <c r="I1292" i="15"/>
  <c r="M1291" i="15"/>
  <c r="J1291" i="15"/>
  <c r="I1291" i="15"/>
  <c r="M1290" i="15"/>
  <c r="J1290" i="15"/>
  <c r="I1290" i="15"/>
  <c r="M1289" i="15"/>
  <c r="J1289" i="15"/>
  <c r="I1289" i="15"/>
  <c r="M1288" i="15"/>
  <c r="J1288" i="15"/>
  <c r="I1288" i="15"/>
  <c r="M1287" i="15"/>
  <c r="J1287" i="15"/>
  <c r="I1287" i="15"/>
  <c r="M1286" i="15"/>
  <c r="J1286" i="15"/>
  <c r="I1286" i="15"/>
  <c r="M1285" i="15"/>
  <c r="J1285" i="15"/>
  <c r="I1285" i="15"/>
  <c r="M1284" i="15"/>
  <c r="J1284" i="15"/>
  <c r="I1284" i="15"/>
  <c r="M1283" i="15"/>
  <c r="J1283" i="15"/>
  <c r="I1283" i="15"/>
  <c r="M1282" i="15"/>
  <c r="J1282" i="15"/>
  <c r="I1282" i="15"/>
  <c r="M1281" i="15"/>
  <c r="J1281" i="15"/>
  <c r="I1281" i="15"/>
  <c r="M1280" i="15"/>
  <c r="J1280" i="15"/>
  <c r="I1280" i="15"/>
  <c r="M1279" i="15"/>
  <c r="J1279" i="15"/>
  <c r="I1279" i="15"/>
  <c r="M1278" i="15"/>
  <c r="J1278" i="15"/>
  <c r="I1278" i="15"/>
  <c r="M1277" i="15"/>
  <c r="J1277" i="15"/>
  <c r="I1277" i="15"/>
  <c r="M1276" i="15"/>
  <c r="J1276" i="15"/>
  <c r="I1276" i="15"/>
  <c r="M1275" i="15"/>
  <c r="J1275" i="15"/>
  <c r="I1275" i="15"/>
  <c r="M1274" i="15"/>
  <c r="J1274" i="15"/>
  <c r="I1274" i="15"/>
  <c r="M1273" i="15"/>
  <c r="J1273" i="15"/>
  <c r="I1273" i="15"/>
  <c r="M1272" i="15"/>
  <c r="J1272" i="15"/>
  <c r="I1272" i="15"/>
  <c r="M1271" i="15"/>
  <c r="J1271" i="15"/>
  <c r="I1271" i="15"/>
  <c r="M1270" i="15"/>
  <c r="J1270" i="15"/>
  <c r="I1270" i="15"/>
  <c r="M1269" i="15"/>
  <c r="J1269" i="15"/>
  <c r="I1269" i="15"/>
  <c r="M1268" i="15"/>
  <c r="J1268" i="15"/>
  <c r="I1268" i="15"/>
  <c r="M1267" i="15"/>
  <c r="J1267" i="15"/>
  <c r="I1267" i="15"/>
  <c r="M1266" i="15"/>
  <c r="J1266" i="15"/>
  <c r="I1266" i="15"/>
  <c r="M1265" i="15"/>
  <c r="J1265" i="15"/>
  <c r="I1265" i="15"/>
  <c r="M1264" i="15"/>
  <c r="J1264" i="15"/>
  <c r="I1264" i="15"/>
  <c r="M1263" i="15"/>
  <c r="J1263" i="15"/>
  <c r="I1263" i="15"/>
  <c r="M1262" i="15"/>
  <c r="J1262" i="15"/>
  <c r="I1262" i="15"/>
  <c r="M1261" i="15"/>
  <c r="J1261" i="15"/>
  <c r="I1261" i="15"/>
  <c r="M1260" i="15"/>
  <c r="J1260" i="15"/>
  <c r="I1260" i="15"/>
  <c r="M1259" i="15"/>
  <c r="J1259" i="15"/>
  <c r="I1259" i="15"/>
  <c r="M1258" i="15"/>
  <c r="J1258" i="15"/>
  <c r="I1258" i="15"/>
  <c r="M1257" i="15"/>
  <c r="J1257" i="15"/>
  <c r="I1257" i="15"/>
  <c r="M1256" i="15"/>
  <c r="J1256" i="15"/>
  <c r="I1256" i="15"/>
  <c r="M1255" i="15"/>
  <c r="J1255" i="15"/>
  <c r="I1255" i="15"/>
  <c r="M1254" i="15"/>
  <c r="J1254" i="15"/>
  <c r="I1254" i="15"/>
  <c r="M1253" i="15"/>
  <c r="J1253" i="15"/>
  <c r="I1253" i="15"/>
  <c r="M1252" i="15"/>
  <c r="J1252" i="15"/>
  <c r="I1252" i="15"/>
  <c r="M1251" i="15"/>
  <c r="J1251" i="15"/>
  <c r="I1251" i="15"/>
  <c r="M1250" i="15"/>
  <c r="J1250" i="15"/>
  <c r="I1250" i="15"/>
  <c r="M1249" i="15"/>
  <c r="J1249" i="15"/>
  <c r="I1249" i="15"/>
  <c r="M1248" i="15"/>
  <c r="J1248" i="15"/>
  <c r="I1248" i="15"/>
  <c r="M1247" i="15"/>
  <c r="J1247" i="15"/>
  <c r="I1247" i="15"/>
  <c r="M1246" i="15"/>
  <c r="J1246" i="15"/>
  <c r="I1246" i="15"/>
  <c r="M1245" i="15"/>
  <c r="J1245" i="15"/>
  <c r="I1245" i="15"/>
  <c r="M1244" i="15"/>
  <c r="J1244" i="15"/>
  <c r="I1244" i="15"/>
  <c r="M1243" i="15"/>
  <c r="J1243" i="15"/>
  <c r="I1243" i="15"/>
  <c r="M1242" i="15"/>
  <c r="J1242" i="15"/>
  <c r="I1242" i="15"/>
  <c r="M1241" i="15"/>
  <c r="J1241" i="15"/>
  <c r="I1241" i="15"/>
  <c r="M1240" i="15"/>
  <c r="J1240" i="15"/>
  <c r="I1240" i="15"/>
  <c r="M1239" i="15"/>
  <c r="J1239" i="15"/>
  <c r="I1239" i="15"/>
  <c r="M1238" i="15"/>
  <c r="J1238" i="15"/>
  <c r="I1238" i="15"/>
  <c r="M1237" i="15"/>
  <c r="J1237" i="15"/>
  <c r="I1237" i="15"/>
  <c r="M1236" i="15"/>
  <c r="J1236" i="15"/>
  <c r="I1236" i="15"/>
  <c r="M1235" i="15"/>
  <c r="J1235" i="15"/>
  <c r="I1235" i="15"/>
  <c r="M1234" i="15"/>
  <c r="J1234" i="15"/>
  <c r="I1234" i="15"/>
  <c r="M1233" i="15"/>
  <c r="J1233" i="15"/>
  <c r="I1233" i="15"/>
  <c r="M1232" i="15"/>
  <c r="J1232" i="15"/>
  <c r="I1232" i="15"/>
  <c r="M1231" i="15"/>
  <c r="J1231" i="15"/>
  <c r="I1231" i="15"/>
  <c r="M1230" i="15"/>
  <c r="J1230" i="15"/>
  <c r="I1230" i="15"/>
  <c r="M1229" i="15"/>
  <c r="J1229" i="15"/>
  <c r="I1229" i="15"/>
  <c r="M1228" i="15"/>
  <c r="J1228" i="15"/>
  <c r="I1228" i="15"/>
  <c r="M1227" i="15"/>
  <c r="J1227" i="15"/>
  <c r="I1227" i="15"/>
  <c r="M1226" i="15"/>
  <c r="J1226" i="15"/>
  <c r="I1226" i="15"/>
  <c r="M1225" i="15"/>
  <c r="J1225" i="15"/>
  <c r="I1225" i="15"/>
  <c r="M1224" i="15"/>
  <c r="J1224" i="15"/>
  <c r="I1224" i="15"/>
  <c r="M1223" i="15"/>
  <c r="J1223" i="15"/>
  <c r="I1223" i="15"/>
  <c r="M1222" i="15"/>
  <c r="J1222" i="15"/>
  <c r="I1222" i="15"/>
  <c r="M1221" i="15"/>
  <c r="J1221" i="15"/>
  <c r="I1221" i="15"/>
  <c r="M1220" i="15"/>
  <c r="J1220" i="15"/>
  <c r="I1220" i="15"/>
  <c r="M1219" i="15"/>
  <c r="J1219" i="15"/>
  <c r="I1219" i="15"/>
  <c r="M1218" i="15"/>
  <c r="J1218" i="15"/>
  <c r="I1218" i="15"/>
  <c r="M1217" i="15"/>
  <c r="J1217" i="15"/>
  <c r="I1217" i="15"/>
  <c r="M1216" i="15"/>
  <c r="J1216" i="15"/>
  <c r="I1216" i="15"/>
  <c r="M1215" i="15"/>
  <c r="J1215" i="15"/>
  <c r="I1215" i="15"/>
  <c r="M1214" i="15"/>
  <c r="J1214" i="15"/>
  <c r="I1214" i="15"/>
  <c r="M1213" i="15"/>
  <c r="J1213" i="15"/>
  <c r="I1213" i="15"/>
  <c r="M1212" i="15"/>
  <c r="J1212" i="15"/>
  <c r="I1212" i="15"/>
  <c r="M1211" i="15"/>
  <c r="J1211" i="15"/>
  <c r="I1211" i="15"/>
  <c r="M1210" i="15"/>
  <c r="J1210" i="15"/>
  <c r="I1210" i="15"/>
  <c r="M1209" i="15"/>
  <c r="J1209" i="15"/>
  <c r="I1209" i="15"/>
  <c r="M1208" i="15"/>
  <c r="J1208" i="15"/>
  <c r="I1208" i="15"/>
  <c r="M1207" i="15"/>
  <c r="J1207" i="15"/>
  <c r="I1207" i="15"/>
  <c r="M1206" i="15"/>
  <c r="J1206" i="15"/>
  <c r="I1206" i="15"/>
  <c r="M1205" i="15"/>
  <c r="J1205" i="15"/>
  <c r="I1205" i="15"/>
  <c r="M1204" i="15"/>
  <c r="J1204" i="15"/>
  <c r="I1204" i="15"/>
  <c r="M1203" i="15"/>
  <c r="J1203" i="15"/>
  <c r="I1203" i="15"/>
  <c r="M1202" i="15"/>
  <c r="J1202" i="15"/>
  <c r="I1202" i="15"/>
  <c r="M1201" i="15"/>
  <c r="J1201" i="15"/>
  <c r="I1201" i="15"/>
  <c r="M1200" i="15"/>
  <c r="J1200" i="15"/>
  <c r="I1200" i="15"/>
  <c r="M1199" i="15"/>
  <c r="J1199" i="15"/>
  <c r="I1199" i="15"/>
  <c r="M1198" i="15"/>
  <c r="J1198" i="15"/>
  <c r="I1198" i="15"/>
  <c r="M1197" i="15"/>
  <c r="J1197" i="15"/>
  <c r="I1197" i="15"/>
  <c r="M1196" i="15"/>
  <c r="J1196" i="15"/>
  <c r="I1196" i="15"/>
  <c r="M1195" i="15"/>
  <c r="J1195" i="15"/>
  <c r="I1195" i="15"/>
  <c r="M1194" i="15"/>
  <c r="J1194" i="15"/>
  <c r="I1194" i="15"/>
  <c r="M1193" i="15"/>
  <c r="J1193" i="15"/>
  <c r="I1193" i="15"/>
  <c r="M1192" i="15"/>
  <c r="J1192" i="15"/>
  <c r="I1192" i="15"/>
  <c r="M1191" i="15"/>
  <c r="J1191" i="15"/>
  <c r="I1191" i="15"/>
  <c r="M1190" i="15"/>
  <c r="J1190" i="15"/>
  <c r="I1190" i="15"/>
  <c r="M1189" i="15"/>
  <c r="J1189" i="15"/>
  <c r="I1189" i="15"/>
  <c r="M1188" i="15"/>
  <c r="J1188" i="15"/>
  <c r="I1188" i="15"/>
  <c r="M1187" i="15"/>
  <c r="J1187" i="15"/>
  <c r="I1187" i="15"/>
  <c r="M1186" i="15"/>
  <c r="J1186" i="15"/>
  <c r="I1186" i="15"/>
  <c r="M1185" i="15"/>
  <c r="J1185" i="15"/>
  <c r="I1185" i="15"/>
  <c r="M1184" i="15"/>
  <c r="J1184" i="15"/>
  <c r="I1184" i="15"/>
  <c r="M1183" i="15"/>
  <c r="J1183" i="15"/>
  <c r="I1183" i="15"/>
  <c r="M1182" i="15"/>
  <c r="J1182" i="15"/>
  <c r="I1182" i="15"/>
  <c r="M1181" i="15"/>
  <c r="J1181" i="15"/>
  <c r="I1181" i="15"/>
  <c r="M1180" i="15"/>
  <c r="J1180" i="15"/>
  <c r="I1180" i="15"/>
  <c r="M1179" i="15"/>
  <c r="J1179" i="15"/>
  <c r="I1179" i="15"/>
  <c r="M1178" i="15"/>
  <c r="J1178" i="15"/>
  <c r="I1178" i="15"/>
  <c r="M1177" i="15"/>
  <c r="J1177" i="15"/>
  <c r="I1177" i="15"/>
  <c r="M1176" i="15"/>
  <c r="J1176" i="15"/>
  <c r="I1176" i="15"/>
  <c r="M1175" i="15"/>
  <c r="J1175" i="15"/>
  <c r="I1175" i="15"/>
  <c r="M1174" i="15"/>
  <c r="J1174" i="15"/>
  <c r="I1174" i="15"/>
  <c r="M1173" i="15"/>
  <c r="J1173" i="15"/>
  <c r="I1173" i="15"/>
  <c r="M1172" i="15"/>
  <c r="J1172" i="15"/>
  <c r="I1172" i="15"/>
  <c r="M1171" i="15"/>
  <c r="J1171" i="15"/>
  <c r="I1171" i="15"/>
  <c r="M1170" i="15"/>
  <c r="J1170" i="15"/>
  <c r="I1170" i="15"/>
  <c r="M1169" i="15"/>
  <c r="J1169" i="15"/>
  <c r="I1169" i="15"/>
  <c r="M1168" i="15"/>
  <c r="J1168" i="15"/>
  <c r="I1168" i="15"/>
  <c r="M1167" i="15"/>
  <c r="J1167" i="15"/>
  <c r="I1167" i="15"/>
  <c r="M1166" i="15"/>
  <c r="J1166" i="15"/>
  <c r="I1166" i="15"/>
  <c r="M1165" i="15"/>
  <c r="J1165" i="15"/>
  <c r="I1165" i="15"/>
  <c r="M1164" i="15"/>
  <c r="J1164" i="15"/>
  <c r="I1164" i="15"/>
  <c r="M1163" i="15"/>
  <c r="J1163" i="15"/>
  <c r="I1163" i="15"/>
  <c r="M1162" i="15"/>
  <c r="J1162" i="15"/>
  <c r="I1162" i="15"/>
  <c r="M1161" i="15"/>
  <c r="J1161" i="15"/>
  <c r="I1161" i="15"/>
  <c r="M1160" i="15"/>
  <c r="J1160" i="15"/>
  <c r="I1160" i="15"/>
  <c r="M1159" i="15"/>
  <c r="J1159" i="15"/>
  <c r="I1159" i="15"/>
  <c r="M1158" i="15"/>
  <c r="J1158" i="15"/>
  <c r="I1158" i="15"/>
  <c r="M1157" i="15"/>
  <c r="J1157" i="15"/>
  <c r="I1157" i="15"/>
  <c r="M1156" i="15"/>
  <c r="J1156" i="15"/>
  <c r="I1156" i="15"/>
  <c r="M1155" i="15"/>
  <c r="J1155" i="15"/>
  <c r="I1155" i="15"/>
  <c r="M1154" i="15"/>
  <c r="J1154" i="15"/>
  <c r="I1154" i="15"/>
  <c r="M1153" i="15"/>
  <c r="J1153" i="15"/>
  <c r="I1153" i="15"/>
  <c r="M1152" i="15"/>
  <c r="J1152" i="15"/>
  <c r="I1152" i="15"/>
  <c r="M1151" i="15"/>
  <c r="J1151" i="15"/>
  <c r="I1151" i="15"/>
  <c r="M1150" i="15"/>
  <c r="J1150" i="15"/>
  <c r="I1150" i="15"/>
  <c r="M1149" i="15"/>
  <c r="J1149" i="15"/>
  <c r="I1149" i="15"/>
  <c r="M1148" i="15"/>
  <c r="J1148" i="15"/>
  <c r="I1148" i="15"/>
  <c r="M1147" i="15"/>
  <c r="J1147" i="15"/>
  <c r="I1147" i="15"/>
  <c r="M1146" i="15"/>
  <c r="J1146" i="15"/>
  <c r="I1146" i="15"/>
  <c r="M1145" i="15"/>
  <c r="J1145" i="15"/>
  <c r="I1145" i="15"/>
  <c r="M1144" i="15"/>
  <c r="J1144" i="15"/>
  <c r="I1144" i="15"/>
  <c r="M1143" i="15"/>
  <c r="J1143" i="15"/>
  <c r="I1143" i="15"/>
  <c r="M1142" i="15"/>
  <c r="J1142" i="15"/>
  <c r="I1142" i="15"/>
  <c r="M1141" i="15"/>
  <c r="J1141" i="15"/>
  <c r="I1141" i="15"/>
  <c r="M1140" i="15"/>
  <c r="J1140" i="15"/>
  <c r="I1140" i="15"/>
  <c r="M1139" i="15"/>
  <c r="J1139" i="15"/>
  <c r="I1139" i="15"/>
  <c r="M1138" i="15"/>
  <c r="J1138" i="15"/>
  <c r="I1138" i="15"/>
  <c r="M1137" i="15"/>
  <c r="J1137" i="15"/>
  <c r="I1137" i="15"/>
  <c r="M1136" i="15"/>
  <c r="J1136" i="15"/>
  <c r="I1136" i="15"/>
  <c r="M1135" i="15"/>
  <c r="J1135" i="15"/>
  <c r="I1135" i="15"/>
  <c r="M1134" i="15"/>
  <c r="J1134" i="15"/>
  <c r="I1134" i="15"/>
  <c r="M1133" i="15"/>
  <c r="J1133" i="15"/>
  <c r="I1133" i="15"/>
  <c r="M1132" i="15"/>
  <c r="J1132" i="15"/>
  <c r="I1132" i="15"/>
  <c r="M1131" i="15"/>
  <c r="J1131" i="15"/>
  <c r="I1131" i="15"/>
  <c r="M1130" i="15"/>
  <c r="J1130" i="15"/>
  <c r="I1130" i="15"/>
  <c r="M1129" i="15"/>
  <c r="J1129" i="15"/>
  <c r="I1129" i="15"/>
  <c r="M1128" i="15"/>
  <c r="J1128" i="15"/>
  <c r="I1128" i="15"/>
  <c r="M1127" i="15"/>
  <c r="J1127" i="15"/>
  <c r="I1127" i="15"/>
  <c r="M1126" i="15"/>
  <c r="J1126" i="15"/>
  <c r="I1126" i="15"/>
  <c r="M1125" i="15"/>
  <c r="J1125" i="15"/>
  <c r="I1125" i="15"/>
  <c r="M1124" i="15"/>
  <c r="J1124" i="15"/>
  <c r="I1124" i="15"/>
  <c r="M1123" i="15"/>
  <c r="J1123" i="15"/>
  <c r="I1123" i="15"/>
  <c r="M1122" i="15"/>
  <c r="J1122" i="15"/>
  <c r="I1122" i="15"/>
  <c r="M1121" i="15"/>
  <c r="J1121" i="15"/>
  <c r="I1121" i="15"/>
  <c r="M1120" i="15"/>
  <c r="J1120" i="15"/>
  <c r="I1120" i="15"/>
  <c r="M1119" i="15"/>
  <c r="J1119" i="15"/>
  <c r="I1119" i="15"/>
  <c r="M1118" i="15"/>
  <c r="J1118" i="15"/>
  <c r="I1118" i="15"/>
  <c r="M1117" i="15"/>
  <c r="J1117" i="15"/>
  <c r="I1117" i="15"/>
  <c r="M1116" i="15"/>
  <c r="J1116" i="15"/>
  <c r="I1116" i="15"/>
  <c r="M1115" i="15"/>
  <c r="J1115" i="15"/>
  <c r="I1115" i="15"/>
  <c r="M1114" i="15"/>
  <c r="J1114" i="15"/>
  <c r="I1114" i="15"/>
  <c r="M1113" i="15"/>
  <c r="J1113" i="15"/>
  <c r="I1113" i="15"/>
  <c r="M1112" i="15"/>
  <c r="J1112" i="15"/>
  <c r="I1112" i="15"/>
  <c r="M1111" i="15"/>
  <c r="J1111" i="15"/>
  <c r="I1111" i="15"/>
  <c r="M1110" i="15"/>
  <c r="J1110" i="15"/>
  <c r="I1110" i="15"/>
  <c r="M1109" i="15"/>
  <c r="J1109" i="15"/>
  <c r="I1109" i="15"/>
  <c r="M1108" i="15"/>
  <c r="J1108" i="15"/>
  <c r="I1108" i="15"/>
  <c r="M1107" i="15"/>
  <c r="J1107" i="15"/>
  <c r="I1107" i="15"/>
  <c r="M1106" i="15"/>
  <c r="J1106" i="15"/>
  <c r="I1106" i="15"/>
  <c r="M1105" i="15"/>
  <c r="J1105" i="15"/>
  <c r="I1105" i="15"/>
  <c r="M1104" i="15"/>
  <c r="J1104" i="15"/>
  <c r="I1104" i="15"/>
  <c r="M1103" i="15"/>
  <c r="J1103" i="15"/>
  <c r="I1103" i="15"/>
  <c r="M1102" i="15"/>
  <c r="J1102" i="15"/>
  <c r="I1102" i="15"/>
  <c r="M1101" i="15"/>
  <c r="J1101" i="15"/>
  <c r="I1101" i="15"/>
  <c r="M1100" i="15"/>
  <c r="J1100" i="15"/>
  <c r="I1100" i="15"/>
  <c r="M1099" i="15"/>
  <c r="J1099" i="15"/>
  <c r="I1099" i="15"/>
  <c r="M1098" i="15"/>
  <c r="J1098" i="15"/>
  <c r="I1098" i="15"/>
  <c r="M1097" i="15"/>
  <c r="J1097" i="15"/>
  <c r="I1097" i="15"/>
  <c r="M1096" i="15"/>
  <c r="J1096" i="15"/>
  <c r="I1096" i="15"/>
  <c r="M1095" i="15"/>
  <c r="J1095" i="15"/>
  <c r="I1095" i="15"/>
  <c r="M1094" i="15"/>
  <c r="J1094" i="15"/>
  <c r="I1094" i="15"/>
  <c r="M1093" i="15"/>
  <c r="J1093" i="15"/>
  <c r="I1093" i="15"/>
  <c r="M1092" i="15"/>
  <c r="J1092" i="15"/>
  <c r="I1092" i="15"/>
  <c r="M1091" i="15"/>
  <c r="J1091" i="15"/>
  <c r="I1091" i="15"/>
  <c r="M1090" i="15"/>
  <c r="J1090" i="15"/>
  <c r="I1090" i="15"/>
  <c r="M1089" i="15"/>
  <c r="J1089" i="15"/>
  <c r="I1089" i="15"/>
  <c r="M1088" i="15"/>
  <c r="J1088" i="15"/>
  <c r="I1088" i="15"/>
  <c r="M1087" i="15"/>
  <c r="J1087" i="15"/>
  <c r="I1087" i="15"/>
  <c r="M1086" i="15"/>
  <c r="J1086" i="15"/>
  <c r="I1086" i="15"/>
  <c r="M1085" i="15"/>
  <c r="J1085" i="15"/>
  <c r="I1085" i="15"/>
  <c r="M1084" i="15"/>
  <c r="J1084" i="15"/>
  <c r="I1084" i="15"/>
  <c r="M1083" i="15"/>
  <c r="J1083" i="15"/>
  <c r="I1083" i="15"/>
  <c r="M1082" i="15"/>
  <c r="J1082" i="15"/>
  <c r="I1082" i="15"/>
  <c r="M1081" i="15"/>
  <c r="J1081" i="15"/>
  <c r="I1081" i="15"/>
  <c r="M1080" i="15"/>
  <c r="J1080" i="15"/>
  <c r="I1080" i="15"/>
  <c r="M1079" i="15"/>
  <c r="J1079" i="15"/>
  <c r="I1079" i="15"/>
  <c r="M1078" i="15"/>
  <c r="J1078" i="15"/>
  <c r="I1078" i="15"/>
  <c r="M1077" i="15"/>
  <c r="J1077" i="15"/>
  <c r="I1077" i="15"/>
  <c r="M1076" i="15"/>
  <c r="J1076" i="15"/>
  <c r="I1076" i="15"/>
  <c r="M1075" i="15"/>
  <c r="J1075" i="15"/>
  <c r="I1075" i="15"/>
  <c r="M1074" i="15"/>
  <c r="J1074" i="15"/>
  <c r="I1074" i="15"/>
  <c r="M1073" i="15"/>
  <c r="J1073" i="15"/>
  <c r="I1073" i="15"/>
  <c r="M1072" i="15"/>
  <c r="J1072" i="15"/>
  <c r="I1072" i="15"/>
  <c r="M1071" i="15"/>
  <c r="J1071" i="15"/>
  <c r="I1071" i="15"/>
  <c r="M1070" i="15"/>
  <c r="J1070" i="15"/>
  <c r="I1070" i="15"/>
  <c r="M1069" i="15"/>
  <c r="J1069" i="15"/>
  <c r="I1069" i="15"/>
  <c r="M1068" i="15"/>
  <c r="J1068" i="15"/>
  <c r="I1068" i="15"/>
  <c r="M1067" i="15"/>
  <c r="J1067" i="15"/>
  <c r="I1067" i="15"/>
  <c r="M1066" i="15"/>
  <c r="J1066" i="15"/>
  <c r="I1066" i="15"/>
  <c r="M1065" i="15"/>
  <c r="J1065" i="15"/>
  <c r="I1065" i="15"/>
  <c r="M1064" i="15"/>
  <c r="J1064" i="15"/>
  <c r="I1064" i="15"/>
  <c r="M1063" i="15"/>
  <c r="J1063" i="15"/>
  <c r="I1063" i="15"/>
  <c r="M1062" i="15"/>
  <c r="J1062" i="15"/>
  <c r="I1062" i="15"/>
  <c r="M1061" i="15"/>
  <c r="J1061" i="15"/>
  <c r="I1061" i="15"/>
  <c r="M1060" i="15"/>
  <c r="J1060" i="15"/>
  <c r="I1060" i="15"/>
  <c r="M1059" i="15"/>
  <c r="J1059" i="15"/>
  <c r="I1059" i="15"/>
  <c r="M1058" i="15"/>
  <c r="J1058" i="15"/>
  <c r="I1058" i="15"/>
  <c r="M1057" i="15"/>
  <c r="J1057" i="15"/>
  <c r="I1057" i="15"/>
  <c r="M1056" i="15"/>
  <c r="J1056" i="15"/>
  <c r="I1056" i="15"/>
  <c r="M1055" i="15"/>
  <c r="J1055" i="15"/>
  <c r="I1055" i="15"/>
  <c r="M1054" i="15"/>
  <c r="J1054" i="15"/>
  <c r="I1054" i="15"/>
  <c r="M1053" i="15"/>
  <c r="J1053" i="15"/>
  <c r="I1053" i="15"/>
  <c r="M1052" i="15"/>
  <c r="J1052" i="15"/>
  <c r="I1052" i="15"/>
  <c r="M1051" i="15"/>
  <c r="J1051" i="15"/>
  <c r="I1051" i="15"/>
  <c r="M1050" i="15"/>
  <c r="J1050" i="15"/>
  <c r="I1050" i="15"/>
  <c r="M1049" i="15"/>
  <c r="J1049" i="15"/>
  <c r="I1049" i="15"/>
  <c r="M1048" i="15"/>
  <c r="J1048" i="15"/>
  <c r="I1048" i="15"/>
  <c r="M1047" i="15"/>
  <c r="J1047" i="15"/>
  <c r="I1047" i="15"/>
  <c r="M1046" i="15"/>
  <c r="J1046" i="15"/>
  <c r="I1046" i="15"/>
  <c r="M1045" i="15"/>
  <c r="J1045" i="15"/>
  <c r="I1045" i="15"/>
  <c r="M1044" i="15"/>
  <c r="J1044" i="15"/>
  <c r="I1044" i="15"/>
  <c r="M1043" i="15"/>
  <c r="J1043" i="15"/>
  <c r="I1043" i="15"/>
  <c r="M1042" i="15"/>
  <c r="J1042" i="15"/>
  <c r="I1042" i="15"/>
  <c r="M1041" i="15"/>
  <c r="J1041" i="15"/>
  <c r="I1041" i="15"/>
  <c r="M1040" i="15"/>
  <c r="J1040" i="15"/>
  <c r="I1040" i="15"/>
  <c r="M1039" i="15"/>
  <c r="J1039" i="15"/>
  <c r="I1039" i="15"/>
  <c r="M1038" i="15"/>
  <c r="J1038" i="15"/>
  <c r="I1038" i="15"/>
  <c r="M1037" i="15"/>
  <c r="J1037" i="15"/>
  <c r="I1037" i="15"/>
  <c r="M1036" i="15"/>
  <c r="J1036" i="15"/>
  <c r="I1036" i="15"/>
  <c r="M1035" i="15"/>
  <c r="J1035" i="15"/>
  <c r="I1035" i="15"/>
  <c r="M1034" i="15"/>
  <c r="J1034" i="15"/>
  <c r="I1034" i="15"/>
  <c r="M1033" i="15"/>
  <c r="J1033" i="15"/>
  <c r="I1033" i="15"/>
  <c r="M1032" i="15"/>
  <c r="J1032" i="15"/>
  <c r="I1032" i="15"/>
  <c r="M1031" i="15"/>
  <c r="J1031" i="15"/>
  <c r="I1031" i="15"/>
  <c r="M1030" i="15"/>
  <c r="J1030" i="15"/>
  <c r="I1030" i="15"/>
  <c r="M1029" i="15"/>
  <c r="J1029" i="15"/>
  <c r="I1029" i="15"/>
  <c r="M1028" i="15"/>
  <c r="J1028" i="15"/>
  <c r="I1028" i="15"/>
  <c r="M1027" i="15"/>
  <c r="J1027" i="15"/>
  <c r="I1027" i="15"/>
  <c r="M1026" i="15"/>
  <c r="J1026" i="15"/>
  <c r="I1026" i="15"/>
  <c r="M1025" i="15"/>
  <c r="J1025" i="15"/>
  <c r="I1025" i="15"/>
  <c r="M1024" i="15"/>
  <c r="J1024" i="15"/>
  <c r="I1024" i="15"/>
  <c r="M1023" i="15"/>
  <c r="J1023" i="15"/>
  <c r="I1023" i="15"/>
  <c r="M1022" i="15"/>
  <c r="I1022" i="15"/>
  <c r="M1021" i="15"/>
  <c r="I1021" i="15"/>
  <c r="M1020" i="15"/>
  <c r="I1020" i="15"/>
  <c r="M1019" i="15"/>
  <c r="I1019" i="15"/>
  <c r="M1018" i="15"/>
  <c r="J1018" i="15"/>
  <c r="I1018" i="15"/>
  <c r="M1017" i="15"/>
  <c r="J1017" i="15"/>
  <c r="I1017" i="15"/>
  <c r="M1016" i="15"/>
  <c r="J1016" i="15"/>
  <c r="I1016" i="15"/>
  <c r="M1015" i="15"/>
  <c r="J1015" i="15"/>
  <c r="I1015" i="15"/>
  <c r="M1014" i="15"/>
  <c r="J1014" i="15"/>
  <c r="I1014" i="15"/>
  <c r="M1013" i="15"/>
  <c r="J1013" i="15"/>
  <c r="I1013" i="15"/>
  <c r="M1012" i="15"/>
  <c r="J1012" i="15"/>
  <c r="I1012" i="15"/>
  <c r="M1011" i="15"/>
  <c r="J1011" i="15"/>
  <c r="I1011" i="15"/>
  <c r="M1010" i="15"/>
  <c r="J1010" i="15"/>
  <c r="I1010" i="15"/>
  <c r="M1009" i="15"/>
  <c r="J1009" i="15"/>
  <c r="I1009" i="15"/>
  <c r="M1008" i="15"/>
  <c r="J1008" i="15"/>
  <c r="I1008" i="15"/>
  <c r="M1007" i="15"/>
  <c r="J1007" i="15"/>
  <c r="I1007" i="15"/>
  <c r="M1006" i="15"/>
  <c r="J1006" i="15"/>
  <c r="I1006" i="15"/>
  <c r="M1005" i="15"/>
  <c r="J1005" i="15"/>
  <c r="I1005" i="15"/>
  <c r="M1004" i="15"/>
  <c r="J1004" i="15"/>
  <c r="I1004" i="15"/>
  <c r="M1003" i="15"/>
  <c r="J1003" i="15"/>
  <c r="I1003" i="15"/>
  <c r="M1002" i="15"/>
  <c r="J1002" i="15"/>
  <c r="I1002" i="15"/>
  <c r="M1001" i="15"/>
  <c r="J1001" i="15"/>
  <c r="I1001" i="15"/>
  <c r="M1000" i="15"/>
  <c r="J1000" i="15"/>
  <c r="I1000" i="15"/>
  <c r="M999" i="15"/>
  <c r="J999" i="15"/>
  <c r="I999" i="15"/>
  <c r="M998" i="15"/>
  <c r="J998" i="15"/>
  <c r="I998" i="15"/>
  <c r="M997" i="15"/>
  <c r="J997" i="15"/>
  <c r="I997" i="15"/>
  <c r="M996" i="15"/>
  <c r="J996" i="15"/>
  <c r="I996" i="15"/>
  <c r="M995" i="15"/>
  <c r="J995" i="15"/>
  <c r="I995" i="15"/>
  <c r="M994" i="15"/>
  <c r="J994" i="15"/>
  <c r="I994" i="15"/>
  <c r="M993" i="15"/>
  <c r="J993" i="15"/>
  <c r="I993" i="15"/>
  <c r="M992" i="15"/>
  <c r="J992" i="15"/>
  <c r="I992" i="15"/>
  <c r="M991" i="15"/>
  <c r="J991" i="15"/>
  <c r="I991" i="15"/>
  <c r="M990" i="15"/>
  <c r="J990" i="15"/>
  <c r="I990" i="15"/>
  <c r="M989" i="15"/>
  <c r="J989" i="15"/>
  <c r="I989" i="15"/>
  <c r="M988" i="15"/>
  <c r="J988" i="15"/>
  <c r="I988" i="15"/>
  <c r="M987" i="15"/>
  <c r="J987" i="15"/>
  <c r="I987" i="15"/>
  <c r="M986" i="15"/>
  <c r="J986" i="15"/>
  <c r="I986" i="15"/>
  <c r="M985" i="15"/>
  <c r="J985" i="15"/>
  <c r="I985" i="15"/>
  <c r="M984" i="15"/>
  <c r="J984" i="15"/>
  <c r="I984" i="15"/>
  <c r="M983" i="15"/>
  <c r="J983" i="15"/>
  <c r="I983" i="15"/>
  <c r="M982" i="15"/>
  <c r="J982" i="15"/>
  <c r="I982" i="15"/>
  <c r="M981" i="15"/>
  <c r="J981" i="15"/>
  <c r="I981" i="15"/>
  <c r="M980" i="15"/>
  <c r="J980" i="15"/>
  <c r="I980" i="15"/>
  <c r="M979" i="15"/>
  <c r="J979" i="15"/>
  <c r="I979" i="15"/>
  <c r="M978" i="15"/>
  <c r="J978" i="15"/>
  <c r="I978" i="15"/>
  <c r="M977" i="15"/>
  <c r="J977" i="15"/>
  <c r="I977" i="15"/>
  <c r="M976" i="15"/>
  <c r="J976" i="15"/>
  <c r="I976" i="15"/>
  <c r="M975" i="15"/>
  <c r="J975" i="15"/>
  <c r="I975" i="15"/>
  <c r="M974" i="15"/>
  <c r="J974" i="15"/>
  <c r="I974" i="15"/>
  <c r="M973" i="15"/>
  <c r="J973" i="15"/>
  <c r="I973" i="15"/>
  <c r="M972" i="15"/>
  <c r="J972" i="15"/>
  <c r="I972" i="15"/>
  <c r="M971" i="15"/>
  <c r="J971" i="15"/>
  <c r="I971" i="15"/>
  <c r="M970" i="15"/>
  <c r="J970" i="15"/>
  <c r="I970" i="15"/>
  <c r="M969" i="15"/>
  <c r="J969" i="15"/>
  <c r="I969" i="15"/>
  <c r="M968" i="15"/>
  <c r="J968" i="15"/>
  <c r="I968" i="15"/>
  <c r="M967" i="15"/>
  <c r="J967" i="15"/>
  <c r="I967" i="15"/>
  <c r="M966" i="15"/>
  <c r="J966" i="15"/>
  <c r="I966" i="15"/>
  <c r="M965" i="15"/>
  <c r="J965" i="15"/>
  <c r="I965" i="15"/>
  <c r="M964" i="15"/>
  <c r="J964" i="15"/>
  <c r="I964" i="15"/>
  <c r="M963" i="15"/>
  <c r="J963" i="15"/>
  <c r="I963" i="15"/>
  <c r="M962" i="15"/>
  <c r="J962" i="15"/>
  <c r="I962" i="15"/>
  <c r="M961" i="15"/>
  <c r="J961" i="15"/>
  <c r="I961" i="15"/>
  <c r="M960" i="15"/>
  <c r="J960" i="15"/>
  <c r="I960" i="15"/>
  <c r="M959" i="15"/>
  <c r="J959" i="15"/>
  <c r="I959" i="15"/>
  <c r="M958" i="15"/>
  <c r="J958" i="15"/>
  <c r="I958" i="15"/>
  <c r="M957" i="15"/>
  <c r="J957" i="15"/>
  <c r="I957" i="15"/>
  <c r="M956" i="15"/>
  <c r="J956" i="15"/>
  <c r="I956" i="15"/>
  <c r="M955" i="15"/>
  <c r="J955" i="15"/>
  <c r="I955" i="15"/>
  <c r="M954" i="15"/>
  <c r="J954" i="15"/>
  <c r="I954" i="15"/>
  <c r="M953" i="15"/>
  <c r="J953" i="15"/>
  <c r="I953" i="15"/>
  <c r="M952" i="15"/>
  <c r="J952" i="15"/>
  <c r="I952" i="15"/>
  <c r="M951" i="15"/>
  <c r="J951" i="15"/>
  <c r="I951" i="15"/>
  <c r="M950" i="15"/>
  <c r="J950" i="15"/>
  <c r="I950" i="15"/>
  <c r="M949" i="15"/>
  <c r="J949" i="15"/>
  <c r="I949" i="15"/>
  <c r="M948" i="15"/>
  <c r="J948" i="15"/>
  <c r="I948" i="15"/>
  <c r="M947" i="15"/>
  <c r="J947" i="15"/>
  <c r="I947" i="15"/>
  <c r="M946" i="15"/>
  <c r="J946" i="15"/>
  <c r="I946" i="15"/>
  <c r="M945" i="15"/>
  <c r="J945" i="15"/>
  <c r="I945" i="15"/>
  <c r="M944" i="15"/>
  <c r="J944" i="15"/>
  <c r="I944" i="15"/>
  <c r="M943" i="15"/>
  <c r="J943" i="15"/>
  <c r="I943" i="15"/>
  <c r="M942" i="15"/>
  <c r="J942" i="15"/>
  <c r="I942" i="15"/>
  <c r="M941" i="15"/>
  <c r="J941" i="15"/>
  <c r="I941" i="15"/>
  <c r="M940" i="15"/>
  <c r="J940" i="15"/>
  <c r="I940" i="15"/>
  <c r="M939" i="15"/>
  <c r="J939" i="15"/>
  <c r="I939" i="15"/>
  <c r="M938" i="15"/>
  <c r="J938" i="15"/>
  <c r="I938" i="15"/>
  <c r="M937" i="15"/>
  <c r="J937" i="15"/>
  <c r="I937" i="15"/>
  <c r="M936" i="15"/>
  <c r="J936" i="15"/>
  <c r="I936" i="15"/>
  <c r="M935" i="15"/>
  <c r="J935" i="15"/>
  <c r="I935" i="15"/>
  <c r="M934" i="15"/>
  <c r="J934" i="15"/>
  <c r="I934" i="15"/>
  <c r="M933" i="15"/>
  <c r="J933" i="15"/>
  <c r="I933" i="15"/>
  <c r="M932" i="15"/>
  <c r="J932" i="15"/>
  <c r="I932" i="15"/>
  <c r="M931" i="15"/>
  <c r="J931" i="15"/>
  <c r="I931" i="15"/>
  <c r="M930" i="15"/>
  <c r="J930" i="15"/>
  <c r="I930" i="15"/>
  <c r="M929" i="15"/>
  <c r="J929" i="15"/>
  <c r="I929" i="15"/>
  <c r="M928" i="15"/>
  <c r="J928" i="15"/>
  <c r="I928" i="15"/>
  <c r="M927" i="15"/>
  <c r="J927" i="15"/>
  <c r="I927" i="15"/>
  <c r="M926" i="15"/>
  <c r="J926" i="15"/>
  <c r="I926" i="15"/>
  <c r="M925" i="15"/>
  <c r="J925" i="15"/>
  <c r="I925" i="15"/>
  <c r="M924" i="15"/>
  <c r="J924" i="15"/>
  <c r="I924" i="15"/>
  <c r="M923" i="15"/>
  <c r="J923" i="15"/>
  <c r="I923" i="15"/>
  <c r="M922" i="15"/>
  <c r="J922" i="15"/>
  <c r="I922" i="15"/>
  <c r="M921" i="15"/>
  <c r="J921" i="15"/>
  <c r="I921" i="15"/>
  <c r="M920" i="15"/>
  <c r="J920" i="15"/>
  <c r="I920" i="15"/>
  <c r="M919" i="15"/>
  <c r="J919" i="15"/>
  <c r="I919" i="15"/>
  <c r="M918" i="15"/>
  <c r="J918" i="15"/>
  <c r="I918" i="15"/>
  <c r="M917" i="15"/>
  <c r="J917" i="15"/>
  <c r="I917" i="15"/>
  <c r="M916" i="15"/>
  <c r="J916" i="15"/>
  <c r="I916" i="15"/>
  <c r="M915" i="15"/>
  <c r="J915" i="15"/>
  <c r="I915" i="15"/>
  <c r="M914" i="15"/>
  <c r="J914" i="15"/>
  <c r="I914" i="15"/>
  <c r="M913" i="15"/>
  <c r="J913" i="15"/>
  <c r="I913" i="15"/>
  <c r="M912" i="15"/>
  <c r="J912" i="15"/>
  <c r="I912" i="15"/>
  <c r="M911" i="15"/>
  <c r="J911" i="15"/>
  <c r="I911" i="15"/>
  <c r="M910" i="15"/>
  <c r="J910" i="15"/>
  <c r="I910" i="15"/>
  <c r="M909" i="15"/>
  <c r="J909" i="15"/>
  <c r="I909" i="15"/>
  <c r="M908" i="15"/>
  <c r="J908" i="15"/>
  <c r="I908" i="15"/>
  <c r="M907" i="15"/>
  <c r="J907" i="15"/>
  <c r="I907" i="15"/>
  <c r="M906" i="15"/>
  <c r="J906" i="15"/>
  <c r="I906" i="15"/>
  <c r="M905" i="15"/>
  <c r="J905" i="15"/>
  <c r="I905" i="15"/>
  <c r="M904" i="15"/>
  <c r="J904" i="15"/>
  <c r="I904" i="15"/>
  <c r="M903" i="15"/>
  <c r="J903" i="15"/>
  <c r="I903" i="15"/>
  <c r="M902" i="15"/>
  <c r="J902" i="15"/>
  <c r="I902" i="15"/>
  <c r="M901" i="15"/>
  <c r="J901" i="15"/>
  <c r="I901" i="15"/>
  <c r="M900" i="15"/>
  <c r="J900" i="15"/>
  <c r="I900" i="15"/>
  <c r="M899" i="15"/>
  <c r="J899" i="15"/>
  <c r="I899" i="15"/>
  <c r="M898" i="15"/>
  <c r="J898" i="15"/>
  <c r="I898" i="15"/>
  <c r="M897" i="15"/>
  <c r="J897" i="15"/>
  <c r="I897" i="15"/>
  <c r="M896" i="15"/>
  <c r="J896" i="15"/>
  <c r="I896" i="15"/>
  <c r="M895" i="15"/>
  <c r="J895" i="15"/>
  <c r="I895" i="15"/>
  <c r="M894" i="15"/>
  <c r="J894" i="15"/>
  <c r="I894" i="15"/>
  <c r="M893" i="15"/>
  <c r="J893" i="15"/>
  <c r="I893" i="15"/>
  <c r="M892" i="15"/>
  <c r="J892" i="15"/>
  <c r="I892" i="15"/>
  <c r="M891" i="15"/>
  <c r="J891" i="15"/>
  <c r="I891" i="15"/>
  <c r="M890" i="15"/>
  <c r="J890" i="15"/>
  <c r="I890" i="15"/>
  <c r="M889" i="15"/>
  <c r="J889" i="15"/>
  <c r="I889" i="15"/>
  <c r="M888" i="15"/>
  <c r="J888" i="15"/>
  <c r="I888" i="15"/>
  <c r="M887" i="15"/>
  <c r="J887" i="15"/>
  <c r="I887" i="15"/>
  <c r="M886" i="15"/>
  <c r="J886" i="15"/>
  <c r="I886" i="15"/>
  <c r="M885" i="15"/>
  <c r="J885" i="15"/>
  <c r="I885" i="15"/>
  <c r="M884" i="15"/>
  <c r="J884" i="15"/>
  <c r="I884" i="15"/>
  <c r="M883" i="15"/>
  <c r="J883" i="15"/>
  <c r="I883" i="15"/>
  <c r="M882" i="15"/>
  <c r="J882" i="15"/>
  <c r="I882" i="15"/>
  <c r="M881" i="15"/>
  <c r="J881" i="15"/>
  <c r="I881" i="15"/>
  <c r="M880" i="15"/>
  <c r="J880" i="15"/>
  <c r="I880" i="15"/>
  <c r="M879" i="15"/>
  <c r="J879" i="15"/>
  <c r="I879" i="15"/>
  <c r="M878" i="15"/>
  <c r="J878" i="15"/>
  <c r="I878" i="15"/>
  <c r="M877" i="15"/>
  <c r="J877" i="15"/>
  <c r="I877" i="15"/>
  <c r="M876" i="15"/>
  <c r="J876" i="15"/>
  <c r="I876" i="15"/>
  <c r="M875" i="15"/>
  <c r="J875" i="15"/>
  <c r="I875" i="15"/>
  <c r="M874" i="15"/>
  <c r="J874" i="15"/>
  <c r="I874" i="15"/>
  <c r="M873" i="15"/>
  <c r="J873" i="15"/>
  <c r="I873" i="15"/>
  <c r="M872" i="15"/>
  <c r="J872" i="15"/>
  <c r="I872" i="15"/>
  <c r="M871" i="15"/>
  <c r="J871" i="15"/>
  <c r="I871" i="15"/>
  <c r="M870" i="15"/>
  <c r="J870" i="15"/>
  <c r="I870" i="15"/>
  <c r="M869" i="15"/>
  <c r="J869" i="15"/>
  <c r="I869" i="15"/>
  <c r="M868" i="15"/>
  <c r="J868" i="15"/>
  <c r="I868" i="15"/>
  <c r="M867" i="15"/>
  <c r="J867" i="15"/>
  <c r="I867" i="15"/>
  <c r="M866" i="15"/>
  <c r="J866" i="15"/>
  <c r="I866" i="15"/>
  <c r="M865" i="15"/>
  <c r="J865" i="15"/>
  <c r="I865" i="15"/>
  <c r="M864" i="15"/>
  <c r="J864" i="15"/>
  <c r="I864" i="15"/>
  <c r="M863" i="15"/>
  <c r="J863" i="15"/>
  <c r="I863" i="15"/>
  <c r="M862" i="15"/>
  <c r="J862" i="15"/>
  <c r="I862" i="15"/>
  <c r="M861" i="15"/>
  <c r="J861" i="15"/>
  <c r="I861" i="15"/>
  <c r="M860" i="15"/>
  <c r="J860" i="15"/>
  <c r="I860" i="15"/>
  <c r="M859" i="15"/>
  <c r="J859" i="15"/>
  <c r="I859" i="15"/>
  <c r="M858" i="15"/>
  <c r="J858" i="15"/>
  <c r="I858" i="15"/>
  <c r="M857" i="15"/>
  <c r="J857" i="15"/>
  <c r="I857" i="15"/>
  <c r="M856" i="15"/>
  <c r="J856" i="15"/>
  <c r="I856" i="15"/>
  <c r="M855" i="15"/>
  <c r="J855" i="15"/>
  <c r="I855" i="15"/>
  <c r="M854" i="15"/>
  <c r="J854" i="15"/>
  <c r="I854" i="15"/>
  <c r="M853" i="15"/>
  <c r="J853" i="15"/>
  <c r="I853" i="15"/>
  <c r="M852" i="15"/>
  <c r="J852" i="15"/>
  <c r="I852" i="15"/>
  <c r="M851" i="15"/>
  <c r="J851" i="15"/>
  <c r="I851" i="15"/>
  <c r="M850" i="15"/>
  <c r="J850" i="15"/>
  <c r="I850" i="15"/>
  <c r="M849" i="15"/>
  <c r="J849" i="15"/>
  <c r="I849" i="15"/>
  <c r="M848" i="15"/>
  <c r="J848" i="15"/>
  <c r="I848" i="15"/>
  <c r="M847" i="15"/>
  <c r="J847" i="15"/>
  <c r="I847" i="15"/>
  <c r="M846" i="15"/>
  <c r="J846" i="15"/>
  <c r="I846" i="15"/>
  <c r="M845" i="15"/>
  <c r="J845" i="15"/>
  <c r="I845" i="15"/>
  <c r="M844" i="15"/>
  <c r="J844" i="15"/>
  <c r="I844" i="15"/>
  <c r="M843" i="15"/>
  <c r="J843" i="15"/>
  <c r="I843" i="15"/>
  <c r="M842" i="15"/>
  <c r="J842" i="15"/>
  <c r="I842" i="15"/>
  <c r="M841" i="15"/>
  <c r="J841" i="15"/>
  <c r="I841" i="15"/>
  <c r="M840" i="15"/>
  <c r="J840" i="15"/>
  <c r="I840" i="15"/>
  <c r="M839" i="15"/>
  <c r="J839" i="15"/>
  <c r="I839" i="15"/>
  <c r="M838" i="15"/>
  <c r="J838" i="15"/>
  <c r="I838" i="15"/>
  <c r="M837" i="15"/>
  <c r="J837" i="15"/>
  <c r="I837" i="15"/>
  <c r="M836" i="15"/>
  <c r="J836" i="15"/>
  <c r="I836" i="15"/>
  <c r="M835" i="15"/>
  <c r="J835" i="15"/>
  <c r="I835" i="15"/>
  <c r="M834" i="15"/>
  <c r="J834" i="15"/>
  <c r="I834" i="15"/>
  <c r="M833" i="15"/>
  <c r="J833" i="15"/>
  <c r="I833" i="15"/>
  <c r="M832" i="15"/>
  <c r="J832" i="15"/>
  <c r="I832" i="15"/>
  <c r="M831" i="15"/>
  <c r="J831" i="15"/>
  <c r="I831" i="15"/>
  <c r="M830" i="15"/>
  <c r="J830" i="15"/>
  <c r="I830" i="15"/>
  <c r="M829" i="15"/>
  <c r="J829" i="15"/>
  <c r="I829" i="15"/>
  <c r="M828" i="15"/>
  <c r="J828" i="15"/>
  <c r="I828" i="15"/>
  <c r="M827" i="15"/>
  <c r="J827" i="15"/>
  <c r="I827" i="15"/>
  <c r="M826" i="15"/>
  <c r="J826" i="15"/>
  <c r="I826" i="15"/>
  <c r="M825" i="15"/>
  <c r="J825" i="15"/>
  <c r="I825" i="15"/>
  <c r="M824" i="15"/>
  <c r="J824" i="15"/>
  <c r="I824" i="15"/>
  <c r="M823" i="15"/>
  <c r="J823" i="15"/>
  <c r="I823" i="15"/>
  <c r="M822" i="15"/>
  <c r="J822" i="15"/>
  <c r="I822" i="15"/>
  <c r="M821" i="15"/>
  <c r="J821" i="15"/>
  <c r="I821" i="15"/>
  <c r="M820" i="15"/>
  <c r="J820" i="15"/>
  <c r="I820" i="15"/>
  <c r="M819" i="15"/>
  <c r="J819" i="15"/>
  <c r="I819" i="15"/>
  <c r="M818" i="15"/>
  <c r="J818" i="15"/>
  <c r="I818" i="15"/>
  <c r="M817" i="15"/>
  <c r="J817" i="15"/>
  <c r="I817" i="15"/>
  <c r="M816" i="15"/>
  <c r="J816" i="15"/>
  <c r="I816" i="15"/>
  <c r="M815" i="15"/>
  <c r="J815" i="15"/>
  <c r="I815" i="15"/>
  <c r="M814" i="15"/>
  <c r="J814" i="15"/>
  <c r="I814" i="15"/>
  <c r="M813" i="15"/>
  <c r="J813" i="15"/>
  <c r="I813" i="15"/>
  <c r="M812" i="15"/>
  <c r="J812" i="15"/>
  <c r="I812" i="15"/>
  <c r="M811" i="15"/>
  <c r="J811" i="15"/>
  <c r="I811" i="15"/>
  <c r="M810" i="15"/>
  <c r="J810" i="15"/>
  <c r="I810" i="15"/>
  <c r="M809" i="15"/>
  <c r="J809" i="15"/>
  <c r="I809" i="15"/>
  <c r="M808" i="15"/>
  <c r="J808" i="15"/>
  <c r="I808" i="15"/>
  <c r="M807" i="15"/>
  <c r="J807" i="15"/>
  <c r="I807" i="15"/>
  <c r="M806" i="15"/>
  <c r="J806" i="15"/>
  <c r="I806" i="15"/>
  <c r="M805" i="15"/>
  <c r="J805" i="15"/>
  <c r="I805" i="15"/>
  <c r="M804" i="15"/>
  <c r="J804" i="15"/>
  <c r="I804" i="15"/>
  <c r="M803" i="15"/>
  <c r="J803" i="15"/>
  <c r="I803" i="15"/>
  <c r="M802" i="15"/>
  <c r="J802" i="15"/>
  <c r="I802" i="15"/>
  <c r="M801" i="15"/>
  <c r="J801" i="15"/>
  <c r="I801" i="15"/>
  <c r="M800" i="15"/>
  <c r="J800" i="15"/>
  <c r="I800" i="15"/>
  <c r="M799" i="15"/>
  <c r="J799" i="15"/>
  <c r="I799" i="15"/>
  <c r="M798" i="15"/>
  <c r="J798" i="15"/>
  <c r="I798" i="15"/>
  <c r="M797" i="15"/>
  <c r="J797" i="15"/>
  <c r="I797" i="15"/>
  <c r="M796" i="15"/>
  <c r="J796" i="15"/>
  <c r="I796" i="15"/>
  <c r="M795" i="15"/>
  <c r="J795" i="15"/>
  <c r="I795" i="15"/>
  <c r="M794" i="15"/>
  <c r="J794" i="15"/>
  <c r="I794" i="15"/>
  <c r="M793" i="15"/>
  <c r="J793" i="15"/>
  <c r="I793" i="15"/>
  <c r="M792" i="15"/>
  <c r="J792" i="15"/>
  <c r="I792" i="15"/>
  <c r="M791" i="15"/>
  <c r="J791" i="15"/>
  <c r="I791" i="15"/>
  <c r="M790" i="15"/>
  <c r="J790" i="15"/>
  <c r="I790" i="15"/>
  <c r="M789" i="15"/>
  <c r="J789" i="15"/>
  <c r="I789" i="15"/>
  <c r="M788" i="15"/>
  <c r="J788" i="15"/>
  <c r="I788" i="15"/>
  <c r="M787" i="15"/>
  <c r="J787" i="15"/>
  <c r="I787" i="15"/>
  <c r="M786" i="15"/>
  <c r="J786" i="15"/>
  <c r="I786" i="15"/>
  <c r="M785" i="15"/>
  <c r="J785" i="15"/>
  <c r="I785" i="15"/>
  <c r="M784" i="15"/>
  <c r="J784" i="15"/>
  <c r="I784" i="15"/>
  <c r="M783" i="15"/>
  <c r="J783" i="15"/>
  <c r="I783" i="15"/>
  <c r="M782" i="15"/>
  <c r="J782" i="15"/>
  <c r="I782" i="15"/>
  <c r="M781" i="15"/>
  <c r="J781" i="15"/>
  <c r="I781" i="15"/>
  <c r="M780" i="15"/>
  <c r="J780" i="15"/>
  <c r="I780" i="15"/>
  <c r="M779" i="15"/>
  <c r="J779" i="15"/>
  <c r="I779" i="15"/>
  <c r="M778" i="15"/>
  <c r="J778" i="15"/>
  <c r="I778" i="15"/>
  <c r="M777" i="15"/>
  <c r="J777" i="15"/>
  <c r="I777" i="15"/>
  <c r="M776" i="15"/>
  <c r="J776" i="15"/>
  <c r="I776" i="15"/>
  <c r="M775" i="15"/>
  <c r="J775" i="15"/>
  <c r="I775" i="15"/>
  <c r="M774" i="15"/>
  <c r="J774" i="15"/>
  <c r="I774" i="15"/>
  <c r="M773" i="15"/>
  <c r="J773" i="15"/>
  <c r="I773" i="15"/>
  <c r="M772" i="15"/>
  <c r="J772" i="15"/>
  <c r="I772" i="15"/>
  <c r="M771" i="15"/>
  <c r="J771" i="15"/>
  <c r="I771" i="15"/>
  <c r="M770" i="15"/>
  <c r="J770" i="15"/>
  <c r="I770" i="15"/>
  <c r="M769" i="15"/>
  <c r="J769" i="15"/>
  <c r="I769" i="15"/>
  <c r="M768" i="15"/>
  <c r="J768" i="15"/>
  <c r="I768" i="15"/>
  <c r="M767" i="15"/>
  <c r="J767" i="15"/>
  <c r="I767" i="15"/>
  <c r="M766" i="15"/>
  <c r="J766" i="15"/>
  <c r="I766" i="15"/>
  <c r="M765" i="15"/>
  <c r="J765" i="15"/>
  <c r="I765" i="15"/>
  <c r="M764" i="15"/>
  <c r="J764" i="15"/>
  <c r="I764" i="15"/>
  <c r="M763" i="15"/>
  <c r="J763" i="15"/>
  <c r="I763" i="15"/>
  <c r="M762" i="15"/>
  <c r="J762" i="15"/>
  <c r="I762" i="15"/>
  <c r="M761" i="15"/>
  <c r="J761" i="15"/>
  <c r="I761" i="15"/>
  <c r="M760" i="15"/>
  <c r="J760" i="15"/>
  <c r="I760" i="15"/>
  <c r="M759" i="15"/>
  <c r="J759" i="15"/>
  <c r="I759" i="15"/>
  <c r="M758" i="15"/>
  <c r="J758" i="15"/>
  <c r="I758" i="15"/>
  <c r="M757" i="15"/>
  <c r="J757" i="15"/>
  <c r="I757" i="15"/>
  <c r="M756" i="15"/>
  <c r="J756" i="15"/>
  <c r="I756" i="15"/>
  <c r="M755" i="15"/>
  <c r="J755" i="15"/>
  <c r="I755" i="15"/>
  <c r="M754" i="15"/>
  <c r="J754" i="15"/>
  <c r="I754" i="15"/>
  <c r="M753" i="15"/>
  <c r="J753" i="15"/>
  <c r="I753" i="15"/>
  <c r="M752" i="15"/>
  <c r="J752" i="15"/>
  <c r="I752" i="15"/>
  <c r="M751" i="15"/>
  <c r="J751" i="15"/>
  <c r="I751" i="15"/>
  <c r="M750" i="15"/>
  <c r="J750" i="15"/>
  <c r="I750" i="15"/>
  <c r="M749" i="15"/>
  <c r="J749" i="15"/>
  <c r="I749" i="15"/>
  <c r="M748" i="15"/>
  <c r="J748" i="15"/>
  <c r="I748" i="15"/>
  <c r="M747" i="15"/>
  <c r="J747" i="15"/>
  <c r="I747" i="15"/>
  <c r="M746" i="15"/>
  <c r="J746" i="15"/>
  <c r="I746" i="15"/>
  <c r="M745" i="15"/>
  <c r="J745" i="15"/>
  <c r="I745" i="15"/>
  <c r="M744" i="15"/>
  <c r="J744" i="15"/>
  <c r="I744" i="15"/>
  <c r="M743" i="15"/>
  <c r="J743" i="15"/>
  <c r="I743" i="15"/>
  <c r="M742" i="15"/>
  <c r="J742" i="15"/>
  <c r="I742" i="15"/>
  <c r="M741" i="15"/>
  <c r="J741" i="15"/>
  <c r="I741" i="15"/>
  <c r="M740" i="15"/>
  <c r="J740" i="15"/>
  <c r="I740" i="15"/>
  <c r="M739" i="15"/>
  <c r="J739" i="15"/>
  <c r="I739" i="15"/>
  <c r="M738" i="15"/>
  <c r="J738" i="15"/>
  <c r="I738" i="15"/>
  <c r="M737" i="15"/>
  <c r="J737" i="15"/>
  <c r="I737" i="15"/>
  <c r="M736" i="15"/>
  <c r="J736" i="15"/>
  <c r="I736" i="15"/>
  <c r="M735" i="15"/>
  <c r="J735" i="15"/>
  <c r="I735" i="15"/>
  <c r="M734" i="15"/>
  <c r="J734" i="15"/>
  <c r="I734" i="15"/>
  <c r="M733" i="15"/>
  <c r="J733" i="15"/>
  <c r="I733" i="15"/>
  <c r="M732" i="15"/>
  <c r="J732" i="15"/>
  <c r="I732" i="15"/>
  <c r="M731" i="15"/>
  <c r="J731" i="15"/>
  <c r="I731" i="15"/>
  <c r="M730" i="15"/>
  <c r="J730" i="15"/>
  <c r="I730" i="15"/>
  <c r="M729" i="15"/>
  <c r="J729" i="15"/>
  <c r="I729" i="15"/>
  <c r="M728" i="15"/>
  <c r="J728" i="15"/>
  <c r="I728" i="15"/>
  <c r="M727" i="15"/>
  <c r="J727" i="15"/>
  <c r="I727" i="15"/>
  <c r="M726" i="15"/>
  <c r="J726" i="15"/>
  <c r="I726" i="15"/>
  <c r="M725" i="15"/>
  <c r="J725" i="15"/>
  <c r="I725" i="15"/>
  <c r="M724" i="15"/>
  <c r="J724" i="15"/>
  <c r="I724" i="15"/>
  <c r="M723" i="15"/>
  <c r="J723" i="15"/>
  <c r="I723" i="15"/>
  <c r="M722" i="15"/>
  <c r="J722" i="15"/>
  <c r="I722" i="15"/>
  <c r="M721" i="15"/>
  <c r="I721" i="15"/>
  <c r="M720" i="15"/>
  <c r="J720" i="15"/>
  <c r="I720" i="15"/>
  <c r="M719" i="15"/>
  <c r="J719" i="15"/>
  <c r="I719" i="15"/>
  <c r="M718" i="15"/>
  <c r="J718" i="15"/>
  <c r="I718" i="15"/>
  <c r="M717" i="15"/>
  <c r="J717" i="15"/>
  <c r="I717" i="15"/>
  <c r="M716" i="15"/>
  <c r="J716" i="15"/>
  <c r="I716" i="15"/>
  <c r="M715" i="15"/>
  <c r="J715" i="15"/>
  <c r="I715" i="15"/>
  <c r="M714" i="15"/>
  <c r="J714" i="15"/>
  <c r="I714" i="15"/>
  <c r="M713" i="15"/>
  <c r="J713" i="15"/>
  <c r="I713" i="15"/>
  <c r="M712" i="15"/>
  <c r="J712" i="15"/>
  <c r="I712" i="15"/>
  <c r="M711" i="15"/>
  <c r="J711" i="15"/>
  <c r="I711" i="15"/>
  <c r="M710" i="15"/>
  <c r="J710" i="15"/>
  <c r="I710" i="15"/>
  <c r="M709" i="15"/>
  <c r="J709" i="15"/>
  <c r="I709" i="15"/>
  <c r="M708" i="15"/>
  <c r="J708" i="15"/>
  <c r="I708" i="15"/>
  <c r="M707" i="15"/>
  <c r="J707" i="15"/>
  <c r="I707" i="15"/>
  <c r="M706" i="15"/>
  <c r="J706" i="15"/>
  <c r="I706" i="15"/>
  <c r="M705" i="15"/>
  <c r="J705" i="15"/>
  <c r="I705" i="15"/>
  <c r="M704" i="15"/>
  <c r="J704" i="15"/>
  <c r="I704" i="15"/>
  <c r="M703" i="15"/>
  <c r="J703" i="15"/>
  <c r="I703" i="15"/>
  <c r="M702" i="15"/>
  <c r="J702" i="15"/>
  <c r="I702" i="15"/>
  <c r="M701" i="15"/>
  <c r="J701" i="15"/>
  <c r="I701" i="15"/>
  <c r="M700" i="15"/>
  <c r="J700" i="15"/>
  <c r="I700" i="15"/>
  <c r="M699" i="15"/>
  <c r="J699" i="15"/>
  <c r="I699" i="15"/>
  <c r="M698" i="15"/>
  <c r="J698" i="15"/>
  <c r="I698" i="15"/>
  <c r="M697" i="15"/>
  <c r="J697" i="15"/>
  <c r="I697" i="15"/>
  <c r="M696" i="15"/>
  <c r="J696" i="15"/>
  <c r="I696" i="15"/>
  <c r="M695" i="15"/>
  <c r="J695" i="15"/>
  <c r="I695" i="15"/>
  <c r="M694" i="15"/>
  <c r="J694" i="15"/>
  <c r="I694" i="15"/>
  <c r="M693" i="15"/>
  <c r="J693" i="15"/>
  <c r="I693" i="15"/>
  <c r="M692" i="15"/>
  <c r="J692" i="15"/>
  <c r="I692" i="15"/>
  <c r="M691" i="15"/>
  <c r="J691" i="15"/>
  <c r="I691" i="15"/>
  <c r="M690" i="15"/>
  <c r="J690" i="15"/>
  <c r="I690" i="15"/>
  <c r="M689" i="15"/>
  <c r="J689" i="15"/>
  <c r="I689" i="15"/>
  <c r="M688" i="15"/>
  <c r="J688" i="15"/>
  <c r="I688" i="15"/>
  <c r="M687" i="15"/>
  <c r="J687" i="15"/>
  <c r="I687" i="15"/>
  <c r="M686" i="15"/>
  <c r="J686" i="15"/>
  <c r="I686" i="15"/>
  <c r="M685" i="15"/>
  <c r="J685" i="15"/>
  <c r="I685" i="15"/>
  <c r="M684" i="15"/>
  <c r="J684" i="15"/>
  <c r="I684" i="15"/>
  <c r="M683" i="15"/>
  <c r="J683" i="15"/>
  <c r="I683" i="15"/>
  <c r="M682" i="15"/>
  <c r="J682" i="15"/>
  <c r="I682" i="15"/>
  <c r="M681" i="15"/>
  <c r="J681" i="15"/>
  <c r="I681" i="15"/>
  <c r="M680" i="15"/>
  <c r="J680" i="15"/>
  <c r="I680" i="15"/>
  <c r="M679" i="15"/>
  <c r="J679" i="15"/>
  <c r="I679" i="15"/>
  <c r="M678" i="15"/>
  <c r="J678" i="15"/>
  <c r="I678" i="15"/>
  <c r="M677" i="15"/>
  <c r="J677" i="15"/>
  <c r="I677" i="15"/>
  <c r="M676" i="15"/>
  <c r="J676" i="15"/>
  <c r="I676" i="15"/>
  <c r="M675" i="15"/>
  <c r="J675" i="15"/>
  <c r="I675" i="15"/>
  <c r="M674" i="15"/>
  <c r="J674" i="15"/>
  <c r="I674" i="15"/>
  <c r="M673" i="15"/>
  <c r="J673" i="15"/>
  <c r="I673" i="15"/>
  <c r="M672" i="15"/>
  <c r="J672" i="15"/>
  <c r="I672" i="15"/>
  <c r="M671" i="15"/>
  <c r="J671" i="15"/>
  <c r="I671" i="15"/>
  <c r="M670" i="15"/>
  <c r="J670" i="15"/>
  <c r="I670" i="15"/>
  <c r="M669" i="15"/>
  <c r="J669" i="15"/>
  <c r="I669" i="15"/>
  <c r="M668" i="15"/>
  <c r="J668" i="15"/>
  <c r="I668" i="15"/>
  <c r="M667" i="15"/>
  <c r="J667" i="15"/>
  <c r="I667" i="15"/>
  <c r="M666" i="15"/>
  <c r="J666" i="15"/>
  <c r="I666" i="15"/>
  <c r="M665" i="15"/>
  <c r="J665" i="15"/>
  <c r="I665" i="15"/>
  <c r="M664" i="15"/>
  <c r="J664" i="15"/>
  <c r="I664" i="15"/>
  <c r="M663" i="15"/>
  <c r="J663" i="15"/>
  <c r="I663" i="15"/>
  <c r="M662" i="15"/>
  <c r="J662" i="15"/>
  <c r="I662" i="15"/>
  <c r="M661" i="15"/>
  <c r="J661" i="15"/>
  <c r="I661" i="15"/>
  <c r="M660" i="15"/>
  <c r="J660" i="15"/>
  <c r="I660" i="15"/>
  <c r="M659" i="15"/>
  <c r="J659" i="15"/>
  <c r="I659" i="15"/>
  <c r="M658" i="15"/>
  <c r="J658" i="15"/>
  <c r="I658" i="15"/>
  <c r="M657" i="15"/>
  <c r="J657" i="15"/>
  <c r="I657" i="15"/>
  <c r="M656" i="15"/>
  <c r="J656" i="15"/>
  <c r="I656" i="15"/>
  <c r="M655" i="15"/>
  <c r="J655" i="15"/>
  <c r="I655" i="15"/>
  <c r="M654" i="15"/>
  <c r="J654" i="15"/>
  <c r="I654" i="15"/>
  <c r="M653" i="15"/>
  <c r="J653" i="15"/>
  <c r="I653" i="15"/>
  <c r="M652" i="15"/>
  <c r="J652" i="15"/>
  <c r="I652" i="15"/>
  <c r="M651" i="15"/>
  <c r="J651" i="15"/>
  <c r="I651" i="15"/>
  <c r="M650" i="15"/>
  <c r="J650" i="15"/>
  <c r="I650" i="15"/>
  <c r="M649" i="15"/>
  <c r="J649" i="15"/>
  <c r="I649" i="15"/>
  <c r="M648" i="15"/>
  <c r="J648" i="15"/>
  <c r="I648" i="15"/>
  <c r="M647" i="15"/>
  <c r="J647" i="15"/>
  <c r="I647" i="15"/>
  <c r="M646" i="15"/>
  <c r="J646" i="15"/>
  <c r="I646" i="15"/>
  <c r="M645" i="15"/>
  <c r="J645" i="15"/>
  <c r="I645" i="15"/>
  <c r="M644" i="15"/>
  <c r="J644" i="15"/>
  <c r="I644" i="15"/>
  <c r="M643" i="15"/>
  <c r="J643" i="15"/>
  <c r="I643" i="15"/>
  <c r="M642" i="15"/>
  <c r="J642" i="15"/>
  <c r="I642" i="15"/>
  <c r="M641" i="15"/>
  <c r="J641" i="15"/>
  <c r="I641" i="15"/>
  <c r="M640" i="15"/>
  <c r="J640" i="15"/>
  <c r="I640" i="15"/>
  <c r="M639" i="15"/>
  <c r="J639" i="15"/>
  <c r="I639" i="15"/>
  <c r="M638" i="15"/>
  <c r="J638" i="15"/>
  <c r="I638" i="15"/>
  <c r="M637" i="15"/>
  <c r="J637" i="15"/>
  <c r="I637" i="15"/>
  <c r="M636" i="15"/>
  <c r="J636" i="15"/>
  <c r="I636" i="15"/>
  <c r="M635" i="15"/>
  <c r="J635" i="15"/>
  <c r="I635" i="15"/>
  <c r="M634" i="15"/>
  <c r="J634" i="15"/>
  <c r="I634" i="15"/>
  <c r="M633" i="15"/>
  <c r="J633" i="15"/>
  <c r="I633" i="15"/>
  <c r="M632" i="15"/>
  <c r="J632" i="15"/>
  <c r="I632" i="15"/>
  <c r="M631" i="15"/>
  <c r="J631" i="15"/>
  <c r="I631" i="15"/>
  <c r="M630" i="15"/>
  <c r="J630" i="15"/>
  <c r="I630" i="15"/>
  <c r="M629" i="15"/>
  <c r="J629" i="15"/>
  <c r="I629" i="15"/>
  <c r="M628" i="15"/>
  <c r="J628" i="15"/>
  <c r="I628" i="15"/>
  <c r="M627" i="15"/>
  <c r="J627" i="15"/>
  <c r="I627" i="15"/>
  <c r="M626" i="15"/>
  <c r="J626" i="15"/>
  <c r="I626" i="15"/>
  <c r="M625" i="15"/>
  <c r="J625" i="15"/>
  <c r="I625" i="15"/>
  <c r="M624" i="15"/>
  <c r="J624" i="15"/>
  <c r="I624" i="15"/>
  <c r="M623" i="15"/>
  <c r="J623" i="15"/>
  <c r="I623" i="15"/>
  <c r="M622" i="15"/>
  <c r="J622" i="15"/>
  <c r="I622" i="15"/>
  <c r="M621" i="15"/>
  <c r="J621" i="15"/>
  <c r="I621" i="15"/>
  <c r="M620" i="15"/>
  <c r="J620" i="15"/>
  <c r="I620" i="15"/>
  <c r="M619" i="15"/>
  <c r="J619" i="15"/>
  <c r="I619" i="15"/>
  <c r="M618" i="15"/>
  <c r="J618" i="15"/>
  <c r="I618" i="15"/>
  <c r="M617" i="15"/>
  <c r="J617" i="15"/>
  <c r="I617" i="15"/>
  <c r="M616" i="15"/>
  <c r="J616" i="15"/>
  <c r="I616" i="15"/>
  <c r="M615" i="15"/>
  <c r="J615" i="15"/>
  <c r="I615" i="15"/>
  <c r="M614" i="15"/>
  <c r="J614" i="15"/>
  <c r="I614" i="15"/>
  <c r="M613" i="15"/>
  <c r="J613" i="15"/>
  <c r="I613" i="15"/>
  <c r="M612" i="15"/>
  <c r="J612" i="15"/>
  <c r="I612" i="15"/>
  <c r="M611" i="15"/>
  <c r="J611" i="15"/>
  <c r="I611" i="15"/>
  <c r="M610" i="15"/>
  <c r="J610" i="15"/>
  <c r="I610" i="15"/>
  <c r="M609" i="15"/>
  <c r="J609" i="15"/>
  <c r="I609" i="15"/>
  <c r="M608" i="15"/>
  <c r="J608" i="15"/>
  <c r="I608" i="15"/>
  <c r="M607" i="15"/>
  <c r="J607" i="15"/>
  <c r="I607" i="15"/>
  <c r="M606" i="15"/>
  <c r="J606" i="15"/>
  <c r="I606" i="15"/>
  <c r="M605" i="15"/>
  <c r="J605" i="15"/>
  <c r="I605" i="15"/>
  <c r="M604" i="15"/>
  <c r="J604" i="15"/>
  <c r="I604" i="15"/>
  <c r="M603" i="15"/>
  <c r="J603" i="15"/>
  <c r="I603" i="15"/>
  <c r="M602" i="15"/>
  <c r="J602" i="15"/>
  <c r="I602" i="15"/>
  <c r="M601" i="15"/>
  <c r="J601" i="15"/>
  <c r="I601" i="15"/>
  <c r="M600" i="15"/>
  <c r="J600" i="15"/>
  <c r="I600" i="15"/>
  <c r="M599" i="15"/>
  <c r="J599" i="15"/>
  <c r="I599" i="15"/>
  <c r="M598" i="15"/>
  <c r="J598" i="15"/>
  <c r="I598" i="15"/>
  <c r="M597" i="15"/>
  <c r="J597" i="15"/>
  <c r="I597" i="15"/>
  <c r="M596" i="15"/>
  <c r="J596" i="15"/>
  <c r="I596" i="15"/>
  <c r="M595" i="15"/>
  <c r="J595" i="15"/>
  <c r="I595" i="15"/>
  <c r="M594" i="15"/>
  <c r="J594" i="15"/>
  <c r="I594" i="15"/>
  <c r="M593" i="15"/>
  <c r="J593" i="15"/>
  <c r="I593" i="15"/>
  <c r="M592" i="15"/>
  <c r="J592" i="15"/>
  <c r="I592" i="15"/>
  <c r="M591" i="15"/>
  <c r="J591" i="15"/>
  <c r="I591" i="15"/>
  <c r="M590" i="15"/>
  <c r="J590" i="15"/>
  <c r="I590" i="15"/>
  <c r="M589" i="15"/>
  <c r="J589" i="15"/>
  <c r="I589" i="15"/>
  <c r="M588" i="15"/>
  <c r="J588" i="15"/>
  <c r="I588" i="15"/>
  <c r="M587" i="15"/>
  <c r="J587" i="15"/>
  <c r="I587" i="15"/>
  <c r="M586" i="15"/>
  <c r="J586" i="15"/>
  <c r="I586" i="15"/>
  <c r="M585" i="15"/>
  <c r="J585" i="15"/>
  <c r="I585" i="15"/>
  <c r="M584" i="15"/>
  <c r="J584" i="15"/>
  <c r="I584" i="15"/>
  <c r="M583" i="15"/>
  <c r="J583" i="15"/>
  <c r="I583" i="15"/>
  <c r="M582" i="15"/>
  <c r="J582" i="15"/>
  <c r="I582" i="15"/>
  <c r="M581" i="15"/>
  <c r="J581" i="15"/>
  <c r="I581" i="15"/>
  <c r="M580" i="15"/>
  <c r="J580" i="15"/>
  <c r="I580" i="15"/>
  <c r="M579" i="15"/>
  <c r="J579" i="15"/>
  <c r="I579" i="15"/>
  <c r="M578" i="15"/>
  <c r="J578" i="15"/>
  <c r="I578" i="15"/>
  <c r="M577" i="15"/>
  <c r="J577" i="15"/>
  <c r="I577" i="15"/>
  <c r="M576" i="15"/>
  <c r="J576" i="15"/>
  <c r="I576" i="15"/>
  <c r="M575" i="15"/>
  <c r="J575" i="15"/>
  <c r="I575" i="15"/>
  <c r="M574" i="15"/>
  <c r="J574" i="15"/>
  <c r="I574" i="15"/>
  <c r="M573" i="15"/>
  <c r="J573" i="15"/>
  <c r="I573" i="15"/>
  <c r="M572" i="15"/>
  <c r="I572" i="15"/>
  <c r="M571" i="15"/>
  <c r="J571" i="15"/>
  <c r="I571" i="15"/>
  <c r="M570" i="15"/>
  <c r="J570" i="15"/>
  <c r="I570" i="15"/>
  <c r="M569" i="15"/>
  <c r="J569" i="15"/>
  <c r="I569" i="15"/>
  <c r="M568" i="15"/>
  <c r="J568" i="15"/>
  <c r="I568" i="15"/>
  <c r="M567" i="15"/>
  <c r="J567" i="15"/>
  <c r="I567" i="15"/>
  <c r="M566" i="15"/>
  <c r="J566" i="15"/>
  <c r="I566" i="15"/>
  <c r="M565" i="15"/>
  <c r="J565" i="15"/>
  <c r="I565" i="15"/>
  <c r="M564" i="15"/>
  <c r="J564" i="15"/>
  <c r="I564" i="15"/>
  <c r="M563" i="15"/>
  <c r="J563" i="15"/>
  <c r="I563" i="15"/>
  <c r="M562" i="15"/>
  <c r="J562" i="15"/>
  <c r="I562" i="15"/>
  <c r="M561" i="15"/>
  <c r="J561" i="15"/>
  <c r="I561" i="15"/>
  <c r="M560" i="15"/>
  <c r="J560" i="15"/>
  <c r="I560" i="15"/>
  <c r="M559" i="15"/>
  <c r="J559" i="15"/>
  <c r="I559" i="15"/>
  <c r="M558" i="15"/>
  <c r="J558" i="15"/>
  <c r="I558" i="15"/>
  <c r="M557" i="15"/>
  <c r="J557" i="15"/>
  <c r="I557" i="15"/>
  <c r="M556" i="15"/>
  <c r="J556" i="15"/>
  <c r="I556" i="15"/>
  <c r="M555" i="15"/>
  <c r="J555" i="15"/>
  <c r="I555" i="15"/>
  <c r="M554" i="15"/>
  <c r="J554" i="15"/>
  <c r="I554" i="15"/>
  <c r="M553" i="15"/>
  <c r="J553" i="15"/>
  <c r="I553" i="15"/>
  <c r="M552" i="15"/>
  <c r="J552" i="15"/>
  <c r="I552" i="15"/>
  <c r="M551" i="15"/>
  <c r="J551" i="15"/>
  <c r="I551" i="15"/>
  <c r="M550" i="15"/>
  <c r="J550" i="15"/>
  <c r="I550" i="15"/>
  <c r="M549" i="15"/>
  <c r="J549" i="15"/>
  <c r="I549" i="15"/>
  <c r="M548" i="15"/>
  <c r="J548" i="15"/>
  <c r="I548" i="15"/>
  <c r="M547" i="15"/>
  <c r="J547" i="15"/>
  <c r="I547" i="15"/>
  <c r="M546" i="15"/>
  <c r="J546" i="15"/>
  <c r="I546" i="15"/>
  <c r="M545" i="15"/>
  <c r="J545" i="15"/>
  <c r="I545" i="15"/>
  <c r="M544" i="15"/>
  <c r="J544" i="15"/>
  <c r="I544" i="15"/>
  <c r="M543" i="15"/>
  <c r="J543" i="15"/>
  <c r="I543" i="15"/>
  <c r="M542" i="15"/>
  <c r="J542" i="15"/>
  <c r="I542" i="15"/>
  <c r="M541" i="15"/>
  <c r="J541" i="15"/>
  <c r="I541" i="15"/>
  <c r="M540" i="15"/>
  <c r="J540" i="15"/>
  <c r="I540" i="15"/>
  <c r="M539" i="15"/>
  <c r="J539" i="15"/>
  <c r="I539" i="15"/>
  <c r="M538" i="15"/>
  <c r="J538" i="15"/>
  <c r="I538" i="15"/>
  <c r="M537" i="15"/>
  <c r="J537" i="15"/>
  <c r="I537" i="15"/>
  <c r="M536" i="15"/>
  <c r="J536" i="15"/>
  <c r="I536" i="15"/>
  <c r="M535" i="15"/>
  <c r="J535" i="15"/>
  <c r="I535" i="15"/>
  <c r="M534" i="15"/>
  <c r="J534" i="15"/>
  <c r="I534" i="15"/>
  <c r="M533" i="15"/>
  <c r="J533" i="15"/>
  <c r="I533" i="15"/>
  <c r="M532" i="15"/>
  <c r="J532" i="15"/>
  <c r="I532" i="15"/>
  <c r="M531" i="15"/>
  <c r="J531" i="15"/>
  <c r="I531" i="15"/>
  <c r="M530" i="15"/>
  <c r="J530" i="15"/>
  <c r="I530" i="15"/>
  <c r="M529" i="15"/>
  <c r="J529" i="15"/>
  <c r="I529" i="15"/>
  <c r="M528" i="15"/>
  <c r="J528" i="15"/>
  <c r="I528" i="15"/>
  <c r="M527" i="15"/>
  <c r="J527" i="15"/>
  <c r="I527" i="15"/>
  <c r="M526" i="15"/>
  <c r="J526" i="15"/>
  <c r="I526" i="15"/>
  <c r="M525" i="15"/>
  <c r="J525" i="15"/>
  <c r="I525" i="15"/>
  <c r="M524" i="15"/>
  <c r="J524" i="15"/>
  <c r="I524" i="15"/>
  <c r="M523" i="15"/>
  <c r="J523" i="15"/>
  <c r="I523" i="15"/>
  <c r="M522" i="15"/>
  <c r="J522" i="15"/>
  <c r="I522" i="15"/>
  <c r="M521" i="15"/>
  <c r="J521" i="15"/>
  <c r="I521" i="15"/>
  <c r="M520" i="15"/>
  <c r="J520" i="15"/>
  <c r="I520" i="15"/>
  <c r="M519" i="15"/>
  <c r="J519" i="15"/>
  <c r="I519" i="15"/>
  <c r="M518" i="15"/>
  <c r="J518" i="15"/>
  <c r="I518" i="15"/>
  <c r="M517" i="15"/>
  <c r="J517" i="15"/>
  <c r="I517" i="15"/>
  <c r="M516" i="15"/>
  <c r="J516" i="15"/>
  <c r="I516" i="15"/>
  <c r="M515" i="15"/>
  <c r="J515" i="15"/>
  <c r="I515" i="15"/>
  <c r="M514" i="15"/>
  <c r="J514" i="15"/>
  <c r="I514" i="15"/>
  <c r="M513" i="15"/>
  <c r="J513" i="15"/>
  <c r="I513" i="15"/>
  <c r="M512" i="15"/>
  <c r="J512" i="15"/>
  <c r="I512" i="15"/>
  <c r="M511" i="15"/>
  <c r="J511" i="15"/>
  <c r="I511" i="15"/>
  <c r="M510" i="15"/>
  <c r="J510" i="15"/>
  <c r="I510" i="15"/>
  <c r="M509" i="15"/>
  <c r="J509" i="15"/>
  <c r="I509" i="15"/>
  <c r="M508" i="15"/>
  <c r="J508" i="15"/>
  <c r="I508" i="15"/>
  <c r="M507" i="15"/>
  <c r="J507" i="15"/>
  <c r="I507" i="15"/>
  <c r="M506" i="15"/>
  <c r="J506" i="15"/>
  <c r="I506" i="15"/>
  <c r="M505" i="15"/>
  <c r="J505" i="15"/>
  <c r="I505" i="15"/>
  <c r="M504" i="15"/>
  <c r="J504" i="15"/>
  <c r="I504" i="15"/>
  <c r="M503" i="15"/>
  <c r="J503" i="15"/>
  <c r="I503" i="15"/>
  <c r="M502" i="15"/>
  <c r="J502" i="15"/>
  <c r="I502" i="15"/>
  <c r="M501" i="15"/>
  <c r="J501" i="15"/>
  <c r="I501" i="15"/>
  <c r="M500" i="15"/>
  <c r="J500" i="15"/>
  <c r="I500" i="15"/>
  <c r="M499" i="15"/>
  <c r="J499" i="15"/>
  <c r="I499" i="15"/>
  <c r="M498" i="15"/>
  <c r="J498" i="15"/>
  <c r="I498" i="15"/>
  <c r="M497" i="15"/>
  <c r="J497" i="15"/>
  <c r="I497" i="15"/>
  <c r="M496" i="15"/>
  <c r="J496" i="15"/>
  <c r="I496" i="15"/>
  <c r="M495" i="15"/>
  <c r="J495" i="15"/>
  <c r="I495" i="15"/>
  <c r="M494" i="15"/>
  <c r="J494" i="15"/>
  <c r="I494" i="15"/>
  <c r="M493" i="15"/>
  <c r="J493" i="15"/>
  <c r="I493" i="15"/>
  <c r="M492" i="15"/>
  <c r="J492" i="15"/>
  <c r="I492" i="15"/>
  <c r="M491" i="15"/>
  <c r="J491" i="15"/>
  <c r="I491" i="15"/>
  <c r="M490" i="15"/>
  <c r="J490" i="15"/>
  <c r="I490" i="15"/>
  <c r="M489" i="15"/>
  <c r="J489" i="15"/>
  <c r="I489" i="15"/>
  <c r="M488" i="15"/>
  <c r="J488" i="15"/>
  <c r="I488" i="15"/>
  <c r="M487" i="15"/>
  <c r="J487" i="15"/>
  <c r="I487" i="15"/>
  <c r="M486" i="15"/>
  <c r="J486" i="15"/>
  <c r="I486" i="15"/>
  <c r="M485" i="15"/>
  <c r="J485" i="15"/>
  <c r="I485" i="15"/>
  <c r="M484" i="15"/>
  <c r="J484" i="15"/>
  <c r="I484" i="15"/>
  <c r="M483" i="15"/>
  <c r="J483" i="15"/>
  <c r="I483" i="15"/>
  <c r="M482" i="15"/>
  <c r="J482" i="15"/>
  <c r="I482" i="15"/>
  <c r="M481" i="15"/>
  <c r="J481" i="15"/>
  <c r="I481" i="15"/>
  <c r="M480" i="15"/>
  <c r="J480" i="15"/>
  <c r="I480" i="15"/>
  <c r="M479" i="15"/>
  <c r="J479" i="15"/>
  <c r="I479" i="15"/>
  <c r="M478" i="15"/>
  <c r="J478" i="15"/>
  <c r="I478" i="15"/>
  <c r="M477" i="15"/>
  <c r="J477" i="15"/>
  <c r="I477" i="15"/>
  <c r="M476" i="15"/>
  <c r="J476" i="15"/>
  <c r="I476" i="15"/>
  <c r="M475" i="15"/>
  <c r="J475" i="15"/>
  <c r="I475" i="15"/>
  <c r="M474" i="15"/>
  <c r="J474" i="15"/>
  <c r="I474" i="15"/>
  <c r="M473" i="15"/>
  <c r="J473" i="15"/>
  <c r="I473" i="15"/>
  <c r="M472" i="15"/>
  <c r="J472" i="15"/>
  <c r="I472" i="15"/>
  <c r="M471" i="15"/>
  <c r="J471" i="15"/>
  <c r="I471" i="15"/>
  <c r="M470" i="15"/>
  <c r="J470" i="15"/>
  <c r="I470" i="15"/>
  <c r="M469" i="15"/>
  <c r="J469" i="15"/>
  <c r="I469" i="15"/>
  <c r="M468" i="15"/>
  <c r="J468" i="15"/>
  <c r="I468" i="15"/>
  <c r="M467" i="15"/>
  <c r="J467" i="15"/>
  <c r="I467" i="15"/>
  <c r="M466" i="15"/>
  <c r="J466" i="15"/>
  <c r="I466" i="15"/>
  <c r="M465" i="15"/>
  <c r="J465" i="15"/>
  <c r="I465" i="15"/>
  <c r="M464" i="15"/>
  <c r="J464" i="15"/>
  <c r="I464" i="15"/>
  <c r="M463" i="15"/>
  <c r="J463" i="15"/>
  <c r="I463" i="15"/>
  <c r="M462" i="15"/>
  <c r="J462" i="15"/>
  <c r="I462" i="15"/>
  <c r="M461" i="15"/>
  <c r="J461" i="15"/>
  <c r="I461" i="15"/>
  <c r="M460" i="15"/>
  <c r="J460" i="15"/>
  <c r="I460" i="15"/>
  <c r="M459" i="15"/>
  <c r="J459" i="15"/>
  <c r="I459" i="15"/>
  <c r="M458" i="15"/>
  <c r="J458" i="15"/>
  <c r="I458" i="15"/>
  <c r="M457" i="15"/>
  <c r="J457" i="15"/>
  <c r="I457" i="15"/>
  <c r="M456" i="15"/>
  <c r="J456" i="15"/>
  <c r="I456" i="15"/>
  <c r="M455" i="15"/>
  <c r="J455" i="15"/>
  <c r="I455" i="15"/>
  <c r="M454" i="15"/>
  <c r="J454" i="15"/>
  <c r="I454" i="15"/>
  <c r="M453" i="15"/>
  <c r="J453" i="15"/>
  <c r="I453" i="15"/>
  <c r="M452" i="15"/>
  <c r="J452" i="15"/>
  <c r="I452" i="15"/>
  <c r="M451" i="15"/>
  <c r="J451" i="15"/>
  <c r="I451" i="15"/>
  <c r="M450" i="15"/>
  <c r="J450" i="15"/>
  <c r="I450" i="15"/>
  <c r="M449" i="15"/>
  <c r="J449" i="15"/>
  <c r="I449" i="15"/>
  <c r="M448" i="15"/>
  <c r="J448" i="15"/>
  <c r="I448" i="15"/>
  <c r="M447" i="15"/>
  <c r="J447" i="15"/>
  <c r="I447" i="15"/>
  <c r="M446" i="15"/>
  <c r="J446" i="15"/>
  <c r="I446" i="15"/>
  <c r="M445" i="15"/>
  <c r="J445" i="15"/>
  <c r="I445" i="15"/>
  <c r="M444" i="15"/>
  <c r="J444" i="15"/>
  <c r="I444" i="15"/>
  <c r="M443" i="15"/>
  <c r="J443" i="15"/>
  <c r="I443" i="15"/>
  <c r="M442" i="15"/>
  <c r="J442" i="15"/>
  <c r="I442" i="15"/>
  <c r="M441" i="15"/>
  <c r="J441" i="15"/>
  <c r="I441" i="15"/>
  <c r="M440" i="15"/>
  <c r="J440" i="15"/>
  <c r="I440" i="15"/>
  <c r="M439" i="15"/>
  <c r="J439" i="15"/>
  <c r="I439" i="15"/>
  <c r="M438" i="15"/>
  <c r="J438" i="15"/>
  <c r="I438" i="15"/>
  <c r="M437" i="15"/>
  <c r="J437" i="15"/>
  <c r="I437" i="15"/>
  <c r="M436" i="15"/>
  <c r="J436" i="15"/>
  <c r="I436" i="15"/>
  <c r="M435" i="15"/>
  <c r="J435" i="15"/>
  <c r="I435" i="15"/>
  <c r="M434" i="15"/>
  <c r="J434" i="15"/>
  <c r="I434" i="15"/>
  <c r="M433" i="15"/>
  <c r="J433" i="15"/>
  <c r="I433" i="15"/>
  <c r="M432" i="15"/>
  <c r="J432" i="15"/>
  <c r="I432" i="15"/>
  <c r="M431" i="15"/>
  <c r="J431" i="15"/>
  <c r="I431" i="15"/>
  <c r="M430" i="15"/>
  <c r="J430" i="15"/>
  <c r="I430" i="15"/>
  <c r="M429" i="15"/>
  <c r="J429" i="15"/>
  <c r="I429" i="15"/>
  <c r="M428" i="15"/>
  <c r="J428" i="15"/>
  <c r="I428" i="15"/>
  <c r="M427" i="15"/>
  <c r="J427" i="15"/>
  <c r="I427" i="15"/>
  <c r="M426" i="15"/>
  <c r="J426" i="15"/>
  <c r="I426" i="15"/>
  <c r="M425" i="15"/>
  <c r="J425" i="15"/>
  <c r="I425" i="15"/>
  <c r="M424" i="15"/>
  <c r="J424" i="15"/>
  <c r="I424" i="15"/>
  <c r="M423" i="15"/>
  <c r="J423" i="15"/>
  <c r="I423" i="15"/>
  <c r="M422" i="15"/>
  <c r="J422" i="15"/>
  <c r="I422" i="15"/>
  <c r="M421" i="15"/>
  <c r="J421" i="15"/>
  <c r="I421" i="15"/>
  <c r="M420" i="15"/>
  <c r="J420" i="15"/>
  <c r="I420" i="15"/>
  <c r="M419" i="15"/>
  <c r="J419" i="15"/>
  <c r="I419" i="15"/>
  <c r="M418" i="15"/>
  <c r="J418" i="15"/>
  <c r="I418" i="15"/>
  <c r="M417" i="15"/>
  <c r="J417" i="15"/>
  <c r="I417" i="15"/>
  <c r="M416" i="15"/>
  <c r="J416" i="15"/>
  <c r="I416" i="15"/>
  <c r="M415" i="15"/>
  <c r="J415" i="15"/>
  <c r="I415" i="15"/>
  <c r="M414" i="15"/>
  <c r="J414" i="15"/>
  <c r="I414" i="15"/>
  <c r="M413" i="15"/>
  <c r="J413" i="15"/>
  <c r="I413" i="15"/>
  <c r="M412" i="15"/>
  <c r="J412" i="15"/>
  <c r="I412" i="15"/>
  <c r="M411" i="15"/>
  <c r="J411" i="15"/>
  <c r="I411" i="15"/>
  <c r="M410" i="15"/>
  <c r="J410" i="15"/>
  <c r="I410" i="15"/>
  <c r="M409" i="15"/>
  <c r="J409" i="15"/>
  <c r="I409" i="15"/>
  <c r="M408" i="15"/>
  <c r="J408" i="15"/>
  <c r="I408" i="15"/>
  <c r="M407" i="15"/>
  <c r="J407" i="15"/>
  <c r="I407" i="15"/>
  <c r="M406" i="15"/>
  <c r="J406" i="15"/>
  <c r="I406" i="15"/>
  <c r="M405" i="15"/>
  <c r="J405" i="15"/>
  <c r="I405" i="15"/>
  <c r="M404" i="15"/>
  <c r="J404" i="15"/>
  <c r="I404" i="15"/>
  <c r="M403" i="15"/>
  <c r="J403" i="15"/>
  <c r="I403" i="15"/>
  <c r="M402" i="15"/>
  <c r="J402" i="15"/>
  <c r="I402" i="15"/>
  <c r="M401" i="15"/>
  <c r="J401" i="15"/>
  <c r="I401" i="15"/>
  <c r="M400" i="15"/>
  <c r="J400" i="15"/>
  <c r="I400" i="15"/>
  <c r="M399" i="15"/>
  <c r="J399" i="15"/>
  <c r="I399" i="15"/>
  <c r="M398" i="15"/>
  <c r="J398" i="15"/>
  <c r="I398" i="15"/>
  <c r="M397" i="15"/>
  <c r="J397" i="15"/>
  <c r="I397" i="15"/>
  <c r="M396" i="15"/>
  <c r="J396" i="15"/>
  <c r="I396" i="15"/>
  <c r="M395" i="15"/>
  <c r="J395" i="15"/>
  <c r="I395" i="15"/>
  <c r="M394" i="15"/>
  <c r="J394" i="15"/>
  <c r="I394" i="15"/>
  <c r="M393" i="15"/>
  <c r="J393" i="15"/>
  <c r="I393" i="15"/>
  <c r="M392" i="15"/>
  <c r="J392" i="15"/>
  <c r="I392" i="15"/>
  <c r="M391" i="15"/>
  <c r="J391" i="15"/>
  <c r="I391" i="15"/>
  <c r="M390" i="15"/>
  <c r="J390" i="15"/>
  <c r="I390" i="15"/>
  <c r="M389" i="15"/>
  <c r="J389" i="15"/>
  <c r="I389" i="15"/>
  <c r="M388" i="15"/>
  <c r="J388" i="15"/>
  <c r="I388" i="15"/>
  <c r="M387" i="15"/>
  <c r="J387" i="15"/>
  <c r="I387" i="15"/>
  <c r="M386" i="15"/>
  <c r="J386" i="15"/>
  <c r="I386" i="15"/>
  <c r="M385" i="15"/>
  <c r="J385" i="15"/>
  <c r="I385" i="15"/>
  <c r="M384" i="15"/>
  <c r="J384" i="15"/>
  <c r="I384" i="15"/>
  <c r="M383" i="15"/>
  <c r="J383" i="15"/>
  <c r="I383" i="15"/>
  <c r="M382" i="15"/>
  <c r="J382" i="15"/>
  <c r="I382" i="15"/>
  <c r="M381" i="15"/>
  <c r="J381" i="15"/>
  <c r="I381" i="15"/>
  <c r="M380" i="15"/>
  <c r="J380" i="15"/>
  <c r="I380" i="15"/>
  <c r="M379" i="15"/>
  <c r="J379" i="15"/>
  <c r="I379" i="15"/>
  <c r="M378" i="15"/>
  <c r="J378" i="15"/>
  <c r="I378" i="15"/>
  <c r="M377" i="15"/>
  <c r="J377" i="15"/>
  <c r="I377" i="15"/>
  <c r="M376" i="15"/>
  <c r="J376" i="15"/>
  <c r="I376" i="15"/>
  <c r="M375" i="15"/>
  <c r="J375" i="15"/>
  <c r="I375" i="15"/>
  <c r="M374" i="15"/>
  <c r="J374" i="15"/>
  <c r="I374" i="15"/>
  <c r="M373" i="15"/>
  <c r="J373" i="15"/>
  <c r="I373" i="15"/>
  <c r="M372" i="15"/>
  <c r="J372" i="15"/>
  <c r="I372" i="15"/>
  <c r="M371" i="15"/>
  <c r="J371" i="15"/>
  <c r="I371" i="15"/>
  <c r="M370" i="15"/>
  <c r="J370" i="15"/>
  <c r="I370" i="15"/>
  <c r="M369" i="15"/>
  <c r="J369" i="15"/>
  <c r="I369" i="15"/>
  <c r="M368" i="15"/>
  <c r="J368" i="15"/>
  <c r="I368" i="15"/>
  <c r="M367" i="15"/>
  <c r="J367" i="15"/>
  <c r="I367" i="15"/>
  <c r="M366" i="15"/>
  <c r="J366" i="15"/>
  <c r="I366" i="15"/>
  <c r="M365" i="15"/>
  <c r="J365" i="15"/>
  <c r="I365" i="15"/>
  <c r="M364" i="15"/>
  <c r="J364" i="15"/>
  <c r="I364" i="15"/>
  <c r="M363" i="15"/>
  <c r="J363" i="15"/>
  <c r="I363" i="15"/>
  <c r="M362" i="15"/>
  <c r="J362" i="15"/>
  <c r="I362" i="15"/>
  <c r="M361" i="15"/>
  <c r="J361" i="15"/>
  <c r="I361" i="15"/>
  <c r="M360" i="15"/>
  <c r="J360" i="15"/>
  <c r="I360" i="15"/>
  <c r="M359" i="15"/>
  <c r="J359" i="15"/>
  <c r="I359" i="15"/>
  <c r="M358" i="15"/>
  <c r="J358" i="15"/>
  <c r="I358" i="15"/>
  <c r="M357" i="15"/>
  <c r="J357" i="15"/>
  <c r="I357" i="15"/>
  <c r="M356" i="15"/>
  <c r="J356" i="15"/>
  <c r="I356" i="15"/>
  <c r="M355" i="15"/>
  <c r="J355" i="15"/>
  <c r="I355" i="15"/>
  <c r="M354" i="15"/>
  <c r="J354" i="15"/>
  <c r="I354" i="15"/>
  <c r="M353" i="15"/>
  <c r="J353" i="15"/>
  <c r="I353" i="15"/>
  <c r="M352" i="15"/>
  <c r="J352" i="15"/>
  <c r="I352" i="15"/>
  <c r="M351" i="15"/>
  <c r="J351" i="15"/>
  <c r="I351" i="15"/>
  <c r="M350" i="15"/>
  <c r="J350" i="15"/>
  <c r="I350" i="15"/>
  <c r="M349" i="15"/>
  <c r="J349" i="15"/>
  <c r="I349" i="15"/>
  <c r="M348" i="15"/>
  <c r="J348" i="15"/>
  <c r="I348" i="15"/>
  <c r="M347" i="15"/>
  <c r="J347" i="15"/>
  <c r="I347" i="15"/>
  <c r="M346" i="15"/>
  <c r="J346" i="15"/>
  <c r="I346" i="15"/>
  <c r="M345" i="15"/>
  <c r="J345" i="15"/>
  <c r="I345" i="15"/>
  <c r="M344" i="15"/>
  <c r="J344" i="15"/>
  <c r="I344" i="15"/>
  <c r="M343" i="15"/>
  <c r="J343" i="15"/>
  <c r="I343" i="15"/>
  <c r="M342" i="15"/>
  <c r="J342" i="15"/>
  <c r="I342" i="15"/>
  <c r="M341" i="15"/>
  <c r="J341" i="15"/>
  <c r="I341" i="15"/>
  <c r="M340" i="15"/>
  <c r="J340" i="15"/>
  <c r="I340" i="15"/>
  <c r="M339" i="15"/>
  <c r="J339" i="15"/>
  <c r="I339" i="15"/>
  <c r="M338" i="15"/>
  <c r="J338" i="15"/>
  <c r="I338" i="15"/>
  <c r="M337" i="15"/>
  <c r="J337" i="15"/>
  <c r="I337" i="15"/>
  <c r="M336" i="15"/>
  <c r="J336" i="15"/>
  <c r="I336" i="15"/>
  <c r="M335" i="15"/>
  <c r="J335" i="15"/>
  <c r="I335" i="15"/>
  <c r="M334" i="15"/>
  <c r="J334" i="15"/>
  <c r="I334" i="15"/>
  <c r="M333" i="15"/>
  <c r="J333" i="15"/>
  <c r="I333" i="15"/>
  <c r="M332" i="15"/>
  <c r="J332" i="15"/>
  <c r="I332" i="15"/>
  <c r="M331" i="15"/>
  <c r="J331" i="15"/>
  <c r="I331" i="15"/>
  <c r="M330" i="15"/>
  <c r="J330" i="15"/>
  <c r="I330" i="15"/>
  <c r="M329" i="15"/>
  <c r="J329" i="15"/>
  <c r="I329" i="15"/>
  <c r="M328" i="15"/>
  <c r="J328" i="15"/>
  <c r="I328" i="15"/>
  <c r="M327" i="15"/>
  <c r="J327" i="15"/>
  <c r="I327" i="15"/>
  <c r="M326" i="15"/>
  <c r="J326" i="15"/>
  <c r="I326" i="15"/>
  <c r="M325" i="15"/>
  <c r="J325" i="15"/>
  <c r="I325" i="15"/>
  <c r="M324" i="15"/>
  <c r="J324" i="15"/>
  <c r="I324" i="15"/>
  <c r="M323" i="15"/>
  <c r="J323" i="15"/>
  <c r="I323" i="15"/>
  <c r="M322" i="15"/>
  <c r="J322" i="15"/>
  <c r="I322" i="15"/>
  <c r="M321" i="15"/>
  <c r="J321" i="15"/>
  <c r="I321" i="15"/>
  <c r="M320" i="15"/>
  <c r="J320" i="15"/>
  <c r="I320" i="15"/>
  <c r="M319" i="15"/>
  <c r="J319" i="15"/>
  <c r="I319" i="15"/>
  <c r="M318" i="15"/>
  <c r="J318" i="15"/>
  <c r="I318" i="15"/>
  <c r="M317" i="15"/>
  <c r="J317" i="15"/>
  <c r="I317" i="15"/>
  <c r="M316" i="15"/>
  <c r="J316" i="15"/>
  <c r="I316" i="15"/>
  <c r="M315" i="15"/>
  <c r="J315" i="15"/>
  <c r="I315" i="15"/>
  <c r="M314" i="15"/>
  <c r="J314" i="15"/>
  <c r="I314" i="15"/>
  <c r="M313" i="15"/>
  <c r="J313" i="15"/>
  <c r="I313" i="15"/>
  <c r="M312" i="15"/>
  <c r="J312" i="15"/>
  <c r="I312" i="15"/>
  <c r="M311" i="15"/>
  <c r="J311" i="15"/>
  <c r="I311" i="15"/>
  <c r="M310" i="15"/>
  <c r="J310" i="15"/>
  <c r="I310" i="15"/>
  <c r="M309" i="15"/>
  <c r="J309" i="15"/>
  <c r="I309" i="15"/>
  <c r="M308" i="15"/>
  <c r="J308" i="15"/>
  <c r="I308" i="15"/>
  <c r="M307" i="15"/>
  <c r="J307" i="15"/>
  <c r="I307" i="15"/>
  <c r="M306" i="15"/>
  <c r="J306" i="15"/>
  <c r="I306" i="15"/>
  <c r="M305" i="15"/>
  <c r="J305" i="15"/>
  <c r="I305" i="15"/>
  <c r="M304" i="15"/>
  <c r="J304" i="15"/>
  <c r="I304" i="15"/>
  <c r="M303" i="15"/>
  <c r="J303" i="15"/>
  <c r="I303" i="15"/>
  <c r="M302" i="15"/>
  <c r="J302" i="15"/>
  <c r="I302" i="15"/>
  <c r="M301" i="15"/>
  <c r="J301" i="15"/>
  <c r="I301" i="15"/>
  <c r="M300" i="15"/>
  <c r="J300" i="15"/>
  <c r="I300" i="15"/>
  <c r="M299" i="15"/>
  <c r="J299" i="15"/>
  <c r="I299" i="15"/>
  <c r="M298" i="15"/>
  <c r="J298" i="15"/>
  <c r="I298" i="15"/>
  <c r="M297" i="15"/>
  <c r="J297" i="15"/>
  <c r="I297" i="15"/>
  <c r="M296" i="15"/>
  <c r="J296" i="15"/>
  <c r="I296" i="15"/>
  <c r="M295" i="15"/>
  <c r="J295" i="15"/>
  <c r="I295" i="15"/>
  <c r="M294" i="15"/>
  <c r="J294" i="15"/>
  <c r="I294" i="15"/>
  <c r="M293" i="15"/>
  <c r="J293" i="15"/>
  <c r="I293" i="15"/>
  <c r="M292" i="15"/>
  <c r="J292" i="15"/>
  <c r="I292" i="15"/>
  <c r="M291" i="15"/>
  <c r="J291" i="15"/>
  <c r="I291" i="15"/>
  <c r="M290" i="15"/>
  <c r="J290" i="15"/>
  <c r="I290" i="15"/>
  <c r="M289" i="15"/>
  <c r="J289" i="15"/>
  <c r="I289" i="15"/>
  <c r="M288" i="15"/>
  <c r="J288" i="15"/>
  <c r="I288" i="15"/>
  <c r="M287" i="15"/>
  <c r="J287" i="15"/>
  <c r="I287" i="15"/>
  <c r="M286" i="15"/>
  <c r="J286" i="15"/>
  <c r="I286" i="15"/>
  <c r="M285" i="15"/>
  <c r="J285" i="15"/>
  <c r="I285" i="15"/>
  <c r="M284" i="15"/>
  <c r="J284" i="15"/>
  <c r="I284" i="15"/>
  <c r="M283" i="15"/>
  <c r="J283" i="15"/>
  <c r="I283" i="15"/>
  <c r="M282" i="15"/>
  <c r="J282" i="15"/>
  <c r="I282" i="15"/>
  <c r="M281" i="15"/>
  <c r="J281" i="15"/>
  <c r="I281" i="15"/>
  <c r="M280" i="15"/>
  <c r="J280" i="15"/>
  <c r="I280" i="15"/>
  <c r="M279" i="15"/>
  <c r="J279" i="15"/>
  <c r="I279" i="15"/>
  <c r="M278" i="15"/>
  <c r="J278" i="15"/>
  <c r="I278" i="15"/>
  <c r="M277" i="15"/>
  <c r="J277" i="15"/>
  <c r="I277" i="15"/>
  <c r="M276" i="15"/>
  <c r="J276" i="15"/>
  <c r="I276" i="15"/>
  <c r="M275" i="15"/>
  <c r="J275" i="15"/>
  <c r="I275" i="15"/>
  <c r="M274" i="15"/>
  <c r="J274" i="15"/>
  <c r="I274" i="15"/>
  <c r="M273" i="15"/>
  <c r="J273" i="15"/>
  <c r="I273" i="15"/>
  <c r="M272" i="15"/>
  <c r="J272" i="15"/>
  <c r="I272" i="15"/>
  <c r="M271" i="15"/>
  <c r="J271" i="15"/>
  <c r="I271" i="15"/>
  <c r="M270" i="15"/>
  <c r="J270" i="15"/>
  <c r="I270" i="15"/>
  <c r="M269" i="15"/>
  <c r="J269" i="15"/>
  <c r="I269" i="15"/>
  <c r="M268" i="15"/>
  <c r="J268" i="15"/>
  <c r="I268" i="15"/>
  <c r="M267" i="15"/>
  <c r="J267" i="15"/>
  <c r="I267" i="15"/>
  <c r="M266" i="15"/>
  <c r="J266" i="15"/>
  <c r="I266" i="15"/>
  <c r="M265" i="15"/>
  <c r="J265" i="15"/>
  <c r="I265" i="15"/>
  <c r="M264" i="15"/>
  <c r="J264" i="15"/>
  <c r="I264" i="15"/>
  <c r="M263" i="15"/>
  <c r="J263" i="15"/>
  <c r="I263" i="15"/>
  <c r="M262" i="15"/>
  <c r="J262" i="15"/>
  <c r="I262" i="15"/>
  <c r="M261" i="15"/>
  <c r="J261" i="15"/>
  <c r="I261" i="15"/>
  <c r="M260" i="15"/>
  <c r="J260" i="15"/>
  <c r="I260" i="15"/>
  <c r="M259" i="15"/>
  <c r="J259" i="15"/>
  <c r="I259" i="15"/>
  <c r="M258" i="15"/>
  <c r="J258" i="15"/>
  <c r="I258" i="15"/>
  <c r="M257" i="15"/>
  <c r="J257" i="15"/>
  <c r="I257" i="15"/>
  <c r="M256" i="15"/>
  <c r="J256" i="15"/>
  <c r="I256" i="15"/>
  <c r="M255" i="15"/>
  <c r="J255" i="15"/>
  <c r="I255" i="15"/>
  <c r="M254" i="15"/>
  <c r="J254" i="15"/>
  <c r="I254" i="15"/>
  <c r="M253" i="15"/>
  <c r="J253" i="15"/>
  <c r="I253" i="15"/>
  <c r="M252" i="15"/>
  <c r="J252" i="15"/>
  <c r="I252" i="15"/>
  <c r="M251" i="15"/>
  <c r="J251" i="15"/>
  <c r="I251" i="15"/>
  <c r="M250" i="15"/>
  <c r="J250" i="15"/>
  <c r="I250" i="15"/>
  <c r="M249" i="15"/>
  <c r="J249" i="15"/>
  <c r="I249" i="15"/>
  <c r="M248" i="15"/>
  <c r="J248" i="15"/>
  <c r="I248" i="15"/>
  <c r="M247" i="15"/>
  <c r="J247" i="15"/>
  <c r="I247" i="15"/>
  <c r="M246" i="15"/>
  <c r="J246" i="15"/>
  <c r="I246" i="15"/>
  <c r="M245" i="15"/>
  <c r="J245" i="15"/>
  <c r="I245" i="15"/>
  <c r="M244" i="15"/>
  <c r="J244" i="15"/>
  <c r="I244" i="15"/>
  <c r="M243" i="15"/>
  <c r="J243" i="15"/>
  <c r="I243" i="15"/>
  <c r="M242" i="15"/>
  <c r="J242" i="15"/>
  <c r="I242" i="15"/>
  <c r="M241" i="15"/>
  <c r="J241" i="15"/>
  <c r="I241" i="15"/>
  <c r="M240" i="15"/>
  <c r="J240" i="15"/>
  <c r="I240" i="15"/>
  <c r="M239" i="15"/>
  <c r="J239" i="15"/>
  <c r="I239" i="15"/>
  <c r="M238" i="15"/>
  <c r="J238" i="15"/>
  <c r="I238" i="15"/>
  <c r="M237" i="15"/>
  <c r="J237" i="15"/>
  <c r="I237" i="15"/>
  <c r="M236" i="15"/>
  <c r="J236" i="15"/>
  <c r="I236" i="15"/>
  <c r="M235" i="15"/>
  <c r="J235" i="15"/>
  <c r="I235" i="15"/>
  <c r="M234" i="15"/>
  <c r="J234" i="15"/>
  <c r="I234" i="15"/>
  <c r="M233" i="15"/>
  <c r="J233" i="15"/>
  <c r="I233" i="15"/>
  <c r="M232" i="15"/>
  <c r="J232" i="15"/>
  <c r="I232" i="15"/>
  <c r="M231" i="15"/>
  <c r="J231" i="15"/>
  <c r="I231" i="15"/>
  <c r="M230" i="15"/>
  <c r="J230" i="15"/>
  <c r="I230" i="15"/>
  <c r="M229" i="15"/>
  <c r="J229" i="15"/>
  <c r="I229" i="15"/>
  <c r="M228" i="15"/>
  <c r="J228" i="15"/>
  <c r="I228" i="15"/>
  <c r="M227" i="15"/>
  <c r="J227" i="15"/>
  <c r="I227" i="15"/>
  <c r="M226" i="15"/>
  <c r="J226" i="15"/>
  <c r="I226" i="15"/>
  <c r="M225" i="15"/>
  <c r="J225" i="15"/>
  <c r="I225" i="15"/>
  <c r="M224" i="15"/>
  <c r="J224" i="15"/>
  <c r="I224" i="15"/>
  <c r="M223" i="15"/>
  <c r="J223" i="15"/>
  <c r="I223" i="15"/>
  <c r="M222" i="15"/>
  <c r="J222" i="15"/>
  <c r="I222" i="15"/>
  <c r="M221" i="15"/>
  <c r="J221" i="15"/>
  <c r="I221" i="15"/>
  <c r="M220" i="15"/>
  <c r="J220" i="15"/>
  <c r="I220" i="15"/>
  <c r="M219" i="15"/>
  <c r="J219" i="15"/>
  <c r="I219" i="15"/>
  <c r="M218" i="15"/>
  <c r="J218" i="15"/>
  <c r="I218" i="15"/>
  <c r="M217" i="15"/>
  <c r="J217" i="15"/>
  <c r="I217" i="15"/>
  <c r="M216" i="15"/>
  <c r="J216" i="15"/>
  <c r="I216" i="15"/>
  <c r="M215" i="15"/>
  <c r="J215" i="15"/>
  <c r="I215" i="15"/>
  <c r="M214" i="15"/>
  <c r="J214" i="15"/>
  <c r="I214" i="15"/>
  <c r="M213" i="15"/>
  <c r="J213" i="15"/>
  <c r="I213" i="15"/>
  <c r="M212" i="15"/>
  <c r="J212" i="15"/>
  <c r="I212" i="15"/>
  <c r="M211" i="15"/>
  <c r="J211" i="15"/>
  <c r="I211" i="15"/>
  <c r="M210" i="15"/>
  <c r="J210" i="15"/>
  <c r="I210" i="15"/>
  <c r="M209" i="15"/>
  <c r="J209" i="15"/>
  <c r="I209" i="15"/>
  <c r="M208" i="15"/>
  <c r="J208" i="15"/>
  <c r="I208" i="15"/>
  <c r="M207" i="15"/>
  <c r="J207" i="15"/>
  <c r="I207" i="15"/>
  <c r="M206" i="15"/>
  <c r="J206" i="15"/>
  <c r="I206" i="15"/>
  <c r="M205" i="15"/>
  <c r="J205" i="15"/>
  <c r="I205" i="15"/>
  <c r="M204" i="15"/>
  <c r="J204" i="15"/>
  <c r="I204" i="15"/>
  <c r="M203" i="15"/>
  <c r="J203" i="15"/>
  <c r="I203" i="15"/>
  <c r="M202" i="15"/>
  <c r="J202" i="15"/>
  <c r="I202" i="15"/>
  <c r="M201" i="15"/>
  <c r="J201" i="15"/>
  <c r="I201" i="15"/>
  <c r="M200" i="15"/>
  <c r="J200" i="15"/>
  <c r="I200" i="15"/>
  <c r="M199" i="15"/>
  <c r="J199" i="15"/>
  <c r="I199" i="15"/>
  <c r="M198" i="15"/>
  <c r="J198" i="15"/>
  <c r="I198" i="15"/>
  <c r="M197" i="15"/>
  <c r="J197" i="15"/>
  <c r="I197" i="15"/>
  <c r="M196" i="15"/>
  <c r="J196" i="15"/>
  <c r="I196" i="15"/>
  <c r="M195" i="15"/>
  <c r="J195" i="15"/>
  <c r="I195" i="15"/>
  <c r="M194" i="15"/>
  <c r="J194" i="15"/>
  <c r="I194" i="15"/>
  <c r="M193" i="15"/>
  <c r="J193" i="15"/>
  <c r="I193" i="15"/>
  <c r="M192" i="15"/>
  <c r="J192" i="15"/>
  <c r="I192" i="15"/>
  <c r="M191" i="15"/>
  <c r="J191" i="15"/>
  <c r="I191" i="15"/>
  <c r="M190" i="15"/>
  <c r="J190" i="15"/>
  <c r="I190" i="15"/>
  <c r="M189" i="15"/>
  <c r="J189" i="15"/>
  <c r="I189" i="15"/>
  <c r="M188" i="15"/>
  <c r="J188" i="15"/>
  <c r="I188" i="15"/>
  <c r="M187" i="15"/>
  <c r="J187" i="15"/>
  <c r="I187" i="15"/>
  <c r="M186" i="15"/>
  <c r="J186" i="15"/>
  <c r="I186" i="15"/>
  <c r="M185" i="15"/>
  <c r="J185" i="15"/>
  <c r="I185" i="15"/>
  <c r="M184" i="15"/>
  <c r="J184" i="15"/>
  <c r="I184" i="15"/>
  <c r="M183" i="15"/>
  <c r="J183" i="15"/>
  <c r="I183" i="15"/>
  <c r="M182" i="15"/>
  <c r="J182" i="15"/>
  <c r="I182" i="15"/>
  <c r="M181" i="15"/>
  <c r="J181" i="15"/>
  <c r="I181" i="15"/>
  <c r="M180" i="15"/>
  <c r="J180" i="15"/>
  <c r="I180" i="15"/>
  <c r="M179" i="15"/>
  <c r="J179" i="15"/>
  <c r="I179" i="15"/>
  <c r="M178" i="15"/>
  <c r="J178" i="15"/>
  <c r="I178" i="15"/>
  <c r="M177" i="15"/>
  <c r="J177" i="15"/>
  <c r="I177" i="15"/>
  <c r="M176" i="15"/>
  <c r="J176" i="15"/>
  <c r="I176" i="15"/>
  <c r="M175" i="15"/>
  <c r="J175" i="15"/>
  <c r="I175" i="15"/>
  <c r="M174" i="15"/>
  <c r="J174" i="15"/>
  <c r="I174" i="15"/>
  <c r="M173" i="15"/>
  <c r="J173" i="15"/>
  <c r="I173" i="15"/>
  <c r="M172" i="15"/>
  <c r="J172" i="15"/>
  <c r="I172" i="15"/>
  <c r="M171" i="15"/>
  <c r="J171" i="15"/>
  <c r="I171" i="15"/>
  <c r="M170" i="15"/>
  <c r="J170" i="15"/>
  <c r="I170" i="15"/>
  <c r="M169" i="15"/>
  <c r="J169" i="15"/>
  <c r="I169" i="15"/>
  <c r="M168" i="15"/>
  <c r="J168" i="15"/>
  <c r="I168" i="15"/>
  <c r="M167" i="15"/>
  <c r="J167" i="15"/>
  <c r="I167" i="15"/>
  <c r="M166" i="15"/>
  <c r="J166" i="15"/>
  <c r="I166" i="15"/>
  <c r="M165" i="15"/>
  <c r="J165" i="15"/>
  <c r="I165" i="15"/>
  <c r="M164" i="15"/>
  <c r="J164" i="15"/>
  <c r="I164" i="15"/>
  <c r="M163" i="15"/>
  <c r="J163" i="15"/>
  <c r="I163" i="15"/>
  <c r="M162" i="15"/>
  <c r="J162" i="15"/>
  <c r="I162" i="15"/>
  <c r="M161" i="15"/>
  <c r="J161" i="15"/>
  <c r="I161" i="15"/>
  <c r="M160" i="15"/>
  <c r="J160" i="15"/>
  <c r="I160" i="15"/>
  <c r="M159" i="15"/>
  <c r="J159" i="15"/>
  <c r="I159" i="15"/>
  <c r="M158" i="15"/>
  <c r="J158" i="15"/>
  <c r="I158" i="15"/>
  <c r="M157" i="15"/>
  <c r="J157" i="15"/>
  <c r="I157" i="15"/>
  <c r="M156" i="15"/>
  <c r="J156" i="15"/>
  <c r="I156" i="15"/>
  <c r="M155" i="15"/>
  <c r="J155" i="15"/>
  <c r="I155" i="15"/>
  <c r="M154" i="15"/>
  <c r="J154" i="15"/>
  <c r="I154" i="15"/>
  <c r="M153" i="15"/>
  <c r="J153" i="15"/>
  <c r="I153" i="15"/>
  <c r="M152" i="15"/>
  <c r="J152" i="15"/>
  <c r="I152" i="15"/>
  <c r="M151" i="15"/>
  <c r="J151" i="15"/>
  <c r="I151" i="15"/>
  <c r="M150" i="15"/>
  <c r="J150" i="15"/>
  <c r="I150" i="15"/>
  <c r="M149" i="15"/>
  <c r="J149" i="15"/>
  <c r="I149" i="15"/>
  <c r="M148" i="15"/>
  <c r="J148" i="15"/>
  <c r="I148" i="15"/>
  <c r="M147" i="15"/>
  <c r="J147" i="15"/>
  <c r="I147" i="15"/>
  <c r="M146" i="15"/>
  <c r="J146" i="15"/>
  <c r="I146" i="15"/>
  <c r="M145" i="15"/>
  <c r="J145" i="15"/>
  <c r="I145" i="15"/>
  <c r="M144" i="15"/>
  <c r="J144" i="15"/>
  <c r="I144" i="15"/>
  <c r="M143" i="15"/>
  <c r="J143" i="15"/>
  <c r="I143" i="15"/>
  <c r="M142" i="15"/>
  <c r="J142" i="15"/>
  <c r="I142" i="15"/>
  <c r="M141" i="15"/>
  <c r="J141" i="15"/>
  <c r="I141" i="15"/>
  <c r="M140" i="15"/>
  <c r="J140" i="15"/>
  <c r="I140" i="15"/>
  <c r="M139" i="15"/>
  <c r="J139" i="15"/>
  <c r="I139" i="15"/>
  <c r="M138" i="15"/>
  <c r="J138" i="15"/>
  <c r="I138" i="15"/>
  <c r="M137" i="15"/>
  <c r="J137" i="15"/>
  <c r="I137" i="15"/>
  <c r="M136" i="15"/>
  <c r="J136" i="15"/>
  <c r="I136" i="15"/>
  <c r="M135" i="15"/>
  <c r="J135" i="15"/>
  <c r="I135" i="15"/>
  <c r="M134" i="15"/>
  <c r="J134" i="15"/>
  <c r="I134" i="15"/>
  <c r="M133" i="15"/>
  <c r="J133" i="15"/>
  <c r="I133" i="15"/>
  <c r="M132" i="15"/>
  <c r="J132" i="15"/>
  <c r="I132" i="15"/>
  <c r="M131" i="15"/>
  <c r="J131" i="15"/>
  <c r="I131" i="15"/>
  <c r="M130" i="15"/>
  <c r="J130" i="15"/>
  <c r="I130" i="15"/>
  <c r="M129" i="15"/>
  <c r="J129" i="15"/>
  <c r="I129" i="15"/>
  <c r="M128" i="15"/>
  <c r="J128" i="15"/>
  <c r="I128" i="15"/>
  <c r="M127" i="15"/>
  <c r="J127" i="15"/>
  <c r="I127" i="15"/>
  <c r="M126" i="15"/>
  <c r="J126" i="15"/>
  <c r="I126" i="15"/>
  <c r="M125" i="15"/>
  <c r="J125" i="15"/>
  <c r="I125" i="15"/>
  <c r="M124" i="15"/>
  <c r="J124" i="15"/>
  <c r="I124" i="15"/>
  <c r="M123" i="15"/>
  <c r="J123" i="15"/>
  <c r="I123" i="15"/>
  <c r="M122" i="15"/>
  <c r="J122" i="15"/>
  <c r="I122" i="15"/>
  <c r="M121" i="15"/>
  <c r="J121" i="15"/>
  <c r="I121" i="15"/>
  <c r="M120" i="15"/>
  <c r="J120" i="15"/>
  <c r="I120" i="15"/>
  <c r="M119" i="15"/>
  <c r="J119" i="15"/>
  <c r="I119" i="15"/>
  <c r="M118" i="15"/>
  <c r="J118" i="15"/>
  <c r="I118" i="15"/>
  <c r="M117" i="15"/>
  <c r="J117" i="15"/>
  <c r="I117" i="15"/>
  <c r="M116" i="15"/>
  <c r="J116" i="15"/>
  <c r="I116" i="15"/>
  <c r="M115" i="15"/>
  <c r="J115" i="15"/>
  <c r="I115" i="15"/>
  <c r="M114" i="15"/>
  <c r="J114" i="15"/>
  <c r="I114" i="15"/>
  <c r="M113" i="15"/>
  <c r="J113" i="15"/>
  <c r="I113" i="15"/>
  <c r="M112" i="15"/>
  <c r="J112" i="15"/>
  <c r="I112" i="15"/>
  <c r="M111" i="15"/>
  <c r="J111" i="15"/>
  <c r="I111" i="15"/>
  <c r="M110" i="15"/>
  <c r="J110" i="15"/>
  <c r="I110" i="15"/>
  <c r="M109" i="15"/>
  <c r="J109" i="15"/>
  <c r="I109" i="15"/>
  <c r="M108" i="15"/>
  <c r="J108" i="15"/>
  <c r="I108" i="15"/>
  <c r="M107" i="15"/>
  <c r="J107" i="15"/>
  <c r="I107" i="15"/>
  <c r="M106" i="15"/>
  <c r="J106" i="15"/>
  <c r="I106" i="15"/>
  <c r="M105" i="15"/>
  <c r="J105" i="15"/>
  <c r="I105" i="15"/>
  <c r="M104" i="15"/>
  <c r="J104" i="15"/>
  <c r="I104" i="15"/>
  <c r="M103" i="15"/>
  <c r="J103" i="15"/>
  <c r="I103" i="15"/>
  <c r="M102" i="15"/>
  <c r="J102" i="15"/>
  <c r="I102" i="15"/>
  <c r="M101" i="15"/>
  <c r="J101" i="15"/>
  <c r="I101" i="15"/>
  <c r="M100" i="15"/>
  <c r="J100" i="15"/>
  <c r="I100" i="15"/>
  <c r="M99" i="15"/>
  <c r="J99" i="15"/>
  <c r="I99" i="15"/>
  <c r="M98" i="15"/>
  <c r="J98" i="15"/>
  <c r="I98" i="15"/>
  <c r="M97" i="15"/>
  <c r="J97" i="15"/>
  <c r="I97" i="15"/>
  <c r="M96" i="15"/>
  <c r="J96" i="15"/>
  <c r="I96" i="15"/>
  <c r="M95" i="15"/>
  <c r="J95" i="15"/>
  <c r="I95" i="15"/>
  <c r="M94" i="15"/>
  <c r="J94" i="15"/>
  <c r="I94" i="15"/>
  <c r="M93" i="15"/>
  <c r="J93" i="15"/>
  <c r="I93" i="15"/>
  <c r="M92" i="15"/>
  <c r="J92" i="15"/>
  <c r="I92" i="15"/>
  <c r="M91" i="15"/>
  <c r="J91" i="15"/>
  <c r="I91" i="15"/>
  <c r="M90" i="15"/>
  <c r="J90" i="15"/>
  <c r="I90" i="15"/>
  <c r="M89" i="15"/>
  <c r="J89" i="15"/>
  <c r="I89" i="15"/>
  <c r="M88" i="15"/>
  <c r="J88" i="15"/>
  <c r="I88" i="15"/>
  <c r="M87" i="15"/>
  <c r="J87" i="15"/>
  <c r="I87" i="15"/>
  <c r="M86" i="15"/>
  <c r="J86" i="15"/>
  <c r="I86" i="15"/>
  <c r="M85" i="15"/>
  <c r="J85" i="15"/>
  <c r="I85" i="15"/>
  <c r="M84" i="15"/>
  <c r="J84" i="15"/>
  <c r="I84" i="15"/>
  <c r="M83" i="15"/>
  <c r="J83" i="15"/>
  <c r="I83" i="15"/>
  <c r="M82" i="15"/>
  <c r="J82" i="15"/>
  <c r="I82" i="15"/>
  <c r="M81" i="15"/>
  <c r="J81" i="15"/>
  <c r="I81" i="15"/>
  <c r="M80" i="15"/>
  <c r="J80" i="15"/>
  <c r="I80" i="15"/>
  <c r="M79" i="15"/>
  <c r="J79" i="15"/>
  <c r="I79" i="15"/>
  <c r="M78" i="15"/>
  <c r="J78" i="15"/>
  <c r="I78" i="15"/>
  <c r="M77" i="15"/>
  <c r="J77" i="15"/>
  <c r="I77" i="15"/>
  <c r="M76" i="15"/>
  <c r="J76" i="15"/>
  <c r="I76" i="15"/>
  <c r="M75" i="15"/>
  <c r="J75" i="15"/>
  <c r="I75" i="15"/>
  <c r="M74" i="15"/>
  <c r="J74" i="15"/>
  <c r="I74" i="15"/>
  <c r="M73" i="15"/>
  <c r="J73" i="15"/>
  <c r="I73" i="15"/>
  <c r="M72" i="15"/>
  <c r="J72" i="15"/>
  <c r="I72" i="15"/>
  <c r="M71" i="15"/>
  <c r="J71" i="15"/>
  <c r="I71" i="15"/>
  <c r="M70" i="15"/>
  <c r="J70" i="15"/>
  <c r="I70" i="15"/>
  <c r="M69" i="15"/>
  <c r="J69" i="15"/>
  <c r="I69" i="15"/>
  <c r="M68" i="15"/>
  <c r="J68" i="15"/>
  <c r="I68" i="15"/>
  <c r="M67" i="15"/>
  <c r="J67" i="15"/>
  <c r="I67" i="15"/>
  <c r="M66" i="15"/>
  <c r="J66" i="15"/>
  <c r="I66" i="15"/>
  <c r="M65" i="15"/>
  <c r="J65" i="15"/>
  <c r="I65" i="15"/>
  <c r="M64" i="15"/>
  <c r="J64" i="15"/>
  <c r="I64" i="15"/>
  <c r="M63" i="15"/>
  <c r="J63" i="15"/>
  <c r="I63" i="15"/>
  <c r="M62" i="15"/>
  <c r="J62" i="15"/>
  <c r="I62" i="15"/>
  <c r="M61" i="15"/>
  <c r="J61" i="15"/>
  <c r="I61" i="15"/>
  <c r="M60" i="15"/>
  <c r="J60" i="15"/>
  <c r="I60" i="15"/>
  <c r="M59" i="15"/>
  <c r="J59" i="15"/>
  <c r="I59" i="15"/>
  <c r="M58" i="15"/>
  <c r="J58" i="15"/>
  <c r="I58" i="15"/>
  <c r="M57" i="15"/>
  <c r="J57" i="15"/>
  <c r="I57" i="15"/>
  <c r="M56" i="15"/>
  <c r="J56" i="15"/>
  <c r="I56" i="15"/>
  <c r="M55" i="15"/>
  <c r="J55" i="15"/>
  <c r="I55" i="15"/>
  <c r="M54" i="15"/>
  <c r="J54" i="15"/>
  <c r="I54" i="15"/>
  <c r="M53" i="15"/>
  <c r="J53" i="15"/>
  <c r="I53" i="15"/>
  <c r="M52" i="15"/>
  <c r="J52" i="15"/>
  <c r="I52" i="15"/>
  <c r="M51" i="15"/>
  <c r="J51" i="15"/>
  <c r="I51" i="15"/>
  <c r="M50" i="15"/>
  <c r="J50" i="15"/>
  <c r="I50" i="15"/>
  <c r="M49" i="15"/>
  <c r="J49" i="15"/>
  <c r="I49" i="15"/>
  <c r="M48" i="15"/>
  <c r="J48" i="15"/>
  <c r="I48" i="15"/>
  <c r="M47" i="15"/>
  <c r="J47" i="15"/>
  <c r="I47" i="15"/>
  <c r="M46" i="15"/>
  <c r="J46" i="15"/>
  <c r="I46" i="15"/>
  <c r="M45" i="15"/>
  <c r="J45" i="15"/>
  <c r="I45" i="15"/>
  <c r="M44" i="15"/>
  <c r="J44" i="15"/>
  <c r="I44" i="15"/>
  <c r="M43" i="15"/>
  <c r="J43" i="15"/>
  <c r="I43" i="15"/>
  <c r="M42" i="15"/>
  <c r="J42" i="15"/>
  <c r="I42" i="15"/>
  <c r="M41" i="15"/>
  <c r="J41" i="15"/>
  <c r="I41" i="15"/>
  <c r="M40" i="15"/>
  <c r="J40" i="15"/>
  <c r="I40" i="15"/>
  <c r="M39" i="15"/>
  <c r="J39" i="15"/>
  <c r="I39" i="15"/>
  <c r="M38" i="15"/>
  <c r="J38" i="15"/>
  <c r="I38" i="15"/>
  <c r="M37" i="15"/>
  <c r="J37" i="15"/>
  <c r="I37" i="15"/>
  <c r="M36" i="15"/>
  <c r="J36" i="15"/>
  <c r="I36" i="15"/>
  <c r="M35" i="15"/>
  <c r="J35" i="15"/>
  <c r="I35" i="15"/>
  <c r="M34" i="15"/>
  <c r="J34" i="15"/>
  <c r="I34" i="15"/>
  <c r="M33" i="15"/>
  <c r="J33" i="15"/>
  <c r="I33" i="15"/>
  <c r="M32" i="15"/>
  <c r="J32" i="15"/>
  <c r="I32" i="15"/>
  <c r="M31" i="15"/>
  <c r="J31" i="15"/>
  <c r="I31" i="15"/>
  <c r="M30" i="15"/>
  <c r="J30" i="15"/>
  <c r="I30" i="15"/>
  <c r="M29" i="15"/>
  <c r="J29" i="15"/>
  <c r="I29" i="15"/>
  <c r="M28" i="15"/>
  <c r="J28" i="15"/>
  <c r="I28" i="15"/>
  <c r="M27" i="15"/>
  <c r="J27" i="15"/>
  <c r="I27" i="15"/>
  <c r="M26" i="15"/>
  <c r="J26" i="15"/>
  <c r="I26" i="15"/>
  <c r="M25" i="15"/>
  <c r="J25" i="15"/>
  <c r="I25" i="15"/>
  <c r="M24" i="15"/>
  <c r="J24" i="15"/>
  <c r="I24" i="15"/>
  <c r="M23" i="15"/>
  <c r="J23" i="15"/>
  <c r="I23" i="15"/>
  <c r="M22" i="15"/>
  <c r="J22" i="15"/>
  <c r="I22" i="15"/>
  <c r="M21" i="15"/>
  <c r="J21" i="15"/>
  <c r="I21" i="15"/>
  <c r="M20" i="15"/>
  <c r="J20" i="15"/>
  <c r="I20" i="15"/>
  <c r="M19" i="15"/>
  <c r="J19" i="15"/>
  <c r="I19" i="15"/>
  <c r="M18" i="15"/>
  <c r="J18" i="15"/>
  <c r="I18" i="15"/>
  <c r="M17" i="15"/>
  <c r="J17" i="15"/>
  <c r="I17" i="15"/>
  <c r="M16" i="15"/>
  <c r="J16" i="15"/>
  <c r="I16" i="15"/>
  <c r="M15" i="15"/>
  <c r="J15" i="15"/>
  <c r="I15" i="15"/>
  <c r="M14" i="15"/>
  <c r="J14" i="15"/>
  <c r="I14" i="15"/>
  <c r="M13" i="15"/>
  <c r="J13" i="15"/>
  <c r="I13" i="15"/>
  <c r="M12" i="15"/>
  <c r="J12" i="15"/>
  <c r="I12" i="15"/>
  <c r="M11" i="15"/>
  <c r="J11" i="15"/>
  <c r="I11" i="15"/>
  <c r="M10" i="15"/>
  <c r="J10" i="15"/>
  <c r="I10" i="15"/>
  <c r="M9" i="15"/>
  <c r="J9" i="15"/>
  <c r="I9" i="15"/>
  <c r="M8" i="15"/>
  <c r="J8" i="15"/>
  <c r="I8" i="15"/>
  <c r="M7" i="15"/>
  <c r="J7" i="15"/>
  <c r="I7" i="15"/>
  <c r="M6" i="15"/>
  <c r="J6" i="15"/>
  <c r="I6" i="15"/>
  <c r="M5" i="15"/>
  <c r="J5" i="15"/>
  <c r="I5" i="15"/>
  <c r="M4" i="15"/>
  <c r="J4" i="15"/>
  <c r="I4" i="15"/>
  <c r="M3" i="15"/>
  <c r="J3" i="15"/>
  <c r="I3" i="15"/>
  <c r="AP2" i="14" l="1"/>
  <c r="AH4" i="14" l="1"/>
  <c r="AI4" i="14" s="1"/>
  <c r="AH5" i="14"/>
  <c r="AI5" i="14" s="1"/>
  <c r="AH6" i="14"/>
  <c r="AI6" i="14" s="1"/>
  <c r="AH7" i="14"/>
  <c r="AI7" i="14" s="1"/>
  <c r="AH8" i="14"/>
  <c r="AI8" i="14" s="1"/>
  <c r="AH9" i="14"/>
  <c r="AI9" i="14" s="1"/>
  <c r="AH10" i="14"/>
  <c r="AI10" i="14" s="1"/>
  <c r="AH11" i="14"/>
  <c r="AI11" i="14" s="1"/>
  <c r="AH12" i="14"/>
  <c r="AI12" i="14" s="1"/>
  <c r="AH13" i="14"/>
  <c r="AI13" i="14" s="1"/>
  <c r="AH14" i="14"/>
  <c r="AI14" i="14" s="1"/>
  <c r="AH15" i="14"/>
  <c r="AI15" i="14" s="1"/>
  <c r="AH16" i="14"/>
  <c r="AI16" i="14" s="1"/>
  <c r="AH17" i="14"/>
  <c r="AI17" i="14" s="1"/>
  <c r="AH18" i="14"/>
  <c r="AI18" i="14" s="1"/>
  <c r="AH19" i="14"/>
  <c r="AI19" i="14" s="1"/>
  <c r="AH20" i="14"/>
  <c r="AI20" i="14" s="1"/>
  <c r="AH21" i="14"/>
  <c r="AI21" i="14" s="1"/>
  <c r="AH22" i="14"/>
  <c r="AI22" i="14" s="1"/>
  <c r="AH23" i="14"/>
  <c r="AI23" i="14" s="1"/>
  <c r="AH24" i="14"/>
  <c r="AI24" i="14" s="1"/>
  <c r="AH25" i="14"/>
  <c r="AI25" i="14" s="1"/>
  <c r="AH26" i="14"/>
  <c r="AI26" i="14" s="1"/>
  <c r="AH27" i="14"/>
  <c r="AI27" i="14" s="1"/>
  <c r="AH28" i="14"/>
  <c r="AI28" i="14" s="1"/>
  <c r="AH29" i="14"/>
  <c r="AI29" i="14" s="1"/>
  <c r="AH30" i="14"/>
  <c r="AI30" i="14" s="1"/>
  <c r="AH31" i="14"/>
  <c r="AI31" i="14" s="1"/>
  <c r="AH32" i="14"/>
  <c r="AI32" i="14" s="1"/>
  <c r="AH33" i="14"/>
  <c r="AI33" i="14" s="1"/>
  <c r="AH34" i="14"/>
  <c r="AI34" i="14" s="1"/>
  <c r="AH35" i="14"/>
  <c r="AI35" i="14" s="1"/>
  <c r="AH36" i="14"/>
  <c r="AI36" i="14" s="1"/>
  <c r="AH37" i="14"/>
  <c r="AI37" i="14" s="1"/>
  <c r="AH38" i="14"/>
  <c r="AI38" i="14" s="1"/>
  <c r="AH39" i="14"/>
  <c r="AI39" i="14" s="1"/>
  <c r="AH40" i="14"/>
  <c r="AI40" i="14" s="1"/>
  <c r="AH41" i="14"/>
  <c r="AI41" i="14" s="1"/>
  <c r="AH42" i="14"/>
  <c r="AI42" i="14" s="1"/>
  <c r="AH43" i="14"/>
  <c r="AI43" i="14" s="1"/>
  <c r="AH44" i="14"/>
  <c r="AI44" i="14" s="1"/>
  <c r="AH45" i="14"/>
  <c r="AI45" i="14" s="1"/>
  <c r="AH46" i="14"/>
  <c r="AI46" i="14" s="1"/>
  <c r="AH47" i="14"/>
  <c r="AI47" i="14" s="1"/>
  <c r="AH48" i="14"/>
  <c r="AI48" i="14" s="1"/>
  <c r="AH49" i="14"/>
  <c r="AI49" i="14" s="1"/>
  <c r="AH50" i="14"/>
  <c r="AI50" i="14" s="1"/>
  <c r="AH51" i="14"/>
  <c r="AI51" i="14" s="1"/>
  <c r="AH52" i="14"/>
  <c r="AI52" i="14" s="1"/>
  <c r="AH53" i="14"/>
  <c r="AI53" i="14" s="1"/>
  <c r="AH2" i="14"/>
  <c r="AI2" i="14" s="1"/>
  <c r="AQ2" i="14"/>
  <c r="AR2" i="14"/>
  <c r="AT2" i="14"/>
  <c r="AU2" i="14"/>
  <c r="AH3" i="14"/>
  <c r="AI3" i="14" s="1"/>
  <c r="Z2" i="14"/>
  <c r="AA2" i="14"/>
  <c r="Z3" i="14"/>
  <c r="AA3" i="14"/>
  <c r="Z4" i="14"/>
  <c r="AA4" i="14"/>
  <c r="Z5" i="14"/>
  <c r="AA5" i="14"/>
  <c r="Z6" i="14"/>
  <c r="AA6" i="14"/>
  <c r="Z7" i="14"/>
  <c r="AA7" i="14"/>
  <c r="Z8" i="14"/>
  <c r="AA8" i="14"/>
  <c r="Z9" i="14"/>
  <c r="AA9" i="14"/>
  <c r="Z10" i="14"/>
  <c r="AA10" i="14"/>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Z26" i="14"/>
  <c r="AA26" i="14"/>
  <c r="Z27" i="14"/>
  <c r="AA27" i="14"/>
  <c r="Z28" i="14"/>
  <c r="AA28" i="14"/>
  <c r="Z29" i="14"/>
  <c r="AA29" i="14"/>
  <c r="Z30" i="14"/>
  <c r="AA30" i="14"/>
  <c r="Z31" i="14"/>
  <c r="AA31" i="14"/>
  <c r="Z32" i="14"/>
  <c r="AA32" i="14"/>
  <c r="Z33" i="14"/>
  <c r="AA33" i="14"/>
  <c r="Z34" i="14"/>
  <c r="AA34" i="14"/>
  <c r="Z35" i="14"/>
  <c r="AA35" i="14"/>
  <c r="Z36" i="14"/>
  <c r="AA36" i="14"/>
  <c r="Z37" i="14"/>
  <c r="AA37" i="14"/>
  <c r="Z38" i="14"/>
  <c r="AA38" i="14"/>
  <c r="Z39" i="14"/>
  <c r="AA39" i="14"/>
  <c r="Z40" i="14"/>
  <c r="AA40" i="14"/>
  <c r="Z41" i="14"/>
  <c r="AA41" i="14"/>
  <c r="Z42" i="14"/>
  <c r="AA42" i="14"/>
  <c r="Z43" i="14"/>
  <c r="AA43" i="14"/>
  <c r="Z44" i="14"/>
  <c r="AA44" i="14"/>
  <c r="Z45" i="14"/>
  <c r="AA45" i="14"/>
  <c r="Z46" i="14"/>
  <c r="AA46" i="14"/>
  <c r="Z47" i="14"/>
  <c r="AA47" i="14"/>
  <c r="Z48" i="14"/>
  <c r="AA48" i="14"/>
  <c r="Z49" i="14"/>
  <c r="AA49" i="14"/>
  <c r="Z50" i="14"/>
  <c r="AA50" i="14"/>
  <c r="Z51" i="14"/>
  <c r="AA51" i="14"/>
  <c r="Z52" i="14"/>
  <c r="AA52" i="14"/>
  <c r="Z53" i="14"/>
  <c r="AA53" i="14"/>
  <c r="H1159" i="2" l="1"/>
  <c r="H1160" i="2"/>
  <c r="H1161" i="2"/>
  <c r="H1162" i="2"/>
  <c r="H1163" i="2"/>
  <c r="H1164" i="2"/>
  <c r="H1165" i="2"/>
  <c r="H1166" i="2"/>
  <c r="H1167" i="2"/>
  <c r="H1168" i="2"/>
  <c r="H1169" i="2"/>
  <c r="H1170" i="2"/>
  <c r="H1171" i="2"/>
  <c r="A1159" i="2"/>
  <c r="A1160" i="2"/>
  <c r="A1161" i="2"/>
  <c r="A1162" i="2"/>
  <c r="A1163" i="2"/>
  <c r="A1164" i="2"/>
  <c r="A1165" i="2"/>
  <c r="A1166" i="2"/>
  <c r="A1167" i="2"/>
  <c r="A1168" i="2"/>
  <c r="A1169" i="2"/>
  <c r="A1170" i="2"/>
  <c r="A1171"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L3" i="13" l="1"/>
  <c r="L7" i="13"/>
  <c r="L11" i="13"/>
  <c r="L15" i="13"/>
  <c r="L19" i="13"/>
  <c r="L5" i="13"/>
  <c r="L8" i="13"/>
  <c r="L12" i="13"/>
  <c r="L16" i="13"/>
  <c r="L20" i="13"/>
  <c r="L25" i="13"/>
  <c r="L4" i="13"/>
  <c r="L9" i="13"/>
  <c r="L13" i="13"/>
  <c r="L21" i="13"/>
  <c r="L6" i="13"/>
  <c r="L10" i="13"/>
  <c r="L14" i="13"/>
  <c r="L18" i="13"/>
  <c r="L22" i="13"/>
  <c r="L23" i="13"/>
  <c r="L24" i="13"/>
  <c r="L17" i="13"/>
  <c r="M25" i="13"/>
  <c r="M21" i="13"/>
  <c r="M17" i="13"/>
  <c r="M13" i="13"/>
  <c r="M9" i="13"/>
  <c r="M5" i="13"/>
  <c r="M22" i="13"/>
  <c r="M6" i="13"/>
  <c r="M11" i="13"/>
  <c r="M14" i="13"/>
  <c r="M24" i="13"/>
  <c r="M20" i="13"/>
  <c r="M16" i="13"/>
  <c r="M12" i="13"/>
  <c r="M8" i="13"/>
  <c r="M4" i="13"/>
  <c r="M15" i="13"/>
  <c r="M3" i="13"/>
  <c r="M18" i="13"/>
  <c r="M7" i="13"/>
  <c r="M10" i="13"/>
  <c r="M23" i="13"/>
  <c r="M19" i="13"/>
  <c r="N25" i="13"/>
  <c r="N21" i="13"/>
  <c r="N17" i="13"/>
  <c r="N13" i="13"/>
  <c r="N9" i="13"/>
  <c r="N5" i="13"/>
  <c r="N16" i="13"/>
  <c r="N4" i="13"/>
  <c r="N20" i="13"/>
  <c r="N8" i="13"/>
  <c r="N24" i="13"/>
  <c r="N12" i="13"/>
  <c r="N6" i="13"/>
  <c r="N7" i="13"/>
  <c r="N18" i="13"/>
  <c r="N3" i="13"/>
  <c r="N22" i="13"/>
  <c r="N10" i="13"/>
  <c r="N23" i="13"/>
  <c r="N19" i="13"/>
  <c r="N15" i="13"/>
  <c r="N11" i="13"/>
  <c r="N14" i="13"/>
  <c r="O5" i="13" l="1"/>
  <c r="O6" i="13"/>
  <c r="O10" i="13"/>
  <c r="O7" i="13"/>
  <c r="O18" i="13"/>
  <c r="O11" i="13"/>
  <c r="O22" i="13"/>
  <c r="O14" i="13"/>
  <c r="O9" i="13"/>
  <c r="O15" i="13"/>
  <c r="O13" i="13"/>
  <c r="O8" i="13"/>
  <c r="O21" i="13"/>
  <c r="O17" i="13"/>
  <c r="O12" i="13"/>
  <c r="O25" i="13"/>
  <c r="O16" i="13"/>
  <c r="O19" i="13"/>
  <c r="O4" i="13"/>
  <c r="O20" i="13"/>
  <c r="O3" i="13"/>
  <c r="O24" i="13"/>
  <c r="O23" i="13"/>
  <c r="H633" i="2" l="1"/>
  <c r="H634" i="2"/>
  <c r="H524" i="2"/>
  <c r="H680" i="2"/>
  <c r="H600" i="2" l="1"/>
  <c r="F3" i="4"/>
  <c r="F4" i="4"/>
  <c r="F5" i="4"/>
  <c r="F6" i="4"/>
  <c r="F67" i="4"/>
  <c r="F2" i="4"/>
  <c r="G1" i="4"/>
  <c r="H99"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6" i="2"/>
  <c r="H527" i="2"/>
  <c r="H528" i="2"/>
  <c r="H529" i="2"/>
  <c r="H530" i="2"/>
  <c r="H531" i="2"/>
  <c r="H532" i="2"/>
  <c r="H533" i="2"/>
  <c r="H534"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1" i="2"/>
  <c r="H682" i="2"/>
  <c r="H683" i="2"/>
  <c r="H684" i="2"/>
  <c r="H685" i="2"/>
  <c r="H686" i="2"/>
  <c r="H687" i="2"/>
  <c r="H688" i="2"/>
  <c r="H689" i="2"/>
  <c r="H690" i="2"/>
  <c r="H691" i="2"/>
  <c r="H692" i="2"/>
  <c r="H693"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9" i="2"/>
  <c r="H830" i="2"/>
  <c r="H831" i="2"/>
  <c r="H832" i="2"/>
  <c r="H833" i="2"/>
  <c r="H834" i="2"/>
  <c r="H835" i="2"/>
  <c r="H836"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5" i="2"/>
  <c r="J5" i="2" s="1"/>
  <c r="G67" i="4" l="1"/>
  <c r="G2" i="4"/>
  <c r="G4" i="4"/>
  <c r="G6" i="4"/>
  <c r="G3" i="4"/>
  <c r="G5" i="4"/>
  <c r="H1" i="4"/>
  <c r="I1" i="4" l="1"/>
  <c r="H5" i="4"/>
  <c r="H2" i="4"/>
  <c r="H4" i="4"/>
  <c r="H6" i="4"/>
  <c r="H3" i="4"/>
  <c r="H67" i="4"/>
  <c r="D71" i="13" l="1"/>
  <c r="D72" i="13"/>
  <c r="D73" i="13"/>
  <c r="D74" i="13"/>
  <c r="D67" i="13"/>
  <c r="D75" i="13"/>
  <c r="D76" i="13"/>
  <c r="D79" i="13"/>
  <c r="D80" i="13"/>
  <c r="D66" i="13"/>
  <c r="D78" i="13"/>
  <c r="D69" i="13"/>
  <c r="D81" i="13"/>
  <c r="D77" i="13"/>
  <c r="D68" i="13"/>
  <c r="D70" i="13"/>
  <c r="D64" i="13"/>
  <c r="D65" i="13"/>
  <c r="D33" i="13"/>
  <c r="D34" i="13"/>
  <c r="D27" i="13"/>
  <c r="D42" i="13"/>
  <c r="D35" i="13"/>
  <c r="D39" i="13"/>
  <c r="D30" i="13"/>
  <c r="D36" i="13"/>
  <c r="D37" i="13"/>
  <c r="D41" i="13"/>
  <c r="D38" i="13"/>
  <c r="D28" i="13"/>
  <c r="D40" i="13"/>
  <c r="D31" i="13"/>
  <c r="D43" i="13"/>
  <c r="D32" i="13"/>
  <c r="D26" i="13"/>
  <c r="D29" i="13"/>
  <c r="H4" i="13"/>
  <c r="I4" i="13" s="1"/>
  <c r="H16" i="13"/>
  <c r="I16" i="13" s="1"/>
  <c r="H5" i="13"/>
  <c r="I5" i="13" s="1"/>
  <c r="H17" i="13"/>
  <c r="I17" i="13" s="1"/>
  <c r="H10" i="13"/>
  <c r="I10" i="13" s="1"/>
  <c r="H6" i="13"/>
  <c r="I6" i="13" s="1"/>
  <c r="H18" i="13"/>
  <c r="I18" i="13" s="1"/>
  <c r="H7" i="13"/>
  <c r="I7" i="13" s="1"/>
  <c r="H19" i="13"/>
  <c r="I19" i="13" s="1"/>
  <c r="H8" i="13"/>
  <c r="I8" i="13" s="1"/>
  <c r="H20" i="13"/>
  <c r="I20" i="13" s="1"/>
  <c r="H9" i="13"/>
  <c r="I9" i="13" s="1"/>
  <c r="H3" i="13"/>
  <c r="H11" i="13"/>
  <c r="I11" i="13" s="1"/>
  <c r="H12" i="13"/>
  <c r="I12" i="13" s="1"/>
  <c r="H13" i="13"/>
  <c r="I13" i="13" s="1"/>
  <c r="H14" i="13"/>
  <c r="I14" i="13" s="1"/>
  <c r="H15" i="13"/>
  <c r="I15" i="13" s="1"/>
  <c r="D62" i="13"/>
  <c r="D57" i="13"/>
  <c r="D61" i="13"/>
  <c r="D51" i="13"/>
  <c r="D46" i="13"/>
  <c r="D58" i="13"/>
  <c r="D47" i="13"/>
  <c r="D59" i="13"/>
  <c r="D48" i="13"/>
  <c r="D60" i="13"/>
  <c r="D49" i="13"/>
  <c r="D50" i="13"/>
  <c r="D45" i="13"/>
  <c r="D52" i="13"/>
  <c r="D54" i="13"/>
  <c r="D55" i="13"/>
  <c r="D53" i="13"/>
  <c r="D56" i="13"/>
  <c r="D122" i="13"/>
  <c r="D134" i="13"/>
  <c r="D123" i="13"/>
  <c r="D135" i="13"/>
  <c r="D124" i="13"/>
  <c r="D136" i="13"/>
  <c r="D125" i="13"/>
  <c r="D137" i="13"/>
  <c r="D128" i="13"/>
  <c r="D131" i="13"/>
  <c r="D126" i="13"/>
  <c r="D138" i="13"/>
  <c r="D127" i="13"/>
  <c r="D121" i="13"/>
  <c r="D129" i="13"/>
  <c r="D130" i="13"/>
  <c r="D132" i="13"/>
  <c r="D133" i="13"/>
  <c r="D84" i="13"/>
  <c r="D96" i="13"/>
  <c r="D92" i="13"/>
  <c r="D93" i="13"/>
  <c r="D85" i="13"/>
  <c r="D97" i="13"/>
  <c r="D86" i="13"/>
  <c r="D98" i="13"/>
  <c r="D87" i="13"/>
  <c r="D99" i="13"/>
  <c r="D88" i="13"/>
  <c r="D100" i="13"/>
  <c r="D89" i="13"/>
  <c r="D83" i="13"/>
  <c r="D90" i="13"/>
  <c r="D91" i="13"/>
  <c r="D94" i="13"/>
  <c r="D95" i="13"/>
  <c r="D109" i="13"/>
  <c r="D110" i="13"/>
  <c r="D115" i="13"/>
  <c r="D111" i="13"/>
  <c r="D103" i="13"/>
  <c r="D112" i="13"/>
  <c r="D113" i="13"/>
  <c r="D114" i="13"/>
  <c r="D118" i="13"/>
  <c r="D104" i="13"/>
  <c r="D116" i="13"/>
  <c r="D106" i="13"/>
  <c r="D107" i="13"/>
  <c r="D119" i="13"/>
  <c r="D105" i="13"/>
  <c r="D108" i="13"/>
  <c r="D102" i="13"/>
  <c r="D117" i="13"/>
  <c r="F8" i="4"/>
  <c r="H9" i="4"/>
  <c r="F10" i="4"/>
  <c r="H11" i="4"/>
  <c r="F12" i="4"/>
  <c r="H13" i="4"/>
  <c r="F14" i="4"/>
  <c r="H15" i="4"/>
  <c r="F16" i="4"/>
  <c r="H17" i="4"/>
  <c r="F18" i="4"/>
  <c r="H19" i="4"/>
  <c r="G8" i="4"/>
  <c r="H8" i="4"/>
  <c r="F9" i="4"/>
  <c r="H10" i="4"/>
  <c r="F11" i="4"/>
  <c r="H12" i="4"/>
  <c r="F13" i="4"/>
  <c r="H14" i="4"/>
  <c r="F15" i="4"/>
  <c r="H16" i="4"/>
  <c r="F17" i="4"/>
  <c r="H18" i="4"/>
  <c r="F19" i="4"/>
  <c r="I8" i="4"/>
  <c r="G9" i="4"/>
  <c r="I10" i="4"/>
  <c r="G11" i="4"/>
  <c r="I12" i="4"/>
  <c r="G13" i="4"/>
  <c r="I14" i="4"/>
  <c r="G15" i="4"/>
  <c r="I16" i="4"/>
  <c r="G17" i="4"/>
  <c r="I18" i="4"/>
  <c r="G19" i="4"/>
  <c r="G14" i="4"/>
  <c r="I15" i="4"/>
  <c r="F20" i="4"/>
  <c r="H21" i="4"/>
  <c r="F22" i="4"/>
  <c r="H23" i="4"/>
  <c r="F24" i="4"/>
  <c r="H25" i="4"/>
  <c r="F26" i="4"/>
  <c r="H27" i="4"/>
  <c r="G12" i="4"/>
  <c r="I13" i="4"/>
  <c r="G20" i="4"/>
  <c r="I21" i="4"/>
  <c r="G22" i="4"/>
  <c r="I23" i="4"/>
  <c r="G24" i="4"/>
  <c r="I25" i="4"/>
  <c r="G26" i="4"/>
  <c r="I27" i="4"/>
  <c r="G10" i="4"/>
  <c r="I11" i="4"/>
  <c r="G18" i="4"/>
  <c r="I19" i="4"/>
  <c r="H20" i="4"/>
  <c r="F21" i="4"/>
  <c r="H22" i="4"/>
  <c r="F23" i="4"/>
  <c r="H24" i="4"/>
  <c r="F25" i="4"/>
  <c r="H26" i="4"/>
  <c r="F27" i="4"/>
  <c r="I9" i="4"/>
  <c r="G16" i="4"/>
  <c r="I17" i="4"/>
  <c r="I20" i="4"/>
  <c r="G21" i="4"/>
  <c r="I22" i="4"/>
  <c r="G23" i="4"/>
  <c r="I24" i="4"/>
  <c r="G25" i="4"/>
  <c r="I26" i="4"/>
  <c r="G27" i="4"/>
  <c r="G28" i="4"/>
  <c r="I29" i="4"/>
  <c r="G30" i="4"/>
  <c r="I31" i="4"/>
  <c r="G32" i="4"/>
  <c r="I33" i="4"/>
  <c r="G34" i="4"/>
  <c r="I35" i="4"/>
  <c r="G36" i="4"/>
  <c r="I37" i="4"/>
  <c r="G38" i="4"/>
  <c r="I39" i="4"/>
  <c r="H28" i="4"/>
  <c r="F29" i="4"/>
  <c r="H30" i="4"/>
  <c r="F31" i="4"/>
  <c r="H32" i="4"/>
  <c r="F33" i="4"/>
  <c r="H34" i="4"/>
  <c r="F35" i="4"/>
  <c r="H36" i="4"/>
  <c r="F37" i="4"/>
  <c r="H38" i="4"/>
  <c r="I28" i="4"/>
  <c r="G29" i="4"/>
  <c r="I30" i="4"/>
  <c r="G31" i="4"/>
  <c r="I32" i="4"/>
  <c r="G33" i="4"/>
  <c r="I34" i="4"/>
  <c r="G35" i="4"/>
  <c r="I36" i="4"/>
  <c r="G37" i="4"/>
  <c r="I38" i="4"/>
  <c r="G39" i="4"/>
  <c r="F28" i="4"/>
  <c r="H29" i="4"/>
  <c r="F30" i="4"/>
  <c r="H31" i="4"/>
  <c r="F32" i="4"/>
  <c r="H33" i="4"/>
  <c r="F34" i="4"/>
  <c r="H35" i="4"/>
  <c r="F36" i="4"/>
  <c r="H37" i="4"/>
  <c r="F38" i="4"/>
  <c r="F40" i="4"/>
  <c r="H41" i="4"/>
  <c r="F42" i="4"/>
  <c r="H43" i="4"/>
  <c r="F44" i="4"/>
  <c r="H45" i="4"/>
  <c r="F46" i="4"/>
  <c r="H47" i="4"/>
  <c r="F48" i="4"/>
  <c r="H49" i="4"/>
  <c r="F50" i="4"/>
  <c r="H51" i="4"/>
  <c r="F52" i="4"/>
  <c r="H53" i="4"/>
  <c r="F54" i="4"/>
  <c r="H55" i="4"/>
  <c r="F56" i="4"/>
  <c r="H57" i="4"/>
  <c r="F58" i="4"/>
  <c r="H59" i="4"/>
  <c r="F60" i="4"/>
  <c r="H61" i="4"/>
  <c r="G40" i="4"/>
  <c r="I41" i="4"/>
  <c r="G42" i="4"/>
  <c r="I43" i="4"/>
  <c r="G44" i="4"/>
  <c r="I45" i="4"/>
  <c r="G46" i="4"/>
  <c r="I47" i="4"/>
  <c r="G48" i="4"/>
  <c r="I49" i="4"/>
  <c r="G50" i="4"/>
  <c r="I51" i="4"/>
  <c r="G52" i="4"/>
  <c r="I53" i="4"/>
  <c r="G54" i="4"/>
  <c r="I55" i="4"/>
  <c r="G56" i="4"/>
  <c r="I57" i="4"/>
  <c r="G58" i="4"/>
  <c r="I59" i="4"/>
  <c r="G60" i="4"/>
  <c r="I61" i="4"/>
  <c r="F39" i="4"/>
  <c r="H40" i="4"/>
  <c r="F41" i="4"/>
  <c r="H42" i="4"/>
  <c r="F43" i="4"/>
  <c r="H44" i="4"/>
  <c r="F45" i="4"/>
  <c r="H46" i="4"/>
  <c r="F47" i="4"/>
  <c r="H48" i="4"/>
  <c r="F49" i="4"/>
  <c r="H50" i="4"/>
  <c r="F51" i="4"/>
  <c r="H52" i="4"/>
  <c r="F53" i="4"/>
  <c r="H54" i="4"/>
  <c r="F55" i="4"/>
  <c r="H56" i="4"/>
  <c r="F57" i="4"/>
  <c r="H58" i="4"/>
  <c r="F59" i="4"/>
  <c r="H60" i="4"/>
  <c r="F61" i="4"/>
  <c r="H39" i="4"/>
  <c r="I40" i="4"/>
  <c r="G41" i="4"/>
  <c r="I42" i="4"/>
  <c r="G43" i="4"/>
  <c r="I44" i="4"/>
  <c r="G45" i="4"/>
  <c r="I46" i="4"/>
  <c r="G47" i="4"/>
  <c r="I48" i="4"/>
  <c r="G49" i="4"/>
  <c r="I50" i="4"/>
  <c r="G51" i="4"/>
  <c r="I52" i="4"/>
  <c r="G53" i="4"/>
  <c r="I54" i="4"/>
  <c r="G55" i="4"/>
  <c r="I56" i="4"/>
  <c r="G57" i="4"/>
  <c r="I58" i="4"/>
  <c r="G59" i="4"/>
  <c r="I60" i="4"/>
  <c r="G61" i="4"/>
  <c r="F62" i="4"/>
  <c r="H63" i="4"/>
  <c r="F64" i="4"/>
  <c r="H65" i="4"/>
  <c r="F66" i="4"/>
  <c r="G62" i="4"/>
  <c r="I63" i="4"/>
  <c r="G64" i="4"/>
  <c r="I65" i="4"/>
  <c r="G66" i="4"/>
  <c r="F7" i="4"/>
  <c r="H62" i="4"/>
  <c r="F63" i="4"/>
  <c r="H64" i="4"/>
  <c r="F65" i="4"/>
  <c r="H66" i="4"/>
  <c r="I7" i="4"/>
  <c r="G7" i="4"/>
  <c r="I62" i="4"/>
  <c r="G63" i="4"/>
  <c r="I64" i="4"/>
  <c r="G65" i="4"/>
  <c r="I66" i="4"/>
  <c r="H7" i="4"/>
  <c r="J1" i="4"/>
  <c r="J41" i="4" s="1"/>
  <c r="I5" i="4"/>
  <c r="I2" i="4"/>
  <c r="I4" i="4"/>
  <c r="I6" i="4"/>
  <c r="I3" i="4"/>
  <c r="I67" i="4"/>
  <c r="D6" i="13" l="1"/>
  <c r="E6" i="13" s="1"/>
  <c r="D16" i="13"/>
  <c r="E16" i="13" s="1"/>
  <c r="D3" i="13"/>
  <c r="E3" i="13" s="1"/>
  <c r="D12" i="13"/>
  <c r="E12" i="13" s="1"/>
  <c r="D9" i="13"/>
  <c r="E9" i="13" s="1"/>
  <c r="D19" i="13"/>
  <c r="E19" i="13" s="1"/>
  <c r="D20" i="13"/>
  <c r="E20" i="13" s="1"/>
  <c r="D4" i="13"/>
  <c r="E4" i="13" s="1"/>
  <c r="D8" i="13"/>
  <c r="E8" i="13" s="1"/>
  <c r="D11" i="13"/>
  <c r="E11" i="13" s="1"/>
  <c r="D17" i="13"/>
  <c r="E17" i="13" s="1"/>
  <c r="D10" i="13"/>
  <c r="E10" i="13" s="1"/>
  <c r="D5" i="13"/>
  <c r="E5" i="13" s="1"/>
  <c r="D15" i="13"/>
  <c r="E15" i="13" s="1"/>
  <c r="D18" i="13"/>
  <c r="E18" i="13" s="1"/>
  <c r="D14" i="13"/>
  <c r="E14" i="13" s="1"/>
  <c r="D13" i="13"/>
  <c r="E13" i="13" s="1"/>
  <c r="D7" i="13"/>
  <c r="E7" i="13" s="1"/>
  <c r="I3" i="13"/>
  <c r="I21" i="13" s="1"/>
  <c r="H1" i="13"/>
  <c r="J61" i="4"/>
  <c r="J59" i="4"/>
  <c r="J47" i="4"/>
  <c r="J49" i="4"/>
  <c r="J12" i="4"/>
  <c r="J15" i="4"/>
  <c r="J20" i="4"/>
  <c r="J23" i="4"/>
  <c r="J31" i="4"/>
  <c r="J30" i="4"/>
  <c r="J38" i="4"/>
  <c r="J42" i="4"/>
  <c r="J50" i="4"/>
  <c r="J58" i="4"/>
  <c r="J64" i="4"/>
  <c r="J14" i="4"/>
  <c r="J9" i="4"/>
  <c r="J17" i="4"/>
  <c r="J22" i="4"/>
  <c r="J25" i="4"/>
  <c r="J33" i="4"/>
  <c r="J32" i="4"/>
  <c r="J39" i="4"/>
  <c r="J44" i="4"/>
  <c r="J52" i="4"/>
  <c r="J60" i="4"/>
  <c r="J66" i="4"/>
  <c r="J16" i="4"/>
  <c r="J11" i="4"/>
  <c r="J19" i="4"/>
  <c r="J24" i="4"/>
  <c r="J27" i="4"/>
  <c r="J35" i="4"/>
  <c r="J34" i="4"/>
  <c r="J46" i="4"/>
  <c r="J54" i="4"/>
  <c r="J8" i="4"/>
  <c r="J18" i="4"/>
  <c r="J13" i="4"/>
  <c r="J26" i="4"/>
  <c r="J21" i="4"/>
  <c r="J29" i="4"/>
  <c r="J37" i="4"/>
  <c r="J28" i="4"/>
  <c r="J36" i="4"/>
  <c r="J40" i="4"/>
  <c r="J48" i="4"/>
  <c r="J56" i="4"/>
  <c r="J10" i="4"/>
  <c r="J7" i="4"/>
  <c r="J65" i="4"/>
  <c r="J63" i="4"/>
  <c r="J51" i="4"/>
  <c r="J43" i="4"/>
  <c r="J53" i="4"/>
  <c r="J45" i="4"/>
  <c r="J55" i="4"/>
  <c r="J62" i="4"/>
  <c r="J57" i="4"/>
  <c r="K1" i="4"/>
  <c r="J3" i="4"/>
  <c r="J5" i="4"/>
  <c r="J2" i="4"/>
  <c r="J4" i="4"/>
  <c r="J6" i="4"/>
  <c r="J67" i="4"/>
  <c r="D1" i="13" l="1"/>
  <c r="E21" i="13"/>
  <c r="I23" i="13" s="1"/>
  <c r="K16" i="4"/>
  <c r="K42" i="4"/>
  <c r="K50" i="4"/>
  <c r="K58" i="4"/>
  <c r="K45" i="4"/>
  <c r="K53" i="4"/>
  <c r="K61" i="4"/>
  <c r="K64" i="4"/>
  <c r="K15" i="4"/>
  <c r="K20" i="4"/>
  <c r="K23" i="4"/>
  <c r="K30" i="4"/>
  <c r="K38" i="4"/>
  <c r="K31" i="4"/>
  <c r="K39" i="4"/>
  <c r="K10" i="4"/>
  <c r="K44" i="4"/>
  <c r="K52" i="4"/>
  <c r="K60" i="4"/>
  <c r="K47" i="4"/>
  <c r="K55" i="4"/>
  <c r="K66" i="4"/>
  <c r="K9" i="4"/>
  <c r="K17" i="4"/>
  <c r="K22" i="4"/>
  <c r="K25" i="4"/>
  <c r="K32" i="4"/>
  <c r="K33" i="4"/>
  <c r="K12" i="4"/>
  <c r="K18" i="4"/>
  <c r="K46" i="4"/>
  <c r="K54" i="4"/>
  <c r="K41" i="4"/>
  <c r="K49" i="4"/>
  <c r="K57" i="4"/>
  <c r="K11" i="4"/>
  <c r="K19" i="4"/>
  <c r="K24" i="4"/>
  <c r="K34" i="4"/>
  <c r="K35" i="4"/>
  <c r="K8" i="4"/>
  <c r="K14" i="4"/>
  <c r="K40" i="4"/>
  <c r="K48" i="4"/>
  <c r="K56" i="4"/>
  <c r="K13" i="4"/>
  <c r="K26" i="4"/>
  <c r="K21" i="4"/>
  <c r="K28" i="4"/>
  <c r="K36" i="4"/>
  <c r="K27" i="4"/>
  <c r="K29" i="4"/>
  <c r="K37" i="4"/>
  <c r="K43" i="4"/>
  <c r="K62" i="4"/>
  <c r="K7" i="4"/>
  <c r="K59" i="4"/>
  <c r="K63" i="4"/>
  <c r="K65" i="4"/>
  <c r="K51" i="4"/>
  <c r="L1" i="4"/>
  <c r="K6" i="4"/>
  <c r="K3" i="4"/>
  <c r="K5" i="4"/>
  <c r="K2" i="4"/>
  <c r="K4" i="4"/>
  <c r="K67" i="4"/>
  <c r="L15" i="4" l="1"/>
  <c r="L10" i="4"/>
  <c r="L18" i="4"/>
  <c r="L23" i="4"/>
  <c r="L26" i="4"/>
  <c r="L34" i="4"/>
  <c r="L33" i="4"/>
  <c r="L45" i="4"/>
  <c r="L53" i="4"/>
  <c r="L61" i="4"/>
  <c r="L64" i="4"/>
  <c r="L42" i="4"/>
  <c r="L50" i="4"/>
  <c r="L17" i="4"/>
  <c r="L12" i="4"/>
  <c r="L25" i="4"/>
  <c r="L20" i="4"/>
  <c r="L28" i="4"/>
  <c r="L39" i="4"/>
  <c r="L66" i="4"/>
  <c r="L9" i="4"/>
  <c r="L11" i="4"/>
  <c r="L19" i="4"/>
  <c r="L14" i="4"/>
  <c r="L27" i="4"/>
  <c r="L22" i="4"/>
  <c r="L30" i="4"/>
  <c r="L38" i="4"/>
  <c r="L29" i="4"/>
  <c r="L46" i="4"/>
  <c r="L13" i="4"/>
  <c r="L8" i="4"/>
  <c r="L16" i="4"/>
  <c r="L21" i="4"/>
  <c r="L24" i="4"/>
  <c r="L32" i="4"/>
  <c r="L31" i="4"/>
  <c r="L41" i="4"/>
  <c r="L49" i="4"/>
  <c r="L57" i="4"/>
  <c r="L62" i="4"/>
  <c r="L36" i="4"/>
  <c r="L37" i="4"/>
  <c r="L40" i="4"/>
  <c r="L48" i="4"/>
  <c r="L7" i="4"/>
  <c r="L60" i="4"/>
  <c r="L65" i="4"/>
  <c r="L47" i="4"/>
  <c r="L55" i="4"/>
  <c r="L58" i="4"/>
  <c r="L63" i="4"/>
  <c r="L43" i="4"/>
  <c r="L51" i="4"/>
  <c r="L59" i="4"/>
  <c r="L56" i="4"/>
  <c r="L54" i="4"/>
  <c r="L44" i="4"/>
  <c r="L52" i="4"/>
  <c r="L35" i="4"/>
  <c r="M1" i="4"/>
  <c r="L6" i="4"/>
  <c r="L3" i="4"/>
  <c r="L5" i="4"/>
  <c r="L2" i="4"/>
  <c r="L4" i="4"/>
  <c r="L67" i="4"/>
  <c r="M9" i="4" l="1"/>
  <c r="M15" i="4"/>
  <c r="M45" i="4"/>
  <c r="M53" i="4"/>
  <c r="M10" i="4"/>
  <c r="M18" i="4"/>
  <c r="M23" i="4"/>
  <c r="M26" i="4"/>
  <c r="M33" i="4"/>
  <c r="M34" i="4"/>
  <c r="M64" i="4"/>
  <c r="M17" i="4"/>
  <c r="M12" i="4"/>
  <c r="M25" i="4"/>
  <c r="M20" i="4"/>
  <c r="M35" i="4"/>
  <c r="M28" i="4"/>
  <c r="M36" i="4"/>
  <c r="M66" i="4"/>
  <c r="M11" i="4"/>
  <c r="M14" i="4"/>
  <c r="M27" i="4"/>
  <c r="M22" i="4"/>
  <c r="M29" i="4"/>
  <c r="M37" i="4"/>
  <c r="M30" i="4"/>
  <c r="M38" i="4"/>
  <c r="M13" i="4"/>
  <c r="M19" i="4"/>
  <c r="M8" i="4"/>
  <c r="M16" i="4"/>
  <c r="M21" i="4"/>
  <c r="M24" i="4"/>
  <c r="M31" i="4"/>
  <c r="M39" i="4"/>
  <c r="M32" i="4"/>
  <c r="M60" i="4"/>
  <c r="M47" i="4"/>
  <c r="M55" i="4"/>
  <c r="M58" i="4"/>
  <c r="M43" i="4"/>
  <c r="M51" i="4"/>
  <c r="M59" i="4"/>
  <c r="M54" i="4"/>
  <c r="M56" i="4"/>
  <c r="M62" i="4"/>
  <c r="M52" i="4"/>
  <c r="M50" i="4"/>
  <c r="M46" i="4"/>
  <c r="M48" i="4"/>
  <c r="M65" i="4"/>
  <c r="M44" i="4"/>
  <c r="M63" i="4"/>
  <c r="M7" i="4"/>
  <c r="M41" i="4"/>
  <c r="M49" i="4"/>
  <c r="M57" i="4"/>
  <c r="M42" i="4"/>
  <c r="M40" i="4"/>
  <c r="M61" i="4"/>
  <c r="N1" i="4"/>
  <c r="M4" i="4"/>
  <c r="M6" i="4"/>
  <c r="M3" i="4"/>
  <c r="M5" i="4"/>
  <c r="M2" i="4"/>
  <c r="M67" i="4"/>
  <c r="N10" i="4" l="1"/>
  <c r="N45" i="4"/>
  <c r="N53" i="4"/>
  <c r="N61" i="4"/>
  <c r="N12" i="4"/>
  <c r="N15" i="4"/>
  <c r="N20" i="4"/>
  <c r="N23" i="4"/>
  <c r="N31" i="4"/>
  <c r="N30" i="4"/>
  <c r="N38" i="4"/>
  <c r="N42" i="4"/>
  <c r="N50" i="4"/>
  <c r="N58" i="4"/>
  <c r="N47" i="4"/>
  <c r="N55" i="4"/>
  <c r="N14" i="4"/>
  <c r="N9" i="4"/>
  <c r="N17" i="4"/>
  <c r="N22" i="4"/>
  <c r="N25" i="4"/>
  <c r="N33" i="4"/>
  <c r="N32" i="4"/>
  <c r="N41" i="4"/>
  <c r="N49" i="4"/>
  <c r="N57" i="4"/>
  <c r="N16" i="4"/>
  <c r="N11" i="4"/>
  <c r="N19" i="4"/>
  <c r="N24" i="4"/>
  <c r="N27" i="4"/>
  <c r="N35" i="4"/>
  <c r="N34" i="4"/>
  <c r="N46" i="4"/>
  <c r="N54" i="4"/>
  <c r="N8" i="4"/>
  <c r="N43" i="4"/>
  <c r="N51" i="4"/>
  <c r="N59" i="4"/>
  <c r="N18" i="4"/>
  <c r="N13" i="4"/>
  <c r="N26" i="4"/>
  <c r="N21" i="4"/>
  <c r="N29" i="4"/>
  <c r="N37" i="4"/>
  <c r="N28" i="4"/>
  <c r="N36" i="4"/>
  <c r="N40" i="4"/>
  <c r="N48" i="4"/>
  <c r="N56" i="4"/>
  <c r="N39" i="4"/>
  <c r="N64" i="4"/>
  <c r="N62" i="4"/>
  <c r="N63" i="4"/>
  <c r="N65" i="4"/>
  <c r="N7" i="4"/>
  <c r="N44" i="4"/>
  <c r="N52" i="4"/>
  <c r="N60" i="4"/>
  <c r="N66" i="4"/>
  <c r="O1" i="4"/>
  <c r="N4" i="4"/>
  <c r="N6" i="4"/>
  <c r="N3" i="4"/>
  <c r="N2" i="4"/>
  <c r="N5" i="4"/>
  <c r="N67" i="4"/>
  <c r="O13" i="4" l="1"/>
  <c r="O26" i="4"/>
  <c r="O21" i="4"/>
  <c r="O28" i="4"/>
  <c r="O36" i="4"/>
  <c r="O27" i="4"/>
  <c r="O29" i="4"/>
  <c r="O37" i="4"/>
  <c r="O10" i="4"/>
  <c r="O16" i="4"/>
  <c r="O42" i="4"/>
  <c r="O50" i="4"/>
  <c r="O58" i="4"/>
  <c r="O15" i="4"/>
  <c r="O20" i="4"/>
  <c r="O23" i="4"/>
  <c r="O30" i="4"/>
  <c r="O38" i="4"/>
  <c r="O18" i="4"/>
  <c r="O9" i="4"/>
  <c r="O17" i="4"/>
  <c r="O22" i="4"/>
  <c r="O25" i="4"/>
  <c r="O32" i="4"/>
  <c r="O33" i="4"/>
  <c r="O12" i="4"/>
  <c r="O46" i="4"/>
  <c r="O54" i="4"/>
  <c r="O11" i="4"/>
  <c r="O19" i="4"/>
  <c r="O24" i="4"/>
  <c r="O34" i="4"/>
  <c r="O35" i="4"/>
  <c r="O8" i="4"/>
  <c r="O14" i="4"/>
  <c r="O40" i="4"/>
  <c r="O48" i="4"/>
  <c r="O56" i="4"/>
  <c r="O45" i="4"/>
  <c r="O64" i="4"/>
  <c r="O41" i="4"/>
  <c r="O43" i="4"/>
  <c r="O62" i="4"/>
  <c r="O44" i="4"/>
  <c r="O52" i="4"/>
  <c r="O60" i="4"/>
  <c r="O7" i="4"/>
  <c r="O61" i="4"/>
  <c r="O57" i="4"/>
  <c r="O59" i="4"/>
  <c r="O55" i="4"/>
  <c r="O53" i="4"/>
  <c r="O63" i="4"/>
  <c r="O65" i="4"/>
  <c r="O49" i="4"/>
  <c r="O51" i="4"/>
  <c r="O31" i="4"/>
  <c r="O39" i="4"/>
  <c r="O47" i="4"/>
  <c r="O66" i="4"/>
  <c r="P1" i="4"/>
  <c r="O2" i="4"/>
  <c r="O4" i="4"/>
  <c r="O6" i="4"/>
  <c r="O3" i="4"/>
  <c r="O67" i="4"/>
  <c r="O5" i="4"/>
  <c r="P9" i="4" l="1"/>
  <c r="P15" i="4"/>
  <c r="P10" i="4"/>
  <c r="P18" i="4"/>
  <c r="P23" i="4"/>
  <c r="P26" i="4"/>
  <c r="P34" i="4"/>
  <c r="P33" i="4"/>
  <c r="P45" i="4"/>
  <c r="P53" i="4"/>
  <c r="P61" i="4"/>
  <c r="P17" i="4"/>
  <c r="P12" i="4"/>
  <c r="P25" i="4"/>
  <c r="P20" i="4"/>
  <c r="P28" i="4"/>
  <c r="P36" i="4"/>
  <c r="P35" i="4"/>
  <c r="P47" i="4"/>
  <c r="P55" i="4"/>
  <c r="P11" i="4"/>
  <c r="P14" i="4"/>
  <c r="P19" i="4"/>
  <c r="P27" i="4"/>
  <c r="P22" i="4"/>
  <c r="P30" i="4"/>
  <c r="P38" i="4"/>
  <c r="P29" i="4"/>
  <c r="P37" i="4"/>
  <c r="P41" i="4"/>
  <c r="P49" i="4"/>
  <c r="P57" i="4"/>
  <c r="P63" i="4"/>
  <c r="P13" i="4"/>
  <c r="P8" i="4"/>
  <c r="P16" i="4"/>
  <c r="P21" i="4"/>
  <c r="P24" i="4"/>
  <c r="P32" i="4"/>
  <c r="P31" i="4"/>
  <c r="P43" i="4"/>
  <c r="P51" i="4"/>
  <c r="P59" i="4"/>
  <c r="P42" i="4"/>
  <c r="P50" i="4"/>
  <c r="P62" i="4"/>
  <c r="P64" i="4"/>
  <c r="P66" i="4"/>
  <c r="P39" i="4"/>
  <c r="P40" i="4"/>
  <c r="P48" i="4"/>
  <c r="P7" i="4"/>
  <c r="P60" i="4"/>
  <c r="P65" i="4"/>
  <c r="P46" i="4"/>
  <c r="P58" i="4"/>
  <c r="P56" i="4"/>
  <c r="P54" i="4"/>
  <c r="P44" i="4"/>
  <c r="P52" i="4"/>
  <c r="Q1" i="4"/>
  <c r="P5" i="4"/>
  <c r="P2" i="4"/>
  <c r="P4" i="4"/>
  <c r="P6" i="4"/>
  <c r="P3" i="4"/>
  <c r="P67" i="4"/>
  <c r="Q9" i="4" l="1"/>
  <c r="Q15" i="4"/>
  <c r="Q45" i="4"/>
  <c r="Q53" i="4"/>
  <c r="Q61" i="4"/>
  <c r="Q40" i="4"/>
  <c r="Q48" i="4"/>
  <c r="Q56" i="4"/>
  <c r="Q10" i="4"/>
  <c r="Q18" i="4"/>
  <c r="Q23" i="4"/>
  <c r="Q26" i="4"/>
  <c r="Q33" i="4"/>
  <c r="Q34" i="4"/>
  <c r="Q11" i="4"/>
  <c r="Q17" i="4"/>
  <c r="Q47" i="4"/>
  <c r="Q55" i="4"/>
  <c r="Q42" i="4"/>
  <c r="Q50" i="4"/>
  <c r="Q58" i="4"/>
  <c r="Q12" i="4"/>
  <c r="Q25" i="4"/>
  <c r="Q20" i="4"/>
  <c r="Q35" i="4"/>
  <c r="Q28" i="4"/>
  <c r="Q36" i="4"/>
  <c r="Q41" i="4"/>
  <c r="Q49" i="4"/>
  <c r="Q57" i="4"/>
  <c r="Q44" i="4"/>
  <c r="Q52" i="4"/>
  <c r="Q60" i="4"/>
  <c r="Q63" i="4"/>
  <c r="Q14" i="4"/>
  <c r="Q19" i="4"/>
  <c r="Q27" i="4"/>
  <c r="Q22" i="4"/>
  <c r="Q29" i="4"/>
  <c r="Q37" i="4"/>
  <c r="Q30" i="4"/>
  <c r="Q38" i="4"/>
  <c r="Q13" i="4"/>
  <c r="Q43" i="4"/>
  <c r="Q51" i="4"/>
  <c r="Q59" i="4"/>
  <c r="Q8" i="4"/>
  <c r="Q16" i="4"/>
  <c r="Q21" i="4"/>
  <c r="Q24" i="4"/>
  <c r="Q31" i="4"/>
  <c r="Q32" i="4"/>
  <c r="Q54" i="4"/>
  <c r="Q62" i="4"/>
  <c r="Q64" i="4"/>
  <c r="Q66" i="4"/>
  <c r="Q46" i="4"/>
  <c r="Q65" i="4"/>
  <c r="Q39" i="4"/>
  <c r="Q7" i="4"/>
  <c r="R1" i="4"/>
  <c r="Q5" i="4"/>
  <c r="Q2" i="4"/>
  <c r="Q4" i="4"/>
  <c r="Q3" i="4"/>
  <c r="Q67" i="4"/>
  <c r="Q6" i="4"/>
  <c r="R18" i="4" l="1"/>
  <c r="R13" i="4"/>
  <c r="R26" i="4"/>
  <c r="R21" i="4"/>
  <c r="R29" i="4"/>
  <c r="R37" i="4"/>
  <c r="R28" i="4"/>
  <c r="R36" i="4"/>
  <c r="R40" i="4"/>
  <c r="R48" i="4"/>
  <c r="R56" i="4"/>
  <c r="R10" i="4"/>
  <c r="R38" i="4"/>
  <c r="R45" i="4"/>
  <c r="R53" i="4"/>
  <c r="R12" i="4"/>
  <c r="R15" i="4"/>
  <c r="R20" i="4"/>
  <c r="R23" i="4"/>
  <c r="R31" i="4"/>
  <c r="R14" i="4"/>
  <c r="R9" i="4"/>
  <c r="R17" i="4"/>
  <c r="R22" i="4"/>
  <c r="R25" i="4"/>
  <c r="R33" i="4"/>
  <c r="R32" i="4"/>
  <c r="R63" i="4"/>
  <c r="R41" i="4"/>
  <c r="R49" i="4"/>
  <c r="R16" i="4"/>
  <c r="R11" i="4"/>
  <c r="R24" i="4"/>
  <c r="R19" i="4"/>
  <c r="R27" i="4"/>
  <c r="R35" i="4"/>
  <c r="R34" i="4"/>
  <c r="R8" i="4"/>
  <c r="R47" i="4"/>
  <c r="R59" i="4"/>
  <c r="R61" i="4"/>
  <c r="R66" i="4"/>
  <c r="R57" i="4"/>
  <c r="R64" i="4"/>
  <c r="R39" i="4"/>
  <c r="R55" i="4"/>
  <c r="R62" i="4"/>
  <c r="R42" i="4"/>
  <c r="R50" i="4"/>
  <c r="R58" i="4"/>
  <c r="R30" i="4"/>
  <c r="R46" i="4"/>
  <c r="R54" i="4"/>
  <c r="R43" i="4"/>
  <c r="R51" i="4"/>
  <c r="R65" i="4"/>
  <c r="R7" i="4"/>
  <c r="R44" i="4"/>
  <c r="R52" i="4"/>
  <c r="R60" i="4"/>
  <c r="S1" i="4"/>
  <c r="R3" i="4"/>
  <c r="R5" i="4"/>
  <c r="R2" i="4"/>
  <c r="R4" i="4"/>
  <c r="R67" i="4"/>
  <c r="R6" i="4"/>
  <c r="S8" i="4" l="1"/>
  <c r="S14" i="4"/>
  <c r="S40" i="4"/>
  <c r="S48" i="4"/>
  <c r="S56" i="4"/>
  <c r="S13" i="4"/>
  <c r="S26" i="4"/>
  <c r="S21" i="4"/>
  <c r="S28" i="4"/>
  <c r="S36" i="4"/>
  <c r="S29" i="4"/>
  <c r="S37" i="4"/>
  <c r="S7" i="4"/>
  <c r="S10" i="4"/>
  <c r="S16" i="4"/>
  <c r="S15" i="4"/>
  <c r="S20" i="4"/>
  <c r="S23" i="4"/>
  <c r="S30" i="4"/>
  <c r="S38" i="4"/>
  <c r="S31" i="4"/>
  <c r="S39" i="4"/>
  <c r="S12" i="4"/>
  <c r="S18" i="4"/>
  <c r="S9" i="4"/>
  <c r="S17" i="4"/>
  <c r="S22" i="4"/>
  <c r="S25" i="4"/>
  <c r="S32" i="4"/>
  <c r="S33" i="4"/>
  <c r="S27" i="4"/>
  <c r="S63" i="4"/>
  <c r="S11" i="4"/>
  <c r="S24" i="4"/>
  <c r="S19" i="4"/>
  <c r="S34" i="4"/>
  <c r="S35" i="4"/>
  <c r="S47" i="4"/>
  <c r="S66" i="4"/>
  <c r="S45" i="4"/>
  <c r="S64" i="4"/>
  <c r="S41" i="4"/>
  <c r="S43" i="4"/>
  <c r="S62" i="4"/>
  <c r="S44" i="4"/>
  <c r="S52" i="4"/>
  <c r="S60" i="4"/>
  <c r="S61" i="4"/>
  <c r="S57" i="4"/>
  <c r="S59" i="4"/>
  <c r="S55" i="4"/>
  <c r="S42" i="4"/>
  <c r="S50" i="4"/>
  <c r="S58" i="4"/>
  <c r="S53" i="4"/>
  <c r="S65" i="4"/>
  <c r="S46" i="4"/>
  <c r="S54" i="4"/>
  <c r="S49" i="4"/>
  <c r="S51" i="4"/>
  <c r="T1" i="4"/>
  <c r="T7" i="4" s="1"/>
  <c r="S6" i="4"/>
  <c r="S3" i="4"/>
  <c r="S5" i="4"/>
  <c r="S2" i="4"/>
  <c r="S4" i="4"/>
  <c r="S67" i="4"/>
  <c r="T40" i="4" l="1"/>
  <c r="T48" i="4"/>
  <c r="T56" i="4"/>
  <c r="T15" i="4"/>
  <c r="T10" i="4"/>
  <c r="T18" i="4"/>
  <c r="T23" i="4"/>
  <c r="T26" i="4"/>
  <c r="T34" i="4"/>
  <c r="T33" i="4"/>
  <c r="T45" i="4"/>
  <c r="T53" i="4"/>
  <c r="T42" i="4"/>
  <c r="T50" i="4"/>
  <c r="T58" i="4"/>
  <c r="T17" i="4"/>
  <c r="T12" i="4"/>
  <c r="T25" i="4"/>
  <c r="T20" i="4"/>
  <c r="T28" i="4"/>
  <c r="T36" i="4"/>
  <c r="T35" i="4"/>
  <c r="T9" i="4"/>
  <c r="T44" i="4"/>
  <c r="T52" i="4"/>
  <c r="T60" i="4"/>
  <c r="T11" i="4"/>
  <c r="T14" i="4"/>
  <c r="T19" i="4"/>
  <c r="T27" i="4"/>
  <c r="T22" i="4"/>
  <c r="T30" i="4"/>
  <c r="T38" i="4"/>
  <c r="T29" i="4"/>
  <c r="T37" i="4"/>
  <c r="T41" i="4"/>
  <c r="T49" i="4"/>
  <c r="T57" i="4"/>
  <c r="T46" i="4"/>
  <c r="T54" i="4"/>
  <c r="T13" i="4"/>
  <c r="T8" i="4"/>
  <c r="T16" i="4"/>
  <c r="T21" i="4"/>
  <c r="T24" i="4"/>
  <c r="T32" i="4"/>
  <c r="T31" i="4"/>
  <c r="T43" i="4"/>
  <c r="T51" i="4"/>
  <c r="T59" i="4"/>
  <c r="T39" i="4"/>
  <c r="T62" i="4"/>
  <c r="T64" i="4"/>
  <c r="T66" i="4"/>
  <c r="T47" i="4"/>
  <c r="T55" i="4"/>
  <c r="T63" i="4"/>
  <c r="T65" i="4"/>
  <c r="T61" i="4"/>
  <c r="U1" i="4"/>
  <c r="T6" i="4"/>
  <c r="T3" i="4"/>
  <c r="T5" i="4"/>
  <c r="T2" i="4"/>
  <c r="T4" i="4"/>
  <c r="T67" i="4"/>
  <c r="U8" i="4" l="1"/>
  <c r="U16" i="4"/>
  <c r="U21" i="4"/>
  <c r="U24" i="4"/>
  <c r="U31" i="4"/>
  <c r="U32" i="4"/>
  <c r="U7" i="4"/>
  <c r="U9" i="4"/>
  <c r="U15" i="4"/>
  <c r="U45" i="4"/>
  <c r="U53" i="4"/>
  <c r="U61" i="4"/>
  <c r="U10" i="4"/>
  <c r="U18" i="4"/>
  <c r="U23" i="4"/>
  <c r="U26" i="4"/>
  <c r="U33" i="4"/>
  <c r="U11" i="4"/>
  <c r="U17" i="4"/>
  <c r="U12" i="4"/>
  <c r="U25" i="4"/>
  <c r="U20" i="4"/>
  <c r="U35" i="4"/>
  <c r="U28" i="4"/>
  <c r="U36" i="4"/>
  <c r="U39" i="4"/>
  <c r="U13" i="4"/>
  <c r="U41" i="4"/>
  <c r="U49" i="4"/>
  <c r="U57" i="4"/>
  <c r="U14" i="4"/>
  <c r="U19" i="4"/>
  <c r="U27" i="4"/>
  <c r="U22" i="4"/>
  <c r="U29" i="4"/>
  <c r="U37" i="4"/>
  <c r="U30" i="4"/>
  <c r="U38" i="4"/>
  <c r="U43" i="4"/>
  <c r="U51" i="4"/>
  <c r="U59" i="4"/>
  <c r="U60" i="4"/>
  <c r="U47" i="4"/>
  <c r="U55" i="4"/>
  <c r="U58" i="4"/>
  <c r="U56" i="4"/>
  <c r="U34" i="4"/>
  <c r="U52" i="4"/>
  <c r="U54" i="4"/>
  <c r="U62" i="4"/>
  <c r="U64" i="4"/>
  <c r="U66" i="4"/>
  <c r="U50" i="4"/>
  <c r="U48" i="4"/>
  <c r="U44" i="4"/>
  <c r="U46" i="4"/>
  <c r="U63" i="4"/>
  <c r="U65" i="4"/>
  <c r="U42" i="4"/>
  <c r="U40" i="4"/>
  <c r="U4" i="4"/>
  <c r="U6" i="4"/>
  <c r="U3" i="4"/>
  <c r="U5" i="4"/>
  <c r="U2" i="4"/>
  <c r="V1" i="4"/>
  <c r="U67" i="4"/>
  <c r="V8" i="4" l="1"/>
  <c r="V18" i="4"/>
  <c r="V13" i="4"/>
  <c r="V26" i="4"/>
  <c r="V21" i="4"/>
  <c r="V29" i="4"/>
  <c r="V37" i="4"/>
  <c r="V28" i="4"/>
  <c r="V36" i="4"/>
  <c r="V40" i="4"/>
  <c r="V48" i="4"/>
  <c r="V56" i="4"/>
  <c r="V62" i="4"/>
  <c r="V7" i="4"/>
  <c r="V10" i="4"/>
  <c r="V12" i="4"/>
  <c r="V15" i="4"/>
  <c r="V20" i="4"/>
  <c r="V23" i="4"/>
  <c r="V31" i="4"/>
  <c r="V30" i="4"/>
  <c r="V42" i="4"/>
  <c r="V50" i="4"/>
  <c r="V58" i="4"/>
  <c r="V64" i="4"/>
  <c r="V14" i="4"/>
  <c r="V9" i="4"/>
  <c r="V17" i="4"/>
  <c r="V22" i="4"/>
  <c r="V25" i="4"/>
  <c r="V33" i="4"/>
  <c r="V32" i="4"/>
  <c r="V44" i="4"/>
  <c r="V52" i="4"/>
  <c r="V60" i="4"/>
  <c r="V66" i="4"/>
  <c r="V16" i="4"/>
  <c r="V11" i="4"/>
  <c r="V24" i="4"/>
  <c r="V19" i="4"/>
  <c r="V27" i="4"/>
  <c r="V35" i="4"/>
  <c r="V34" i="4"/>
  <c r="V46" i="4"/>
  <c r="V54" i="4"/>
  <c r="V47" i="4"/>
  <c r="V59" i="4"/>
  <c r="V61" i="4"/>
  <c r="V57" i="4"/>
  <c r="V45" i="4"/>
  <c r="V55" i="4"/>
  <c r="V53" i="4"/>
  <c r="V43" i="4"/>
  <c r="V51" i="4"/>
  <c r="V39" i="4"/>
  <c r="V63" i="4"/>
  <c r="V41" i="4"/>
  <c r="V49" i="4"/>
  <c r="V65" i="4"/>
  <c r="V38" i="4"/>
  <c r="W1" i="4"/>
  <c r="V4" i="4"/>
  <c r="V6" i="4"/>
  <c r="V3" i="4"/>
  <c r="V5" i="4"/>
  <c r="V2" i="4"/>
  <c r="V67" i="4"/>
  <c r="W8" i="4" l="1"/>
  <c r="W40" i="4"/>
  <c r="W48" i="4"/>
  <c r="W56" i="4"/>
  <c r="W43" i="4"/>
  <c r="W51" i="4"/>
  <c r="W59" i="4"/>
  <c r="W62" i="4"/>
  <c r="W13" i="4"/>
  <c r="W26" i="4"/>
  <c r="W21" i="4"/>
  <c r="W28" i="4"/>
  <c r="W36" i="4"/>
  <c r="W29" i="4"/>
  <c r="W37" i="4"/>
  <c r="W10" i="4"/>
  <c r="W16" i="4"/>
  <c r="W42" i="4"/>
  <c r="W50" i="4"/>
  <c r="W58" i="4"/>
  <c r="W45" i="4"/>
  <c r="W53" i="4"/>
  <c r="W61" i="4"/>
  <c r="W64" i="4"/>
  <c r="W15" i="4"/>
  <c r="W20" i="4"/>
  <c r="W23" i="4"/>
  <c r="W30" i="4"/>
  <c r="W38" i="4"/>
  <c r="W31" i="4"/>
  <c r="W39" i="4"/>
  <c r="W12" i="4"/>
  <c r="W18" i="4"/>
  <c r="W44" i="4"/>
  <c r="W52" i="4"/>
  <c r="W60" i="4"/>
  <c r="W47" i="4"/>
  <c r="W55" i="4"/>
  <c r="W66" i="4"/>
  <c r="W9" i="4"/>
  <c r="W17" i="4"/>
  <c r="W22" i="4"/>
  <c r="W25" i="4"/>
  <c r="W27" i="4"/>
  <c r="W32" i="4"/>
  <c r="W33" i="4"/>
  <c r="W14" i="4"/>
  <c r="W46" i="4"/>
  <c r="W54" i="4"/>
  <c r="W11" i="4"/>
  <c r="W24" i="4"/>
  <c r="W19" i="4"/>
  <c r="W34" i="4"/>
  <c r="W35" i="4"/>
  <c r="W49" i="4"/>
  <c r="W41" i="4"/>
  <c r="W7" i="4"/>
  <c r="W57" i="4"/>
  <c r="W63" i="4"/>
  <c r="W65" i="4"/>
  <c r="X1" i="4"/>
  <c r="W2" i="4"/>
  <c r="W4" i="4"/>
  <c r="W6" i="4"/>
  <c r="W3" i="4"/>
  <c r="W5" i="4"/>
  <c r="W67" i="4"/>
  <c r="X13" i="4" l="1"/>
  <c r="X8" i="4"/>
  <c r="X16" i="4"/>
  <c r="X21" i="4"/>
  <c r="X24" i="4"/>
  <c r="X32" i="4"/>
  <c r="X31" i="4"/>
  <c r="X43" i="4"/>
  <c r="X51" i="4"/>
  <c r="X59" i="4"/>
  <c r="X62" i="4"/>
  <c r="X40" i="4"/>
  <c r="X48" i="4"/>
  <c r="X15" i="4"/>
  <c r="X10" i="4"/>
  <c r="X18" i="4"/>
  <c r="X23" i="4"/>
  <c r="X26" i="4"/>
  <c r="X64" i="4"/>
  <c r="X17" i="4"/>
  <c r="X12" i="4"/>
  <c r="X25" i="4"/>
  <c r="X20" i="4"/>
  <c r="X28" i="4"/>
  <c r="X36" i="4"/>
  <c r="X9" i="4"/>
  <c r="X66" i="4"/>
  <c r="X44" i="4"/>
  <c r="X11" i="4"/>
  <c r="X14" i="4"/>
  <c r="X19" i="4"/>
  <c r="X27" i="4"/>
  <c r="X22" i="4"/>
  <c r="X30" i="4"/>
  <c r="X38" i="4"/>
  <c r="X29" i="4"/>
  <c r="X37" i="4"/>
  <c r="X35" i="4"/>
  <c r="X52" i="4"/>
  <c r="X41" i="4"/>
  <c r="X45" i="4"/>
  <c r="X49" i="4"/>
  <c r="X53" i="4"/>
  <c r="X57" i="4"/>
  <c r="X42" i="4"/>
  <c r="X50" i="4"/>
  <c r="X39" i="4"/>
  <c r="X7" i="4"/>
  <c r="X60" i="4"/>
  <c r="X33" i="4"/>
  <c r="X47" i="4"/>
  <c r="X55" i="4"/>
  <c r="X46" i="4"/>
  <c r="X58" i="4"/>
  <c r="X63" i="4"/>
  <c r="X65" i="4"/>
  <c r="X56" i="4"/>
  <c r="X61" i="4"/>
  <c r="X54" i="4"/>
  <c r="X34" i="4"/>
  <c r="Y1" i="4"/>
  <c r="X5" i="4"/>
  <c r="X2" i="4"/>
  <c r="X4" i="4"/>
  <c r="X6" i="4"/>
  <c r="X3" i="4"/>
  <c r="X67" i="4"/>
  <c r="Y15" i="4" l="1"/>
  <c r="Y43" i="4"/>
  <c r="Y51" i="4"/>
  <c r="Y8" i="4"/>
  <c r="Y16" i="4"/>
  <c r="Y21" i="4"/>
  <c r="Y24" i="4"/>
  <c r="Y31" i="4"/>
  <c r="Y32" i="4"/>
  <c r="Y62" i="4"/>
  <c r="Y9" i="4"/>
  <c r="Y10" i="4"/>
  <c r="Y18" i="4"/>
  <c r="Y23" i="4"/>
  <c r="Y26" i="4"/>
  <c r="Y33" i="4"/>
  <c r="Y34" i="4"/>
  <c r="Y64" i="4"/>
  <c r="Y11" i="4"/>
  <c r="Y17" i="4"/>
  <c r="Y12" i="4"/>
  <c r="Y25" i="4"/>
  <c r="Y20" i="4"/>
  <c r="Y35" i="4"/>
  <c r="Y28" i="4"/>
  <c r="Y36" i="4"/>
  <c r="Y39" i="4"/>
  <c r="Y66" i="4"/>
  <c r="Y13" i="4"/>
  <c r="Y14" i="4"/>
  <c r="Y19" i="4"/>
  <c r="Y27" i="4"/>
  <c r="Y22" i="4"/>
  <c r="Y29" i="4"/>
  <c r="Y37" i="4"/>
  <c r="Y30" i="4"/>
  <c r="Y38" i="4"/>
  <c r="Y60" i="4"/>
  <c r="Y47" i="4"/>
  <c r="Y55" i="4"/>
  <c r="Y59" i="4"/>
  <c r="Y58" i="4"/>
  <c r="Y56" i="4"/>
  <c r="Y52" i="4"/>
  <c r="Y54" i="4"/>
  <c r="Y50" i="4"/>
  <c r="Y48" i="4"/>
  <c r="Y41" i="4"/>
  <c r="Y45" i="4"/>
  <c r="Y49" i="4"/>
  <c r="Y53" i="4"/>
  <c r="Y57" i="4"/>
  <c r="Y44" i="4"/>
  <c r="Y46" i="4"/>
  <c r="Y63" i="4"/>
  <c r="Y65" i="4"/>
  <c r="Y7" i="4"/>
  <c r="Y42" i="4"/>
  <c r="Y61" i="4"/>
  <c r="Y40" i="4"/>
  <c r="Z1" i="4"/>
  <c r="Y5" i="4"/>
  <c r="Y2" i="4"/>
  <c r="Y4" i="4"/>
  <c r="Y6" i="4"/>
  <c r="Y3" i="4"/>
  <c r="Y67" i="4"/>
  <c r="Z8" i="4" l="1"/>
  <c r="Z43" i="4"/>
  <c r="Z51" i="4"/>
  <c r="Z59" i="4"/>
  <c r="Z18" i="4"/>
  <c r="Z13" i="4"/>
  <c r="Z26" i="4"/>
  <c r="Z21" i="4"/>
  <c r="Z29" i="4"/>
  <c r="Z37" i="4"/>
  <c r="Z28" i="4"/>
  <c r="Z36" i="4"/>
  <c r="Z40" i="4"/>
  <c r="Z48" i="4"/>
  <c r="Z56" i="4"/>
  <c r="Z10" i="4"/>
  <c r="Z45" i="4"/>
  <c r="Z53" i="4"/>
  <c r="Z38" i="4"/>
  <c r="Z12" i="4"/>
  <c r="Z15" i="4"/>
  <c r="Z20" i="4"/>
  <c r="Z23" i="4"/>
  <c r="Z31" i="4"/>
  <c r="Z30" i="4"/>
  <c r="Z47" i="4"/>
  <c r="Z55" i="4"/>
  <c r="Z14" i="4"/>
  <c r="Z9" i="4"/>
  <c r="Z17" i="4"/>
  <c r="Z22" i="4"/>
  <c r="Z25" i="4"/>
  <c r="Z33" i="4"/>
  <c r="Z32" i="4"/>
  <c r="Z44" i="4"/>
  <c r="Z52" i="4"/>
  <c r="Z60" i="4"/>
  <c r="Z41" i="4"/>
  <c r="Z49" i="4"/>
  <c r="Z57" i="4"/>
  <c r="Z16" i="4"/>
  <c r="Z11" i="4"/>
  <c r="Z24" i="4"/>
  <c r="Z19" i="4"/>
  <c r="Z27" i="4"/>
  <c r="Z35" i="4"/>
  <c r="Z34" i="4"/>
  <c r="Z46" i="4"/>
  <c r="Z54" i="4"/>
  <c r="Z66" i="4"/>
  <c r="Z64" i="4"/>
  <c r="Z62" i="4"/>
  <c r="Z42" i="4"/>
  <c r="Z50" i="4"/>
  <c r="Z58" i="4"/>
  <c r="Z39" i="4"/>
  <c r="Z63" i="4"/>
  <c r="Z65" i="4"/>
  <c r="Z7" i="4"/>
  <c r="Z61" i="4"/>
  <c r="AA1" i="4"/>
  <c r="Z3" i="4"/>
  <c r="Z5" i="4"/>
  <c r="Z2" i="4"/>
  <c r="Z4" i="4"/>
  <c r="Z6" i="4"/>
  <c r="Z67" i="4"/>
  <c r="AA11" i="4" l="1"/>
  <c r="AA24" i="4"/>
  <c r="AA19" i="4"/>
  <c r="AA34" i="4"/>
  <c r="AA27" i="4"/>
  <c r="AA35" i="4"/>
  <c r="AA16" i="4"/>
  <c r="AA40" i="4"/>
  <c r="AA48" i="4"/>
  <c r="AA56" i="4"/>
  <c r="AA13" i="4"/>
  <c r="AA26" i="4"/>
  <c r="AA21" i="4"/>
  <c r="AA28" i="4"/>
  <c r="AA36" i="4"/>
  <c r="AA10" i="4"/>
  <c r="AA15" i="4"/>
  <c r="AA20" i="4"/>
  <c r="AA23" i="4"/>
  <c r="AA30" i="4"/>
  <c r="AA38" i="4"/>
  <c r="AA31" i="4"/>
  <c r="AA39" i="4"/>
  <c r="AA12" i="4"/>
  <c r="AA18" i="4"/>
  <c r="AA44" i="4"/>
  <c r="AA52" i="4"/>
  <c r="AA60" i="4"/>
  <c r="AA9" i="4"/>
  <c r="AA17" i="4"/>
  <c r="AA22" i="4"/>
  <c r="AA25" i="4"/>
  <c r="AA32" i="4"/>
  <c r="AA33" i="4"/>
  <c r="AA8" i="4"/>
  <c r="AA14" i="4"/>
  <c r="AA46" i="4"/>
  <c r="AA54" i="4"/>
  <c r="AA51" i="4"/>
  <c r="AA65" i="4"/>
  <c r="AA47" i="4"/>
  <c r="AA49" i="4"/>
  <c r="AA66" i="4"/>
  <c r="AA45" i="4"/>
  <c r="AA64" i="4"/>
  <c r="AA43" i="4"/>
  <c r="AA62" i="4"/>
  <c r="AA41" i="4"/>
  <c r="AA7" i="4"/>
  <c r="AA29" i="4"/>
  <c r="AA37" i="4"/>
  <c r="AA61" i="4"/>
  <c r="AA59" i="4"/>
  <c r="AA55" i="4"/>
  <c r="AA57" i="4"/>
  <c r="AA42" i="4"/>
  <c r="AA50" i="4"/>
  <c r="AA58" i="4"/>
  <c r="AA53" i="4"/>
  <c r="AA63" i="4"/>
  <c r="AB1" i="4"/>
  <c r="AA6" i="4"/>
  <c r="AA3" i="4"/>
  <c r="AA5" i="4"/>
  <c r="AA2" i="4"/>
  <c r="AA4" i="4"/>
  <c r="AA67" i="4"/>
  <c r="AB13" i="4" l="1"/>
  <c r="AB8" i="4"/>
  <c r="AB16" i="4"/>
  <c r="AB21" i="4"/>
  <c r="AB24" i="4"/>
  <c r="AB32" i="4"/>
  <c r="AB31" i="4"/>
  <c r="AB43" i="4"/>
  <c r="AB51" i="4"/>
  <c r="AB59" i="4"/>
  <c r="AB65" i="4"/>
  <c r="AB15" i="4"/>
  <c r="AB10" i="4"/>
  <c r="AB18" i="4"/>
  <c r="AB23" i="4"/>
  <c r="AB26" i="4"/>
  <c r="AB34" i="4"/>
  <c r="AB33" i="4"/>
  <c r="AB45" i="4"/>
  <c r="AB53" i="4"/>
  <c r="AB17" i="4"/>
  <c r="AB12" i="4"/>
  <c r="AB25" i="4"/>
  <c r="AB20" i="4"/>
  <c r="AB28" i="4"/>
  <c r="AB36" i="4"/>
  <c r="AB35" i="4"/>
  <c r="AB39" i="4"/>
  <c r="AB47" i="4"/>
  <c r="AB55" i="4"/>
  <c r="AB61" i="4"/>
  <c r="AB9" i="4"/>
  <c r="AB11" i="4"/>
  <c r="AB14" i="4"/>
  <c r="AB19" i="4"/>
  <c r="AB27" i="4"/>
  <c r="AB22" i="4"/>
  <c r="AB30" i="4"/>
  <c r="AB38" i="4"/>
  <c r="AB29" i="4"/>
  <c r="AB37" i="4"/>
  <c r="AB41" i="4"/>
  <c r="AB49" i="4"/>
  <c r="AB57" i="4"/>
  <c r="AB44" i="4"/>
  <c r="AB52" i="4"/>
  <c r="AB42" i="4"/>
  <c r="AB50" i="4"/>
  <c r="AB62" i="4"/>
  <c r="AB64" i="4"/>
  <c r="AB66" i="4"/>
  <c r="AB40" i="4"/>
  <c r="AB48" i="4"/>
  <c r="AB7" i="4"/>
  <c r="AB60" i="4"/>
  <c r="AB46" i="4"/>
  <c r="AB58" i="4"/>
  <c r="AB63" i="4"/>
  <c r="AB56" i="4"/>
  <c r="AB54" i="4"/>
  <c r="AC1" i="4"/>
  <c r="AB6" i="4"/>
  <c r="AB3" i="4"/>
  <c r="AB5" i="4"/>
  <c r="AB2" i="4"/>
  <c r="AB4" i="4"/>
  <c r="AB67" i="4"/>
  <c r="AC9" i="4" l="1"/>
  <c r="AC15" i="4"/>
  <c r="AC43" i="4"/>
  <c r="AC51" i="4"/>
  <c r="AC59" i="4"/>
  <c r="AC46" i="4"/>
  <c r="AC54" i="4"/>
  <c r="AC65" i="4"/>
  <c r="AC8" i="4"/>
  <c r="AC16" i="4"/>
  <c r="AC21" i="4"/>
  <c r="AC24" i="4"/>
  <c r="AC31" i="4"/>
  <c r="AC32" i="4"/>
  <c r="AC17" i="4"/>
  <c r="AC45" i="4"/>
  <c r="AC53" i="4"/>
  <c r="AC40" i="4"/>
  <c r="AC48" i="4"/>
  <c r="AC56" i="4"/>
  <c r="AC10" i="4"/>
  <c r="AC18" i="4"/>
  <c r="AC23" i="4"/>
  <c r="AC26" i="4"/>
  <c r="AC33" i="4"/>
  <c r="AC34" i="4"/>
  <c r="AC11" i="4"/>
  <c r="AC39" i="4"/>
  <c r="AC47" i="4"/>
  <c r="AC55" i="4"/>
  <c r="AC42" i="4"/>
  <c r="AC50" i="4"/>
  <c r="AC58" i="4"/>
  <c r="AC61" i="4"/>
  <c r="AC12" i="4"/>
  <c r="AC25" i="4"/>
  <c r="AC20" i="4"/>
  <c r="AC35" i="4"/>
  <c r="AC28" i="4"/>
  <c r="AC36" i="4"/>
  <c r="AC13" i="4"/>
  <c r="AC41" i="4"/>
  <c r="AC49" i="4"/>
  <c r="AC57" i="4"/>
  <c r="AC14" i="4"/>
  <c r="AC19" i="4"/>
  <c r="AC27" i="4"/>
  <c r="AC22" i="4"/>
  <c r="AC29" i="4"/>
  <c r="AC37" i="4"/>
  <c r="AC30" i="4"/>
  <c r="AC38" i="4"/>
  <c r="AC60" i="4"/>
  <c r="AC62" i="4"/>
  <c r="AC64" i="4"/>
  <c r="AC66" i="4"/>
  <c r="AC52" i="4"/>
  <c r="AC44" i="4"/>
  <c r="AC63" i="4"/>
  <c r="AC7" i="4"/>
  <c r="AD1" i="4"/>
  <c r="AC4" i="4"/>
  <c r="AC6" i="4"/>
  <c r="AC3" i="4"/>
  <c r="AC5" i="4"/>
  <c r="AC2" i="4"/>
  <c r="AC67" i="4"/>
  <c r="AD16" i="4" l="1"/>
  <c r="AD11" i="4"/>
  <c r="AD24" i="4"/>
  <c r="AD19" i="4"/>
  <c r="AD27" i="4"/>
  <c r="AD35" i="4"/>
  <c r="AD34" i="4"/>
  <c r="AD46" i="4"/>
  <c r="AD54" i="4"/>
  <c r="AD65" i="4"/>
  <c r="AD8" i="4"/>
  <c r="AD43" i="4"/>
  <c r="AD51" i="4"/>
  <c r="AD18" i="4"/>
  <c r="AD13" i="4"/>
  <c r="AD26" i="4"/>
  <c r="AD21" i="4"/>
  <c r="AD29" i="4"/>
  <c r="AD10" i="4"/>
  <c r="AD12" i="4"/>
  <c r="AD15" i="4"/>
  <c r="AD20" i="4"/>
  <c r="AD23" i="4"/>
  <c r="AD31" i="4"/>
  <c r="AD30" i="4"/>
  <c r="AD61" i="4"/>
  <c r="AD39" i="4"/>
  <c r="AD47" i="4"/>
  <c r="AD14" i="4"/>
  <c r="AD9" i="4"/>
  <c r="AD17" i="4"/>
  <c r="AD22" i="4"/>
  <c r="AD25" i="4"/>
  <c r="AD33" i="4"/>
  <c r="AD32" i="4"/>
  <c r="AD28" i="4"/>
  <c r="AD36" i="4"/>
  <c r="AD59" i="4"/>
  <c r="AD66" i="4"/>
  <c r="AD57" i="4"/>
  <c r="AD64" i="4"/>
  <c r="AD37" i="4"/>
  <c r="AD45" i="4"/>
  <c r="AD55" i="4"/>
  <c r="AD62" i="4"/>
  <c r="AD42" i="4"/>
  <c r="AD50" i="4"/>
  <c r="AD58" i="4"/>
  <c r="AD53" i="4"/>
  <c r="AD38" i="4"/>
  <c r="AD40" i="4"/>
  <c r="AD48" i="4"/>
  <c r="AD56" i="4"/>
  <c r="AD41" i="4"/>
  <c r="AD49" i="4"/>
  <c r="AD63" i="4"/>
  <c r="AD44" i="4"/>
  <c r="AD52" i="4"/>
  <c r="AD60" i="4"/>
  <c r="AD7" i="4"/>
  <c r="AE1" i="4"/>
  <c r="AD4" i="4"/>
  <c r="AD6" i="4"/>
  <c r="AD3" i="4"/>
  <c r="AD5" i="4"/>
  <c r="AD2" i="4"/>
  <c r="AD67" i="4"/>
  <c r="AE8" i="4" l="1"/>
  <c r="AE14" i="4"/>
  <c r="AE46" i="4"/>
  <c r="AE54" i="4"/>
  <c r="AE11" i="4"/>
  <c r="AE24" i="4"/>
  <c r="AE19" i="4"/>
  <c r="AE34" i="4"/>
  <c r="AE27" i="4"/>
  <c r="AE35" i="4"/>
  <c r="AE65" i="4"/>
  <c r="AE10" i="4"/>
  <c r="AE16" i="4"/>
  <c r="AE13" i="4"/>
  <c r="AE26" i="4"/>
  <c r="AE21" i="4"/>
  <c r="AE28" i="4"/>
  <c r="AE36" i="4"/>
  <c r="AE29" i="4"/>
  <c r="AE37" i="4"/>
  <c r="AE7" i="4"/>
  <c r="AE18" i="4"/>
  <c r="AE15" i="4"/>
  <c r="AE20" i="4"/>
  <c r="AE23" i="4"/>
  <c r="AE30" i="4"/>
  <c r="AE38" i="4"/>
  <c r="AE31" i="4"/>
  <c r="AE61" i="4"/>
  <c r="AE12" i="4"/>
  <c r="AE9" i="4"/>
  <c r="AE17" i="4"/>
  <c r="AE22" i="4"/>
  <c r="AE25" i="4"/>
  <c r="AE32" i="4"/>
  <c r="AE33" i="4"/>
  <c r="AE42" i="4"/>
  <c r="AE50" i="4"/>
  <c r="AE58" i="4"/>
  <c r="AE53" i="4"/>
  <c r="AE63" i="4"/>
  <c r="AE51" i="4"/>
  <c r="AE47" i="4"/>
  <c r="AE49" i="4"/>
  <c r="AE66" i="4"/>
  <c r="AE45" i="4"/>
  <c r="AE64" i="4"/>
  <c r="AE43" i="4"/>
  <c r="AE62" i="4"/>
  <c r="AE40" i="4"/>
  <c r="AE48" i="4"/>
  <c r="AE56" i="4"/>
  <c r="AE39" i="4"/>
  <c r="AE41" i="4"/>
  <c r="AE44" i="4"/>
  <c r="AE52" i="4"/>
  <c r="AE60" i="4"/>
  <c r="AE59" i="4"/>
  <c r="AE55" i="4"/>
  <c r="AE57" i="4"/>
  <c r="AE2" i="4"/>
  <c r="AE4" i="4"/>
  <c r="AE6" i="4"/>
  <c r="AE3" i="4"/>
  <c r="AE5" i="4"/>
  <c r="AF1" i="4"/>
  <c r="AE67" i="4"/>
  <c r="AF46" i="4" l="1"/>
  <c r="AF54" i="4"/>
  <c r="AF13" i="4"/>
  <c r="AF8" i="4"/>
  <c r="AF16" i="4"/>
  <c r="AF21" i="4"/>
  <c r="AF24" i="4"/>
  <c r="AF32" i="4"/>
  <c r="AF31" i="4"/>
  <c r="AF43" i="4"/>
  <c r="AF51" i="4"/>
  <c r="AF59" i="4"/>
  <c r="AF40" i="4"/>
  <c r="AF48" i="4"/>
  <c r="AF56" i="4"/>
  <c r="AF7" i="4"/>
  <c r="AF15" i="4"/>
  <c r="AF10" i="4"/>
  <c r="AF18" i="4"/>
  <c r="AF23" i="4"/>
  <c r="AF26" i="4"/>
  <c r="AF34" i="4"/>
  <c r="AF33" i="4"/>
  <c r="AF42" i="4"/>
  <c r="AF50" i="4"/>
  <c r="AF58" i="4"/>
  <c r="AF17" i="4"/>
  <c r="AF12" i="4"/>
  <c r="AF25" i="4"/>
  <c r="AF20" i="4"/>
  <c r="AF28" i="4"/>
  <c r="AF36" i="4"/>
  <c r="AF27" i="4"/>
  <c r="AF35" i="4"/>
  <c r="AF39" i="4"/>
  <c r="AF47" i="4"/>
  <c r="AF55" i="4"/>
  <c r="AF9" i="4"/>
  <c r="AF44" i="4"/>
  <c r="AF52" i="4"/>
  <c r="AF11" i="4"/>
  <c r="AF14" i="4"/>
  <c r="AF19" i="4"/>
  <c r="AF22" i="4"/>
  <c r="AF30" i="4"/>
  <c r="AF38" i="4"/>
  <c r="AF29" i="4"/>
  <c r="AF37" i="4"/>
  <c r="AF41" i="4"/>
  <c r="AF49" i="4"/>
  <c r="AF57" i="4"/>
  <c r="AF45" i="4"/>
  <c r="AF53" i="4"/>
  <c r="AF62" i="4"/>
  <c r="AF64" i="4"/>
  <c r="AF66" i="4"/>
  <c r="AF60" i="4"/>
  <c r="AF65" i="4"/>
  <c r="AF61" i="4"/>
  <c r="AF63" i="4"/>
  <c r="AF5" i="4"/>
  <c r="AF2" i="4"/>
  <c r="AF4" i="4"/>
  <c r="AF6" i="4"/>
  <c r="AF3" i="4"/>
  <c r="AF67" i="4"/>
  <c r="AG1" i="4"/>
  <c r="AG14" i="4" l="1"/>
  <c r="AG19" i="4"/>
  <c r="AG22" i="4"/>
  <c r="AG29" i="4"/>
  <c r="AG37" i="4"/>
  <c r="AG30" i="4"/>
  <c r="AG38" i="4"/>
  <c r="AG9" i="4"/>
  <c r="AG15" i="4"/>
  <c r="AG43" i="4"/>
  <c r="AG51" i="4"/>
  <c r="AG59" i="4"/>
  <c r="AG8" i="4"/>
  <c r="AG16" i="4"/>
  <c r="AG21" i="4"/>
  <c r="AG24" i="4"/>
  <c r="AG31" i="4"/>
  <c r="AG7" i="4"/>
  <c r="AG11" i="4"/>
  <c r="AG17" i="4"/>
  <c r="AG10" i="4"/>
  <c r="AG18" i="4"/>
  <c r="AG23" i="4"/>
  <c r="AG26" i="4"/>
  <c r="AG33" i="4"/>
  <c r="AG34" i="4"/>
  <c r="AG39" i="4"/>
  <c r="AG47" i="4"/>
  <c r="AG55" i="4"/>
  <c r="AG12" i="4"/>
  <c r="AG25" i="4"/>
  <c r="AG20" i="4"/>
  <c r="AG27" i="4"/>
  <c r="AG35" i="4"/>
  <c r="AG28" i="4"/>
  <c r="AG36" i="4"/>
  <c r="AG13" i="4"/>
  <c r="AG41" i="4"/>
  <c r="AG49" i="4"/>
  <c r="AG57" i="4"/>
  <c r="AG32" i="4"/>
  <c r="AG58" i="4"/>
  <c r="AG60" i="4"/>
  <c r="AG56" i="4"/>
  <c r="AG54" i="4"/>
  <c r="AG62" i="4"/>
  <c r="AG64" i="4"/>
  <c r="AG66" i="4"/>
  <c r="AG50" i="4"/>
  <c r="AG52" i="4"/>
  <c r="AG48" i="4"/>
  <c r="AG45" i="4"/>
  <c r="AG53" i="4"/>
  <c r="AG46" i="4"/>
  <c r="AG65" i="4"/>
  <c r="AG42" i="4"/>
  <c r="AG44" i="4"/>
  <c r="AG61" i="4"/>
  <c r="AG63" i="4"/>
  <c r="AG40" i="4"/>
  <c r="AH1" i="4"/>
  <c r="AG5" i="4"/>
  <c r="AG2" i="4"/>
  <c r="AG4" i="4"/>
  <c r="AG6" i="4"/>
  <c r="AG3" i="4"/>
  <c r="AG67" i="4"/>
  <c r="AH10" i="4" l="1"/>
  <c r="AH16" i="4"/>
  <c r="AH11" i="4"/>
  <c r="AH24" i="4"/>
  <c r="AH19" i="4"/>
  <c r="AH27" i="4"/>
  <c r="AH35" i="4"/>
  <c r="AH34" i="4"/>
  <c r="AH46" i="4"/>
  <c r="AH54" i="4"/>
  <c r="AH8" i="4"/>
  <c r="AH18" i="4"/>
  <c r="AH13" i="4"/>
  <c r="AH26" i="4"/>
  <c r="AH21" i="4"/>
  <c r="AH29" i="4"/>
  <c r="AH37" i="4"/>
  <c r="AH28" i="4"/>
  <c r="AH36" i="4"/>
  <c r="AH40" i="4"/>
  <c r="AH48" i="4"/>
  <c r="AH56" i="4"/>
  <c r="AH62" i="4"/>
  <c r="AH7" i="4"/>
  <c r="AH12" i="4"/>
  <c r="AH15" i="4"/>
  <c r="AH20" i="4"/>
  <c r="AH23" i="4"/>
  <c r="AH31" i="4"/>
  <c r="AH30" i="4"/>
  <c r="AH42" i="4"/>
  <c r="AH50" i="4"/>
  <c r="AH58" i="4"/>
  <c r="AH64" i="4"/>
  <c r="AH14" i="4"/>
  <c r="AH9" i="4"/>
  <c r="AH17" i="4"/>
  <c r="AH22" i="4"/>
  <c r="AH25" i="4"/>
  <c r="AH33" i="4"/>
  <c r="AH32" i="4"/>
  <c r="AH44" i="4"/>
  <c r="AH52" i="4"/>
  <c r="AH60" i="4"/>
  <c r="AH38" i="4"/>
  <c r="AH39" i="4"/>
  <c r="AH47" i="4"/>
  <c r="AH59" i="4"/>
  <c r="AH66" i="4"/>
  <c r="AH57" i="4"/>
  <c r="AH45" i="4"/>
  <c r="AH55" i="4"/>
  <c r="AH53" i="4"/>
  <c r="AH43" i="4"/>
  <c r="AH51" i="4"/>
  <c r="AH61" i="4"/>
  <c r="AH41" i="4"/>
  <c r="AH49" i="4"/>
  <c r="AH63" i="4"/>
  <c r="AH65" i="4"/>
  <c r="AH3" i="4"/>
  <c r="AH5" i="4"/>
  <c r="AH2" i="4"/>
  <c r="AH4" i="4"/>
  <c r="AH6" i="4"/>
  <c r="AH67" i="4"/>
  <c r="AI1" i="4"/>
  <c r="AI8" i="4" l="1"/>
  <c r="AI14" i="4"/>
  <c r="AI46" i="4"/>
  <c r="AI54" i="4"/>
  <c r="AI41" i="4"/>
  <c r="E41" i="4" s="1"/>
  <c r="AI49" i="4"/>
  <c r="E49" i="4" s="1"/>
  <c r="AI57" i="4"/>
  <c r="E57" i="4" s="1"/>
  <c r="AI11" i="4"/>
  <c r="E11" i="4" s="1"/>
  <c r="AI24" i="4"/>
  <c r="AI19" i="4"/>
  <c r="E19" i="4" s="1"/>
  <c r="AI34" i="4"/>
  <c r="E34" i="4" s="1"/>
  <c r="AI27" i="4"/>
  <c r="E27" i="4" s="1"/>
  <c r="AI35" i="4"/>
  <c r="AI10" i="4"/>
  <c r="E10" i="4" s="1"/>
  <c r="AI16" i="4"/>
  <c r="E16" i="4" s="1"/>
  <c r="AI40" i="4"/>
  <c r="E40" i="4" s="1"/>
  <c r="AI48" i="4"/>
  <c r="AI56" i="4"/>
  <c r="E56" i="4" s="1"/>
  <c r="AI43" i="4"/>
  <c r="AI51" i="4"/>
  <c r="AI59" i="4"/>
  <c r="E59" i="4" s="1"/>
  <c r="AI62" i="4"/>
  <c r="E62" i="4" s="1"/>
  <c r="AI13" i="4"/>
  <c r="E13" i="4" s="1"/>
  <c r="AI26" i="4"/>
  <c r="E26" i="4" s="1"/>
  <c r="AI21" i="4"/>
  <c r="AI28" i="4"/>
  <c r="AI36" i="4"/>
  <c r="E36" i="4" s="1"/>
  <c r="AI29" i="4"/>
  <c r="AI37" i="4"/>
  <c r="E37" i="4" s="1"/>
  <c r="AI12" i="4"/>
  <c r="E12" i="4" s="1"/>
  <c r="AI18" i="4"/>
  <c r="E18" i="4" s="1"/>
  <c r="AI42" i="4"/>
  <c r="E42" i="4" s="1"/>
  <c r="AI50" i="4"/>
  <c r="AI58" i="4"/>
  <c r="AI45" i="4"/>
  <c r="E45" i="4" s="1"/>
  <c r="AI53" i="4"/>
  <c r="E53" i="4" s="1"/>
  <c r="AI64" i="4"/>
  <c r="E64" i="4" s="1"/>
  <c r="AI15" i="4"/>
  <c r="E15" i="4" s="1"/>
  <c r="AI20" i="4"/>
  <c r="E20" i="4" s="1"/>
  <c r="AI23" i="4"/>
  <c r="E23" i="4" s="1"/>
  <c r="AI30" i="4"/>
  <c r="E30" i="4" s="1"/>
  <c r="AI38" i="4"/>
  <c r="E38" i="4" s="1"/>
  <c r="AI31" i="4"/>
  <c r="E31" i="4" s="1"/>
  <c r="AI44" i="4"/>
  <c r="E44" i="4" s="1"/>
  <c r="AI52" i="4"/>
  <c r="E52" i="4" s="1"/>
  <c r="AI60" i="4"/>
  <c r="E60" i="4" s="1"/>
  <c r="AI9" i="4"/>
  <c r="E9" i="4" s="1"/>
  <c r="AI17" i="4"/>
  <c r="E17" i="4" s="1"/>
  <c r="AI22" i="4"/>
  <c r="E22" i="4" s="1"/>
  <c r="AI25" i="4"/>
  <c r="E25" i="4" s="1"/>
  <c r="AI32" i="4"/>
  <c r="E32" i="4" s="1"/>
  <c r="AI33" i="4"/>
  <c r="E33" i="4" s="1"/>
  <c r="AI55" i="4"/>
  <c r="E55" i="4" s="1"/>
  <c r="AI61" i="4"/>
  <c r="E61" i="4" s="1"/>
  <c r="AI63" i="4"/>
  <c r="E63" i="4" s="1"/>
  <c r="AI65" i="4"/>
  <c r="E65" i="4" s="1"/>
  <c r="AI47" i="4"/>
  <c r="E47" i="4" s="1"/>
  <c r="AI66" i="4"/>
  <c r="E66" i="4" s="1"/>
  <c r="AI39" i="4"/>
  <c r="E39" i="4" s="1"/>
  <c r="AI7" i="4"/>
  <c r="E7" i="4" s="1"/>
  <c r="AI6" i="4"/>
  <c r="E6" i="4" s="1"/>
  <c r="E14" i="4"/>
  <c r="AI3" i="4"/>
  <c r="E3" i="4" s="1"/>
  <c r="E8" i="4"/>
  <c r="E24" i="4"/>
  <c r="AI5" i="4"/>
  <c r="E5" i="4" s="1"/>
  <c r="E21" i="4"/>
  <c r="AI2" i="4"/>
  <c r="E2" i="4" s="1"/>
  <c r="E50" i="4"/>
  <c r="E58" i="4"/>
  <c r="E28" i="4"/>
  <c r="AI4" i="4"/>
  <c r="E4" i="4" s="1"/>
  <c r="E35" i="4"/>
  <c r="E43" i="4"/>
  <c r="E51" i="4"/>
  <c r="E29" i="4"/>
  <c r="E48" i="4"/>
  <c r="AI67" i="4"/>
  <c r="E67" i="4" s="1"/>
  <c r="E54" i="4"/>
  <c r="E46" i="4"/>
</calcChain>
</file>

<file path=xl/comments1.xml><?xml version="1.0" encoding="utf-8"?>
<comments xmlns="http://schemas.openxmlformats.org/spreadsheetml/2006/main">
  <authors>
    <author>Author</author>
  </authors>
  <commentList>
    <comment ref="C2800" authorId="0" shapeId="0">
      <text>
        <r>
          <rPr>
            <b/>
            <sz val="9"/>
            <color indexed="81"/>
            <rFont val="Tahoma"/>
            <family val="2"/>
          </rPr>
          <t>Author:</t>
        </r>
        <r>
          <rPr>
            <sz val="9"/>
            <color indexed="81"/>
            <rFont val="Tahoma"/>
            <family val="2"/>
          </rPr>
          <t xml:space="preserve">
wm + hcm thửa đất 842</t>
        </r>
      </text>
    </comment>
  </commentList>
</comments>
</file>

<file path=xl/sharedStrings.xml><?xml version="1.0" encoding="utf-8"?>
<sst xmlns="http://schemas.openxmlformats.org/spreadsheetml/2006/main" count="71203" uniqueCount="18261">
  <si>
    <t>Diễn giải</t>
  </si>
  <si>
    <t>Mã hàng (*)</t>
  </si>
  <si>
    <t>Tên hàng</t>
  </si>
  <si>
    <t>Số lượng</t>
  </si>
  <si>
    <t>Đơn giá</t>
  </si>
  <si>
    <t>Thành tiền</t>
  </si>
  <si>
    <t>% thuế GTGT</t>
  </si>
  <si>
    <t>Tiền thuế GTGT</t>
  </si>
  <si>
    <t>Tiền chiết khấu</t>
  </si>
  <si>
    <t>ĐVT</t>
  </si>
  <si>
    <t>Tên khách hàng</t>
  </si>
  <si>
    <t>NV bán hàng</t>
  </si>
  <si>
    <t>Đơn giá sau thuế</t>
  </si>
  <si>
    <t>Địa điểm giao hàng</t>
  </si>
  <si>
    <t>Hàng khuyến mại</t>
  </si>
  <si>
    <t>Tỷ lệ tính thuế (Thuế suất KHAC)</t>
  </si>
  <si>
    <t>WIN-031</t>
  </si>
  <si>
    <t>CGM300</t>
  </si>
  <si>
    <t>Chân giò heo muối 300g</t>
  </si>
  <si>
    <t>Túi</t>
  </si>
  <si>
    <t>GM500</t>
  </si>
  <si>
    <t>Gà muối 500g</t>
  </si>
  <si>
    <t>GTLX250G</t>
  </si>
  <si>
    <t>Giò Tai Lưỡi Xào 250g</t>
  </si>
  <si>
    <t>WIN-006</t>
  </si>
  <si>
    <t>TH200</t>
  </si>
  <si>
    <t>Tai heo muối 200g</t>
  </si>
  <si>
    <t>WIN-044</t>
  </si>
  <si>
    <t>WIN-007</t>
  </si>
  <si>
    <t>CC300</t>
  </si>
  <si>
    <t>Chả cốm 300g</t>
  </si>
  <si>
    <t>CN300</t>
  </si>
  <si>
    <t>Chả nướng 300g</t>
  </si>
  <si>
    <t>WIN-058</t>
  </si>
  <si>
    <t>WIN-056</t>
  </si>
  <si>
    <t>WIN-064</t>
  </si>
  <si>
    <t>WIN-004</t>
  </si>
  <si>
    <t>GL250</t>
  </si>
  <si>
    <t>Giò lụa cây 250g</t>
  </si>
  <si>
    <t>GSG250</t>
  </si>
  <si>
    <t>Giò sụn gà 250g</t>
  </si>
  <si>
    <t>MNH250</t>
  </si>
  <si>
    <t>Mọc Nấm Hương 250g</t>
  </si>
  <si>
    <t>WIN-065</t>
  </si>
  <si>
    <t>WIN-052</t>
  </si>
  <si>
    <t>GXD500</t>
  </si>
  <si>
    <t>Gà xì dầu 500g</t>
  </si>
  <si>
    <t>WIN-059</t>
  </si>
  <si>
    <t>WIN-072</t>
  </si>
  <si>
    <t>WIN-049</t>
  </si>
  <si>
    <t>WIN-096</t>
  </si>
  <si>
    <t>WIN-003</t>
  </si>
  <si>
    <t>WIN-045</t>
  </si>
  <si>
    <t>WIN-094</t>
  </si>
  <si>
    <t>WIN-025</t>
  </si>
  <si>
    <t>WIN-030</t>
  </si>
  <si>
    <t>WIN-038</t>
  </si>
  <si>
    <t>WIN-001</t>
  </si>
  <si>
    <t>WIN-020</t>
  </si>
  <si>
    <t>WIN-035</t>
  </si>
  <si>
    <t>WIN-034</t>
  </si>
  <si>
    <t>WIN-091</t>
  </si>
  <si>
    <t>WIN-029</t>
  </si>
  <si>
    <t>WIN-095</t>
  </si>
  <si>
    <t>WIN1645</t>
  </si>
  <si>
    <t>HN004</t>
  </si>
  <si>
    <t>HN003</t>
  </si>
  <si>
    <t>WIN5622</t>
  </si>
  <si>
    <t>WIN2014</t>
  </si>
  <si>
    <t>WIN2215</t>
  </si>
  <si>
    <t>WIN3691</t>
  </si>
  <si>
    <t>WIN3237</t>
  </si>
  <si>
    <t>WIN2126</t>
  </si>
  <si>
    <t>WIN2761</t>
  </si>
  <si>
    <t>WIN3276</t>
  </si>
  <si>
    <t>WIN2100</t>
  </si>
  <si>
    <t>WIN5569</t>
  </si>
  <si>
    <t>WIN5434</t>
  </si>
  <si>
    <t>WIN2AUM</t>
  </si>
  <si>
    <t>WIN1666</t>
  </si>
  <si>
    <t>WIN2017</t>
  </si>
  <si>
    <t>WIN5088</t>
  </si>
  <si>
    <t>WIN4260</t>
  </si>
  <si>
    <t>WIN4032</t>
  </si>
  <si>
    <t>WIN5859</t>
  </si>
  <si>
    <t>WIN2139</t>
  </si>
  <si>
    <t>WIN3180</t>
  </si>
  <si>
    <t>WIN5045</t>
  </si>
  <si>
    <t>WIN4216</t>
  </si>
  <si>
    <t>WIN2ARG</t>
  </si>
  <si>
    <t>WIN5813</t>
  </si>
  <si>
    <t>WIN5710</t>
  </si>
  <si>
    <t>WIN5342</t>
  </si>
  <si>
    <t>WIN2BA2</t>
  </si>
  <si>
    <t>WIN2AKH</t>
  </si>
  <si>
    <t>WIN2A78</t>
  </si>
  <si>
    <t>WIN3553</t>
  </si>
  <si>
    <t>WIN4816</t>
  </si>
  <si>
    <t>WIN5304</t>
  </si>
  <si>
    <t>WIN4972</t>
  </si>
  <si>
    <t>WIN4968</t>
  </si>
  <si>
    <t>WIN5063</t>
  </si>
  <si>
    <t>WIN5062</t>
  </si>
  <si>
    <t>WIN5155</t>
  </si>
  <si>
    <t>WIN5190</t>
  </si>
  <si>
    <t>WIN5208</t>
  </si>
  <si>
    <t>WIN5285</t>
  </si>
  <si>
    <t>WIN5207</t>
  </si>
  <si>
    <t>WIN5272</t>
  </si>
  <si>
    <t>WIN5369</t>
  </si>
  <si>
    <t>WIN5286</t>
  </si>
  <si>
    <t>WIN5380</t>
  </si>
  <si>
    <t>WIN5287</t>
  </si>
  <si>
    <t>WIN5456</t>
  </si>
  <si>
    <t>WIN5513</t>
  </si>
  <si>
    <t>WIN5581</t>
  </si>
  <si>
    <t>WIN5539</t>
  </si>
  <si>
    <t>WIN5572</t>
  </si>
  <si>
    <t>WIN5654</t>
  </si>
  <si>
    <t>WIN5665</t>
  </si>
  <si>
    <t>WIN5685</t>
  </si>
  <si>
    <t>WIN5667</t>
  </si>
  <si>
    <t>WIN5722</t>
  </si>
  <si>
    <t>WIN5777</t>
  </si>
  <si>
    <t>WIN5792</t>
  </si>
  <si>
    <t>WIN5752</t>
  </si>
  <si>
    <t>WIN5818</t>
  </si>
  <si>
    <t>WIN5807</t>
  </si>
  <si>
    <t>WIN6016</t>
  </si>
  <si>
    <t>WIN5765</t>
  </si>
  <si>
    <t>WIN6153</t>
  </si>
  <si>
    <t>WIN6157</t>
  </si>
  <si>
    <t>WIN6063</t>
  </si>
  <si>
    <t>WIN6217</t>
  </si>
  <si>
    <t>WIN6247</t>
  </si>
  <si>
    <t>WIN6225</t>
  </si>
  <si>
    <t>WIN6368</t>
  </si>
  <si>
    <t>WIN6321</t>
  </si>
  <si>
    <t>WIN6424</t>
  </si>
  <si>
    <t>WIN6477</t>
  </si>
  <si>
    <t>WIN6403</t>
  </si>
  <si>
    <t>WIN6570</t>
  </si>
  <si>
    <t>WIN6585</t>
  </si>
  <si>
    <t>WIN6629</t>
  </si>
  <si>
    <t>WIN6671</t>
  </si>
  <si>
    <t>WIN6489</t>
  </si>
  <si>
    <t>WIN1589</t>
  </si>
  <si>
    <t>WIN3261</t>
  </si>
  <si>
    <t>WIN3225</t>
  </si>
  <si>
    <t>WIN3500</t>
  </si>
  <si>
    <t>WIN4479</t>
  </si>
  <si>
    <t>WIN2AFW</t>
  </si>
  <si>
    <t>WIN2ANL</t>
  </si>
  <si>
    <t>WIN2AQN</t>
  </si>
  <si>
    <t>WIN2AQC</t>
  </si>
  <si>
    <t>WIN2AQU</t>
  </si>
  <si>
    <t>WIN2AGZ</t>
  </si>
  <si>
    <t>WIN2AQI</t>
  </si>
  <si>
    <t>WIN2ASS</t>
  </si>
  <si>
    <t>WIN2AS8</t>
  </si>
  <si>
    <t>WIN2ATQ</t>
  </si>
  <si>
    <t>WIN2ASU</t>
  </si>
  <si>
    <t>WIN2AUE</t>
  </si>
  <si>
    <t>WIN2ASV</t>
  </si>
  <si>
    <t>WIN2AUH</t>
  </si>
  <si>
    <t>WIN2AWF</t>
  </si>
  <si>
    <t>WIN2AWZ</t>
  </si>
  <si>
    <t>WIN2AXL</t>
  </si>
  <si>
    <t>WIN2B09</t>
  </si>
  <si>
    <t>WIN2AYV</t>
  </si>
  <si>
    <t>WIN2AZU</t>
  </si>
  <si>
    <t>WIN2B52</t>
  </si>
  <si>
    <t>WIN2AZT</t>
  </si>
  <si>
    <t>WIN2B42</t>
  </si>
  <si>
    <t>WIN2B13</t>
  </si>
  <si>
    <t>WIN3290</t>
  </si>
  <si>
    <t>WIN3277</t>
  </si>
  <si>
    <t>WIN3275</t>
  </si>
  <si>
    <t>WIN3617</t>
  </si>
  <si>
    <t>WIN3554</t>
  </si>
  <si>
    <t>WIN3324</t>
  </si>
  <si>
    <t>WIN3499</t>
  </si>
  <si>
    <t>WIN3512</t>
  </si>
  <si>
    <t>WIN3876</t>
  </si>
  <si>
    <t>WIN3837</t>
  </si>
  <si>
    <t>WIN3960</t>
  </si>
  <si>
    <t>WIN3659</t>
  </si>
  <si>
    <t>WIN3910</t>
  </si>
  <si>
    <t>WIN4078</t>
  </si>
  <si>
    <t>WIN3979</t>
  </si>
  <si>
    <t>WIN4124</t>
  </si>
  <si>
    <t>WIN4277</t>
  </si>
  <si>
    <t>WIN3990</t>
  </si>
  <si>
    <t>WIN4197</t>
  </si>
  <si>
    <t>WIN4484</t>
  </si>
  <si>
    <t>WIN4357</t>
  </si>
  <si>
    <t>WIN4356</t>
  </si>
  <si>
    <t>WIN4504</t>
  </si>
  <si>
    <t>WIN4681</t>
  </si>
  <si>
    <t>WIN4641</t>
  </si>
  <si>
    <t>WIN4750</t>
  </si>
  <si>
    <t>WIN4887</t>
  </si>
  <si>
    <t>WIN4831</t>
  </si>
  <si>
    <t>WIN1650</t>
  </si>
  <si>
    <t>WIN3857</t>
  </si>
  <si>
    <t>WIN2AZX</t>
  </si>
  <si>
    <t>WIN5666</t>
  </si>
  <si>
    <t>WIN3191</t>
  </si>
  <si>
    <t>WIN4033</t>
  </si>
  <si>
    <t>WIN2018</t>
  </si>
  <si>
    <t>WIN2244</t>
  </si>
  <si>
    <t>WIN5612</t>
  </si>
  <si>
    <t>WIN5677</t>
  </si>
  <si>
    <t>WIN2441</t>
  </si>
  <si>
    <t>WIN6379</t>
  </si>
  <si>
    <t>WIN2306</t>
  </si>
  <si>
    <t>WIN4263</t>
  </si>
  <si>
    <t>WIN1675</t>
  </si>
  <si>
    <t>WIN5191</t>
  </si>
  <si>
    <t>WIN4040</t>
  </si>
  <si>
    <t>WIN4411</t>
  </si>
  <si>
    <t>WIN3162</t>
  </si>
  <si>
    <t>WIN2BB7</t>
  </si>
  <si>
    <t>WIN5474</t>
  </si>
  <si>
    <t>WIN4801</t>
  </si>
  <si>
    <t>WIN3994</t>
  </si>
  <si>
    <t>WIN5664</t>
  </si>
  <si>
    <t>WIN6173</t>
  </si>
  <si>
    <t>WIN1657</t>
  </si>
  <si>
    <t>WIN5800</t>
  </si>
  <si>
    <t>WIN2AMG</t>
  </si>
  <si>
    <t>WIN5819</t>
  </si>
  <si>
    <t>WIN5856</t>
  </si>
  <si>
    <t>WIN5877</t>
  </si>
  <si>
    <t>WIN5879</t>
  </si>
  <si>
    <t>WIN2ARB</t>
  </si>
  <si>
    <t>WIN5895</t>
  </si>
  <si>
    <t>WIN5907</t>
  </si>
  <si>
    <t>WIN2ARC</t>
  </si>
  <si>
    <t>WIN2ARD</t>
  </si>
  <si>
    <t>WIN5929</t>
  </si>
  <si>
    <t>WIN5950</t>
  </si>
  <si>
    <t>WIN2ARH</t>
  </si>
  <si>
    <t>WIN2ARU</t>
  </si>
  <si>
    <t>WIN5959</t>
  </si>
  <si>
    <t>WIN5968</t>
  </si>
  <si>
    <t>WIN2ARY</t>
  </si>
  <si>
    <t>WIN2AS0</t>
  </si>
  <si>
    <t>WIN6017</t>
  </si>
  <si>
    <t>WIN2AUF</t>
  </si>
  <si>
    <t>WIN6095</t>
  </si>
  <si>
    <t>WIN2AWL</t>
  </si>
  <si>
    <t>WIN6116</t>
  </si>
  <si>
    <t>WIN2AX5</t>
  </si>
  <si>
    <t>WIN6147</t>
  </si>
  <si>
    <t>WIN2AYC</t>
  </si>
  <si>
    <t>WIN2AYT</t>
  </si>
  <si>
    <t>WIN6222</t>
  </si>
  <si>
    <t>WIN2AZ5</t>
  </si>
  <si>
    <t>WIN6165</t>
  </si>
  <si>
    <t>WIN2AZP</t>
  </si>
  <si>
    <t>WIN6314</t>
  </si>
  <si>
    <t>WIN6323</t>
  </si>
  <si>
    <t>WIN2B22</t>
  </si>
  <si>
    <t>WIN2B24</t>
  </si>
  <si>
    <t>WIN2B51</t>
  </si>
  <si>
    <t>WIN6394</t>
  </si>
  <si>
    <t>WIN3012</t>
  </si>
  <si>
    <t>WIN6456</t>
  </si>
  <si>
    <t>WIN3013</t>
  </si>
  <si>
    <t>WIN3029</t>
  </si>
  <si>
    <t>WIN3081</t>
  </si>
  <si>
    <t>WIN3090</t>
  </si>
  <si>
    <t>WIN3073</t>
  </si>
  <si>
    <t>WIN3107</t>
  </si>
  <si>
    <t>WIN3137</t>
  </si>
  <si>
    <t>WIN3144</t>
  </si>
  <si>
    <t>WIN3182</t>
  </si>
  <si>
    <t>WIN6852</t>
  </si>
  <si>
    <t>WIN6967</t>
  </si>
  <si>
    <t>WIN6923</t>
  </si>
  <si>
    <t>WIN3105</t>
  </si>
  <si>
    <t>WIN2995</t>
  </si>
  <si>
    <t>WIN6101</t>
  </si>
  <si>
    <t>WIN3057</t>
  </si>
  <si>
    <t>WIN4540</t>
  </si>
  <si>
    <t>WIN4566</t>
  </si>
  <si>
    <t>WIN4601</t>
  </si>
  <si>
    <t>WIN2565</t>
  </si>
  <si>
    <t>WIN2745</t>
  </si>
  <si>
    <t>WIN4777</t>
  </si>
  <si>
    <t>WIN4799</t>
  </si>
  <si>
    <t>WIN4810</t>
  </si>
  <si>
    <t>WIN4912</t>
  </si>
  <si>
    <t>WIN2767</t>
  </si>
  <si>
    <t>WIN2768</t>
  </si>
  <si>
    <t>WIN5020</t>
  </si>
  <si>
    <t>WIN2770</t>
  </si>
  <si>
    <t>WIN5089</t>
  </si>
  <si>
    <t>WIN2771</t>
  </si>
  <si>
    <t>WIN2775</t>
  </si>
  <si>
    <t>WIN5097</t>
  </si>
  <si>
    <t>WIN5224</t>
  </si>
  <si>
    <t>WIN2782</t>
  </si>
  <si>
    <t>WIN5290</t>
  </si>
  <si>
    <t>WIN2785</t>
  </si>
  <si>
    <t>WIN5303</t>
  </si>
  <si>
    <t>WIN2790</t>
  </si>
  <si>
    <t>WIN5340</t>
  </si>
  <si>
    <t>WIN2799</t>
  </si>
  <si>
    <t>WIN2798</t>
  </si>
  <si>
    <t>WIN2801</t>
  </si>
  <si>
    <t>WIN5430</t>
  </si>
  <si>
    <t>WIN2802</t>
  </si>
  <si>
    <t>WIN5366</t>
  </si>
  <si>
    <t>WIN5439</t>
  </si>
  <si>
    <t>WIN2807</t>
  </si>
  <si>
    <t>WIN5467</t>
  </si>
  <si>
    <t>WIN5468</t>
  </si>
  <si>
    <t>WIN2803</t>
  </si>
  <si>
    <t>WIN5472</t>
  </si>
  <si>
    <t>WIN2812</t>
  </si>
  <si>
    <t>WIN5473</t>
  </si>
  <si>
    <t>WIN2814</t>
  </si>
  <si>
    <t>WIN2816</t>
  </si>
  <si>
    <t>WIN5489</t>
  </si>
  <si>
    <t>WIN5505</t>
  </si>
  <si>
    <t>WIN2825</t>
  </si>
  <si>
    <t>WIN5524</t>
  </si>
  <si>
    <t>WIN5553</t>
  </si>
  <si>
    <t>WIN2826</t>
  </si>
  <si>
    <t>WIN2827</t>
  </si>
  <si>
    <t>WIN2830</t>
  </si>
  <si>
    <t>WIN2833</t>
  </si>
  <si>
    <t>WIN3497</t>
  </si>
  <si>
    <t>WIN5574</t>
  </si>
  <si>
    <t>WIN2846</t>
  </si>
  <si>
    <t>WIN5576</t>
  </si>
  <si>
    <t>WIN2850</t>
  </si>
  <si>
    <t>WIN5577</t>
  </si>
  <si>
    <t>WIN2909</t>
  </si>
  <si>
    <t>WIN2918</t>
  </si>
  <si>
    <t>WIN5595</t>
  </si>
  <si>
    <t>WIN5602</t>
  </si>
  <si>
    <t>WIN5589</t>
  </si>
  <si>
    <t>WIN5604</t>
  </si>
  <si>
    <t>WIN2999</t>
  </si>
  <si>
    <t>WIN5613</t>
  </si>
  <si>
    <t>WIN2ACX</t>
  </si>
  <si>
    <t>WIN5616</t>
  </si>
  <si>
    <t>WIN2AG9</t>
  </si>
  <si>
    <t>WIN5636</t>
  </si>
  <si>
    <t>WIN5643</t>
  </si>
  <si>
    <t>WIN2AGP</t>
  </si>
  <si>
    <t>WIN5675</t>
  </si>
  <si>
    <t>WIN5680</t>
  </si>
  <si>
    <t>WIN2AGV</t>
  </si>
  <si>
    <t>WIN5698</t>
  </si>
  <si>
    <t>WIN5720</t>
  </si>
  <si>
    <t>WIN5727</t>
  </si>
  <si>
    <t>WIN5740</t>
  </si>
  <si>
    <t>WIN2AHL</t>
  </si>
  <si>
    <t>WIN3652</t>
  </si>
  <si>
    <t>WIN2219</t>
  </si>
  <si>
    <t>WIN2220</t>
  </si>
  <si>
    <t>WIN2232</t>
  </si>
  <si>
    <t>WIN2233</t>
  </si>
  <si>
    <t>WIN2234</t>
  </si>
  <si>
    <t>WIN3761</t>
  </si>
  <si>
    <t>WIN2240</t>
  </si>
  <si>
    <t>WIN2254</t>
  </si>
  <si>
    <t>WIN3840</t>
  </si>
  <si>
    <t>WIN2260</t>
  </si>
  <si>
    <t>WIN2262</t>
  </si>
  <si>
    <t>WIN3901</t>
  </si>
  <si>
    <t>WIN3925</t>
  </si>
  <si>
    <t>WIN2275</t>
  </si>
  <si>
    <t>WIN3948</t>
  </si>
  <si>
    <t>WIN2303</t>
  </si>
  <si>
    <t>WIN3949</t>
  </si>
  <si>
    <t>WIN3961</t>
  </si>
  <si>
    <t>WIN2308</t>
  </si>
  <si>
    <t>WIN3980</t>
  </si>
  <si>
    <t>WIN2321</t>
  </si>
  <si>
    <t>WIN2322</t>
  </si>
  <si>
    <t>WIN4011</t>
  </si>
  <si>
    <t>WIN2323</t>
  </si>
  <si>
    <t>WIN4052</t>
  </si>
  <si>
    <t>WIN4059</t>
  </si>
  <si>
    <t>WIN2340</t>
  </si>
  <si>
    <t>WIN2347</t>
  </si>
  <si>
    <t>WIN2349</t>
  </si>
  <si>
    <t>WIN4067</t>
  </si>
  <si>
    <t>WIN4076</t>
  </si>
  <si>
    <t>WIN2351</t>
  </si>
  <si>
    <t>WIN2352</t>
  </si>
  <si>
    <t>WIN4085</t>
  </si>
  <si>
    <t>WIN2358</t>
  </si>
  <si>
    <t>WIN2362</t>
  </si>
  <si>
    <t>WIN4108</t>
  </si>
  <si>
    <t>WIN2364</t>
  </si>
  <si>
    <t>WIN4113</t>
  </si>
  <si>
    <t>WIN2369</t>
  </si>
  <si>
    <t>WIN4116</t>
  </si>
  <si>
    <t>WIN2370</t>
  </si>
  <si>
    <t>WIN4125</t>
  </si>
  <si>
    <t>WIN2377</t>
  </si>
  <si>
    <t>WIN4136</t>
  </si>
  <si>
    <t>WIN4140</t>
  </si>
  <si>
    <t>WIN4166</t>
  </si>
  <si>
    <t>WIN2402</t>
  </si>
  <si>
    <t>WIN4179</t>
  </si>
  <si>
    <t>WIN2403</t>
  </si>
  <si>
    <t>WIN4199</t>
  </si>
  <si>
    <t>WIN2406</t>
  </si>
  <si>
    <t>WIN2410</t>
  </si>
  <si>
    <t>WIN2412</t>
  </si>
  <si>
    <t>WIN4255</t>
  </si>
  <si>
    <t>WIN2416</t>
  </si>
  <si>
    <t>WIN2418</t>
  </si>
  <si>
    <t>WIN4301</t>
  </si>
  <si>
    <t>WIN4276</t>
  </si>
  <si>
    <t>WIN4305</t>
  </si>
  <si>
    <t>WIN2430</t>
  </si>
  <si>
    <t>WIN4306</t>
  </si>
  <si>
    <t>WIN2435</t>
  </si>
  <si>
    <t>WIN2439</t>
  </si>
  <si>
    <t>WIN4317</t>
  </si>
  <si>
    <t>WIN4331</t>
  </si>
  <si>
    <t>WIN2524</t>
  </si>
  <si>
    <t>WIN4404</t>
  </si>
  <si>
    <t>WIN4409</t>
  </si>
  <si>
    <t>WIN2534</t>
  </si>
  <si>
    <t>WIN4424</t>
  </si>
  <si>
    <t>WIN2537</t>
  </si>
  <si>
    <t>WIN2536</t>
  </si>
  <si>
    <t>WIN4450</t>
  </si>
  <si>
    <t>WIN4512</t>
  </si>
  <si>
    <t>WIN4525</t>
  </si>
  <si>
    <t>WIN2552</t>
  </si>
  <si>
    <t>WIN2557</t>
  </si>
  <si>
    <t>WIN4534</t>
  </si>
  <si>
    <t>WIN2559</t>
  </si>
  <si>
    <t>WIN1646</t>
  </si>
  <si>
    <t>WIN2518</t>
  </si>
  <si>
    <t>WIN3962</t>
  </si>
  <si>
    <t>WIN1533</t>
  </si>
  <si>
    <t>WIN2B84</t>
  </si>
  <si>
    <t>WIN2050</t>
  </si>
  <si>
    <t>WIN2058</t>
  </si>
  <si>
    <t>WIN2059</t>
  </si>
  <si>
    <t>WIN2063</t>
  </si>
  <si>
    <t>WIN2066</t>
  </si>
  <si>
    <t>WIN2069</t>
  </si>
  <si>
    <t>WIN2071</t>
  </si>
  <si>
    <t>WIN2070</t>
  </si>
  <si>
    <t>WIN2080</t>
  </si>
  <si>
    <t>WIN2085</t>
  </si>
  <si>
    <t>WIN3197</t>
  </si>
  <si>
    <t>WIN3208</t>
  </si>
  <si>
    <t>WIN2092</t>
  </si>
  <si>
    <t>WIN3220</t>
  </si>
  <si>
    <t>WIN3227</t>
  </si>
  <si>
    <t>WIN3231</t>
  </si>
  <si>
    <t>WIN2122</t>
  </si>
  <si>
    <t>WIN3248</t>
  </si>
  <si>
    <t>WIN2124</t>
  </si>
  <si>
    <t>WIN3265</t>
  </si>
  <si>
    <t>WIN2141</t>
  </si>
  <si>
    <t>WIN3280</t>
  </si>
  <si>
    <t>WIN2142</t>
  </si>
  <si>
    <t>WIN3301</t>
  </si>
  <si>
    <t>WIN3303</t>
  </si>
  <si>
    <t>WIN2144</t>
  </si>
  <si>
    <t>WIN3312</t>
  </si>
  <si>
    <t>WIN2146</t>
  </si>
  <si>
    <t>WIN2145</t>
  </si>
  <si>
    <t>WIN3347</t>
  </si>
  <si>
    <t>WIN3350</t>
  </si>
  <si>
    <t>WIN2164</t>
  </si>
  <si>
    <t>WIN3371</t>
  </si>
  <si>
    <t>WIN2165</t>
  </si>
  <si>
    <t>WIN3434</t>
  </si>
  <si>
    <t>WIN3446</t>
  </si>
  <si>
    <t>WIN2169</t>
  </si>
  <si>
    <t>WIN3465</t>
  </si>
  <si>
    <t>WIN3454</t>
  </si>
  <si>
    <t>WIN2171</t>
  </si>
  <si>
    <t>WIN2178</t>
  </si>
  <si>
    <t>WIN3573</t>
  </si>
  <si>
    <t>WIN2188</t>
  </si>
  <si>
    <t>WIN2189</t>
  </si>
  <si>
    <t>WIN3618</t>
  </si>
  <si>
    <t>WIN3622</t>
  </si>
  <si>
    <t>WIN2216</t>
  </si>
  <si>
    <t>WIN3641</t>
  </si>
  <si>
    <t>WIN1535</t>
  </si>
  <si>
    <t>WIN1660</t>
  </si>
  <si>
    <t>WIN2116</t>
  </si>
  <si>
    <t>WIN6074</t>
  </si>
  <si>
    <t>WIN2012</t>
  </si>
  <si>
    <t>WIN3169</t>
  </si>
  <si>
    <t>WIN5247</t>
  </si>
  <si>
    <t>WIN2242</t>
  </si>
  <si>
    <t>WIN2395</t>
  </si>
  <si>
    <t>WIN5714</t>
  </si>
  <si>
    <t>WIN4121</t>
  </si>
  <si>
    <t>WIN3730</t>
  </si>
  <si>
    <t>WIN4280</t>
  </si>
  <si>
    <t>WIN2409</t>
  </si>
  <si>
    <t>WIN6387</t>
  </si>
  <si>
    <t>WIN4020</t>
  </si>
  <si>
    <t>WIN2AFN</t>
  </si>
  <si>
    <t>WIN3682</t>
  </si>
  <si>
    <t>WIN3653</t>
  </si>
  <si>
    <t>WIN3891</t>
  </si>
  <si>
    <t>WIN3723</t>
  </si>
  <si>
    <t>WIN1663</t>
  </si>
  <si>
    <t>WIN4565</t>
  </si>
  <si>
    <t>WIN4594</t>
  </si>
  <si>
    <t>WIN3477</t>
  </si>
  <si>
    <t>WIN1553</t>
  </si>
  <si>
    <t>WIN4050</t>
  </si>
  <si>
    <t>WIN3973</t>
  </si>
  <si>
    <t>WIN5584</t>
  </si>
  <si>
    <t>WIN1673</t>
  </si>
  <si>
    <t>WIN2545</t>
  </si>
  <si>
    <t>WIN6136</t>
  </si>
  <si>
    <t>WIN2015</t>
  </si>
  <si>
    <t>BẢNG DỮ LIỆU GIÁ ÁP MISA</t>
  </si>
  <si>
    <t>Cột này sẽ là giá áp để import vào misa</t>
  </si>
  <si>
    <t>Nhóm khách hàng</t>
  </si>
  <si>
    <t>Mã hàng</t>
  </si>
  <si>
    <t>Giá bán công bố</t>
  </si>
  <si>
    <t>Giá trên đơn đặt hàng / xuất hóa đơn</t>
  </si>
  <si>
    <t>BRG01</t>
  </si>
  <si>
    <t>CÔNG TY TNHH BÁN LẺ FUJIMART VIỆT NAM</t>
  </si>
  <si>
    <t>CGM500</t>
  </si>
  <si>
    <t>Chân giò heo muối 500g</t>
  </si>
  <si>
    <t>GL500KT</t>
  </si>
  <si>
    <t>Giò lụa 500g</t>
  </si>
  <si>
    <t>GTNH500</t>
  </si>
  <si>
    <t>Giò tai nấm hương 500g</t>
  </si>
  <si>
    <t>TH400</t>
  </si>
  <si>
    <t>Tai heo muối 400g</t>
  </si>
  <si>
    <t>CircleK</t>
  </si>
  <si>
    <t>CGM100</t>
  </si>
  <si>
    <t>Chân giò heo muối 100g</t>
  </si>
  <si>
    <t>GHK300</t>
  </si>
  <si>
    <t>Gà muối hun khói 300g</t>
  </si>
  <si>
    <t>CLEVERFOOD</t>
  </si>
  <si>
    <t>CÔNG TY CỔ PHẦN THỰC PHẨM SẠCH CLEVERFOOD</t>
  </si>
  <si>
    <t>COOP</t>
  </si>
  <si>
    <t>BGHM450</t>
  </si>
  <si>
    <t>Bắp giò heo muối vị Tayaki Coop Select 450g</t>
  </si>
  <si>
    <t>GHC500</t>
  </si>
  <si>
    <t>Gà hun cỏ xạ hương Coop Select 500g</t>
  </si>
  <si>
    <t>DALATFARM</t>
  </si>
  <si>
    <t>CGST150</t>
  </si>
  <si>
    <t>Chân gà sả tắc 150g</t>
  </si>
  <si>
    <t>THST150</t>
  </si>
  <si>
    <t>Tai heo sốt thái 150g</t>
  </si>
  <si>
    <t>DUCTHANH</t>
  </si>
  <si>
    <t>CÔNG TY CỔ PHẦN THƯƠNG MẠI VÀ DỊCH VỤ TỔNG HỢP ĐỨC THÀNH</t>
  </si>
  <si>
    <t>EASYMART</t>
  </si>
  <si>
    <t>CÔNG TY CỔ PHẦN THƯƠNG MẠI VÀ DỊCH VỤ EASYMART</t>
  </si>
  <si>
    <t>Eco001</t>
  </si>
  <si>
    <t>Eco xanh Số 81, Đường Nguyễn Hoàng Tôn, Tây Hồ</t>
  </si>
  <si>
    <t>Green</t>
  </si>
  <si>
    <t>GREEN MART 183 Hoàng Mai</t>
  </si>
  <si>
    <t>GS25</t>
  </si>
  <si>
    <t>GTGL</t>
  </si>
  <si>
    <t>CÔNG TY TNHH GTGL VIỆT NAM</t>
  </si>
  <si>
    <t>HTL</t>
  </si>
  <si>
    <t>CÔNG TY TNHH VB TOMO</t>
  </si>
  <si>
    <t>HUYHUNG</t>
  </si>
  <si>
    <t>CÔNG TY CỔ PHẦN SIÊU THỊ HUY HÙNG</t>
  </si>
  <si>
    <t>KK</t>
  </si>
  <si>
    <t>CÔNG TY TNHH ĐẦU TƯ K&amp;K</t>
  </si>
  <si>
    <t>KMARKET</t>
  </si>
  <si>
    <t>CÔNG TY TNHH THƯƠNG MẠI K &amp; K TOÀN CẦU</t>
  </si>
  <si>
    <t>LOCALMART</t>
  </si>
  <si>
    <t>CÔNG TY TNHH LOCALMART</t>
  </si>
  <si>
    <t>LOTTE</t>
  </si>
  <si>
    <t>MEGA</t>
  </si>
  <si>
    <t>MNH500</t>
  </si>
  <si>
    <t>Mọc Nấm Hương 500g</t>
  </si>
  <si>
    <t>MINHCAU</t>
  </si>
  <si>
    <t>CÔNG TY CỔ PHẦN THƯƠNG MẠI VÀ DỊCH VỤ MINH CẦU</t>
  </si>
  <si>
    <t>OKONO</t>
  </si>
  <si>
    <t>CÔNG TY TNHH OKONO VIỆT NAM</t>
  </si>
  <si>
    <t>PTMART</t>
  </si>
  <si>
    <t>CÔNG TY CỔ PHẦN PT</t>
  </si>
  <si>
    <t>CGST250</t>
  </si>
  <si>
    <t>Chân gà sả tắc 250g</t>
  </si>
  <si>
    <t>THST250</t>
  </si>
  <si>
    <t>Tai heo sốt thái 250g</t>
  </si>
  <si>
    <t>SANHDIEU</t>
  </si>
  <si>
    <t>SEVEN</t>
  </si>
  <si>
    <t>SIBA</t>
  </si>
  <si>
    <t>CHI NHÁNH CÔNG TY CỔ PHẦN SIBA FOOD VIỆT NAM TẠI HÀ NỘI</t>
  </si>
  <si>
    <t>SMART</t>
  </si>
  <si>
    <t>CÔNG TY TNHH KINH DOANH THƯƠNG MẠI VÀ DỊCH VỤ SUNSHINE MART</t>
  </si>
  <si>
    <t>STCHOHAY</t>
  </si>
  <si>
    <t>Siêu thị chợ Hay - Hải Phòng</t>
  </si>
  <si>
    <t>STTHANHCONG</t>
  </si>
  <si>
    <t>CÔNG TY CỔ PHẦN ĐẠT PHÁT HÀ NỘI</t>
  </si>
  <si>
    <t>TAEBACK</t>
  </si>
  <si>
    <t>CÔNG TY TNHH TAE BACK</t>
  </si>
  <si>
    <t>TMART</t>
  </si>
  <si>
    <t>CÔNG TY CỔ PHẦN T - MARTSTORES</t>
  </si>
  <si>
    <t>TMARTHATECO</t>
  </si>
  <si>
    <t>TRẦN HẢI ĐĂNG</t>
  </si>
  <si>
    <t>TOMITA</t>
  </si>
  <si>
    <t>CÔNG TY CỔ PHẦN TRANG TRẠI TOMITA VIỆT NAM</t>
  </si>
  <si>
    <t>TTMFARM</t>
  </si>
  <si>
    <t>CÔNG TY TNHH ĐẦU TƯ VÀ PHÁT TRIỂN TTM FARM</t>
  </si>
  <si>
    <t>UNIT</t>
  </si>
  <si>
    <t>CÔNG TY TNHH HÀNG TIÊU DÙNG UNIT</t>
  </si>
  <si>
    <t>VIETY</t>
  </si>
  <si>
    <t>CÔNG TY TNHH VIỆT Ý HÀ NỘI CENTER</t>
  </si>
  <si>
    <t>VITALMART</t>
  </si>
  <si>
    <t>CÔNG TY CỔ PHẦN DỊCH VỤ THƯƠNG MẠI VITAL GO</t>
  </si>
  <si>
    <t>VNPOST</t>
  </si>
  <si>
    <t>TỔNG CÔNG TY BƯU ĐIỆN VIỆT NAM</t>
  </si>
  <si>
    <t>WIN</t>
  </si>
  <si>
    <t>CHI NHÁNH HÀ NỘI - CÔNG TY CỔ PHẦN DỊCH VỤ THƯƠNG MẠI TỔNG HỢP WINCOMMERCE</t>
  </si>
  <si>
    <t>AH Mart</t>
  </si>
  <si>
    <t>ANH CƯỜNG - QUẢNG NINH</t>
  </si>
  <si>
    <t>Bách hóa Mai Linh (anh Dương)</t>
  </si>
  <si>
    <t>Cmart CT19T1</t>
  </si>
  <si>
    <t>CP PORK SHOP THANH LINH</t>
  </si>
  <si>
    <t>Cửa hàng H 24h</t>
  </si>
  <si>
    <t>Cửa hàng Tiện ích C Mart FLC Đại Mỗ</t>
  </si>
  <si>
    <t>Cửa hàng tự chọn Quỳnh Anh</t>
  </si>
  <si>
    <t>Cherry Mart - S1.07 Vinhomes Ocean Park</t>
  </si>
  <si>
    <t>Chị Cẩm Nhung - Siêu Thị Phú Sơn</t>
  </si>
  <si>
    <t>Chị Huệ</t>
  </si>
  <si>
    <t>Chị Huyền - SĐT 0916 931 659</t>
  </si>
  <si>
    <t>chị Lan 0947835982</t>
  </si>
  <si>
    <t>CHỊ TRẦN MINH HẰNG</t>
  </si>
  <si>
    <t>Chumi Mart</t>
  </si>
  <si>
    <t>Daily H2.02 Ocean Park - Trâu Quỳ, Gia Lâm</t>
  </si>
  <si>
    <t>Daily H3.03 Ocean Park - Trâu Quỳ, Gia Lâm</t>
  </si>
  <si>
    <t>Daily Mart H1.18 Gia Lâm</t>
  </si>
  <si>
    <t>Đức Thành Khu đô thị Tân Tây Đô</t>
  </si>
  <si>
    <t>Đức Thành Mart</t>
  </si>
  <si>
    <t>Eco Mart</t>
  </si>
  <si>
    <t>Eco Mart , toà 143 Trần Phú</t>
  </si>
  <si>
    <t>Em Hằng đội 2 Xuân Bách</t>
  </si>
  <si>
    <t>Em Linh</t>
  </si>
  <si>
    <t>Em Nguyệt - Sach.Mart</t>
  </si>
  <si>
    <t>Fresh &amp; Go Mart</t>
  </si>
  <si>
    <t>Fresh Food</t>
  </si>
  <si>
    <t>Gmart - Sảnh B - 82 Nguyễn Tuân</t>
  </si>
  <si>
    <t>Green mart- hope resident</t>
  </si>
  <si>
    <t>H mart - R1.05 Ocean Park, Đa Tốn, Gia Lâm</t>
  </si>
  <si>
    <t>H mart-s2.12 Vin Ocean park</t>
  </si>
  <si>
    <t>Hada mart, N3 ecohome 3</t>
  </si>
  <si>
    <t>HN</t>
  </si>
  <si>
    <t>Hộ kinh doanh Phúc Hậu (chị Liên sđt 0982164624)</t>
  </si>
  <si>
    <t>Hộ kinh doanh thực phẩm Thiên Lý - Nguyễn Thị Ánh Nguyệt</t>
  </si>
  <si>
    <t>K Mart , Spendora An Khánh</t>
  </si>
  <si>
    <t>Kai mart -  Tòa S2.15 Vinhome Ocean Park</t>
  </si>
  <si>
    <t>Kai mart - Tòa P3 Ocean Park - Trâu Quỳ, Gia Lâm (điểm mới)</t>
  </si>
  <si>
    <t>Kai mart - Tòa S01.06 Vinhomes Ocean Park</t>
  </si>
  <si>
    <t>Kai mart - Tòa S01.09 Vinhomes Ocean Park</t>
  </si>
  <si>
    <t>Kai mart - Tòa S1.01 Vinhome Ocean Park, Đa Tốn, Gia Lâm</t>
  </si>
  <si>
    <t>Kai mart - Tòa S1.02 Vinhome Ocean Park, Đa Tốn, Gia Lâm (điểm mới)</t>
  </si>
  <si>
    <t>Kai mart - Tòa S1.07 Vinhome Ocean Park, Đa Tốn, Gia Lâm (điểm mới)</t>
  </si>
  <si>
    <t>Kai Mart - Tòa S1.12 Vinhome Ocean Park</t>
  </si>
  <si>
    <t>Kai mart - Tòa S2.02 Vinhome Ocean Park</t>
  </si>
  <si>
    <t>Kai mart - Tòa S2.08 Ocean Park - Trâu Quỳ, Gia Lâm (điểm mới)</t>
  </si>
  <si>
    <t>Kai Mart - Tòa S2.08 Vinhome Ocean Park</t>
  </si>
  <si>
    <t>Kai mart - Tòa S2.11 Vinhome Ocean Park, Đa Tốn, Gia Lâm (điểm mới)</t>
  </si>
  <si>
    <t>Kai mart - Tòa S2.19 Vinhome Ocean Park, Đa Tốn , Gia Lâm (điểm mới)</t>
  </si>
  <si>
    <t>GSG45G</t>
  </si>
  <si>
    <t>Giò sụn gà 45g</t>
  </si>
  <si>
    <t>Link mart</t>
  </si>
  <si>
    <t>LINKMART</t>
  </si>
  <si>
    <t>Mini Mart, 79 ngõ 2 Đại Lộ Thăng Long</t>
  </si>
  <si>
    <t>Minh Mart</t>
  </si>
  <si>
    <t>Ms Quỳnh Siêu Thị Cara Mart</t>
  </si>
  <si>
    <t>Pavi mart (Kai mart) - P1 Vinhome Ocean park- Đa Tốn, Gia Lâm, Hà Nội</t>
  </si>
  <si>
    <t>Siêu thị C Mart - Hải Phòng</t>
  </si>
  <si>
    <t>SIÊU THỊ HOMEMART24H</t>
  </si>
  <si>
    <t>Siêu thị tiện lợi T&amp;M Mart</t>
  </si>
  <si>
    <t>Siêu thị Xanh CC IA20 Ciputra</t>
  </si>
  <si>
    <t>Siêu thị Xanh CT2 Mễ Trì</t>
  </si>
  <si>
    <t>TD Mart</t>
  </si>
  <si>
    <t>Tiện Ích Long Hương</t>
  </si>
  <si>
    <t>Tiện Lợi Mart</t>
  </si>
  <si>
    <t>THANH BÌNH MART</t>
  </si>
  <si>
    <t>Thực phẩm sạch HT mart (Em Huyền) 0974617563</t>
  </si>
  <si>
    <t>Thực phẩm sạch Minh An SA2 the Sakura Vinhomes Smartcity, Tây Mỗ</t>
  </si>
  <si>
    <t>Thực phẩm xanh</t>
  </si>
  <si>
    <t>Thực phẩm xanh (Hệ thống Cmart)</t>
  </si>
  <si>
    <t>Trần Thanh Vân</t>
  </si>
  <si>
    <t>Vi Oanh - V-mart</t>
  </si>
  <si>
    <t>ViVy mart</t>
  </si>
  <si>
    <t>Xanh Mart - S1.08 Vinhomes Ocean Park</t>
  </si>
  <si>
    <t>CircleK-010</t>
  </si>
  <si>
    <t>CHI NHÁNH CÔNG TY TNHH VÒNG TRÒN ĐỎ TẠI HÀ NỘI</t>
  </si>
  <si>
    <t>CircleK-015</t>
  </si>
  <si>
    <t>CHI NHÁNH CÔNG TY TNHH VÒNG TRÒN ĐỎ TẠI QUẢNG NINH</t>
  </si>
  <si>
    <t>CircleK-019</t>
  </si>
  <si>
    <t>CHI NHÁNH CÔNG TY TNHH VÒNG TRÒN ĐỎ TẠI HẢI PHÒNG</t>
  </si>
  <si>
    <t>CircleK-023</t>
  </si>
  <si>
    <t>CHI NHÁNH CÔNG TY TNHH VÒNG TRÒN ĐỎ TẠI HƯNG YÊN</t>
  </si>
  <si>
    <t>CircleK-024</t>
  </si>
  <si>
    <t>CHI NHÁNH CÔNG TY TNHH VÒNG TRÒN ĐỎ TẠI BẮC NINH</t>
  </si>
  <si>
    <t>CircleK-029</t>
  </si>
  <si>
    <t>CHI NHÁNH CÔNG TY TNHH VÒNG TRÒN ĐỎ TẠI THÁI NGUYÊN</t>
  </si>
  <si>
    <t>COOP-014</t>
  </si>
  <si>
    <t>CHI NHÁNH LIÊN HIỆP HỢP TÁC XÃ THƯƠNG MẠI TP. HỒ CHÍ MINH - CO.OPMART BẮC GIANG</t>
  </si>
  <si>
    <t>COOPFOOD-115</t>
  </si>
  <si>
    <t>CHI NHÁNH - CÔNG TY TNHH MỘT THÀNH VIÊN THỰC PHẨM SAIGON CO.OP - CO.OP FOOD MIỀN BẮC</t>
  </si>
  <si>
    <t>COOPMARFOUR</t>
  </si>
  <si>
    <t>CÔNG TY TNHH MỘT THÀNH VIÊN MARFOUR</t>
  </si>
  <si>
    <t>COOPSAIGONHATINH</t>
  </si>
  <si>
    <t>CÔNG TY TNHH MỘT THÀNH VIÊN THƯƠNG MẠI VÀ DỊCH VỤ SÀI GÒN - HÀ TĨNH</t>
  </si>
  <si>
    <t>COOPTHANHHOA</t>
  </si>
  <si>
    <t>CÔNG TY TNHH MỘT THÀNH VIÊN CO.OPMART THANH HÓA</t>
  </si>
  <si>
    <t>COOPVINHPHUC</t>
  </si>
  <si>
    <t>CÔNG TY TNHH MỘT THÀNH VIÊN CO.OP MART VĨNH PHÚC</t>
  </si>
  <si>
    <t>COOPHAIPHONG</t>
  </si>
  <si>
    <t>CÔNG TY TNHH MỘT THÀNH VIÊN CO.OPMART HẢI PHÒNG</t>
  </si>
  <si>
    <t>COOPHANOI</t>
  </si>
  <si>
    <t>CÔNG TY TNHH MỘT THÀNH VIÊN SÀI GÒN CO.OP HÀ NỘI</t>
  </si>
  <si>
    <t>DALATFARM002</t>
  </si>
  <si>
    <t>Dalat Farm Vinhomes Ocean S1.10, HN</t>
  </si>
  <si>
    <t>DALATFARM003</t>
  </si>
  <si>
    <t>Dalat Farm Vinhomes Ocean S2.10, HN</t>
  </si>
  <si>
    <t>DALATFARM007</t>
  </si>
  <si>
    <t>DalatFarm  M1 Masterise Ocean park</t>
  </si>
  <si>
    <t>DALATFARM009</t>
  </si>
  <si>
    <t>Dalat Farm Vinhomes Ocean S1.08, HN</t>
  </si>
  <si>
    <t>DALATFARM010</t>
  </si>
  <si>
    <t>Dalat Farm Vinhomes Ocean S2.09, HN</t>
  </si>
  <si>
    <t>DALATFARM011</t>
  </si>
  <si>
    <t>Dalat Farm Tòa M2 Ocean Park, HN</t>
  </si>
  <si>
    <t>DALATFARM012</t>
  </si>
  <si>
    <t>Dalat Farm Tòa P3 Ocean Park, HN</t>
  </si>
  <si>
    <t>Green001</t>
  </si>
  <si>
    <t>Green002</t>
  </si>
  <si>
    <t>GREEN MART 48 Trần Kim Xuyến</t>
  </si>
  <si>
    <t>Green003</t>
  </si>
  <si>
    <t>GREEN MART Vinhomes Ocean Park - Khu vip Ruby tòa R102</t>
  </si>
  <si>
    <t>Green004</t>
  </si>
  <si>
    <t>GREEN MART Vinhomes Ocean Park - Khu Pavilion tòa P4</t>
  </si>
  <si>
    <t>Green005</t>
  </si>
  <si>
    <t>GREEN MART Vinhomes Smart City</t>
  </si>
  <si>
    <t>GS25-003</t>
  </si>
  <si>
    <t>CHI NHÁNH HÀ NỘI - CÔNG TY TNHH GS 25 VIETNAM</t>
  </si>
  <si>
    <t>KL.HN</t>
  </si>
  <si>
    <t>KL.HN001</t>
  </si>
  <si>
    <t>KL.HN003</t>
  </si>
  <si>
    <t>KL.HN007</t>
  </si>
  <si>
    <t>KL.HN008</t>
  </si>
  <si>
    <t>KL000101</t>
  </si>
  <si>
    <t>KL00014</t>
  </si>
  <si>
    <t>KL00015</t>
  </si>
  <si>
    <t>KL00016</t>
  </si>
  <si>
    <t>KL00020</t>
  </si>
  <si>
    <t>KL00028</t>
  </si>
  <si>
    <t>KL00045</t>
  </si>
  <si>
    <t>KL00052</t>
  </si>
  <si>
    <t>KL00053</t>
  </si>
  <si>
    <t>KL00056</t>
  </si>
  <si>
    <t>KL00057</t>
  </si>
  <si>
    <t>KL00065</t>
  </si>
  <si>
    <t>KL00066</t>
  </si>
  <si>
    <t>KL00068</t>
  </si>
  <si>
    <t>KL00073</t>
  </si>
  <si>
    <t>KL00078</t>
  </si>
  <si>
    <t>KL00079</t>
  </si>
  <si>
    <t>KL00082</t>
  </si>
  <si>
    <t>KL00085</t>
  </si>
  <si>
    <t>KL00092</t>
  </si>
  <si>
    <t>KL00098</t>
  </si>
  <si>
    <t>KL00099</t>
  </si>
  <si>
    <t>KL00102</t>
  </si>
  <si>
    <t>KL00103</t>
  </si>
  <si>
    <t>KL00105</t>
  </si>
  <si>
    <t>KL00106</t>
  </si>
  <si>
    <t>KL00107</t>
  </si>
  <si>
    <t>KL00109</t>
  </si>
  <si>
    <t>KL00111</t>
  </si>
  <si>
    <t>KL00117</t>
  </si>
  <si>
    <t>KL00119</t>
  </si>
  <si>
    <t>KL00136</t>
  </si>
  <si>
    <t>KL00140</t>
  </si>
  <si>
    <t>KL00141</t>
  </si>
  <si>
    <t>KL00142</t>
  </si>
  <si>
    <t>KL00143</t>
  </si>
  <si>
    <t>KL00146</t>
  </si>
  <si>
    <t>KL00147</t>
  </si>
  <si>
    <t>KL00151</t>
  </si>
  <si>
    <t>KL00152</t>
  </si>
  <si>
    <t>KL00154</t>
  </si>
  <si>
    <t>KL00155</t>
  </si>
  <si>
    <t>KL00159</t>
  </si>
  <si>
    <t>KL00161</t>
  </si>
  <si>
    <t>KL00162</t>
  </si>
  <si>
    <t>KL00163</t>
  </si>
  <si>
    <t>KL00164</t>
  </si>
  <si>
    <t>KL00169</t>
  </si>
  <si>
    <t>KL00172</t>
  </si>
  <si>
    <t>KL00173</t>
  </si>
  <si>
    <t>KL00174</t>
  </si>
  <si>
    <t>KL00175</t>
  </si>
  <si>
    <t>KL00176</t>
  </si>
  <si>
    <t>KL00177</t>
  </si>
  <si>
    <t>KL00178</t>
  </si>
  <si>
    <t>KL00179</t>
  </si>
  <si>
    <t>KL00180</t>
  </si>
  <si>
    <t>KL00181</t>
  </si>
  <si>
    <t>KL00182</t>
  </si>
  <si>
    <t>KL00183</t>
  </si>
  <si>
    <t>KL00184</t>
  </si>
  <si>
    <t>KL00185</t>
  </si>
  <si>
    <t>KL00186</t>
  </si>
  <si>
    <t>KL00187</t>
  </si>
  <si>
    <t>KL00188</t>
  </si>
  <si>
    <t>KL00189</t>
  </si>
  <si>
    <t>KL00190</t>
  </si>
  <si>
    <t>KL00192</t>
  </si>
  <si>
    <t>KL00193</t>
  </si>
  <si>
    <t>KL00194</t>
  </si>
  <si>
    <t>KL00195</t>
  </si>
  <si>
    <t>KL00196</t>
  </si>
  <si>
    <t>KL00197</t>
  </si>
  <si>
    <t>KL00198</t>
  </si>
  <si>
    <t>LOTTE-008</t>
  </si>
  <si>
    <t>CÔNG TY CỔ PHẦN TRUNG TÂM THƯƠNG MẠI LOTTE VIỆT NAM - CHI NHÁNH BA ĐÌNH</t>
  </si>
  <si>
    <t>LOTTE-013</t>
  </si>
  <si>
    <t>CÔNG TY CỔ PHẦN TRUNG TÂM THƯƠNG MẠI LOTTE VIỆT NAM - CHI NHÁNH VINH</t>
  </si>
  <si>
    <t>LOTTE-015</t>
  </si>
  <si>
    <t>CÔNG TY CỔ PHẦN TRUNG TÂM THƯƠNG MẠI LOTTE VIỆT NAM - CHI NHÁNH TÂY HỒ</t>
  </si>
  <si>
    <t>MEGA-001</t>
  </si>
  <si>
    <t>CHI NHÁNH CÔNG TY TNHH MM MEGA MARKET (VIỆT NAM) TẠI THÀNH PHỐ HÀ NỘI</t>
  </si>
  <si>
    <t>MEGA-003</t>
  </si>
  <si>
    <t>CHI NHÁNH CÔNG TY TNHH MM MEGA MARKET (VIỆT NAM) TẠI HẢI PHÒNG</t>
  </si>
  <si>
    <t>MEGA-012</t>
  </si>
  <si>
    <t>CHI NHÁNH CÔNG TY TNHH MM MEGA MARKET (VIỆT NAM) TẠI QUẢNG NINH</t>
  </si>
  <si>
    <t>readymart001</t>
  </si>
  <si>
    <t>CHỊ HÀ THỊ CÚC (READY MART)</t>
  </si>
  <si>
    <t>readymart002</t>
  </si>
  <si>
    <t>Ready mart - bến xe Giáp Bát</t>
  </si>
  <si>
    <t>readymart003</t>
  </si>
  <si>
    <t>Ready Mart - CS6 - K35 Tân Mai</t>
  </si>
  <si>
    <t>readymart004</t>
  </si>
  <si>
    <t>Ready Mart - CS2 - Định Công</t>
  </si>
  <si>
    <t>readymart005</t>
  </si>
  <si>
    <t>Hà Thị Cúc CS1 - Tòa C KVKL</t>
  </si>
  <si>
    <t>readymart006</t>
  </si>
  <si>
    <t>Hà Thị Cúc CS5 - Thông Tấn Xã</t>
  </si>
  <si>
    <t>SANHDIEU-004</t>
  </si>
  <si>
    <t>CÔNG TY TNHH PHÂN PHỐI SÀNH ĐIỆU - CHI NHÁNH HÀ NỘI</t>
  </si>
  <si>
    <t>SEVEN03</t>
  </si>
  <si>
    <t>CHI NHÁNH CÔNG TY CỔ PHẦN SEVEN SYSTEM VIỆT NAM TẠI HÀ NỘI</t>
  </si>
  <si>
    <t>Unit0014</t>
  </si>
  <si>
    <t>CHI NHÁNH NINH BÌNH - CÔNG TY CỔ PHẦN DỊCH VỤ THƯƠNG MẠI TỔNG HỢP WINCOMMERCE</t>
  </si>
  <si>
    <t>WIN-002</t>
  </si>
  <si>
    <t>CHI NHÁNH PHÚ THỌ - CÔNG TY CỔ PHẦN DỊCH VỤ THƯƠNG MẠI TỔNG HỢP WINCOMMERCE</t>
  </si>
  <si>
    <t>CHI NHÁNH HÀ TĨNH - CÔNG TY CỔ PHẦN DỊCH VỤ THƯƠNG MẠI TỔNG HỢP WINCOMMERCE</t>
  </si>
  <si>
    <t>CHI NHÁNH HẢI DƯƠNG - CÔNG TY CỔ PHẦN DỊCH VỤ THƯƠNG MẠI TỔNG HỢP WINCOMMERCE</t>
  </si>
  <si>
    <t>CHI NHÁNH QUẢNG NINH - CÔNG TY CỔ PHẦN DỊCH VỤ THƯƠNG MẠI TỔNG HỢP WINCOMMERCE</t>
  </si>
  <si>
    <t>CHI NHÁNH THANH HÓA - CÔNG TY CỔ PHẦN DỊCH VỤ THƯƠNG MẠI TỔNG HỢP WINCOMMERCE</t>
  </si>
  <si>
    <t>CHI NHÁNH HẢI PHÒNG - CÔNG TY CỔ PHẦN DỊCH VỤ THƯƠNG MẠI TỔNG HỢP WINCOMMERCE</t>
  </si>
  <si>
    <t>CHI NHÁNH VĨNH PHÚC - CÔNG TY CỔ PHẦN DỊCH VỤ THƯƠNG MẠI TỔNG HỢP WINCOMMERCE</t>
  </si>
  <si>
    <t>CHI NHÁNH HÀ NAM - CÔNG TY CỔ PHẦN DỊCH VỤ THƯƠNG MẠI TỔNG HỢP WINCOMMERCE</t>
  </si>
  <si>
    <t>CHI NHÁNH BẮC NINH - CÔNG TY CỔ PHẦN DỊCH VỤ THƯƠNG MẠI TỔNG HỢP WINCOMMERCE</t>
  </si>
  <si>
    <t>CHI NHÁNH HÒA BÌNH - CÔNG TY CỔ PHẦN DỊCH VỤ THƯƠNG MẠI TỔNG HỢP WINCOMMERCE</t>
  </si>
  <si>
    <t>CHI NHÁNH YÊN BÁI - CÔNG TY CỔ PHẦN DỊCH VỤ THƯƠNG MẠI TỔNG HỢP WINCOMMERCE</t>
  </si>
  <si>
    <t>CHI NHÁNH TUYÊN QUANG - CÔNG TY CỔ PHẦN DỊCH VỤ THƯƠNG MẠI TỔNG HỢP WINCOMMERCE</t>
  </si>
  <si>
    <t>CHI NHÁNH THÁI BÌNH - CÔNG TY CỔ PHẦN DỊCH VỤ THƯƠNG MẠI TỔNG HỢP WINCOMMERCE</t>
  </si>
  <si>
    <t>CHI NHÁNH QUẢNG BÌNH - CÔNG TY CỔ PHẦN DỊCH VỤ THƯƠNG MẠI TỔNG HỢP WINCOMMERCE</t>
  </si>
  <si>
    <t>CHI NHÁNH SƠN LA - CÔNG TY CỔ PHẦN DỊCH VỤ THƯƠNG MẠI TỔNG HỢP WINCOMMERCE</t>
  </si>
  <si>
    <t>CHI NHÁNH LẠNG SƠN - CÔNG TY CỔ PHẦN DỊCH VỤ THƯƠNG MẠI TỔNG HỢP WINCOMMERCE</t>
  </si>
  <si>
    <t>CHI NHÁNH HƯNG YÊN - CÔNG TY CỔ PHẦN DỊCH VỤ THƯƠNG MẠI TỔNG HỢP WINCOMMERCE</t>
  </si>
  <si>
    <t>CHI NHÁNH NGHỆ AN - CÔNG TY CỔ PHẦN DỊCH VỤ THƯƠNG MẠI TỔNG HỢP WINCOMMERCE</t>
  </si>
  <si>
    <t>CHI NHÁNH THÁI NGUYÊN - CÔNG TY CỔ PHẦN DỊCH VỤ THƯƠNG MẠI TỔNG HỢP WINCOMMERCE</t>
  </si>
  <si>
    <t>CHI NHÁNH NAM ĐỊNH - CÔNG TY CỔ PHẦN DỊCH VỤ THƯƠNG MẠI TỔNG HỢP WINCOMMERCE</t>
  </si>
  <si>
    <t>CHI NHÁNH BẮC GIANG - CÔNG TY CỔ PHẦN DỊCH VỤ THƯƠNG MẠI TỔNG HỢP WINCOMMERCE</t>
  </si>
  <si>
    <t>CHI NHÁNH LÀO CAI - CÔNG TY CỔ PHẦN DỊCH VỤ THƯƠNG MẠI TỔNG HỢP WINCOMMERCE</t>
  </si>
  <si>
    <t>CHI NHÁNH HÀ GIANG - CÔNG TY CỔ PHẦN DỊCH VỤ THƯƠNG MẠI TỔNG HỢP WINCOMMERCE</t>
  </si>
  <si>
    <t>WIN-093</t>
  </si>
  <si>
    <t>CHI NHÁNH BẮC KẠN - CÔNG TY CỔ PHẦN DỊCH VỤ THƯƠNG MẠI TỔNG HỢP WINCOMMERCE</t>
  </si>
  <si>
    <t>CHI NHÁNH LAI CHÂU - CÔNG TY CỔ PHẦN DỊCH VỤ THƯƠNG MẠI TỔNG HỢP WINCOMMERCE</t>
  </si>
  <si>
    <t>CHI NHÁNH CAO BẰNG - CÔNG TY CỔ PHẦN DỊCH VỤ THƯƠNG MẠI TỔNG HỢP WINCOMMERCE</t>
  </si>
  <si>
    <t>CHI NHÁNH ĐIỆN BIÊN - CÔNG TY CỔ PHẦN DỊCH VỤ THƯƠNG MẠI TỔNG HỢP WINCOMMERCE</t>
  </si>
  <si>
    <t>win1530</t>
  </si>
  <si>
    <t>CN HÀ NỘI - wincommerce</t>
  </si>
  <si>
    <t>WIN1531</t>
  </si>
  <si>
    <t>CN HÀ NỘI - CÔNG TY CỔ PHẦN DỊCH VỤ THƯƠNG MẠI TỔNG HỢP WINCOMMERCE</t>
  </si>
  <si>
    <t>win1532</t>
  </si>
  <si>
    <t>WIN1539</t>
  </si>
  <si>
    <t>win1541</t>
  </si>
  <si>
    <t>win1542</t>
  </si>
  <si>
    <t>win1569</t>
  </si>
  <si>
    <t>WIN1585</t>
  </si>
  <si>
    <t>win1588</t>
  </si>
  <si>
    <t>win1590</t>
  </si>
  <si>
    <t>win1606</t>
  </si>
  <si>
    <t>win1608</t>
  </si>
  <si>
    <t>win1620</t>
  </si>
  <si>
    <t>WIN1635</t>
  </si>
  <si>
    <t>1635 - WM VCP HNI Skylake</t>
  </si>
  <si>
    <t>win1644</t>
  </si>
  <si>
    <t>win1651</t>
  </si>
  <si>
    <t>WIN1654</t>
  </si>
  <si>
    <t>WIN1655</t>
  </si>
  <si>
    <t>win1656</t>
  </si>
  <si>
    <t>win1658</t>
  </si>
  <si>
    <t>WIN1664</t>
  </si>
  <si>
    <t>WIN1665</t>
  </si>
  <si>
    <t>win1669</t>
  </si>
  <si>
    <t>win1671</t>
  </si>
  <si>
    <t>win1672</t>
  </si>
  <si>
    <t>WIN1698</t>
  </si>
  <si>
    <t>win1699</t>
  </si>
  <si>
    <t>win1706</t>
  </si>
  <si>
    <t>win1708</t>
  </si>
  <si>
    <t>1708 - WM HNI Lê Văn Thiêm</t>
  </si>
  <si>
    <t>win2011</t>
  </si>
  <si>
    <t>win2013</t>
  </si>
  <si>
    <t>win2016</t>
  </si>
  <si>
    <t>WIN2020</t>
  </si>
  <si>
    <t>WIN2021</t>
  </si>
  <si>
    <t>WIN2024</t>
  </si>
  <si>
    <t>WIN2031</t>
  </si>
  <si>
    <t>WIN2032</t>
  </si>
  <si>
    <t>win2046</t>
  </si>
  <si>
    <t>WIN2054</t>
  </si>
  <si>
    <t>WIN2056</t>
  </si>
  <si>
    <t>win2057</t>
  </si>
  <si>
    <t>WIN2061</t>
  </si>
  <si>
    <t>win2067</t>
  </si>
  <si>
    <t>win2075</t>
  </si>
  <si>
    <t>WIN2078</t>
  </si>
  <si>
    <t>WIN2082</t>
  </si>
  <si>
    <t>win2083</t>
  </si>
  <si>
    <t>win2088</t>
  </si>
  <si>
    <t>WIN2091</t>
  </si>
  <si>
    <t>win2094</t>
  </si>
  <si>
    <t>WIN2098</t>
  </si>
  <si>
    <t>WIN2101</t>
  </si>
  <si>
    <t>WIN2117</t>
  </si>
  <si>
    <t>WIN2119</t>
  </si>
  <si>
    <t>WIN2123</t>
  </si>
  <si>
    <t>WIN2125</t>
  </si>
  <si>
    <t>win2143</t>
  </si>
  <si>
    <t>WIN2151</t>
  </si>
  <si>
    <t>win2166</t>
  </si>
  <si>
    <t>WIN2167</t>
  </si>
  <si>
    <t>win2168</t>
  </si>
  <si>
    <t>WIN2173</t>
  </si>
  <si>
    <t>win2174</t>
  </si>
  <si>
    <t>WIN2210</t>
  </si>
  <si>
    <t>WIN2213</t>
  </si>
  <si>
    <t>win2217</t>
  </si>
  <si>
    <t>win2241</t>
  </si>
  <si>
    <t>WM+ HNI 164 Trương Định</t>
  </si>
  <si>
    <t>WIN2256</t>
  </si>
  <si>
    <t>win2263</t>
  </si>
  <si>
    <t>WIN2274</t>
  </si>
  <si>
    <t>WIN2291</t>
  </si>
  <si>
    <t>WIN2292</t>
  </si>
  <si>
    <t>WIN2295</t>
  </si>
  <si>
    <t>WIN2296</t>
  </si>
  <si>
    <t>WIN2309</t>
  </si>
  <si>
    <t>WIN2338</t>
  </si>
  <si>
    <t>win2343</t>
  </si>
  <si>
    <t>WIN2355</t>
  </si>
  <si>
    <t>WIN2357</t>
  </si>
  <si>
    <t>WIN2361</t>
  </si>
  <si>
    <t>WIN2371</t>
  </si>
  <si>
    <t>WIN2390</t>
  </si>
  <si>
    <t>WIN2392</t>
  </si>
  <si>
    <t>WIN2400</t>
  </si>
  <si>
    <t>WIN2419</t>
  </si>
  <si>
    <t>WIN2426</t>
  </si>
  <si>
    <t>WIN2427</t>
  </si>
  <si>
    <t>WIN2428</t>
  </si>
  <si>
    <t>WIN2434</t>
  </si>
  <si>
    <t>win2520</t>
  </si>
  <si>
    <t>win2531</t>
  </si>
  <si>
    <t>WIN2532</t>
  </si>
  <si>
    <t>WIN2539</t>
  </si>
  <si>
    <t>WIN2542</t>
  </si>
  <si>
    <t>WIN2554</t>
  </si>
  <si>
    <t>WIN2558</t>
  </si>
  <si>
    <t>WIN2560</t>
  </si>
  <si>
    <t>win2561</t>
  </si>
  <si>
    <t>WIN2563</t>
  </si>
  <si>
    <t>WIN2743</t>
  </si>
  <si>
    <t>WIN2747</t>
  </si>
  <si>
    <t>win2748</t>
  </si>
  <si>
    <t>WIN2751</t>
  </si>
  <si>
    <t>WIN2752</t>
  </si>
  <si>
    <t>win2753</t>
  </si>
  <si>
    <t>win2755</t>
  </si>
  <si>
    <t>WIN2756</t>
  </si>
  <si>
    <t>WIN2758</t>
  </si>
  <si>
    <t>WIN2760</t>
  </si>
  <si>
    <t>WIN2762</t>
  </si>
  <si>
    <t>WIN2763</t>
  </si>
  <si>
    <t>WM+ HNI 31 ngõ 260 đường Cầu Giấy</t>
  </si>
  <si>
    <t>WIN2776</t>
  </si>
  <si>
    <t>WIN2781</t>
  </si>
  <si>
    <t>WIN2792</t>
  </si>
  <si>
    <t>WIN2795</t>
  </si>
  <si>
    <t>WIN2796</t>
  </si>
  <si>
    <t>win2797</t>
  </si>
  <si>
    <t>WIN2806</t>
  </si>
  <si>
    <t>WIN2808</t>
  </si>
  <si>
    <t>WIN2810</t>
  </si>
  <si>
    <t>WIN2811</t>
  </si>
  <si>
    <t>win2817</t>
  </si>
  <si>
    <t>win2820</t>
  </si>
  <si>
    <t>WIN2835</t>
  </si>
  <si>
    <t>WIN2853</t>
  </si>
  <si>
    <t>win2924</t>
  </si>
  <si>
    <t>WIN2982</t>
  </si>
  <si>
    <t>win2A00</t>
  </si>
  <si>
    <t>2A00 - WM+ HNI Vĩnh Ninh, Thanh Trì</t>
  </si>
  <si>
    <t>win2A16</t>
  </si>
  <si>
    <t>2A16 - WM+ HNI Thôn 1, Cát Quế</t>
  </si>
  <si>
    <t>win2A20</t>
  </si>
  <si>
    <t>2A20 - WM+ HNI Tiên Hội, Đông Anh</t>
  </si>
  <si>
    <t>WIN2A69</t>
  </si>
  <si>
    <t>2A69 - WM+ HNI Thôn 9, Cát Quế</t>
  </si>
  <si>
    <t>win2A72</t>
  </si>
  <si>
    <t>2A72 - WM+ HNI Thôn Bến, Thạch Thất</t>
  </si>
  <si>
    <t>2A78 - WM+ HNI Số 51, TDP 4 Phú Đô</t>
  </si>
  <si>
    <t>WIN2A83</t>
  </si>
  <si>
    <t>2A83 - WM+ HNI Phú Mỹ, Tự Lập</t>
  </si>
  <si>
    <t>win2AA2</t>
  </si>
  <si>
    <t>2AA2 - WM+ HNI Yên Bài, Mê Linh</t>
  </si>
  <si>
    <t>win2AAI</t>
  </si>
  <si>
    <t>2AAI - WM+ HNI 144, TDP Tân Xuân, Xuân Mai</t>
  </si>
  <si>
    <t>WIN2AAS</t>
  </si>
  <si>
    <t>2AAS - WM+ HNI 39/41 ngõ 73 La Dương</t>
  </si>
  <si>
    <t>win2AAT</t>
  </si>
  <si>
    <t>2AAT - WM+ HNI 272 Lê Lợi, Sơn Tây</t>
  </si>
  <si>
    <t>Win2ABA</t>
  </si>
  <si>
    <t>2ABA -  WM+ HNI Đội 2, Tiên Phương</t>
  </si>
  <si>
    <t>win2ACB</t>
  </si>
  <si>
    <t>2ACB - WM+ HNI Khu Tái Định Cư Ngũ Hiệp</t>
  </si>
  <si>
    <t>win2ACW</t>
  </si>
  <si>
    <t>2ACW - WM+ HNI 82 Xuân Đỗ</t>
  </si>
  <si>
    <t>2ACX - WM+ HNI Số 1 Phú Hà</t>
  </si>
  <si>
    <t>win2AD0</t>
  </si>
  <si>
    <t>2AD0 - WM+ HNI SH-5B Phương Đông Green Par</t>
  </si>
  <si>
    <t>win2AE8</t>
  </si>
  <si>
    <t>2AE8 - WM+ HNI 237 Định Công</t>
  </si>
  <si>
    <t>WIN2AEI</t>
  </si>
  <si>
    <t>2AEI - WM+ HNI 50 Chùa Thông</t>
  </si>
  <si>
    <t>win2AF1</t>
  </si>
  <si>
    <t>2AF1 - WM+ HNI Cống Đặng, Thạch Thất</t>
  </si>
  <si>
    <t>2AFN - WM+ HNI Ô đất 44, KGD Phú Đô</t>
  </si>
  <si>
    <t>2AFW - WM+ HNI Thôn Đìa, Xã Nam Hồng</t>
  </si>
  <si>
    <t>2AG9 - WM+ HNI 97 Ngõ 168 Kim Giang</t>
  </si>
  <si>
    <t>Win2AGK</t>
  </si>
  <si>
    <t>2AGK-WM+ HNI F5-CH02 Masteri West Height</t>
  </si>
  <si>
    <t>2AGP - WM+ HNI 28 Ngách 158/38 Nguyễn Sơn</t>
  </si>
  <si>
    <t>WIN2AGS</t>
  </si>
  <si>
    <t>2AGS - WM+ HNI LK4-09, KĐT mới Kim Văn-Kim</t>
  </si>
  <si>
    <t>2AGV - WM+ HNI Số 1, Ngách 22/163 Khuyến L</t>
  </si>
  <si>
    <t>2AGZ - WM+ HNI Phú Nhi, Thanh Lâm</t>
  </si>
  <si>
    <t>win2AH8</t>
  </si>
  <si>
    <t>2AH8 - WM+ HNI BT4-13 KĐG Ngũ Hiệp-Tứ Hiệp</t>
  </si>
  <si>
    <t>2AHL - WM+ HNI I1.CH08 Imperia Smart City</t>
  </si>
  <si>
    <t>win2AHM</t>
  </si>
  <si>
    <t>2AHM - WM+ HNI Thôn 1 Thạch Đà</t>
  </si>
  <si>
    <t>win2AJE</t>
  </si>
  <si>
    <t>2AJE - WM+ HNI M1 Masteri Waterfront</t>
  </si>
  <si>
    <t>win2AJI</t>
  </si>
  <si>
    <t>2AJI - WM+ HNI 150 Tân Thành</t>
  </si>
  <si>
    <t>WIN2AJS</t>
  </si>
  <si>
    <t>2AJS - WM+ HNI Dộc Toản, Hạ Mỗ</t>
  </si>
  <si>
    <t>win2AK1</t>
  </si>
  <si>
    <t>2AK1 - WIN HNI SH01 - HH2, 360 Giải Phóng</t>
  </si>
  <si>
    <t>win2AK4</t>
  </si>
  <si>
    <t>2AK4 - WM+ HNI Liên Hiệp, Phúc Thọ</t>
  </si>
  <si>
    <t>WIN2AKT</t>
  </si>
  <si>
    <t>2AKT - WM+ HNI 20 Phú Đa</t>
  </si>
  <si>
    <t>Win2AKV</t>
  </si>
  <si>
    <t>2AKV - WM+ HNI Thôn 6, Trung Châu</t>
  </si>
  <si>
    <t>2AKH - WIN HNI CT8B KĐT Đại Thanh</t>
  </si>
  <si>
    <t>WIN2AL8</t>
  </si>
  <si>
    <t>2AL8 - WM+ HNI 71 Ngách 116 Ngõ Trại Cá</t>
  </si>
  <si>
    <t>WIN2ALT</t>
  </si>
  <si>
    <t>2ATL-WM+ HNI 202 Đại Nghĩa</t>
  </si>
  <si>
    <t>Win2AM2</t>
  </si>
  <si>
    <t>20AM2 - WM+ HNI 174 Thôn Thượng</t>
  </si>
  <si>
    <t>Win2AM3</t>
  </si>
  <si>
    <t>2AM3 - WM+ HNI SL20 – Lô M2 Viện Bỏng Lê H</t>
  </si>
  <si>
    <t>win2AM9</t>
  </si>
  <si>
    <t>2AM9 - WM+ HNI CT2B KĐT Xuân Phương</t>
  </si>
  <si>
    <t>WM+ HNI 104-106 Phùng Hưng</t>
  </si>
  <si>
    <t>WIN2AN1</t>
  </si>
  <si>
    <t>2AN1 - WIN HNI ED.104 Eco Dream</t>
  </si>
  <si>
    <t>WIN2AN4</t>
  </si>
  <si>
    <t>2AN4 - WIN HNI B1.3 – HH03A KĐT Thanh Hà</t>
  </si>
  <si>
    <t>2AML - WM+ HNI 1062 An Hạ</t>
  </si>
  <si>
    <t>WIN2AO3</t>
  </si>
  <si>
    <t>2AO3 - WM+ HNI Đông Tiến, Chương Mỹ</t>
  </si>
  <si>
    <t>WIN2AOC</t>
  </si>
  <si>
    <t>2AOC - WM+ HNI 244 Đội Cấn</t>
  </si>
  <si>
    <t>WIN2AON</t>
  </si>
  <si>
    <t>2AON - WM+ HNI Cụm 2, Thọ Xuân</t>
  </si>
  <si>
    <t>win2AP2</t>
  </si>
  <si>
    <t>2AP2 - WM+ HNI 39 Tổ 8 Đa Sỹ</t>
  </si>
  <si>
    <t>WIN2APY</t>
  </si>
  <si>
    <t>2APY - WM+ HNI 30 Tiền Huân</t>
  </si>
  <si>
    <t>win2AQ0</t>
  </si>
  <si>
    <t>2AQ0 - WM+ HNI Ngõ 12, Đội 1 Tả Thanh Oai</t>
  </si>
  <si>
    <t>win2AQ5</t>
  </si>
  <si>
    <t>2AQ5 - WM+ HNI 254 Đại Từ</t>
  </si>
  <si>
    <t>2AQC - WM+ HNI Tân Hội, Tân Tiến</t>
  </si>
  <si>
    <t>2AQI - WM+ HNI Phương Hạnh, Tân Tiến</t>
  </si>
  <si>
    <t>WIN2AQL</t>
  </si>
  <si>
    <t>2AQL - WM+ HNI Xuân Dương, Kim Lũ</t>
  </si>
  <si>
    <t>2AQN - WM+ HNI Long Phú, Hòa Thạch</t>
  </si>
  <si>
    <t>WIN2AQO</t>
  </si>
  <si>
    <t>2AQO - WIN HNI CT4AB KĐT Xa La</t>
  </si>
  <si>
    <t>win2AQV</t>
  </si>
  <si>
    <t>2AQV - WM+ HNI TM01-29 Vinhomes West point</t>
  </si>
  <si>
    <t>win2AQX</t>
  </si>
  <si>
    <t>2AQX - WM+ HNI Bạch Thạch, Hòa Thạch</t>
  </si>
  <si>
    <t>2AQU-WM+ HNI 92 Xóm Đông, Thôn Dược Hạ</t>
  </si>
  <si>
    <t>win2AR5</t>
  </si>
  <si>
    <t>2AR5 - WM+ HNI R1.05 Ocean Park</t>
  </si>
  <si>
    <t>2ARB - WM+ HNI CC1 Hado Parkside</t>
  </si>
  <si>
    <t>2ARC- WM+ HNI Nam Dư</t>
  </si>
  <si>
    <t>2ARD - WM+ HNI C2.15 Ecohome 2</t>
  </si>
  <si>
    <t>WIN2ARE</t>
  </si>
  <si>
    <t>2ARE - WM+ HNI Thôn 7, Ba Trại</t>
  </si>
  <si>
    <t>2ARG - WM+ HNI 507 Thụy Khuê</t>
  </si>
  <si>
    <t>2ARH - WM+ HNI 20 Cầu Bây</t>
  </si>
  <si>
    <t>win2ARI</t>
  </si>
  <si>
    <t>2ARI - WM+ HNI Vĩnh Ninh, Tri Thủy</t>
  </si>
  <si>
    <t>win2ARP</t>
  </si>
  <si>
    <t>2ARP - WM+ HNI 176 - 178 Vân Hòa</t>
  </si>
  <si>
    <t>win2ARS</t>
  </si>
  <si>
    <t>2ARS - WM+ HNI Chợ Chiều Sơn Đồng</t>
  </si>
  <si>
    <t>2ARU - WM+ HNI I2.CH17 Imperia Smart City</t>
  </si>
  <si>
    <t>WIN2ARX</t>
  </si>
  <si>
    <t>2ARX - WM+ HNI Thôn Ngoại, Tam Thuấn</t>
  </si>
  <si>
    <t>2ARY - WM+ HNI 18 Ngõ 66 Dịch Vọng Hậu</t>
  </si>
  <si>
    <t>WIN2ARZ</t>
  </si>
  <si>
    <t>2ARZ - WM+ HNI Thôn Nam, Phụng Thượng</t>
  </si>
  <si>
    <t>2AS0 - WM+ HNI 64 Bạch Đằng</t>
  </si>
  <si>
    <t>2AS8 - WM+ HNI Xuân Lai, Sóc Sơn</t>
  </si>
  <si>
    <t>WIN2ASA</t>
  </si>
  <si>
    <t>2ASA - WM+ HNI Chợ Hương Ngải</t>
  </si>
  <si>
    <t>2ASS - WM+ HNI Thôn 7, Ngọc Tảo</t>
  </si>
  <si>
    <t>WIN2AST</t>
  </si>
  <si>
    <t>2AST - WM+ HNI Thôn 3, Thạch Đà</t>
  </si>
  <si>
    <t>2ASU - WM+ HNI 80 Đa Lộc</t>
  </si>
  <si>
    <t>2ASV - WM+ HNI Ngã 3 Thuống, Thôn 2, Yên B</t>
  </si>
  <si>
    <t>WIN2ASZ</t>
  </si>
  <si>
    <t>2ASZ - WM+ HNI My Hạ, Thanh Mai</t>
  </si>
  <si>
    <t>win2AT2</t>
  </si>
  <si>
    <t>2AT2 - WIN HNI 16-TT11 KĐT Văn Phú</t>
  </si>
  <si>
    <t>win2ATA</t>
  </si>
  <si>
    <t>2ATA - WM+ HNI Mai Trang, Minh Tân</t>
  </si>
  <si>
    <t>WIN2ATC</t>
  </si>
  <si>
    <t>2ATC - WM+ HNI Cốc Thượng, Hoàng Diệu</t>
  </si>
  <si>
    <t>WIN2ATL</t>
  </si>
  <si>
    <t>2ATL - WM+ HNI 202 Đại Nghĩa</t>
  </si>
  <si>
    <t>WIN2ATM</t>
  </si>
  <si>
    <t>2ATM - WM+ HNI 176 Phố Nghệ</t>
  </si>
  <si>
    <t>2ATQ - WM+ HNI Cốc Thôn, Cam Thượng</t>
  </si>
  <si>
    <t>WIN2ATS</t>
  </si>
  <si>
    <t>2ATS - WM+ HNI Phú Hữu 2, Phú Nghĩa</t>
  </si>
  <si>
    <t>WIN2ATU</t>
  </si>
  <si>
    <t>2ATU - WIN HNI P11 Park Hill</t>
  </si>
  <si>
    <t>win2ATV</t>
  </si>
  <si>
    <t>2ATV - WM+ HNI Chợ Cầu, Trung Tiến</t>
  </si>
  <si>
    <t>WIN2ATW</t>
  </si>
  <si>
    <t>2ATW - WM+ HNI TDP 3 Mễ Trì Hạ</t>
  </si>
  <si>
    <t>WIN2ATX</t>
  </si>
  <si>
    <t>2ATX - WM+ HNI Xóm 5, Thôn Hoành</t>
  </si>
  <si>
    <t>win2AU3</t>
  </si>
  <si>
    <t>2AU3 - WM+ HNI Bái Đô, Phú Xuyên</t>
  </si>
  <si>
    <t>WIN2AUC</t>
  </si>
  <si>
    <t>2AUC - WM+ HNI Cẩm Lĩnh, Đông Phượng</t>
  </si>
  <si>
    <t>2AUE - WM+ HNI 72 Đường 2 Bãi Thụy</t>
  </si>
  <si>
    <t>2AUF-WM+ HNI 7 Cầu Am</t>
  </si>
  <si>
    <t>2AUH - WM+ HNI Bái Ngoại, Liệp Nghĩa</t>
  </si>
  <si>
    <t>WIN2AUK</t>
  </si>
  <si>
    <t>2AUK - WM+ HNI Nhân Hiền, Hiền Giang</t>
  </si>
  <si>
    <t>2AUM - WM+ HNI Trung Hà, Thái Hòa</t>
  </si>
  <si>
    <t>WIN2AUS</t>
  </si>
  <si>
    <t>2AUS - WM+ HNI Hạ Hòa, Hưng Đạo</t>
  </si>
  <si>
    <t>WIN2AUY</t>
  </si>
  <si>
    <t>2AUY - WM+ HNI 60 Thu Thuận</t>
  </si>
  <si>
    <t>win2AV1</t>
  </si>
  <si>
    <t>2AV1 - WM+ HNI Vân Côn, Hoài Đức</t>
  </si>
  <si>
    <t>win2AVU</t>
  </si>
  <si>
    <t>2AVU - WM+ HNI Đồi Miễu, xã Nam Phương Tiến</t>
  </si>
  <si>
    <t>win2AW3</t>
  </si>
  <si>
    <t>2AW3 - WIN HNI 74A Quang Trung</t>
  </si>
  <si>
    <t>win2AW4</t>
  </si>
  <si>
    <t>2AW4 - WM+ HNI Phú Châu, Ba Vì</t>
  </si>
  <si>
    <t>win2AWA</t>
  </si>
  <si>
    <t>2AWA - WM+ HNI Trát Cầu, Tiền Phong</t>
  </si>
  <si>
    <t>2AWF - WM+ HNI Đại Đồng Độ Lân, Tuyết Nghĩa</t>
  </si>
  <si>
    <t>win2AWK</t>
  </si>
  <si>
    <t>2AWK - WM+ HNI Ngự Tiền, Thanh Lâm</t>
  </si>
  <si>
    <t>WM+ HNI SA5 Vinhomes Smart City</t>
  </si>
  <si>
    <t>win2AWW</t>
  </si>
  <si>
    <t>2AWW - WM+ HNI Ngô Đạo, Tân Hưng</t>
  </si>
  <si>
    <t>WIN2AWX</t>
  </si>
  <si>
    <t>2AWX - WM+ HNI  Thọ Lão, Tiến Thịnh</t>
  </si>
  <si>
    <t>WIN2AWY</t>
  </si>
  <si>
    <t>2AWY - WM+ HNI 45 Hiệu Chân</t>
  </si>
  <si>
    <t>2AWZ - WM+ HNI Tráng Việt, Mê Linh</t>
  </si>
  <si>
    <t>2AX5 - WM+ HNI U39.2 Masteri West Heights</t>
  </si>
  <si>
    <t>win2AX6</t>
  </si>
  <si>
    <t>2AX6 - WM+ HNI 381 - 383 Kiêu Kỵ</t>
  </si>
  <si>
    <t>WIN2AXC</t>
  </si>
  <si>
    <t>2AXC-WIN HNI HH5 Khai Sơn City</t>
  </si>
  <si>
    <t>WIN2AXK</t>
  </si>
  <si>
    <t>2AXK - WM+ Thôn Đoài, Xuy Xá</t>
  </si>
  <si>
    <t>WM+ HNI Thôn Thượng, Phùng Xá</t>
  </si>
  <si>
    <t>WIN2AXM</t>
  </si>
  <si>
    <t>2AXM - WM+ Ngã 4 An Phú, Mỹ Đức</t>
  </si>
  <si>
    <t>WIN2AXT</t>
  </si>
  <si>
    <t>WM+ HNI Hoàng Kim, Mê Linh</t>
  </si>
  <si>
    <t>WIN2AXX</t>
  </si>
  <si>
    <t>WM+ HNI Bồng Mạc, Liên Mạc</t>
  </si>
  <si>
    <t>win2AY2</t>
  </si>
  <si>
    <t>2AY2 - WM+ HNI Khu 2 Văn Lôi, Mê Linh</t>
  </si>
  <si>
    <t>2AYC - WM+ HNI 40 Hào Nam</t>
  </si>
  <si>
    <t>WM+ HNI P3 Ocean Park</t>
  </si>
  <si>
    <t>2AYV - WM+ HNI Thượng Hồng, Văn Bình</t>
  </si>
  <si>
    <t>2AZ5 - WM+ HNI 93 Đức Giang, Long Biên</t>
  </si>
  <si>
    <t>WM+ HNI 155 Vương Thừa Vũ</t>
  </si>
  <si>
    <t>WM+ HNI Đông Cao, Tráng Việt</t>
  </si>
  <si>
    <t>2AZU - WM+ HNI 22 Chợ Đông Bài</t>
  </si>
  <si>
    <t>WM+ HNI Văn Mỹ, Hoàng Văn Thụ</t>
  </si>
  <si>
    <t>WIN2B07</t>
  </si>
  <si>
    <t>WM+ HNI Yên Thị, Tiến Thịnh</t>
  </si>
  <si>
    <t>WIN2B08</t>
  </si>
  <si>
    <t>WM+ HNI Lực Canh, Xuân Canh</t>
  </si>
  <si>
    <t>WM+ HNI Mạnh Tân, Thụy Lâm</t>
  </si>
  <si>
    <t>WM+ HNI 36A Ngõ 670 Hà Huy Tập</t>
  </si>
  <si>
    <t>WIN2B14</t>
  </si>
  <si>
    <t>WM+ HNI Thôn Đoài, Phú Minh</t>
  </si>
  <si>
    <t>WM+ HNI 200-202 Định Công Thượng</t>
  </si>
  <si>
    <t>2B24 - WM+ HNI GS1 Vinhomes Smart City</t>
  </si>
  <si>
    <t>WIN2B36</t>
  </si>
  <si>
    <t>2B36- WM+ HNI Bảo Tháp, Kim Hoa</t>
  </si>
  <si>
    <t>2B42- WM+ HNI 51 Quang Trung, Kim Lũ</t>
  </si>
  <si>
    <t>WM+ HNI 9 Trần Kim Xuyến</t>
  </si>
  <si>
    <t>2B52 -WM+ HNI Xóm 5, Liệp Mai</t>
  </si>
  <si>
    <t>2B84 - WM+ HNI 39 Bất Bạt</t>
  </si>
  <si>
    <t>WIN2B93</t>
  </si>
  <si>
    <t>2B93 - WM+ HNI Thôn Bặn, Vân Hòa</t>
  </si>
  <si>
    <t>2BA2- WIN HNI B2-HH Roman Plaza</t>
  </si>
  <si>
    <t>WIN2BA8</t>
  </si>
  <si>
    <t>2BA8 - WM+ HNI Cầu Bã, Quảng Oai</t>
  </si>
  <si>
    <t>2BB7- WIN HNI HH4C Linh Đàm</t>
  </si>
  <si>
    <t>WIN3014</t>
  </si>
  <si>
    <t>WIN3015</t>
  </si>
  <si>
    <t>WIN3025</t>
  </si>
  <si>
    <t>WIN3027</t>
  </si>
  <si>
    <t>WIN3030</t>
  </si>
  <si>
    <t>win3038</t>
  </si>
  <si>
    <t>win3072</t>
  </si>
  <si>
    <t>win3088</t>
  </si>
  <si>
    <t>win3089</t>
  </si>
  <si>
    <t>win3104</t>
  </si>
  <si>
    <t>win3123</t>
  </si>
  <si>
    <t>WIN3130</t>
  </si>
  <si>
    <t>win3131</t>
  </si>
  <si>
    <t>win3132</t>
  </si>
  <si>
    <t>WIN3136</t>
  </si>
  <si>
    <t>WIN3138</t>
  </si>
  <si>
    <t>win3142</t>
  </si>
  <si>
    <t>WIN3145</t>
  </si>
  <si>
    <t>WIN3159</t>
  </si>
  <si>
    <t>WIN3168</t>
  </si>
  <si>
    <t>win3178</t>
  </si>
  <si>
    <t>WIN3179</t>
  </si>
  <si>
    <t>WIN3181</t>
  </si>
  <si>
    <t>WIN3183</t>
  </si>
  <si>
    <t>WIN3188</t>
  </si>
  <si>
    <t>WIN3196</t>
  </si>
  <si>
    <t>win3210</t>
  </si>
  <si>
    <t>win3228</t>
  </si>
  <si>
    <t>win3229</t>
  </si>
  <si>
    <t>win3238</t>
  </si>
  <si>
    <t>win3239</t>
  </si>
  <si>
    <t>WIN3245</t>
  </si>
  <si>
    <t>WIN3246</t>
  </si>
  <si>
    <t>WIN3264</t>
  </si>
  <si>
    <t>WIN3266</t>
  </si>
  <si>
    <t>WIN3279</t>
  </si>
  <si>
    <t>win3281</t>
  </si>
  <si>
    <t>win3291</t>
  </si>
  <si>
    <t>WIN3304</t>
  </si>
  <si>
    <t>WIN3322</t>
  </si>
  <si>
    <t>win3323</t>
  </si>
  <si>
    <t>WIN3342</t>
  </si>
  <si>
    <t>win3346</t>
  </si>
  <si>
    <t>win3369</t>
  </si>
  <si>
    <t>WIN3370</t>
  </si>
  <si>
    <t>WIN3404</t>
  </si>
  <si>
    <t>WIN3433</t>
  </si>
  <si>
    <t>win3455</t>
  </si>
  <si>
    <t>win3478</t>
  </si>
  <si>
    <t>win3496</t>
  </si>
  <si>
    <t>WIN3528</t>
  </si>
  <si>
    <t>WIN3529</t>
  </si>
  <si>
    <t>WIN3530</t>
  </si>
  <si>
    <t>WIN3531</t>
  </si>
  <si>
    <t>win3540</t>
  </si>
  <si>
    <t>WIN3541</t>
  </si>
  <si>
    <t>win3552</t>
  </si>
  <si>
    <t>WIN3555</t>
  </si>
  <si>
    <t>WIN3569</t>
  </si>
  <si>
    <t>win3599</t>
  </si>
  <si>
    <t>win3601</t>
  </si>
  <si>
    <t>WIN3608</t>
  </si>
  <si>
    <t>win3609</t>
  </si>
  <si>
    <t>win3623</t>
  </si>
  <si>
    <t>win3639</t>
  </si>
  <si>
    <t>win3649</t>
  </si>
  <si>
    <t>WIN3651</t>
  </si>
  <si>
    <t>win3679</t>
  </si>
  <si>
    <t>WIN3683</t>
  </si>
  <si>
    <t>win3690</t>
  </si>
  <si>
    <t>WIN3692</t>
  </si>
  <si>
    <t>win3700</t>
  </si>
  <si>
    <t>win3714</t>
  </si>
  <si>
    <t>win3716</t>
  </si>
  <si>
    <t>win3722</t>
  </si>
  <si>
    <t>WIN3727</t>
  </si>
  <si>
    <t>win3728</t>
  </si>
  <si>
    <t>win3729</t>
  </si>
  <si>
    <t>win3752</t>
  </si>
  <si>
    <t>WIN3754</t>
  </si>
  <si>
    <t>WIN3755</t>
  </si>
  <si>
    <t>WIN3776</t>
  </si>
  <si>
    <t>win3777</t>
  </si>
  <si>
    <t>WIN3841</t>
  </si>
  <si>
    <t>WIN3851</t>
  </si>
  <si>
    <t>WIN3862</t>
  </si>
  <si>
    <t>WIN3863</t>
  </si>
  <si>
    <t>WIN3877</t>
  </si>
  <si>
    <t>WIN3883</t>
  </si>
  <si>
    <t>win3890</t>
  </si>
  <si>
    <t>WIN3916</t>
  </si>
  <si>
    <t>WIN3951</t>
  </si>
  <si>
    <t>WIN3995</t>
  </si>
  <si>
    <t>win3999</t>
  </si>
  <si>
    <t>win4000</t>
  </si>
  <si>
    <t>WIN4007</t>
  </si>
  <si>
    <t>WIN4023</t>
  </si>
  <si>
    <t>win4024</t>
  </si>
  <si>
    <t>WIN4031</t>
  </si>
  <si>
    <t>WIN4041</t>
  </si>
  <si>
    <t>WIN4053</t>
  </si>
  <si>
    <t>WIN4060</t>
  </si>
  <si>
    <t>win4065</t>
  </si>
  <si>
    <t>WIN4066</t>
  </si>
  <si>
    <t>win4077</t>
  </si>
  <si>
    <t>WIN4101</t>
  </si>
  <si>
    <t>win4109</t>
  </si>
  <si>
    <t>WIN4110</t>
  </si>
  <si>
    <t>WIN4114</t>
  </si>
  <si>
    <t>WIN4122</t>
  </si>
  <si>
    <t>WIN4128</t>
  </si>
  <si>
    <t>win4129</t>
  </si>
  <si>
    <t>WIN4135</t>
  </si>
  <si>
    <t>win4138</t>
  </si>
  <si>
    <t>win4144</t>
  </si>
  <si>
    <t>win4167</t>
  </si>
  <si>
    <t>WIN4168</t>
  </si>
  <si>
    <t>WIN4169</t>
  </si>
  <si>
    <t>win4172</t>
  </si>
  <si>
    <t>win4174</t>
  </si>
  <si>
    <t>win4180</t>
  </si>
  <si>
    <t>WIN4190</t>
  </si>
  <si>
    <t>WIN4191</t>
  </si>
  <si>
    <t>WIN4192</t>
  </si>
  <si>
    <t>win4210</t>
  </si>
  <si>
    <t>win4211</t>
  </si>
  <si>
    <t>win4217</t>
  </si>
  <si>
    <t>win4222</t>
  </si>
  <si>
    <t>WIN4236</t>
  </si>
  <si>
    <t>win4241</t>
  </si>
  <si>
    <t>win4243</t>
  </si>
  <si>
    <t>WIN4249</t>
  </si>
  <si>
    <t>WIN4256</t>
  </si>
  <si>
    <t>WIN4259</t>
  </si>
  <si>
    <t>WIN4262</t>
  </si>
  <si>
    <t>win4275</t>
  </si>
  <si>
    <t>WIN4287</t>
  </si>
  <si>
    <t>WIN4294</t>
  </si>
  <si>
    <t>WIN4302</t>
  </si>
  <si>
    <t>win4307</t>
  </si>
  <si>
    <t>win4326</t>
  </si>
  <si>
    <t>WIN4327</t>
  </si>
  <si>
    <t>WIN4328</t>
  </si>
  <si>
    <t>win4360</t>
  </si>
  <si>
    <t>win4414</t>
  </si>
  <si>
    <t>win4417</t>
  </si>
  <si>
    <t>WIN4418</t>
  </si>
  <si>
    <t>WIN4425</t>
  </si>
  <si>
    <t>win4436</t>
  </si>
  <si>
    <t>win4437</t>
  </si>
  <si>
    <t>WIN4442</t>
  </si>
  <si>
    <t>WIN4444</t>
  </si>
  <si>
    <t>WIN4449</t>
  </si>
  <si>
    <t>WIN4511</t>
  </si>
  <si>
    <t>WIN4515</t>
  </si>
  <si>
    <t>WIN4517</t>
  </si>
  <si>
    <t>win4520</t>
  </si>
  <si>
    <t>win4521</t>
  </si>
  <si>
    <t>WIN4526</t>
  </si>
  <si>
    <t>WIN4531</t>
  </si>
  <si>
    <t>WIN4535</t>
  </si>
  <si>
    <t>WIN4539</t>
  </si>
  <si>
    <t>win4553</t>
  </si>
  <si>
    <t>WIN4554</t>
  </si>
  <si>
    <t>win4583</t>
  </si>
  <si>
    <t>WIN4584</t>
  </si>
  <si>
    <t>WIN4588</t>
  </si>
  <si>
    <t>WIN4589</t>
  </si>
  <si>
    <t>win4603</t>
  </si>
  <si>
    <t>WIN4611</t>
  </si>
  <si>
    <t>WIN4634</t>
  </si>
  <si>
    <t>WIN4639</t>
  </si>
  <si>
    <t>WIN4640</t>
  </si>
  <si>
    <t>win4656</t>
  </si>
  <si>
    <t>WIN4667</t>
  </si>
  <si>
    <t>WIN4671</t>
  </si>
  <si>
    <t>WIN4680</t>
  </si>
  <si>
    <t>WIN4764</t>
  </si>
  <si>
    <t>win4766</t>
  </si>
  <si>
    <t>win4767</t>
  </si>
  <si>
    <t>WIN4776</t>
  </si>
  <si>
    <t>WIN4781</t>
  </si>
  <si>
    <t>WIN4800</t>
  </si>
  <si>
    <t>WIN4826</t>
  </si>
  <si>
    <t>win4832</t>
  </si>
  <si>
    <t>win4863</t>
  </si>
  <si>
    <t>WIN4870</t>
  </si>
  <si>
    <t>WIN4918</t>
  </si>
  <si>
    <t>win4924</t>
  </si>
  <si>
    <t>win4927</t>
  </si>
  <si>
    <t>WIN4959</t>
  </si>
  <si>
    <t>WIN4967</t>
  </si>
  <si>
    <t>WIN4983</t>
  </si>
  <si>
    <t>WIN5008</t>
  </si>
  <si>
    <t>WIN5054</t>
  </si>
  <si>
    <t>WIN5055</t>
  </si>
  <si>
    <t>win5075</t>
  </si>
  <si>
    <t>WIN5090</t>
  </si>
  <si>
    <t>win5101</t>
  </si>
  <si>
    <t>win5161</t>
  </si>
  <si>
    <t>win5162</t>
  </si>
  <si>
    <t>win5176</t>
  </si>
  <si>
    <t>WIN5177</t>
  </si>
  <si>
    <t>WIN5219</t>
  </si>
  <si>
    <t>win5266</t>
  </si>
  <si>
    <t>win5267</t>
  </si>
  <si>
    <t>win5268</t>
  </si>
  <si>
    <t>WIN5284</t>
  </si>
  <si>
    <t>WIN5288</t>
  </si>
  <si>
    <t>win5295</t>
  </si>
  <si>
    <t>WIN5305</t>
  </si>
  <si>
    <t>WIN5313</t>
  </si>
  <si>
    <t>win5323</t>
  </si>
  <si>
    <t>WIN5327</t>
  </si>
  <si>
    <t>win5341</t>
  </si>
  <si>
    <t>WIN5343</t>
  </si>
  <si>
    <t>WIN5347</t>
  </si>
  <si>
    <t>win5351</t>
  </si>
  <si>
    <t>WIN5368</t>
  </si>
  <si>
    <t>WIN5378</t>
  </si>
  <si>
    <t>WIN5385</t>
  </si>
  <si>
    <t>WIN5394</t>
  </si>
  <si>
    <t>WIN5408</t>
  </si>
  <si>
    <t>WIN5415</t>
  </si>
  <si>
    <t>win5422</t>
  </si>
  <si>
    <t>WIN5423</t>
  </si>
  <si>
    <t>win5429</t>
  </si>
  <si>
    <t>WIN5431</t>
  </si>
  <si>
    <t>WIN5453</t>
  </si>
  <si>
    <t>win5454</t>
  </si>
  <si>
    <t>WIN5465</t>
  </si>
  <si>
    <t>win5470</t>
  </si>
  <si>
    <t>WIN5484</t>
  </si>
  <si>
    <t>win5487</t>
  </si>
  <si>
    <t>win5490</t>
  </si>
  <si>
    <t>WIN5495</t>
  </si>
  <si>
    <t>WIN5501</t>
  </si>
  <si>
    <t>WIN5504</t>
  </si>
  <si>
    <t>win5509</t>
  </si>
  <si>
    <t>win5511</t>
  </si>
  <si>
    <t>win5535</t>
  </si>
  <si>
    <t>WIN5542</t>
  </si>
  <si>
    <t>win5546</t>
  </si>
  <si>
    <t>WIN5554</t>
  </si>
  <si>
    <t>WIN5555</t>
  </si>
  <si>
    <t>WIN5567</t>
  </si>
  <si>
    <t>WIN5570</t>
  </si>
  <si>
    <t>WIN5573</t>
  </si>
  <si>
    <t>WIN5578</t>
  </si>
  <si>
    <t>win5579</t>
  </si>
  <si>
    <t>WIN5580</t>
  </si>
  <si>
    <t>WIN5582</t>
  </si>
  <si>
    <t>WIN5585</t>
  </si>
  <si>
    <t>win5586</t>
  </si>
  <si>
    <t>WIN5605</t>
  </si>
  <si>
    <t>WIN5609</t>
  </si>
  <si>
    <t>WIN5614</t>
  </si>
  <si>
    <t>WIN5615</t>
  </si>
  <si>
    <t>WIN5617</t>
  </si>
  <si>
    <t>WIN5618</t>
  </si>
  <si>
    <t>WIN5619</t>
  </si>
  <si>
    <t>WIN5621</t>
  </si>
  <si>
    <t>WIN5629</t>
  </si>
  <si>
    <t>win5634</t>
  </si>
  <si>
    <t>WIN5635</t>
  </si>
  <si>
    <t>WIN5640</t>
  </si>
  <si>
    <t>WIN5644</t>
  </si>
  <si>
    <t>WIN5659</t>
  </si>
  <si>
    <t>win5662</t>
  </si>
  <si>
    <t>WIN5669</t>
  </si>
  <si>
    <t>win5674</t>
  </si>
  <si>
    <t>WIN5681</t>
  </si>
  <si>
    <t>win5686</t>
  </si>
  <si>
    <t>win5690</t>
  </si>
  <si>
    <t>WIN5721</t>
  </si>
  <si>
    <t>win5741</t>
  </si>
  <si>
    <t>WIN5749</t>
  </si>
  <si>
    <t>win5750</t>
  </si>
  <si>
    <t>win5768</t>
  </si>
  <si>
    <t>WIN5772</t>
  </si>
  <si>
    <t>WIN5788</t>
  </si>
  <si>
    <t>win5803</t>
  </si>
  <si>
    <t>win5804</t>
  </si>
  <si>
    <t>WIN5805</t>
  </si>
  <si>
    <t>WIN5812</t>
  </si>
  <si>
    <t>WIN5815</t>
  </si>
  <si>
    <t>win5817</t>
  </si>
  <si>
    <t>WIN5831</t>
  </si>
  <si>
    <t>WIN5832</t>
  </si>
  <si>
    <t>WIN5835</t>
  </si>
  <si>
    <t>WIN5837</t>
  </si>
  <si>
    <t>WIN5855</t>
  </si>
  <si>
    <t>WIN5857</t>
  </si>
  <si>
    <t>WIN5865</t>
  </si>
  <si>
    <t>win5874</t>
  </si>
  <si>
    <t>win5878</t>
  </si>
  <si>
    <t>win5896</t>
  </si>
  <si>
    <t>WIN5906</t>
  </si>
  <si>
    <t>WIN5925</t>
  </si>
  <si>
    <t>WIN5936</t>
  </si>
  <si>
    <t>win5952</t>
  </si>
  <si>
    <t>win5976</t>
  </si>
  <si>
    <t>WIN5987</t>
  </si>
  <si>
    <t>WIN5993</t>
  </si>
  <si>
    <t>win6014</t>
  </si>
  <si>
    <t>WIN6044</t>
  </si>
  <si>
    <t>win6050</t>
  </si>
  <si>
    <t>win6054</t>
  </si>
  <si>
    <t>win6072</t>
  </si>
  <si>
    <t>win6075</t>
  </si>
  <si>
    <t>win6076</t>
  </si>
  <si>
    <t>WIN6081</t>
  </si>
  <si>
    <t>WIN6091</t>
  </si>
  <si>
    <t>win6108</t>
  </si>
  <si>
    <t>WIN6119</t>
  </si>
  <si>
    <t>WIN6128</t>
  </si>
  <si>
    <t>WIN6131</t>
  </si>
  <si>
    <t>win6142</t>
  </si>
  <si>
    <t>WIN6148</t>
  </si>
  <si>
    <t>WIN6152</t>
  </si>
  <si>
    <t>WIN6156</t>
  </si>
  <si>
    <t>win6163</t>
  </si>
  <si>
    <t>WIN6171</t>
  </si>
  <si>
    <t>WIN6174</t>
  </si>
  <si>
    <t>WIN6180</t>
  </si>
  <si>
    <t>WIN6184</t>
  </si>
  <si>
    <t>WIN6204</t>
  </si>
  <si>
    <t>WIN6219</t>
  </si>
  <si>
    <t>WIN6221</t>
  </si>
  <si>
    <t>WIN6226</t>
  </si>
  <si>
    <t>win6236</t>
  </si>
  <si>
    <t>WIN6253</t>
  </si>
  <si>
    <t>WIN6255</t>
  </si>
  <si>
    <t>win6262</t>
  </si>
  <si>
    <t>WIN6289</t>
  </si>
  <si>
    <t>win6293</t>
  </si>
  <si>
    <t>WIN6312</t>
  </si>
  <si>
    <t>win6315</t>
  </si>
  <si>
    <t>win6322</t>
  </si>
  <si>
    <t>win6327</t>
  </si>
  <si>
    <t>win6332</t>
  </si>
  <si>
    <t>win6376</t>
  </si>
  <si>
    <t>WIN6380</t>
  </si>
  <si>
    <t>WIN6400</t>
  </si>
  <si>
    <t>win6402</t>
  </si>
  <si>
    <t>win6405</t>
  </si>
  <si>
    <t>win6423</t>
  </si>
  <si>
    <t>WIN6430</t>
  </si>
  <si>
    <t>Win6435</t>
  </si>
  <si>
    <t>win6440</t>
  </si>
  <si>
    <t>win6441</t>
  </si>
  <si>
    <t>win6444</t>
  </si>
  <si>
    <t>WIN6453</t>
  </si>
  <si>
    <t>WIN6455</t>
  </si>
  <si>
    <t>win6462</t>
  </si>
  <si>
    <t>WIN6465</t>
  </si>
  <si>
    <t>win6466</t>
  </si>
  <si>
    <t>win6476</t>
  </si>
  <si>
    <t>win6481</t>
  </si>
  <si>
    <t>win6482</t>
  </si>
  <si>
    <t>WIN6485</t>
  </si>
  <si>
    <t>win6486</t>
  </si>
  <si>
    <t>win6502</t>
  </si>
  <si>
    <t>WIN6542</t>
  </si>
  <si>
    <t>WIN6543</t>
  </si>
  <si>
    <t>WIN6546</t>
  </si>
  <si>
    <t>win6548</t>
  </si>
  <si>
    <t>win6569</t>
  </si>
  <si>
    <t>win6610</t>
  </si>
  <si>
    <t>win6613</t>
  </si>
  <si>
    <t>WIN6614</t>
  </si>
  <si>
    <t>win6634</t>
  </si>
  <si>
    <t>win6639</t>
  </si>
  <si>
    <t>WIN6646</t>
  </si>
  <si>
    <t>win6663</t>
  </si>
  <si>
    <t>win6664</t>
  </si>
  <si>
    <t>win6668</t>
  </si>
  <si>
    <t>win6676</t>
  </si>
  <si>
    <t>win6677</t>
  </si>
  <si>
    <t>win6683</t>
  </si>
  <si>
    <t>win6684</t>
  </si>
  <si>
    <t>win6689</t>
  </si>
  <si>
    <t>win6697</t>
  </si>
  <si>
    <t>win6713</t>
  </si>
  <si>
    <t>win6722</t>
  </si>
  <si>
    <t>win6728</t>
  </si>
  <si>
    <t>win6738</t>
  </si>
  <si>
    <t>win6739</t>
  </si>
  <si>
    <t>win6743</t>
  </si>
  <si>
    <t>win6754</t>
  </si>
  <si>
    <t>win6760</t>
  </si>
  <si>
    <t>win6768</t>
  </si>
  <si>
    <t>win6770</t>
  </si>
  <si>
    <t>win6774</t>
  </si>
  <si>
    <t>win6776</t>
  </si>
  <si>
    <t>6776 - WM+ HNI H3 Hope Residences</t>
  </si>
  <si>
    <t>win6777</t>
  </si>
  <si>
    <t>win6788</t>
  </si>
  <si>
    <t>win6807</t>
  </si>
  <si>
    <t>win6847</t>
  </si>
  <si>
    <t>win6848</t>
  </si>
  <si>
    <t>win6849</t>
  </si>
  <si>
    <t>6852 - WM+ HNI 23 Ngõ 214 Nguyễn Xiển</t>
  </si>
  <si>
    <t>win6856</t>
  </si>
  <si>
    <t>win6857</t>
  </si>
  <si>
    <t>win6858</t>
  </si>
  <si>
    <t>win6866</t>
  </si>
  <si>
    <t>win6872</t>
  </si>
  <si>
    <t>win6873</t>
  </si>
  <si>
    <t>win6880</t>
  </si>
  <si>
    <t>win6882</t>
  </si>
  <si>
    <t>win6883</t>
  </si>
  <si>
    <t>win6888</t>
  </si>
  <si>
    <t>win6891</t>
  </si>
  <si>
    <t>win6892</t>
  </si>
  <si>
    <t>win6895</t>
  </si>
  <si>
    <t>win6919</t>
  </si>
  <si>
    <t>6923 - WM+ HNI CT5C KĐT Văn Khê</t>
  </si>
  <si>
    <t>WIN6929</t>
  </si>
  <si>
    <t>win6939</t>
  </si>
  <si>
    <t>6967 - WM+ HNI 49C Hàng Bún, Ba Đình</t>
  </si>
  <si>
    <t>win6978</t>
  </si>
  <si>
    <t>WIN6990</t>
  </si>
  <si>
    <t>6990 WM+ HNI T1 - TM3 Hanhomes Blue Star</t>
  </si>
  <si>
    <t>win6991</t>
  </si>
  <si>
    <t>6991 - WM+ HNI Xuân Sơn, Sóc Sơn</t>
  </si>
  <si>
    <t>winF209</t>
  </si>
  <si>
    <t>BBM200</t>
  </si>
  <si>
    <t>Bắp bò muối 200g</t>
  </si>
  <si>
    <t>BBM300</t>
  </si>
  <si>
    <t>Bắp bò muối 300g</t>
  </si>
  <si>
    <t>BBM500</t>
  </si>
  <si>
    <t>Bắp bò muối 500g</t>
  </si>
  <si>
    <t>BV250</t>
  </si>
  <si>
    <t>Bò viên 250g</t>
  </si>
  <si>
    <t>CC300KT</t>
  </si>
  <si>
    <t>Chả cốm 300g - Hàng mẫu tặng</t>
  </si>
  <si>
    <t>CGM200KT</t>
  </si>
  <si>
    <t>Chân giò heo muối 200g - Hàng mẫu tặng</t>
  </si>
  <si>
    <t>CGM300KT</t>
  </si>
  <si>
    <t>Chân giò heo muối 300g - Hàng mẫu tặng</t>
  </si>
  <si>
    <t>CGM500KT</t>
  </si>
  <si>
    <t>Chân giò heo muối 500g - Hàng mẫu tặng</t>
  </si>
  <si>
    <t>CGSC400</t>
  </si>
  <si>
    <t>Chân gà sốt cay 400g</t>
  </si>
  <si>
    <t>CGST150G</t>
  </si>
  <si>
    <t>Chân gà sốt thái 150g</t>
  </si>
  <si>
    <t>CGST500</t>
  </si>
  <si>
    <t>Chân gà sả tắc 500g</t>
  </si>
  <si>
    <t>CGST500G</t>
  </si>
  <si>
    <t>Chân gà sốt thái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</si>
  <si>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</si>
  <si>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</si>
  <si>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</si>
  <si>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</si>
  <si>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</si>
  <si>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</si>
  <si>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</si>
  <si>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</si>
  <si>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</si>
  <si>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</si>
  <si>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</si>
  <si>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</si>
  <si>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DGSC500</t>
  </si>
  <si>
    <t>Đùi gà sốt cay 500g</t>
  </si>
  <si>
    <t>G3M</t>
  </si>
  <si>
    <t>Gà 300g mẫu</t>
  </si>
  <si>
    <t>GB45G</t>
  </si>
  <si>
    <t>Giò bì ớt xiêm xanh 45G</t>
  </si>
  <si>
    <t>GHC1000</t>
  </si>
  <si>
    <t>Gà hun cỏ xạ hương 1kg</t>
  </si>
  <si>
    <t>GHK200</t>
  </si>
  <si>
    <t>Gà muối hun khói 200g - Hàng mẫu tặng</t>
  </si>
  <si>
    <t>GL150</t>
  </si>
  <si>
    <t>Giò lụa cây 150g</t>
  </si>
  <si>
    <t>GL250KT</t>
  </si>
  <si>
    <t>Giò lụa 250g</t>
  </si>
  <si>
    <t>GLHC</t>
  </si>
  <si>
    <t>Giò lụa không định lượng</t>
  </si>
  <si>
    <t>GLKM</t>
  </si>
  <si>
    <t>Giò lụa khoanh mẫu</t>
  </si>
  <si>
    <t>GM500KT</t>
  </si>
  <si>
    <t>Gà muối 500g - Hàng mẫu tặng</t>
  </si>
  <si>
    <t>GSG150</t>
  </si>
  <si>
    <t>Giò sụn gà 150g</t>
  </si>
  <si>
    <t>GSG500</t>
  </si>
  <si>
    <t>Giò sụn gà 500g</t>
  </si>
  <si>
    <t>GSGHC</t>
  </si>
  <si>
    <t>Giò sụn gà không định lượng</t>
  </si>
  <si>
    <t>GTNH250</t>
  </si>
  <si>
    <t>Giò tai nấm hương 250g</t>
  </si>
  <si>
    <t>GV250</t>
  </si>
  <si>
    <t>Gà viên 250g</t>
  </si>
  <si>
    <t>GXD200KT</t>
  </si>
  <si>
    <t>Gà hấp xì dầu 200g - Hàng mẫu tặng</t>
  </si>
  <si>
    <t>GXD500KT</t>
  </si>
  <si>
    <t>Gà xì dầu 500g - Hàng mẫu tặng</t>
  </si>
  <si>
    <t>LX500</t>
  </si>
  <si>
    <t>Lạp xưởng tươi 500g</t>
  </si>
  <si>
    <t>MNH200</t>
  </si>
  <si>
    <t>Mọc nấm hương 200g</t>
  </si>
  <si>
    <t>MNH300</t>
  </si>
  <si>
    <t>Mọc Nấm Hương 300g - Hàng mẫu tặng</t>
  </si>
  <si>
    <t>SHK200</t>
  </si>
  <si>
    <t>Sườn hun khói 200g</t>
  </si>
  <si>
    <t>TH200KT</t>
  </si>
  <si>
    <t>Tai heo muối 200g - Hàng mẫu tặng</t>
  </si>
  <si>
    <t>THST500</t>
  </si>
  <si>
    <t>Tai heo sốt thái 500g</t>
  </si>
  <si>
    <t>TNC450</t>
  </si>
  <si>
    <t>Tôm mũ ni nguyên con 450g</t>
  </si>
  <si>
    <t>Gói</t>
  </si>
  <si>
    <t>Hộp</t>
  </si>
  <si>
    <t>Cái</t>
  </si>
  <si>
    <t>Mã nhân viên</t>
  </si>
  <si>
    <t>Tên nhân viên</t>
  </si>
  <si>
    <t>Giới tính</t>
  </si>
  <si>
    <t>Chức danh</t>
  </si>
  <si>
    <t>Tên đơn vị</t>
  </si>
  <si>
    <t>HN001</t>
  </si>
  <si>
    <t>Trần Thị Huệ</t>
  </si>
  <si>
    <t>Nam</t>
  </si>
  <si>
    <t>QL chi nhánh C6 HN</t>
  </si>
  <si>
    <t>Phòng kinh doanh Miền Bắc</t>
  </si>
  <si>
    <t>HN002</t>
  </si>
  <si>
    <t>Trương Công Bách</t>
  </si>
  <si>
    <t>TPKD MB</t>
  </si>
  <si>
    <t>Nguyễn Văn Thạch</t>
  </si>
  <si>
    <t>NVKD</t>
  </si>
  <si>
    <t>Hoàng Thanh Huy</t>
  </si>
  <si>
    <t>HN005</t>
  </si>
  <si>
    <t>Nguyễn Đắc Trường</t>
  </si>
  <si>
    <t>HN006</t>
  </si>
  <si>
    <t>Phan Trọng Cường</t>
  </si>
  <si>
    <t>HN007</t>
  </si>
  <si>
    <t>Đỗ Minh Quang</t>
  </si>
  <si>
    <t>HN008</t>
  </si>
  <si>
    <t>Nguyễn Minh Sơn</t>
  </si>
  <si>
    <t>HN009</t>
  </si>
  <si>
    <t>Vũ Anh Tuấn</t>
  </si>
  <si>
    <t>Z004</t>
  </si>
  <si>
    <t>NGUYỄN ĐẮC TRƯỜNG</t>
  </si>
  <si>
    <t>Phòng kinh doanh C6</t>
  </si>
  <si>
    <t>Z005</t>
  </si>
  <si>
    <t>TRƯƠNG CÔNG BÁCH</t>
  </si>
  <si>
    <t>TPKD C6</t>
  </si>
  <si>
    <t>Z006</t>
  </si>
  <si>
    <t>NGUYỄN VĂN THẠCH</t>
  </si>
  <si>
    <t>Z007</t>
  </si>
  <si>
    <t>HOÀNG THANH HUY</t>
  </si>
  <si>
    <t>Giò Tai Lưỡi Xào 250</t>
  </si>
  <si>
    <t>Tình Trạng</t>
  </si>
  <si>
    <t>Đang Kinh doanh</t>
  </si>
  <si>
    <t>Không kinh doanh</t>
  </si>
  <si>
    <t>Mã khách hàng</t>
  </si>
  <si>
    <t>Tỉnh/TP</t>
  </si>
  <si>
    <t>Quận/Huyện</t>
  </si>
  <si>
    <t>Phường/Xã</t>
  </si>
  <si>
    <t>Nhân viên</t>
  </si>
  <si>
    <t>Nhóm KH, NCC</t>
  </si>
  <si>
    <t>Người liên hệ</t>
  </si>
  <si>
    <t>Mã số thuế</t>
  </si>
  <si>
    <t>Địa chỉ</t>
  </si>
  <si>
    <t>Số ngày được nợ</t>
  </si>
  <si>
    <t>Ngừng theo dõi</t>
  </si>
  <si>
    <t>Chi nhánh</t>
  </si>
  <si>
    <t>Phân loại</t>
  </si>
  <si>
    <t>Nhóm KH</t>
  </si>
  <si>
    <t>acm0019</t>
  </si>
  <si>
    <t>ACM - TOW</t>
  </si>
  <si>
    <t/>
  </si>
  <si>
    <t>Thành phố Hà Nội</t>
  </si>
  <si>
    <t>Quận Hoàn Kiếm</t>
  </si>
  <si>
    <t>MIENBAC; AEON; 10%</t>
  </si>
  <si>
    <t>49 Hai Bà Trưng, Q. Hoàn Kiếm, TP HN</t>
  </si>
  <si>
    <t>CÔNG TY TNHH MTV THƯƠNG MẠI VÀ DỊCH VỤ NGỌC THƠM</t>
  </si>
  <si>
    <t>Miền Bắc</t>
  </si>
  <si>
    <t>ACM</t>
  </si>
  <si>
    <t>ACM-002</t>
  </si>
  <si>
    <t>CHI NHÁNH CÔNG TY TNHH MỘT THÀNH VIÊN HỘI NHẬP PHÁT TRIỂN ĐÔNG HƯNG TẠI TP.HÀ NỘI</t>
  </si>
  <si>
    <t>AEON; MIENBAC</t>
  </si>
  <si>
    <t>0312629241-002</t>
  </si>
  <si>
    <t>Số 49, đường Hai Bà Trưng, Phường Trần Hưng Đạo, Quận Hoàn Kiếm, Thành phố Hà Nội, Việt Nam</t>
  </si>
  <si>
    <t>acm0020</t>
  </si>
  <si>
    <t>ACM - IND</t>
  </si>
  <si>
    <t>Quận Cầu Giấy</t>
  </si>
  <si>
    <t>TTTM Indochina Plaza, Số 241 Xuân Thủy, Q. Cầu Giấy, TP HN</t>
  </si>
  <si>
    <t>acm0021</t>
  </si>
  <si>
    <t>ACM - ECO</t>
  </si>
  <si>
    <t>Hưng Yên</t>
  </si>
  <si>
    <t>MIENBAC;AEON;10%</t>
  </si>
  <si>
    <t>Tầng 1, tháp E, Rừng Cọ, Khu đô thị Ecopark, Xã Xuân Quan, Huyện Văn Giang, Tỉnh Hưng Yên</t>
  </si>
  <si>
    <t>ACM-023</t>
  </si>
  <si>
    <t>CHI NHÁNH CÔNG TY TNHH MỘT THÀNH VIÊN HỘI NHẬP PHÁT TRIỂN ĐÔNG HƯNG TẠI HƯNG YÊN</t>
  </si>
  <si>
    <t>0312629241-023</t>
  </si>
  <si>
    <t>Tầng 1, tháp E, Rừng Cọ, Khu đô thị Ecopark, Xã Xuân Quan, Huyện Văn Giang, Tỉnh Hưng Yên, Việt Nam</t>
  </si>
  <si>
    <t>AEONLONGBIEN</t>
  </si>
  <si>
    <t>CÔNG TY TNHH AEON VIỆT NAM-CHI NHÁNH LONG BIÊN</t>
  </si>
  <si>
    <t>Phường Long Biên</t>
  </si>
  <si>
    <t>MIENBAC; AEON</t>
  </si>
  <si>
    <t>0311241512-004</t>
  </si>
  <si>
    <t>Số 27, Đường Cổ Linh, Phường Long Biên, Thành Phố Hà Nội</t>
  </si>
  <si>
    <t>AEON</t>
  </si>
  <si>
    <t>ARIMI</t>
  </si>
  <si>
    <t>CÔNG TY TNHH Bán Lẻ Arimi</t>
  </si>
  <si>
    <t>MIENBAC</t>
  </si>
  <si>
    <t>0107467894</t>
  </si>
  <si>
    <t>Tầng 2, TTTM Mipec Riverside, Số 2, Phố Long Biên II,Phường Ngọc Lâm, Hà Nội</t>
  </si>
  <si>
    <t>BACHTIN</t>
  </si>
  <si>
    <t>CÔNG TY TNHH  THƯƠNG MẠI DỊCH VỤ BÁCH TÍN</t>
  </si>
  <si>
    <t>LALANOW</t>
  </si>
  <si>
    <t>Quận Tây Hồ</t>
  </si>
  <si>
    <t>0108842298</t>
  </si>
  <si>
    <t>Số 12B ngách 47/3 phố Võng Thị, Phường Bưởi, Quận Tây Hồ, Thành phố Hà Nội, Việt Nam</t>
  </si>
  <si>
    <t>BITEXCO NAM LONG</t>
  </si>
  <si>
    <t>CÔNG TY CỔ PHẦN BITEXCO NAM LONG</t>
  </si>
  <si>
    <t>Thái Bình</t>
  </si>
  <si>
    <t>1000341509</t>
  </si>
  <si>
    <t>Lô A2, Khu Công Nghiệp Nguyễn Đức Cảnh, Phường Trần Hưng Đạo, Thành phố Thái Bình, Thái Bình.</t>
  </si>
  <si>
    <t>BRG</t>
  </si>
  <si>
    <t>CÔNG TY TNHH XUẤT - NHẬP KHẨU VÀ BÁN LẺ HÀNG TIÊU DÙNG HÀ NỘI</t>
  </si>
  <si>
    <t>5%; BRG; MIENBAC</t>
  </si>
  <si>
    <t>0108609950</t>
  </si>
  <si>
    <t>Số 51 phố Lê Đại Hành, Phường Hai Bà Trưng, Thành phố Hà Nội, Việt Nam</t>
  </si>
  <si>
    <t>0108432911</t>
  </si>
  <si>
    <t>Số 142 đường Lê Duẩn, Phường Văn Miếu - Quốc Tử Giám, Thành phố Hà Nội, Việt Nam</t>
  </si>
  <si>
    <t>brg10011</t>
  </si>
  <si>
    <t>Siêu thị intimex 120 Hàng Trống</t>
  </si>
  <si>
    <t>MIENBAC;5%;BRG</t>
  </si>
  <si>
    <t>10011. Siêu thị BRGMart 120 Hàng Trống</t>
  </si>
  <si>
    <t>Số 120 Hàng Trống, phường Hàng Trống, quận Hoàn Kiếm, Hà Nội</t>
  </si>
  <si>
    <t>Số 120 Hàng Trống, phường Hàng Trống, Quận Hoàn Kiếm, Hà Nội</t>
  </si>
  <si>
    <t>brg10021</t>
  </si>
  <si>
    <t>Siêu thị BRGMart Nguyễn Văn Cừ</t>
  </si>
  <si>
    <t>Quận Long Biên</t>
  </si>
  <si>
    <t>10021. Siêu thị BRGMart Nguyễn Văn Cừ</t>
  </si>
  <si>
    <t>Ngõ 390 tòa nhà Berriver, Nguyễn Văn Cừ, phường Bồ Đề, quận Long Biên, thành phố Hà Nội</t>
  </si>
  <si>
    <t>brg10031</t>
  </si>
  <si>
    <t>BRGMART 15-17 Ngọc Khánh, Hà Nội</t>
  </si>
  <si>
    <t>Quận Ba Đình</t>
  </si>
  <si>
    <t>BRG 15-17 Ngọc Khánh, Ba Đình, Hà Nội</t>
  </si>
  <si>
    <t>brg10041</t>
  </si>
  <si>
    <t>Siêu thị intimex Hải Dương</t>
  </si>
  <si>
    <t>Hải Dương</t>
  </si>
  <si>
    <t>BRGMART Hải Dương</t>
  </si>
  <si>
    <t>Số 1 Nguyễn Lương Bằng, P.Phạm Ngũ Lão, Tp.Hải Dương</t>
  </si>
  <si>
    <t>brg10051</t>
  </si>
  <si>
    <t>BRGMART 174 Lạc Long Quân, Tây Hồ</t>
  </si>
  <si>
    <t>BRGMART 174 Lạc Long Quân, P.Bưởi, Q.Tây Hồ, Hà Nội</t>
  </si>
  <si>
    <t>brg10061</t>
  </si>
  <si>
    <t>Siêu thị BRGMart Phố Nối</t>
  </si>
  <si>
    <t>BRGMART Phố Nối, Hưng Yên</t>
  </si>
  <si>
    <t>Khu đô thị Lạc Hồng Phúc - Phường Mỹ Hào - Tỉnh Hưng Yên</t>
  </si>
  <si>
    <t>brg10101</t>
  </si>
  <si>
    <t>Siêu thị intimex Hải Phòng</t>
  </si>
  <si>
    <t>Hải Phòng</t>
  </si>
  <si>
    <t>BRGMART Hải Phòng</t>
  </si>
  <si>
    <t>BRGMART 23 Minh Khai, Hồng Bàng, tp.Hải Phòng</t>
  </si>
  <si>
    <t>brg10141</t>
  </si>
  <si>
    <t>BRG10141 Siêu thị Intimemex Như Quỳnh, Hưng Yên</t>
  </si>
  <si>
    <t>Các cửa hàng thuộc cty TNHH BRG</t>
  </si>
  <si>
    <t>Thị trấn Như Quỳnh, huyện Văn Lâm, tỉnh Hưng Yên</t>
  </si>
  <si>
    <t>brg11011</t>
  </si>
  <si>
    <t>Siêu thị Fujimart 142 Lê Duẩn</t>
  </si>
  <si>
    <t>Quận Đống Đa</t>
  </si>
  <si>
    <t>BRG 142 Lê Duẩn, Đống Đa</t>
  </si>
  <si>
    <t>Siêu thị Fujimart 142 Lê Duẩn, quận Đống Đa, HN</t>
  </si>
  <si>
    <t>brg11021</t>
  </si>
  <si>
    <t>Siêu thị Fujimart 36 Hoàng Cầu</t>
  </si>
  <si>
    <t>Fuji mart 36 Hoàng Cầu, Đống Đa, HN</t>
  </si>
  <si>
    <t>Siêu thị Fujimart 36 Hoàng Cầu, Đống Đa, HN</t>
  </si>
  <si>
    <t>brg11031</t>
  </si>
  <si>
    <t>Siêu thị Fujimart 324 Tây Sơn</t>
  </si>
  <si>
    <t>Siêu thị Fujimart 324 Tây Sơn, Đống Đa, HN</t>
  </si>
  <si>
    <t>brg11041</t>
  </si>
  <si>
    <t>Siêu thị Fujimart Huỳnh Thúc Kháng</t>
  </si>
  <si>
    <t>Tầng 2, Tòa nhà Hateco, số 4A Huỳnh Thúc Kháng, quận Đống Đa, thành phố Hà Nội, Việt Nam</t>
  </si>
  <si>
    <t>brg11051</t>
  </si>
  <si>
    <t>Siêu thị Fujimart Trần Phú - Hà Đông</t>
  </si>
  <si>
    <t>Quận Hà Đông</t>
  </si>
  <si>
    <t>Tòa nhà Mac Plaza, số 10 Trần Phú, quận Hà Đông, thành phố Hà Nội</t>
  </si>
  <si>
    <t>brg11081</t>
  </si>
  <si>
    <t>Siêu thị Fuji Bùi Ngọc Dương</t>
  </si>
  <si>
    <t>Quận Hai Bà Trưng</t>
  </si>
  <si>
    <t>BRGMART 89 Bùi Ngọc Dương, Hai Bà Trưng, Hà Nội</t>
  </si>
  <si>
    <t>BRG 89 Bùi Ngọc Dương, Hai Bà Trưng, Hà Nội</t>
  </si>
  <si>
    <t>brg11091</t>
  </si>
  <si>
    <t>BRG D2 Giảng Võ, Hà Nội</t>
  </si>
  <si>
    <t>BRG D2 Giảng Võ, Ba Đình, Hà Nội</t>
  </si>
  <si>
    <t>brg11101</t>
  </si>
  <si>
    <t>Siêu thị Fuji MD Complex</t>
  </si>
  <si>
    <t>Quận Nam Từ Liêm</t>
  </si>
  <si>
    <t>BRGMART Siêu thị MD Complex</t>
  </si>
  <si>
    <t>Tỏa nhà MD Complex, 2 Hàm Nghi, KĐT Mỹ Đình 1, Nam Từ Liêm, Hà Nội</t>
  </si>
  <si>
    <t>brg11121</t>
  </si>
  <si>
    <t>Siêu thị Fuji The Light</t>
  </si>
  <si>
    <t>Siêu thị Fujimart Tố Hữu</t>
  </si>
  <si>
    <t>Tầng 1 tòa nhà CT2, KĐT Trung Văn, Q. Nam Từ Liêm, Hà Nội</t>
  </si>
  <si>
    <t>brg11161</t>
  </si>
  <si>
    <t>Siêu thị Fujimart 249 Thụy Khê</t>
  </si>
  <si>
    <t>Tòa nhà Lexington, 249 Thụy Khê, P. Thụy Khê, Q. Tây Hồ, Hà Nội</t>
  </si>
  <si>
    <t>brg11171</t>
  </si>
  <si>
    <t>Siêu thị Fujimart 89 Lạc Long Quân</t>
  </si>
  <si>
    <t>Phường Nghĩa Đô</t>
  </si>
  <si>
    <t>11171. Siêu thị Fujimart 181 Lạc Long Quân</t>
  </si>
  <si>
    <t>Tòa nhà Rosary 89 Lạc Long Quân, Nghĩa Đô, Cầu Giấy, Hà Nội</t>
  </si>
  <si>
    <t>brg11181</t>
  </si>
  <si>
    <t>Siêu thị Fujimart Chính Kinh</t>
  </si>
  <si>
    <t>Quận Thanh Xuân</t>
  </si>
  <si>
    <t>Tòa nhà Sapphire, số 4 Chính Kinh, Thượng Đình, Thanh Xuân, Hà NộiTòa nhà Sapphire, số 4 Chính Kinh, Thượng Đình, Thanh Xuân, Hà Nội</t>
  </si>
  <si>
    <t>Tòa nhà Sapphire, số 4 Chính Kinh, Thượng Đình, Thanh Xuân, Hà Nội</t>
  </si>
  <si>
    <t>brg11191</t>
  </si>
  <si>
    <t>Siêu thị FujiMart Lê Văn Lương</t>
  </si>
  <si>
    <t>Tòa nhà Diamond Plaza, 25 Lê Văn Lương, Thanh Xuân, Hà Nội</t>
  </si>
  <si>
    <t>brg11201</t>
  </si>
  <si>
    <t>Siêu thị FujiMart Trung Yên</t>
  </si>
  <si>
    <t>Phường Yên Hoà</t>
  </si>
  <si>
    <t>11201. Siêu thị FujiMart Trung Yên</t>
  </si>
  <si>
    <t>Tòa nhà Trung Yên 1, KĐT Trung Yên, Cầu Giấy, Hà Nội</t>
  </si>
  <si>
    <t>brg11211</t>
  </si>
  <si>
    <t>Siêu thị Fujimart 67 Trần Phú-Ba Đình</t>
  </si>
  <si>
    <t>Siêu thị Fujimart 67 Trần Phú-Ba Đình, HN</t>
  </si>
  <si>
    <t>brg11221</t>
  </si>
  <si>
    <t>Siêu thị FujiMart Tân Mai</t>
  </si>
  <si>
    <t>Quận Hoàng Mai</t>
  </si>
  <si>
    <t>FujiMart 109 Tân Mai, Phường Tân Mai, Quận Hoàng Mai, HN</t>
  </si>
  <si>
    <t>brg11241</t>
  </si>
  <si>
    <t>Siêu thị FujiMart Times City</t>
  </si>
  <si>
    <t>Tòa nhà T9 Times City, số 458 Minh Khai, P. Vĩnh Tuy, Hai Bà Trưng, Hà Nội</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</si>
  <si>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</si>
  <si>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</si>
  <si>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</si>
  <si>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</si>
  <si>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</si>
  <si>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</si>
  <si>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</si>
  <si>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</si>
  <si>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</si>
  <si>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</si>
  <si>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</si>
  <si>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</si>
  <si>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</si>
  <si>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Siêu thị HaproMart Lương Đình Của</t>
  </si>
  <si>
    <t>BRGMART 135 Lương Định Của, Hà Nội</t>
  </si>
  <si>
    <t>BRGMART 135 Lương Định Của, Đống Đa, Hà Nội</t>
  </si>
  <si>
    <t>brg12091</t>
  </si>
  <si>
    <t>Siêu thị HaproMart A4 Vĩnh Phúc, Ba Đình</t>
  </si>
  <si>
    <t>BRGMART Vĩnh Phúc, HN</t>
  </si>
  <si>
    <t>Tầng 1, nhà G3, TT Vĩnh Phúc, P.Vĩnh Phúc, Q.Ba Đình, HN</t>
  </si>
  <si>
    <t>brg12111</t>
  </si>
  <si>
    <t>BRGMART E6 Quỳnh Mai, Hai Bà Trưng, Hà Nội</t>
  </si>
  <si>
    <t>brg12171</t>
  </si>
  <si>
    <t>BRGMART 5 Hàm Tử Quan, Hoàn Kiếm, Hà Nội</t>
  </si>
  <si>
    <t>brg12201</t>
  </si>
  <si>
    <t>CH Hapro 198 Lò Đúc</t>
  </si>
  <si>
    <t>BRGMART 198 Lò Đúc, Hà Nội</t>
  </si>
  <si>
    <t>BRGMART 198 Lò Đúc, Hai Bà Trưng, Hà Nội</t>
  </si>
  <si>
    <t>brg12211</t>
  </si>
  <si>
    <t>CH Hapro 15-17 Đội cấn</t>
  </si>
  <si>
    <t>BRGMART 15-17 Đội Cấn, Hà Nội</t>
  </si>
  <si>
    <t>BRGMART 15-17 Đội Cấn, Ba Đình, Hà Nội</t>
  </si>
  <si>
    <t>brg12221</t>
  </si>
  <si>
    <t>CH Hapro 53D Hàng Bài</t>
  </si>
  <si>
    <t>BRGMART 53D Hàng Bài, Hoàn Kiếm, Hà Nội</t>
  </si>
  <si>
    <t>brg12231</t>
  </si>
  <si>
    <t>Cửa hàng Haprofood N4C Trung Hòa Nhân Chính</t>
  </si>
  <si>
    <t>Tầng 1 toàn N4C Trung Hòa - Nhân Chính, Thanh Xuân,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</si>
  <si>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</si>
  <si>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</si>
  <si>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</si>
  <si>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</si>
  <si>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</si>
  <si>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</si>
  <si>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</si>
  <si>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CH Hapro 160-162 ngõ Thái Thịnh I</t>
  </si>
  <si>
    <t>BRGMAR 160 ngõ Thái Thịnh 1, Hà Nội</t>
  </si>
  <si>
    <t>BRGMART 160 ngõ Thái Thịnh 1, Đống Đa, Hà Nội</t>
  </si>
  <si>
    <t>brg12341</t>
  </si>
  <si>
    <t>CH Hapro 94 Láng Hạ</t>
  </si>
  <si>
    <t>BRGMART 94 Láng Hạ, Hà Nội</t>
  </si>
  <si>
    <t>BRGMART 94 Láng Hạ, Đống Đa, Hà Nội</t>
  </si>
  <si>
    <t>brg12342</t>
  </si>
  <si>
    <t>Siêu thị BRGMart Moonlight Vân Canh</t>
  </si>
  <si>
    <t>Huyện Hoài Đức</t>
  </si>
  <si>
    <t>Xã An Khánh</t>
  </si>
  <si>
    <t>Tầng 1 Tòa nhà Moonlight 1, Vân Canh, An Khánh, Hoài Đức, HN</t>
  </si>
  <si>
    <t>brg12351</t>
  </si>
  <si>
    <t>CH Hapro 83 Nguyễn An Ninh</t>
  </si>
  <si>
    <t>BRGMART 83 Nguyễn An Ninh, Hà Nội</t>
  </si>
  <si>
    <t>BRGMART 83 Nguyễn An Ninh, Hoàng Mai, Hà Nội</t>
  </si>
  <si>
    <t>brg12401</t>
  </si>
  <si>
    <t>BRGMART 12 Quán Thánh, Hà Nội</t>
  </si>
  <si>
    <t>BRGMART 12 Quán Thánh, Ba Đình, Hà Nội</t>
  </si>
  <si>
    <t>brg12411</t>
  </si>
  <si>
    <t>Cửa hàng HaproFood 63 Cầu Gỗ</t>
  </si>
  <si>
    <t>12411. Cửa hàng HaproFood 63 Cầu Gỗ</t>
  </si>
  <si>
    <t>63 Cầu Gỗ, phường Hàng Bạc, quận Hoàn Kiếm, thành phố Hà Nội</t>
  </si>
  <si>
    <t>brg12431</t>
  </si>
  <si>
    <t>BRGMART 376 Khâm Thiên, Hà Nội</t>
  </si>
  <si>
    <t>BRGMART 376 Khâm Thiên, Đống Đa, Hà Nội</t>
  </si>
  <si>
    <t>brg12441</t>
  </si>
  <si>
    <t>BRG 156 Ngọc Lâm, Hà Nội</t>
  </si>
  <si>
    <t>Phường Ngọc Lâm</t>
  </si>
  <si>
    <t>156 Ngọc Lâm, Long Biên, Hà Nội</t>
  </si>
  <si>
    <t>brg12451</t>
  </si>
  <si>
    <t>BRGMART Chợ Sa, Cổ Loa, Đông Anh, Hà Nội</t>
  </si>
  <si>
    <t>Huyện Đông Anh</t>
  </si>
  <si>
    <t>brg12481</t>
  </si>
  <si>
    <t>Siêu thị BRGMart 63 Hàng trống</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</si>
  <si>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</si>
  <si>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</si>
  <si>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</si>
  <si>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</si>
  <si>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</si>
  <si>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</si>
  <si>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</si>
  <si>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</si>
  <si>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</si>
  <si>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</si>
  <si>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</si>
  <si>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</si>
  <si>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</si>
  <si>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Hoàn Kiếm, Hà Nội</t>
  </si>
  <si>
    <t>brg12561</t>
  </si>
  <si>
    <t>BRG Thôn Cương Ngô</t>
  </si>
  <si>
    <t>Huyện Thanh Trì</t>
  </si>
  <si>
    <t>66/673 đường Cổ Điển, TT Văn Điển, huyện Thanh Trì, HN</t>
  </si>
  <si>
    <t>brg12571</t>
  </si>
  <si>
    <t>Siêu thị BRGMart Mạo Khê</t>
  </si>
  <si>
    <t>Quảng Ninh</t>
  </si>
  <si>
    <t>Thị xã Đông Triều</t>
  </si>
  <si>
    <t>BRGMart Mao Khê</t>
  </si>
  <si>
    <t>Nguyễn Văn Cừ, TT. Mạo Khê, tx. Đông Triều, Quảng Ninh</t>
  </si>
  <si>
    <t>BRG số 1 nguyễn lương Bằng, P.Phạm Ngũ Lão, Tp.Hải Dương</t>
  </si>
  <si>
    <t>brg12661</t>
  </si>
  <si>
    <t>BRG 362 Ngọc Lâm, Hà Nội</t>
  </si>
  <si>
    <t>362 Ngọc Lâm, Long Biên, Hà Nội</t>
  </si>
  <si>
    <t>brg12671</t>
  </si>
  <si>
    <t>CH Haprofood Ecohome 3</t>
  </si>
  <si>
    <t>Quận Bắc Từ Liêm</t>
  </si>
  <si>
    <t>BRGMART Ecohome3, Hà Nội</t>
  </si>
  <si>
    <t>BRGMART Ecohome3, Bắc Từ Liêm, Hà Nội</t>
  </si>
  <si>
    <t>brg12681</t>
  </si>
  <si>
    <t>BRG mart N16 Sài Đồng</t>
  </si>
  <si>
    <t>BRG N16 Sài Đồng, Hà Nội</t>
  </si>
  <si>
    <t>G1, N16-01 Le Grand Jadin, KĐT Sài Đồng, Long Biên, Hà Nội</t>
  </si>
  <si>
    <t>brg12691</t>
  </si>
  <si>
    <t>BRG mart Intracom Đông Anh</t>
  </si>
  <si>
    <t>BRGMart Intracom Vĩnh Ngọc</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</si>
  <si>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</si>
  <si>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</si>
  <si>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</si>
  <si>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</si>
  <si>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</si>
  <si>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</si>
  <si>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Huyện Chương Mỹ</t>
  </si>
  <si>
    <t>BRG Lộc Ninh Singashine - Thị trấn Chúc Sơn, Chương Mỹ, HN</t>
  </si>
  <si>
    <t>brg12721</t>
  </si>
  <si>
    <t>BRG UDIC Riverside 1 - 122 Vĩnh Tuy, Hai Bà Trưng, HN</t>
  </si>
  <si>
    <t>brg12731</t>
  </si>
  <si>
    <t>CH Haprofood 9-11 Thổ Quan</t>
  </si>
  <si>
    <t>BRGMART 9-11 Thổ Quan, Đống Đa, HN</t>
  </si>
  <si>
    <t>brg12741</t>
  </si>
  <si>
    <t>CH Haprofood 9 Lê Qúy Đôn</t>
  </si>
  <si>
    <t>BRGMART 9 Lê Quý Đôn, Hai Bà Trưng, HN</t>
  </si>
  <si>
    <t>brg12751</t>
  </si>
  <si>
    <t>CH Haprofood 24 Trần Nhật Duật</t>
  </si>
  <si>
    <t>BRG 24 Trần Nhật Duật, Hoàn Kiếm, Hà Nội</t>
  </si>
  <si>
    <t>24 Trần Nhật Duật, Phường Đông Xuân, Q.Hoàn Kiếm, Hà Nội</t>
  </si>
  <si>
    <t>brg12761</t>
  </si>
  <si>
    <t>Siêu thị FujiMart 51 Lê Đại Hành</t>
  </si>
  <si>
    <t>Phường Lê Đại Hành</t>
  </si>
  <si>
    <t>Số 51 Lê Đại Hành, P. Lê Đại Hành, Q. Hai Bà Trưng, HN</t>
  </si>
  <si>
    <t>brg12801</t>
  </si>
  <si>
    <t>Siêu thị BRGMart Đồ Sơn Hải Phòng</t>
  </si>
  <si>
    <t>BRG Khu d.cư số 8, Đường 353, P. Ngọc Xuyên, Q. Đồ Sơn, Hải Phòng</t>
  </si>
  <si>
    <t>brg13011</t>
  </si>
  <si>
    <t>Seikamart Phạm Ngọc Thạch</t>
  </si>
  <si>
    <t>BRG 8 Phạm Ngọc Thạch, Đống Đa, HN</t>
  </si>
  <si>
    <t>BRGMART Số 8 Phạm Ngọc Thạch, Đống Đa, HN</t>
  </si>
  <si>
    <t>brg13031</t>
  </si>
  <si>
    <t>BRG 1 Lý Nam Đế, Hoàn Kiếm, Hà Nội</t>
  </si>
  <si>
    <t>brg13041</t>
  </si>
  <si>
    <t>Seikamart 275 nguyễn Trãi</t>
  </si>
  <si>
    <t>BRGMART 275 Nguyễn Trãi, Hà Nội</t>
  </si>
  <si>
    <t>Tầng 1, tòa A, chung cư Goldland, 275 Nguyễn Trãi, Q.Thanh Xuân, Hà Nội</t>
  </si>
  <si>
    <t>brg13061</t>
  </si>
  <si>
    <t>Seika Dimond Westlake 98 Tô Ngọc Vân</t>
  </si>
  <si>
    <t>BRGMART 98 Tô Ngọc Vân, Hà Nội</t>
  </si>
  <si>
    <t>98 Tô Ngọc Vân, Tây Hồ, HN</t>
  </si>
  <si>
    <t>CANHTOAN</t>
  </si>
  <si>
    <t>TRẦN CẢNH TOÀN</t>
  </si>
  <si>
    <t>ncc giò lụa Khánh Toàn</t>
  </si>
  <si>
    <t>Xã Liên Ninh</t>
  </si>
  <si>
    <t>0105426204</t>
  </si>
  <si>
    <t>Tại nhà, thôn Thọ Am, Xã Liên Ninh, Huyện Thanh Trì, Thành phố Hà Nội, Việt Nam</t>
  </si>
  <si>
    <t>CHIHAU624</t>
  </si>
  <si>
    <t>Hà Nội</t>
  </si>
  <si>
    <t>CHKINHDONG-BACNINH</t>
  </si>
  <si>
    <t>Cửa hàng tiện lợi Kinh Đông</t>
  </si>
  <si>
    <t>Bắc Ninh</t>
  </si>
  <si>
    <t>Lô số 6, Đường Ngô Tất Tố, Phường Ninh Xá, Thành Phố Bắc Ninh, Tỉnh Bắc Ninh</t>
  </si>
  <si>
    <t>CHOHAY</t>
  </si>
  <si>
    <t>HỘ KINH DOANH LÊ THỊ KHÁNH LOAN- CHỢ HAY</t>
  </si>
  <si>
    <t>Quận Hồng Bàng</t>
  </si>
  <si>
    <t>Phường Quán Toan</t>
  </si>
  <si>
    <t>KLGT</t>
  </si>
  <si>
    <t>Thửa đất số 22, Phường Quán Toan, Quận Hồng Bàng, Thành phố Hải Phòng, Việt Nam</t>
  </si>
  <si>
    <t>8112982260-001</t>
  </si>
  <si>
    <t>Circlek; Circlekmienbac; MIENBAC</t>
  </si>
  <si>
    <t>0306182043-010</t>
  </si>
  <si>
    <t>Số 205 Lạc Long Quân, Phường Tây Hồ, Thành phố Hà Nội, Việt Nam</t>
  </si>
  <si>
    <t>0306182043-015</t>
  </si>
  <si>
    <t>Căn nhà số 01, Lô A6, Khu đô thị mới phía đông Hòn Cặp Bè, Tổ 4, Khu phố 4A, Phường Hạ Long, Tỉnh Quảng Ninh, Việt Nam</t>
  </si>
  <si>
    <t>0306182043-019</t>
  </si>
  <si>
    <t>261A đường Trần Nguyên Hãn, Phường An Biên, Thành phố Hải Phòng, Việt Nam</t>
  </si>
  <si>
    <t>Số MRA-095A, Đường nội bộ Khu biệt thự Thủy Nguyên, Xã Phụng Công, Tỉnh Hưng Yên, Việt Nam</t>
  </si>
  <si>
    <t>0306182043-023</t>
  </si>
  <si>
    <t>0306182043-024</t>
  </si>
  <si>
    <t>125 Trần Hưng Đạo, Khu phố 4, Phường Kinh Bắc, Tỉnh Bắc Ninh, Việt Nam</t>
  </si>
  <si>
    <t>Thái Nguyên</t>
  </si>
  <si>
    <t>0306182043-029</t>
  </si>
  <si>
    <t>Số 28 đường Lương Ngọc Quyến, Phường Phan Đình Phùng, Tỉnh Thái Nguyên, Việt Nam</t>
  </si>
  <si>
    <t>CircleK-HL4001</t>
  </si>
  <si>
    <t>CircleK Số 1 lô A6, KĐT Mới phía đông Hòn Cặp Bè, tổ 4, khu 4A</t>
  </si>
  <si>
    <t>Số 1 lô A6, KĐT Mới phía đông Hòn Cặp Bè, Tổ 4, khu 4A, Phường Hồng Hải, Thành phố Hạ Long, Tỉnh Quảng Ninh</t>
  </si>
  <si>
    <t>CircleK-HL4002</t>
  </si>
  <si>
    <t>CircleK Tầng 1, tòa A, khu dịch vụ 7A-8A tòa nhà Lideco Hạ Long</t>
  </si>
  <si>
    <t>Tầng 1, Tòa A, khu dịch vụ 7A-8A tòa nhà Lideco Hạ Long, Phường Trần Hưng Đạo, Thành phố Hạ Long, Tỉnh Quảng Ninh</t>
  </si>
  <si>
    <t>CircleK-HL4005</t>
  </si>
  <si>
    <t>CircleK Số 534 Nguyễn Văn Cừ, Phường Hồng Hải, Thành phố Hạ Long</t>
  </si>
  <si>
    <t>Thành phố Hạ Long</t>
  </si>
  <si>
    <t>Phường Hồng Hải</t>
  </si>
  <si>
    <t>Hồng Nhung</t>
  </si>
  <si>
    <t>Số 534 Nguyễn Văn Cừ, Phường Hồng Hải, Thành phố Hạ Long, Tỉnh Quảng Ninh, Việt Nam</t>
  </si>
  <si>
    <t>CircleK-HL4006</t>
  </si>
  <si>
    <t>CircleK Số 114 đường Hạ Long, Phường Bãi Cháy, Thành phố Hạ Long</t>
  </si>
  <si>
    <t>Phường Bãi Cháy</t>
  </si>
  <si>
    <t>Số 114 đường Hạ Long, Phường Bãi Cháy, Thành phố Hạ Long, Tỉnh Quảng Ninh, Việt Nam</t>
  </si>
  <si>
    <t>CircleK-HL4007</t>
  </si>
  <si>
    <t>CircleK Số 550, Tổ 3, Khu phố 9A, đường Hạ Long, Phường Bãi Cháy, Thành phố Hạ Long</t>
  </si>
  <si>
    <t>Số 550, Tổ 3, Khu phố 9A, đường Hạ Long, Phường Bãi Cháy, Thành phố Hạ Long, Tỉnh Quảng Ninh, Việt Nam</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</si>
  <si>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</si>
  <si>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</si>
  <si>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</si>
  <si>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</si>
  <si>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</si>
  <si>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</si>
  <si>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</si>
  <si>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</si>
  <si>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</si>
  <si>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</si>
  <si>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</si>
  <si>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</si>
  <si>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</si>
  <si>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</si>
  <si>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</si>
  <si>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</si>
  <si>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</si>
  <si>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</si>
  <si>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</si>
  <si>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</si>
  <si>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</si>
  <si>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</si>
  <si>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</si>
  <si>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</si>
  <si>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</si>
  <si>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</si>
  <si>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</si>
  <si>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</si>
  <si>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</si>
  <si>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</si>
  <si>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</si>
  <si>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</si>
  <si>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</si>
  <si>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</si>
  <si>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</si>
  <si>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</si>
  <si>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</si>
  <si>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</si>
  <si>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</si>
  <si>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</si>
  <si>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</si>
  <si>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</si>
  <si>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</si>
  <si>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</si>
  <si>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</si>
  <si>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</si>
  <si>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</si>
  <si>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</si>
  <si>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</si>
  <si>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</si>
  <si>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</si>
  <si>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</si>
  <si>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</si>
  <si>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</si>
  <si>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</si>
  <si>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</si>
  <si>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</si>
  <si>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</si>
  <si>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</si>
  <si>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</si>
  <si>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</si>
  <si>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</si>
  <si>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</si>
  <si>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</si>
  <si>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</si>
  <si>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</si>
  <si>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</si>
  <si>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</si>
  <si>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</si>
  <si>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</si>
  <si>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</si>
  <si>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</si>
  <si>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</si>
  <si>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</si>
  <si>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</si>
  <si>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</si>
  <si>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</si>
  <si>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</si>
  <si>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</si>
  <si>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</si>
  <si>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</si>
  <si>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</si>
  <si>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</si>
  <si>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</si>
  <si>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</si>
  <si>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</si>
  <si>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</si>
  <si>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</si>
  <si>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</si>
  <si>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</si>
  <si>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</si>
  <si>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</si>
  <si>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</si>
  <si>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</si>
  <si>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</si>
  <si>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</si>
  <si>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</si>
  <si>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</si>
  <si>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</si>
  <si>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</si>
  <si>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</si>
  <si>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</si>
  <si>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</si>
  <si>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</si>
  <si>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</si>
  <si>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</si>
  <si>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</si>
  <si>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</si>
  <si>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</si>
  <si>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</si>
  <si>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</si>
  <si>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</si>
  <si>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</si>
  <si>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</si>
  <si>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</si>
  <si>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</si>
  <si>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</si>
  <si>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</si>
  <si>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</si>
  <si>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</si>
  <si>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</si>
  <si>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</si>
  <si>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</si>
  <si>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</si>
  <si>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</si>
  <si>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</si>
  <si>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</si>
  <si>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</si>
  <si>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</si>
  <si>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</si>
  <si>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</si>
  <si>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</si>
  <si>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</si>
  <si>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</si>
  <si>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</si>
  <si>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</si>
  <si>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</si>
  <si>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</si>
  <si>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</si>
  <si>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</si>
  <si>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</si>
  <si>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</si>
  <si>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</si>
  <si>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</si>
  <si>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</si>
  <si>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</si>
  <si>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</si>
  <si>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</si>
  <si>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</si>
  <si>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</si>
  <si>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</si>
  <si>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</si>
  <si>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</si>
  <si>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</si>
  <si>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</si>
  <si>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</si>
  <si>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</si>
  <si>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</si>
  <si>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</si>
  <si>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</si>
  <si>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</si>
  <si>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</si>
  <si>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</si>
  <si>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</si>
  <si>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</si>
  <si>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</si>
  <si>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</si>
  <si>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</si>
  <si>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</si>
  <si>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</si>
  <si>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</si>
  <si>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</si>
  <si>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</si>
  <si>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</si>
  <si>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</si>
  <si>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</si>
  <si>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</si>
  <si>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</si>
  <si>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</si>
  <si>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</si>
  <si>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</si>
  <si>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</si>
  <si>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</si>
  <si>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</si>
  <si>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</si>
  <si>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</si>
  <si>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</si>
  <si>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</si>
  <si>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</si>
  <si>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</si>
  <si>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</si>
  <si>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</si>
  <si>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</si>
  <si>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</si>
  <si>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</si>
  <si>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</si>
  <si>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</si>
  <si>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</si>
  <si>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</si>
  <si>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</si>
  <si>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</si>
  <si>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</si>
  <si>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</si>
  <si>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</si>
  <si>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</si>
  <si>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</si>
  <si>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</si>
  <si>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</si>
  <si>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</si>
  <si>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</si>
  <si>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</si>
  <si>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</si>
  <si>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</si>
  <si>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</si>
  <si>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</si>
  <si>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</si>
  <si>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</si>
  <si>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</si>
  <si>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</si>
  <si>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</si>
  <si>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</si>
  <si>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</si>
  <si>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</si>
  <si>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</si>
  <si>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</si>
  <si>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</si>
  <si>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</si>
  <si>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</si>
  <si>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</si>
  <si>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</si>
  <si>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</si>
  <si>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</si>
  <si>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</si>
  <si>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</si>
  <si>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</si>
  <si>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</si>
  <si>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</si>
  <si>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</si>
  <si>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</si>
  <si>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</si>
  <si>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</si>
  <si>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</si>
  <si>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</si>
  <si>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</si>
  <si>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</si>
  <si>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</si>
  <si>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</si>
  <si>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</si>
  <si>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</si>
  <si>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</si>
  <si>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</si>
  <si>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</si>
  <si>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</si>
  <si>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</si>
  <si>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</si>
  <si>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</si>
  <si>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</si>
  <si>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</si>
  <si>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</si>
  <si>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</si>
  <si>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</si>
  <si>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</si>
  <si>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</si>
  <si>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</si>
  <si>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</si>
  <si>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</si>
  <si>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</si>
  <si>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</si>
  <si>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</si>
  <si>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</si>
  <si>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</si>
  <si>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</si>
  <si>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</si>
  <si>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</si>
  <si>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</si>
  <si>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</si>
  <si>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</si>
  <si>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</si>
  <si>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</si>
  <si>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</si>
  <si>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</si>
  <si>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</si>
  <si>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</si>
  <si>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</si>
  <si>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</si>
  <si>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</si>
  <si>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</si>
  <si>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 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</si>
  <si>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</si>
  <si>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</si>
  <si>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</si>
  <si>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</si>
  <si>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</si>
  <si>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</si>
  <si>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</si>
  <si>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</si>
  <si>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</si>
  <si>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</si>
  <si>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</si>
  <si>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</si>
  <si>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</si>
  <si>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</si>
  <si>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</si>
  <si>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</si>
  <si>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</si>
  <si>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</si>
  <si>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</si>
  <si>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</si>
  <si>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</si>
  <si>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</si>
  <si>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</si>
  <si>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</si>
  <si>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</si>
  <si>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</si>
  <si>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</si>
  <si>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</si>
  <si>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</si>
  <si>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</si>
  <si>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</si>
  <si>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</si>
  <si>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</si>
  <si>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</si>
  <si>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</si>
  <si>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</si>
  <si>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</si>
  <si>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</si>
  <si>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</si>
  <si>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</si>
  <si>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</si>
  <si>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</si>
  <si>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</si>
  <si>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</si>
  <si>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</si>
  <si>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</si>
  <si>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</si>
  <si>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</si>
  <si>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</si>
  <si>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</si>
  <si>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</si>
  <si>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</si>
  <si>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</si>
  <si>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</si>
  <si>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</si>
  <si>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</si>
  <si>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</si>
  <si>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</si>
  <si>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</si>
  <si>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</si>
  <si>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</si>
  <si>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</si>
  <si>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</si>
  <si>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</si>
  <si>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</si>
  <si>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</si>
  <si>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</si>
  <si>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</si>
  <si>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</si>
  <si>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</si>
  <si>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</si>
  <si>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minh khai , Hai bà trưng,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</si>
  <si>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</si>
  <si>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</si>
  <si>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</si>
  <si>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</si>
  <si>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</si>
  <si>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</si>
  <si>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</si>
  <si>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</si>
  <si>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</si>
  <si>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</si>
  <si>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</si>
  <si>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</si>
  <si>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</si>
  <si>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</si>
  <si>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</si>
  <si>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</si>
  <si>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</si>
  <si>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</si>
  <si>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</si>
  <si>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</si>
  <si>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</si>
  <si>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</si>
  <si>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</si>
  <si>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</si>
  <si>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</si>
  <si>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</si>
  <si>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</si>
  <si>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</si>
  <si>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</si>
  <si>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</si>
  <si>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</si>
  <si>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</si>
  <si>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</si>
  <si>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</si>
  <si>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</si>
  <si>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</si>
  <si>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</si>
  <si>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</si>
  <si>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</si>
  <si>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</si>
  <si>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</si>
  <si>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</si>
  <si>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</si>
  <si>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</si>
  <si>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</si>
  <si>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</si>
  <si>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</si>
  <si>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</si>
  <si>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</si>
  <si>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</si>
  <si>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Xã Đa Tốn, Huyện Gia Lâm, Hà Nội</t>
  </si>
  <si>
    <t>CircleK-HN2195</t>
  </si>
  <si>
    <t>CircleK Sô 6 Ngõ 124, Phố Vĩnh Tuy</t>
  </si>
  <si>
    <t>Sô 6 ngõ 124, phố Vĩnh Tuy, Phường Vĩnh Tuy, Hai Bà Trưng, Hà Nội</t>
  </si>
  <si>
    <t>CircleK-HN2196</t>
  </si>
  <si>
    <t>CircleK 118 Định Công</t>
  </si>
  <si>
    <t>Phường Phương Liệt</t>
  </si>
  <si>
    <t>Số 118 Định Công, Phường Phương Liệt, Quận Thanh Xuân, Hà Nội</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</si>
  <si>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</si>
  <si>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</si>
  <si>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</si>
  <si>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</si>
  <si>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</si>
  <si>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</si>
  <si>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</si>
  <si>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</si>
  <si>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CircleK Số 1S05, Tòa R1.03 (L31), Lô Đất B5-Ct01</t>
  </si>
  <si>
    <t>Số 1S05, Tòa R1.03 (L31), lô đất B5-CT01, Dự án Khu đô thị Gia Lâm (Vinhomes Ocean Park), Thị trấn Trâu Quỳ, Huyện Gia Lâm, Thành phố Hà Nội</t>
  </si>
  <si>
    <t>CircleK-HN2200</t>
  </si>
  <si>
    <t>CircleK Số 01Sh22 Và 02Sh22, Ô Đất B2-Ct02, Tòa U26-2 (S2.08) Dự Án Khu Đô Thị Gia Lâm - Vinhomes Ocean Park</t>
  </si>
  <si>
    <t>CircleK Số 01Sh22 Và 02Sh22, Ô Đất B2-Ct02, Tòa U26-2 (S2.08)</t>
  </si>
  <si>
    <t>Số 01SH22 và 02SH22, Ô đất B2-CT02, Tòa U26-2 (S2.08) Dự án Khu đô thị Gia Lâm - Vinhomes Ocean Park, Xã Đa Tốn, Huyện Gia Lâm, Thành phố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</si>
  <si>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</si>
  <si>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</si>
  <si>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</si>
  <si>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</si>
  <si>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</si>
  <si>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CircleK Số 01Sh06 Và Số 02Sh06, Ô Đất B2-Ct03, Tòa L26 (S2.11)</t>
  </si>
  <si>
    <t>Số 01SH06 và số 02SH06, Ô đất B2-CT03, Tòa L26 (S2.11), Dự án Khu đô thị Gia Lâm - Vinhomes Ocean Park, Xã Đa Tốn, Huyện Gia Lâm, Thành phố Hà Nội</t>
  </si>
  <si>
    <t>CircleK-HN2203</t>
  </si>
  <si>
    <t>CircleK Số 1Sh09 Và Số 2Sh09, Tòa S1.05 (Z34.1), Lô Đất F1-Ch01 - 5 Khu Đô Thị Mới Tây Mỗ, Đại Mỗ - Vinhomes Park (Vinhomes Smart City)</t>
  </si>
  <si>
    <t>CircleK Số 1Sh09 Và Số 2Sh09, Tòa S1.05 (Z34.1)  (Vinhomes Smart City)</t>
  </si>
  <si>
    <t>Số 1SH09 và số 2SH09, tòa S1.05 (Z34.1), Lô đất F1-CH01 - 5 Khu đô thị mới Tây Mỗ, Đại Mỗ - Vinhomes Park (Vinhomes Smart City), Quận Nam Từ Liêm, Hà Nội</t>
  </si>
  <si>
    <t>CircleK-HN2204</t>
  </si>
  <si>
    <t>CircleK Số 01S15A, Tòa U26 (S2.03), Ô Đất B2-Ct01, Dự Án Khu Đô Thị Gia Lâm - Vinhomes Ocean Park</t>
  </si>
  <si>
    <t>Số 01S15A, Tòa U26 (S2.03), ô đất B2-CT01, Dự án khu đô thị Gia Lâm - Vinhomes Ocean Park, Xã Đa Tốn, Huyện Gia Lâm, Thành phố Hà Nội, Việt Nam</t>
  </si>
  <si>
    <t>CircleK-HN2205</t>
  </si>
  <si>
    <t>CircleK Số 1S11, Tòa S6A (S6.1), Thuộc Khối Nhà S6 (S6.1+S6.2), Khu Công Trình Công Cộng, Thương Mại, Dịch Vụ Và Nhà Ở (Vinhomes Symphony), Lô Đất G4*-Hh16</t>
  </si>
  <si>
    <t>CircleK Số 1S11, Tòa S6A (S6.1), Thuộc Khối Nhà S6 (S6.1+S6.2 (Vinhomes Symphony), Lô Đất G4*-Hh16</t>
  </si>
  <si>
    <t>Số 1S11, tòa S6A (S6.1), thuộc khối nhà S6 (S6.1+S6.2), Khu công trình công cộng, thương mại, dịch vụ và nhà ở (Vinhomes Symphony), lô đất G4*-HH16, Phường Phúc Lợi, Quận Long Biên,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</si>
  <si>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</si>
  <si>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</si>
  <si>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</si>
  <si>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</si>
  <si>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</si>
  <si>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</si>
  <si>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</si>
  <si>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Hoàng Mai</t>
  </si>
  <si>
    <t>Số 173 đường Tam Trinh, tổ 14, Phường Mai Động, Quận Hoàng Mai, Thành phố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</si>
  <si>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</si>
  <si>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</si>
  <si>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</si>
  <si>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</si>
  <si>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</si>
  <si>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Hoàn Kiếm, Hà Nội</t>
  </si>
  <si>
    <t>CircleK-HN2211</t>
  </si>
  <si>
    <t>CircleK Số 123 Phố Tôn Đức Thắng</t>
  </si>
  <si>
    <t>Số 123 phố Tôn Đức Thắng, Đống Đa, Hà Nội</t>
  </si>
  <si>
    <t>CircleK-HN2212</t>
  </si>
  <si>
    <t>CircleK Số 18 Phố Hàng Gai</t>
  </si>
  <si>
    <t>Số 18 phố Hàng Gai, Hoàn Kiếm, Hà Nội</t>
  </si>
  <si>
    <t>CircleK-HN2213</t>
  </si>
  <si>
    <t>CircleK Thương Mại_03, Tầng 1, Nhà Ở Cao Tầng N03-T6, Khu Đoàn Ngoại Giao</t>
  </si>
  <si>
    <t>Phường Xuân Tảo</t>
  </si>
  <si>
    <t>Thương mại_03, tầng 1, Nhà ở cao tầng N03-T6, Khu Đoàn Ngoại Giao, Phường Xuân Tảo, Quận Bắc Từ Liêm, Hà Nội</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</si>
  <si>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</si>
  <si>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</si>
  <si>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</si>
  <si>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</si>
  <si>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</si>
  <si>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</si>
  <si>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</si>
  <si>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</si>
  <si>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</si>
  <si>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</si>
  <si>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</si>
  <si>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</si>
  <si>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</si>
  <si>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</si>
  <si>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</si>
  <si>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CircleK-HN2219</t>
  </si>
  <si>
    <t>CircleK - 14 Thái Hà</t>
  </si>
  <si>
    <t>Phường Trung Liệt</t>
  </si>
  <si>
    <t>Số 14 Thái Hà, Phường Trung Liệt, Quận Đống Đa, Hà Nội</t>
  </si>
  <si>
    <t>CircleK-HN2220</t>
  </si>
  <si>
    <t>Circle K Tầng 1 lô thương mại dịch vụ 02 tòa G1-G2</t>
  </si>
  <si>
    <t>Phường Kim Giang</t>
  </si>
  <si>
    <t>Tầng 1 lô thương mại dịch vụ 02 tòa G1-G2, dự án tổ hợp dịch vụ thương mại, văn phòng và chung cư,  Số 2 Kim Giang, mặt đường Vương Thừa Vũ kéo dài, Q.Thanh Xuân, Hà Nội</t>
  </si>
  <si>
    <t>CircleK-HN2221</t>
  </si>
  <si>
    <t>CircleK S05 Park 03, Vinhomes Time City Park Hill</t>
  </si>
  <si>
    <t>S05, tầng 01, tòa Park 03, khu đô thị  Vinhomes Time City Park Hill, số 25, ngõ 13, Lĩnh Nam, Phường Mai Động, Quận Hoàng Mai, Hà Nội</t>
  </si>
  <si>
    <t>CircleK-HN2225</t>
  </si>
  <si>
    <t>CircleK 25 Phố Nhà Thờ</t>
  </si>
  <si>
    <t>Phường Hàng Trống</t>
  </si>
  <si>
    <t>Số 25 phố Nhà Thờ, Phường Hàng Trống, Quận Hoàn Kiếm, TP Hà Nội</t>
  </si>
  <si>
    <t>CircleK-HN2226</t>
  </si>
  <si>
    <t>CircleK Tầng 1 (P01, P02, P03), Tòa nhà X2, số 70 phố Nguyên Hồng</t>
  </si>
  <si>
    <t>Phường Láng Hạ</t>
  </si>
  <si>
    <t>Tầng 1 (P01, P02, P03), Tòa nhà X2, số 70 phố Nguyên Hồng, phường Láng Hạ, Quận Đống Đa, Thành phố Hà Nội, Việt Nam</t>
  </si>
  <si>
    <t>CircleK-HN2227</t>
  </si>
  <si>
    <t>CircleK 06 Vũ Trọng Khánh</t>
  </si>
  <si>
    <t>Phường Mỗ Lao</t>
  </si>
  <si>
    <t>06 Vũ Trọng Khánh, Phường Mỗ Lao, Quận Hà Đông, TP Hà Nội</t>
  </si>
  <si>
    <t>CircleK-HN2228</t>
  </si>
  <si>
    <t>Circle K Vinhomes Green Bay 103 - tầng 1- G3</t>
  </si>
  <si>
    <t>Phường Mễ Trì</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</si>
  <si>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</si>
  <si>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CircleK-HN2229</t>
  </si>
  <si>
    <t>CircleK 46 Phùng Hưng</t>
  </si>
  <si>
    <t>Phường Phúc La</t>
  </si>
  <si>
    <t>Số 46 Phùng Hưng, Phường Phúc La, Quận Hà Đông, Hà Nội</t>
  </si>
  <si>
    <t>CircleK-HN2230</t>
  </si>
  <si>
    <t>CircleK  Số 205 Lạc Long Quân</t>
  </si>
  <si>
    <t>Số 205 Lạc Long Quân, Phường Nghĩa Đô, Quận Cầu Giấy, Thành phố Hà Nội, Việt Nam.</t>
  </si>
  <si>
    <t>CircleK-HN2231</t>
  </si>
  <si>
    <t>CircleK Số 1A Vạn Phúc</t>
  </si>
  <si>
    <t>Phường Vạn Phúc</t>
  </si>
  <si>
    <t>Số 1A Vạn Phúc, phường Vạn Phúc, quận Hà Đông, TP Hà Nội</t>
  </si>
  <si>
    <t>CircleK-HN2232</t>
  </si>
  <si>
    <t>CircleK Diện tích Thương mại số GS101S25, tầng 1, thuộc Tòa nhà số GS1 (U39.1) Lô đất F3-CH01, Dự án Khu đô thị mới Tây Mỗ - Đại Mỗ - Vinhomes Park (Vinhomes Smart City</t>
  </si>
  <si>
    <t>Phường Tây Mỗ</t>
  </si>
  <si>
    <t>CircleK Diện tích Thương mại số GS101S25, tầng 1, thuộc Tòa nhà số GS1 (U39.1) Lô đất F3-CH01, Dự án Khu đô thị mới Tây Mỗ - Đại</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</si>
  <si>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</si>
  <si>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CircleK-HN2233</t>
  </si>
  <si>
    <t>CircleK Ô L7, Khu đấu giá Quyền sử dụng đất, đoạn đường Cầu Bươu</t>
  </si>
  <si>
    <t>Xã Tân Triều</t>
  </si>
  <si>
    <t>Ô L7, Khu đấu giá Quyền sử dụng đất, đoạn đường Cầu Bươu, thôn Yên Xá, xã Tân Triều, huyện Thanh Trì, Hà Nội</t>
  </si>
  <si>
    <t>CircleK-HN2234</t>
  </si>
  <si>
    <t>CircleK 93 Hoàng Văn Thái</t>
  </si>
  <si>
    <t>Số 93 Hoàng Văn Thái, Phường Khương Trung, Quận Thanh Xuân, Thành phố Hà Nội, Việt Nam</t>
  </si>
  <si>
    <t>CircleK-HN2235</t>
  </si>
  <si>
    <t>CircleK 125 Trần Hưng Đạo - Bắc Ninh</t>
  </si>
  <si>
    <t>125 Trần Hưng Đạo, khu phố 4, phường Tiến An, thành phố Bắc Ninh, tỉnh Bắc Ninh</t>
  </si>
  <si>
    <t>CircleK-HN2236</t>
  </si>
  <si>
    <t>CircleK Căn Thương mại dịch vụ số L26M.TMDV03 (Căn TMDV 03, tầng 1, khối L26M tức tòa M1), dự án Masteri Waterfront - Lô đất B3-CT03, Dự án Khu đô thị Gia Lâm (Vinhomes Ocean Park)</t>
  </si>
  <si>
    <t>Huyện Gia Lâm</t>
  </si>
  <si>
    <t>CircleK Căn Thương mại dịch vụ số L26M.TMDV03 (Căn TMDV 03, tầng 1, khối L26M tức tòa M1), dự án Masteri Waterfront - Lô đất B3-</t>
  </si>
  <si>
    <t>Căn Thương mại dịch vụ số L26M.TMDV03 (Căn TMDV 03, tầng 1, khối L26M tức tòa M1), dự án Masteri Waterfront - Lô đất B3-CT03, Dự án Khu đô thị Gia Lâm (Vinhomes Ocean Park), xã Đa Tốn, huyện Gia Lâm, Tp Hà Nội</t>
  </si>
  <si>
    <t>CircleK-HN2237</t>
  </si>
  <si>
    <t>CircleK TMDV-11, Tòa N04, Dự án Khu nhà ở xã hội Ecohome 3 tại ô đất ký hiệu B11-HH2</t>
  </si>
  <si>
    <t>TMDV-11, Tòa N04, Dự án Khu nhà ở xã hội Ecohome 3 tại ô đất ký hiệu B11-HH2, Khu Bắc Cổ Nhuế - Chèm, 
phường Đông Ngạc, quận Bắc Từ Liêm, HN</t>
  </si>
  <si>
    <t>CircleK-HN2238</t>
  </si>
  <si>
    <t>CircleK Số 25 Thái Phiên</t>
  </si>
  <si>
    <t>Số 25 Thái Phiên, Tổ 46, Phường Lê Đại Hành, Quận Hai Bà Trưng, Thành phố Hà Nội, Việt Nam</t>
  </si>
  <si>
    <t>CircleK-HN2239</t>
  </si>
  <si>
    <t>CircleK CT04-Tòa S1.09 Gia Lâm</t>
  </si>
  <si>
    <t>Gian hàng thương mại số 01S5A và 01S12A, Ô đất B3 - CT4. Tòa S1.09 (L26M-2), Dự án KĐT Gia Lâm, huyện Gia Lâm, thành phố Hà Nội</t>
  </si>
  <si>
    <t>CircleK-HN2240</t>
  </si>
  <si>
    <t>CircleK 49 Phan Chu Trinh</t>
  </si>
  <si>
    <t>Phường Phan Chu Trinh</t>
  </si>
  <si>
    <t>Số 49 Phan Chu Trinh, Phường Phan Chu Trinh, Quận Hoàn Kiếm, Thành Phố Hà Nội, Việt Nam</t>
  </si>
  <si>
    <t>CircleK-HN2241</t>
  </si>
  <si>
    <t>CircleK Số 2 Ngõ 11 Phố Lương Định Của</t>
  </si>
  <si>
    <t>Phường Kim Liên</t>
  </si>
  <si>
    <t>Số 2 Ngõ 11 Phố Lương Định Của, Phường Kim Liên, Quận Đống Đa, Thành phố Hà Nội, Việt Nam</t>
  </si>
  <si>
    <t>CircleK-HN2242</t>
  </si>
  <si>
    <t>CircleK Số 02 đường Hồ Ngọc Lân, Bắc Ninh</t>
  </si>
  <si>
    <t>Thành phố Bắc Ninh</t>
  </si>
  <si>
    <t>Phường Kinh Bắc</t>
  </si>
  <si>
    <t>CircleK Số 02 đường Hồ Ngọc Lân</t>
  </si>
  <si>
    <t>Số 02 đường Hồ Ngọc Lân, Phường Kinh Bắc, Thành phố Bắc Ninh, Tỉnh Bắc Ninh, Việt Nam</t>
  </si>
  <si>
    <t>CircleK-HN2243</t>
  </si>
  <si>
    <t>CircleK Căn Thương mại dịch vụ số Z38M.2.TMDV05A, dự án khu đô thị mới Tây Mỗ - Đại Mỗ - Vinhomes Park</t>
  </si>
  <si>
    <t>CircleK Căn Thương mại dịch vụ số Z38M.2.TMDV05A, dự án khu đô thị mới  Tây Mỗ - Đại Mỗ - Vinhomes Park</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</si>
  <si>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</si>
  <si>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CircleK-HN2244</t>
  </si>
  <si>
    <t>CircleK Nhà 18T1 khu đô thị mới Trung Hòa - Nhân Chính</t>
  </si>
  <si>
    <t>Sàn thương mại dịch vụ công cộng tầng 1, Nhà 18T1 khu đô thị mới Trung Hòa - Nhân Chính, Phuong Nhan</t>
  </si>
  <si>
    <t>CircleK-HN2245</t>
  </si>
  <si>
    <t>CircleK 37A Sài Đồng</t>
  </si>
  <si>
    <t>Số 37A Sài Đồng, Tổ 14, Phường Sài Đồng, Quận Long Biên, Thành Phố Hà Nội, Việt Nam</t>
  </si>
  <si>
    <t>CircleK-HN2246</t>
  </si>
  <si>
    <t>CircleK 92 đường Trâu Quỳ</t>
  </si>
  <si>
    <t>92 Đường Trâu Quỳ, Thị Trấn Trâu Quỳ, Huyện Gia Lâm, Thành Phố Hà Nội, Việt Nam</t>
  </si>
  <si>
    <t>CircleK-HN2247</t>
  </si>
  <si>
    <t>CircleK Diện tích thương mại số 1-31 tại tầng 01 thuộc Khối đế của tòa W1 và W2, Nam Từ Liêm</t>
  </si>
  <si>
    <t>Diện tích thương mại số 1-31 tại tầng 01 thuộc Khối đế của tòa W1 và W2, Lô đất HH, Dự án Vinhomes West Point, đường Phạm Hùng, Phường Mễ Trì, Quận Nam Từ Liêm, Thành phố Hà Nội, Việt Nam</t>
  </si>
  <si>
    <t>CircleK-HN2248</t>
  </si>
  <si>
    <t>CircleK Lô 16-D, Khu nhà ở tháp tầng A10</t>
  </si>
  <si>
    <t>Lô 16-D, Khu nhà ở tháp tầng A10, Khu đô thị Nam Trung Yên, Phường Yên Hòa, Quận Cầu Giấy, Thành phố Hà Nội</t>
  </si>
  <si>
    <t>CircleK-HN2249</t>
  </si>
  <si>
    <t>CircleK 181 Nguyễn Ngọc Vũ</t>
  </si>
  <si>
    <t>Phường Trung Hoà</t>
  </si>
  <si>
    <t>Số 181 đường Nguyễn Ngọc Vũ, Phường Trung Hòa, Quận Cầu Giấy, TP Hà Nội</t>
  </si>
  <si>
    <t>CircleK-HN2250</t>
  </si>
  <si>
    <t>CircleK Số 177 phố Vĩnh Hưng</t>
  </si>
  <si>
    <t>Phường Vĩnh Hưng</t>
  </si>
  <si>
    <t>Số 177, phố Vĩnh Hưng, Phường Vĩnh Hưng, Quận Hoàng Mai, Thành phố Hà Nội, Việt Nam</t>
  </si>
  <si>
    <t>CircleK-HN2251</t>
  </si>
  <si>
    <t>CircleK Số 568 + 570 Đường Trương Định</t>
  </si>
  <si>
    <t>Số 568 + 570 Đường Trương Định, Phường Tân Mai, Quận Hoàng Mai, Thành phố Hà Nội, Việt Nam</t>
  </si>
  <si>
    <t>CircleK-HN2252</t>
  </si>
  <si>
    <t>CircleK Số 235 Nguyễn Gia Thiều</t>
  </si>
  <si>
    <t>Số 235 Nguyễn Gia Thiều, phường Tiến An, thành phố Bắc Ninh, tỉnh Bắc Ninh</t>
  </si>
  <si>
    <t>CircleK-HN2253</t>
  </si>
  <si>
    <t>CircleK Căn shophouse SHB7-HH01'B tòa nhà ANLAND 2, Hà Đông</t>
  </si>
  <si>
    <t>Căn shophouse SHB7-HH01'B tòa nhà ANLAND 2, Công trình Nhà ở tại lô đất Khách sạn, văn phòng và nhà ở, Khu A - Khu đô thị mới Dương Nội, Phường La Khê, Quận Hà Đông, Thành phố Hà Nội, Việt Nam</t>
  </si>
  <si>
    <t>CircleK-HN2254</t>
  </si>
  <si>
    <t>CircleK Số 183 phố Chùa Láng</t>
  </si>
  <si>
    <t>Số 183 phố Chùa Láng, Phường Láng Thượng, Quận Đống Đa, Thành phố Hà Nội, Việt Nam</t>
  </si>
  <si>
    <t>CircleK-HN2255</t>
  </si>
  <si>
    <t>CircleK Số 25 + 27 đường Giải Phóng</t>
  </si>
  <si>
    <t>Phường Đồng Tâm</t>
  </si>
  <si>
    <t>Số 25 + 27 đường Giải Phóng, Phường Đồng Tâm, Quận Hai Bà Trưng, Thành phố Hà Nội, Việt Nam</t>
  </si>
  <si>
    <t>CircleK-HN2256</t>
  </si>
  <si>
    <t>CircleK Số 161 + 177 phố Hàng Bạc</t>
  </si>
  <si>
    <t>Số 161 + 177 phố Hàng Bạc, Phường Hàng Bạc, Quận Hoàn Kiếm, Thành phố Hà Nội, Việt Nam</t>
  </si>
  <si>
    <t>CircleK-HN2257</t>
  </si>
  <si>
    <t>CircleK Số 148 Trần Bình</t>
  </si>
  <si>
    <t>Số 148 Trần Bình, Tổ dân phố số 9, Phường Mỹ Đình 2, Quận Nam Từ Liêm, Thành phố Hà Nội, Việt Nam</t>
  </si>
  <si>
    <t>CircleK-HN2258</t>
  </si>
  <si>
    <t>CircleK Căn TT6-2A-108, Khu nhà ở thấp tầng, Khu đô thị mới Đại Kim</t>
  </si>
  <si>
    <t>Căn TT6-2A-108, Khu nhà ở thấp tầng, Khu đô thị mới Đại Kim, Phường Đại Kim, Quận Hoàng Mai, Thành phố Hà Nội, Việt Nam</t>
  </si>
  <si>
    <t>CircleK-HN2259</t>
  </si>
  <si>
    <t>CircleK Diện tích thương mại số 1S02, tầng 1, Tòa nhà số P2 (T30M-1) tại lô đất B5-CT04</t>
  </si>
  <si>
    <t>Xã Trâu Quỳ</t>
  </si>
  <si>
    <t>Diện tích thương mại số 1S02, tầng 1, Tòa nhà số P2 (T30M-1) tại lô đất B5-CT04 thuộc Dự án Khu đô thị Gia Lâm (Vinhomes Ocean Park), Thị Trấn Trâu Quỳ, Huyện Gia Lâm, Thành phố Hà Nội, Việt Nam</t>
  </si>
  <si>
    <t>CircleK-HN2260</t>
  </si>
  <si>
    <t>CircleK Gian hàng thương mại dịch vụ 1S08, Ô đất B2-CT01, Tòa L26 (S2.05) Dự án Khu đô thị Gia Lâm - Vinhomes Ocean Park</t>
  </si>
  <si>
    <t>Gian hàng thương mại dịch vụ 1S08, Ô đất B2-CT01, Tòa L26 (S2.05) Dự án Khu đô thị Gia Lâm - Vinhomes Ocean Park, Xã Đa Tốn, Huyện Gia Lâm, Thành phố Hà Nội, Việt Nam</t>
  </si>
  <si>
    <t>CircleK-HN2261</t>
  </si>
  <si>
    <t>CircleK Số 3 đường Lạc Long Quân, Cầu Giấy, Hà Nội</t>
  </si>
  <si>
    <t>Số 3 đường Lạc Long Quân, Phường Nghĩa Đô, Quận Cầu Giấy, Thành phố Hà Nội, Việt Nam</t>
  </si>
  <si>
    <t>CircleK-HN2262</t>
  </si>
  <si>
    <t>CircleK Số 1 đường Giáp Bát, Hoàng Mai</t>
  </si>
  <si>
    <t>Số 1 đường Giáp Bát, Phường Giáp Bát, Quận Hoàng Mai, Thành phố Hà Nội, Việt Nam</t>
  </si>
  <si>
    <t>CircleK-HN2263</t>
  </si>
  <si>
    <t>CircleK CH01-09, Số 17 đường Gamuda Gardens 2-2, Hoàng Mai</t>
  </si>
  <si>
    <t>CH01-09, Số 17 đường Gamuda Gardens 2-2, Khu đô thị C2 - Gamuda Gardens, Phường Trần Phú, Quận Hoàng Mai, Thành phố Hà Nội, Việt Nam</t>
  </si>
  <si>
    <t>CircleK-HN2264</t>
  </si>
  <si>
    <t>CircleK Số 86 Ngô Xuân Quảng, Gia Lâm, Hà Nội</t>
  </si>
  <si>
    <t>Số 86 Ngô Xuân Quảng, Thị Trấn Trâu Quỳ, Huyện Gia Lâm, Thành phố Hà Nội, Việt Nam</t>
  </si>
  <si>
    <t>CircleK-HN2265</t>
  </si>
  <si>
    <t>CircleK Số 2 ngõ 612 Lạc Long Quân, Tây Hồ, Hà Nội</t>
  </si>
  <si>
    <t>Số 2 ngõ 612 Lạc Long Quân, Phường Nhật Tân, Quận Tây Hồ, Thành phố Hà Nội, Việt Nam</t>
  </si>
  <si>
    <t>CircleK-HN2266</t>
  </si>
  <si>
    <t>CircleK Số 2 Hàng Điếu, Quận Hoàn Kiếm</t>
  </si>
  <si>
    <t>Số 2 Hàng Điếu, Phường Cửa Đông, Quận Hoàn Kiếm, Thành phố Hà Nội, Việt Nam</t>
  </si>
  <si>
    <t>CircleK-HN2267</t>
  </si>
  <si>
    <t>CircleK Số 6 Phố Nhổn, TDP Nguyên Xá 3, Bắc Từ Liêm, Hà Nội</t>
  </si>
  <si>
    <t>Số 6 Phố Nhổn, TDP Nguyên Xá 3, Phường Minh Khai, Quận Bắc Từ Liêm, Thành phố Hà Nội</t>
  </si>
  <si>
    <t>CircleK-HN2268</t>
  </si>
  <si>
    <t>CircleK Số 36 +38 Hàng Buồm, Quận Hoàn Kiếm</t>
  </si>
  <si>
    <t>Số 36 + 38 Hàng Buồm, Phường Hàng Buồm, Quận Hoàn Kiếm, Thành phố Hà Nội, Việt Nam</t>
  </si>
  <si>
    <t>CircleK-HN2269</t>
  </si>
  <si>
    <t>CircleK Tầng 1, Tòa 24T2, Khu đô thị Trung Hòa - Nhân Chính, Cầu Giấy, Hà Nội</t>
  </si>
  <si>
    <t>Tầng 1, Tòa 24T2, Khu đô thị Trung Hòa - Nhân Chính, Phường Trung Hòa, Quận Cầu Giấy, Thành phố Hà Nội, Việt Nam</t>
  </si>
  <si>
    <t>CircleK-HN2270</t>
  </si>
  <si>
    <t>CircleK Số 131 Phố Xốm, Hà Đông</t>
  </si>
  <si>
    <t>Số 131 Phố Xốm, Phường Phú Lãm, Quận Hà Đông, Thành phố Hà Nội, Việt Nam</t>
  </si>
  <si>
    <t>CircleK-HN2271</t>
  </si>
  <si>
    <t>CircleK Số 341 Nguyễn Cao, Bắc Ninh</t>
  </si>
  <si>
    <t>Số 341 Nguyễn Cao, Phường Võ Cường, Thành phố Bắc Ninh, Tỉnh Bắc Ninh, Việt Nam</t>
  </si>
  <si>
    <t>CircleK-HN2272</t>
  </si>
  <si>
    <t>CircleK Lô 35 TT8, đường Quang Lai, Thanh Trì, Hà Nội</t>
  </si>
  <si>
    <t>Xã Ngũ Hiệp</t>
  </si>
  <si>
    <t>Lô 35 TT8, đường Quang Lai, Xã Ngũ Hiệp, Huyện Thanh Trì, Thành phố Hà Nội, Việt Nam.</t>
  </si>
  <si>
    <t>CircleK-HN2273</t>
  </si>
  <si>
    <t>CircleK Số 100 phố Trung Kính, Cầu Giấy</t>
  </si>
  <si>
    <t>Số 100 phố Trung Kính, Tổ 28, Phường Yên Hòa, Quận Cầu Giấy, Thành phố Hà Nội, Việt Nam</t>
  </si>
  <si>
    <t>CircleK-HN2274</t>
  </si>
  <si>
    <t>CircleK Cửa hàng số 01SH08A, Tòa S2.03 - Z34.1 (F1-CH03-1) Dự án khu đô thị mới Tây Mỗ, Đại Mỗ, Nam Từ Liêm</t>
  </si>
  <si>
    <t>Cửa hàng số 01SH08A, Tòa S2.03 - Z34.1 (F1-CH03-1) Dự án khu đô thị mới Tây Mỗ, Đại Mỗ - Vinhomes Park - Vinhomes Smart City, Phường Tây Mỗ, Quận Nam Từ Liêm, Thành phố Hà Nội, Việt Nam.</t>
  </si>
  <si>
    <t>CircleK-HN2275</t>
  </si>
  <si>
    <t>CircleK Số nhà 33, phố Pháo Đài Láng, Đống Đa</t>
  </si>
  <si>
    <t>Số nhà 33, phố Pháo Đài Láng, Phường Láng Thượng, Quận Đống Đa, Thành phố Hà Nội, Việt Nam.</t>
  </si>
  <si>
    <t>CircleK-HN2276</t>
  </si>
  <si>
    <t>CircleK Số 1, ngõ 41, phố Nguyễn Chí Thanh, Ba Đình</t>
  </si>
  <si>
    <t>Số 1, ngõ 41, phố Nguyễn Chí Thanh, Phường Ngọc Khánh, Quận Ba Đình, Thành phố Hà Nội, Việt Nam</t>
  </si>
  <si>
    <t>CircleK-HN2277</t>
  </si>
  <si>
    <t>CircleK Số 81 Phố Huế</t>
  </si>
  <si>
    <t>Số 81 Phố Huế, Phường Phạm Đình Hổ, Quận Hai Bà Trưng, Thành phố Hà Nội, Việt Nam</t>
  </si>
  <si>
    <t>CircleK-HN2278</t>
  </si>
  <si>
    <t>CircleK Số 141 phố Hàng Bông, Hoàn Kiếm</t>
  </si>
  <si>
    <t>Số 141 phố Hàng Bông, Phường Hàng Bông, Quận Hoàn Kiếm, Thành phố Hà Nội, Việt Nam</t>
  </si>
  <si>
    <t>CircleK-HN2279</t>
  </si>
  <si>
    <t>CircleK Số 42B Lý Thường Kiệt, Hoàn Kiếm</t>
  </si>
  <si>
    <t>Số 42B Lý Thường Kiệt, Phường Hàng Bài, Quận Hoàn Kiếm, Thành phố Hà Nội, Việt Nam</t>
  </si>
  <si>
    <t>CircleK-HN2280</t>
  </si>
  <si>
    <t>CircleK 35/M2, Khu đô thị Yên Hòa</t>
  </si>
  <si>
    <t>35/M2, Khu đô thị Yên Hòa, Phường Yên Hòa, Quận Cầu Giấy, Thành phố Hà Nội, Việt Nam</t>
  </si>
  <si>
    <t>CircleK-HN2281</t>
  </si>
  <si>
    <t>CircleK Số 16 phố Hàng Mắm</t>
  </si>
  <si>
    <t>Số 16 phố Hàng Mắm, Phường Lý Thái Tổ, Quận Hoàn Kiếm, Thành phố Hà Nội, Việt Nam</t>
  </si>
  <si>
    <t>CircleK-HP6001</t>
  </si>
  <si>
    <t>CircleK 261A Trần Nguyên Hãn</t>
  </si>
  <si>
    <t>261A Trần Nguyên Hãn, Phường Nghĩa Xá, Quận Lê Chân, thành phố Hải Phòng</t>
  </si>
  <si>
    <t>CircleK-HP6002</t>
  </si>
  <si>
    <t>CircleK 81 Trần Phú</t>
  </si>
  <si>
    <t>81 Trần Phú, Phường Cầu Đất, Quận Ngô Quyền, thành phố Hải Phòng</t>
  </si>
  <si>
    <t>CircleK-HP6003</t>
  </si>
  <si>
    <t>CircleK BH 02-01 dự án Vinhome Imperia Hải Phòng</t>
  </si>
  <si>
    <t>BH 02-01 dự án Vinhome Imperia Hải Phòng, phường Thượng Lý, Quận Hồng Bàng, thành phố Hải Phòng</t>
  </si>
  <si>
    <t>CircleK-HP6005</t>
  </si>
  <si>
    <t>CircleK Số 1 - 3 Hai Bà Trưng</t>
  </si>
  <si>
    <t>Số 1 - 3 Hai Bà Trưng, phường An Biên, Quận Lê Chân, thành phố Hải Phòng</t>
  </si>
  <si>
    <t>CircleK-HP6006</t>
  </si>
  <si>
    <t>CircleK 372-374 Lạch Tray</t>
  </si>
  <si>
    <t>372-374 Lạch Tray, Phường Đằng Giang, Quận Ngô Quyền, thành phố Hải Phòng</t>
  </si>
  <si>
    <t>CircleK-HP6007</t>
  </si>
  <si>
    <t>CircleK 62-64 Kênh Dương</t>
  </si>
  <si>
    <t>62-64 Kênh Dương, Phường Kênh Dương, Quận Lê Chân, thành phố Hải Phòng</t>
  </si>
  <si>
    <t>CircleK-HP6008</t>
  </si>
  <si>
    <t>CircleK 31 Hồ Sen</t>
  </si>
  <si>
    <t>31 Hồ Sen, Phường Hàng Kênh, Quận Lê Chân, thành phố Hải Phòng</t>
  </si>
  <si>
    <t>CircleK-HP6009</t>
  </si>
  <si>
    <t>CircleK Số 177 đường Hà Nội</t>
  </si>
  <si>
    <t>Số 177 đường Hà Nội, phường Thượng Lý, Quận Hồng Bàng, thành phố Hải Phòng</t>
  </si>
  <si>
    <t>CircleK-HP6010</t>
  </si>
  <si>
    <t>CircleK 341 Lot 22 Lê Hồng Phong</t>
  </si>
  <si>
    <t>341 Lot 22 Lê Hồng Phong, phường Đông Khê, Quận Ngô Quyền, thành phố Hải Phòng</t>
  </si>
  <si>
    <t>CircleK-HP6011</t>
  </si>
  <si>
    <t>CircleK Số 1 Phạm Minh Đức</t>
  </si>
  <si>
    <t>Số 1 Phạm Minh Đức, phường Máy Tơ, Quận Ngô Quyền, thành phố Hải Phòng</t>
  </si>
  <si>
    <t>CircleK-HP6012</t>
  </si>
  <si>
    <t>CircleK Số 32 Nguyễn Đức Cảnh</t>
  </si>
  <si>
    <t>Số 32 Nguyễn Đức Cảnh, phường An Biên, Quận Lê Chân, thành phố Hải Phòng</t>
  </si>
  <si>
    <t>CircleK-HP6013</t>
  </si>
  <si>
    <t>CircleK - 27 Trần Hưng Đạo</t>
  </si>
  <si>
    <t>CircleK 27 Trần Hưng Đạo</t>
  </si>
  <si>
    <t>Số 27 đường Trần Hưng Đạo, phường Hoàng Văn Thụ, quận Hồng Bàng, Thành Phố Hải Phòng</t>
  </si>
  <si>
    <t>CircleK-HP6014</t>
  </si>
  <si>
    <t>CircleK Số 388 +388A Tô Hiệu</t>
  </si>
  <si>
    <t>Số 388 +388A Tô Hiệu, phường Hồ Nam, Quận Lê Chân, thành phố Hải Phòng</t>
  </si>
  <si>
    <t>CircleK-HP6015</t>
  </si>
  <si>
    <t>CircleK 93 Lương Khánh Thiện</t>
  </si>
  <si>
    <t>93 Lương Khánh Thiện, Phường Cầu Đất, Quận Ngô Quyền, thành phố Hải Phòng</t>
  </si>
  <si>
    <t>CircleK-HP6016</t>
  </si>
  <si>
    <t>CircleK 412 Trần Thành Ngọ</t>
  </si>
  <si>
    <t>412 Trần Thành Ngọ, Phường Trần Thành Ngọ, Quận Kiến An, thành phố Hải Phòng</t>
  </si>
  <si>
    <t>CircleK-HP6017</t>
  </si>
  <si>
    <t>CircleK 27 Lê Lợi</t>
  </si>
  <si>
    <t>27 Lê Lợi, Phường Máy Tơ, Quận Ngô Quyền, thành phố Hải Phòng</t>
  </si>
  <si>
    <t>CircleK-HP6018</t>
  </si>
  <si>
    <t>CircleK Số 183 phố Văn Cao, Hải Phòng</t>
  </si>
  <si>
    <t>Số 183 phố Văn Cao, Phường Đằng Giang, Quận Ngô Quyền, Thành phố Hải Phòng, Việt Nam</t>
  </si>
  <si>
    <t>CircleK-ND8001</t>
  </si>
  <si>
    <t>CircleK Khu nhà phố Vịnh Đảo, TT-PT2C.23, Khu đô thị và thương mại Văn Giang (Ecopark)</t>
  </si>
  <si>
    <t>Khu nhà phố Vịnh Đảo, TT-PT2C.23, Khu đô thị và thương mại Văn Giang (Ecopark), xã Xuân Quang, huyện Văn Giang, tỉnh Hưng Yên</t>
  </si>
  <si>
    <t>CircleK-ND8002</t>
  </si>
  <si>
    <t>CircleK Số MRA-095A, đường nội bộ Khu biệt thự Thủy Nguyên, Khu đô thị và thương mại Văn Giang (Ecopark)</t>
  </si>
  <si>
    <t>Số MRA-095A, đường nội bộ Khu biệt thự Thủy Nguyên, Khu đô thị và thương mại Văn Giang (Ecopark),  xã Xuân Quang, huyện Văn Giang, tỉnh Hưng Yên</t>
  </si>
  <si>
    <t>Số MRA-095A, đường nội bộ Khu biệt thự Thủy Nguyên, Khu đô thị và thương mại Văn Giang (Ecopark), xã Xuân Quang, huyện Văn Giang, tỉnh Hưng Yên</t>
  </si>
  <si>
    <t>CircleK-ND8003</t>
  </si>
  <si>
    <t>CircleK PT.09, khu nhà phố Phố Trúc, Khu đô thị và thương mại Văn Giang (Ecopark)</t>
  </si>
  <si>
    <t>PT.09, khu nhà phố Phố Trúc, Khu đô thị và thương mại Văn Giang (Ecopark),  xã Xuân Quang, huyện Văn Giang, tỉnh Hưng Yên</t>
  </si>
  <si>
    <t>PT.09, khu nhà phố Phố Trúc, Khu đô thị và thương mại Văn Giang (Ecopark), xã Xuân Quang, huyện Văn Giang, tỉnh Hưng Yên</t>
  </si>
  <si>
    <t>CircleK-TN0001</t>
  </si>
  <si>
    <t>CircleK Số 28 đường Lương Ngọc Quyến, Thái Nguyên</t>
  </si>
  <si>
    <t>Số 28 đường Lương Ngọc Quyến, Phường Quang Trung, Thành phố Thái Nguyên, Tỉnh Thái Nguyên, Việt Nam</t>
  </si>
  <si>
    <t>CircleK-TN0002</t>
  </si>
  <si>
    <t>CircleK Số 104 đường Z115, Tổ 2, Thái Nguyên</t>
  </si>
  <si>
    <t>Số 104 đường Z115, Tổ 2, Phường Tân Thịnh, Thành phố Thái Nguyên, Tỉnh Thái Nguyên, Việt Nam</t>
  </si>
  <si>
    <t>CircleK-TN0003</t>
  </si>
  <si>
    <t>CircleK Số 157 đường Bắc Sơn, Thái Nguyên</t>
  </si>
  <si>
    <t>Số 157 đường Bắc Sơn, Phường Hoàng Văn Thụ, Thành phố Thái Nguyên, Tỉnh Thái Nguyên, Việt Nam</t>
  </si>
  <si>
    <t>CircleK-TN0004</t>
  </si>
  <si>
    <t>CircleK Số 439 đường Lương Ngọc Quyến, Thái Nguyên</t>
  </si>
  <si>
    <t>Số 439 đường Lương Ngọc Quyến, Phường Hoàng Văn Thụ, Thành phố Thái Nguyên, Tỉnh Thái Nguyên, Việt Nam</t>
  </si>
  <si>
    <t>CLASS</t>
  </si>
  <si>
    <t>CÔNG TY TNHH DỊCH VỤ VÀ THƯƠNG MẠI TOP CLASS</t>
  </si>
  <si>
    <t>0109635350</t>
  </si>
  <si>
    <t>Căn hộ số 02 nhà N7A, Khu đô thị mới Trung Hoà, Nhân Chính, Phường Nhân Chính, Quận Thanh Xuân, Thành phố Hà Nội, Việt Nam</t>
  </si>
  <si>
    <t>Thôn Sen Hồ, Xã Lệ Chi, Huyện Gia Lâm, Thành phố Hà Nội, Việt Nam</t>
  </si>
  <si>
    <t>0107392399</t>
  </si>
  <si>
    <t>cleverfood0001</t>
  </si>
  <si>
    <t>cleverfood Lữ Đoàn Mỹ Đình</t>
  </si>
  <si>
    <t>MIENBAC;4%</t>
  </si>
  <si>
    <t>36 Lưu Hữu Phước, Mỹ Đình 1, Nam Từ Liêm, HN sđt 0966835686</t>
  </si>
  <si>
    <t>cleverfood0002</t>
  </si>
  <si>
    <t>cleverfood Lữ Đoàn Hoàng Đạo Thúy</t>
  </si>
  <si>
    <t>38 Ngõ 26 Đỗ Quang, Trung Hòa, Cầu Giấy, HN sđt: 0981992658</t>
  </si>
  <si>
    <t>38 Ngõ 26 Đỗ Quang, Trung Hòa, Cầu Giấy, HN</t>
  </si>
  <si>
    <t>cleverfood0003</t>
  </si>
  <si>
    <t>cleverfood Lữ Đoàn 136 Hồ Tùng Mậu</t>
  </si>
  <si>
    <t>Tầng 1 tòa S3, KĐT Goldmark City, 136 Hồ Tùng Mậu, Bắc Từ Liêm, HN sđt 0966616356</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</si>
  <si>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</si>
  <si>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</si>
  <si>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</si>
  <si>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</si>
  <si>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</si>
  <si>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</si>
  <si>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 sđt: 0965999253</t>
  </si>
  <si>
    <t>Tầng 1 tòa G4 chung cư Five Star Garden, 460 Khương Đình, Thanh Xuân, HN</t>
  </si>
  <si>
    <t>cleverfood0006</t>
  </si>
  <si>
    <t>cleverfood Lữ Đoàn 21 Lê Đức Thọ</t>
  </si>
  <si>
    <t>Đối diện sảnh tòa CT-B Chung cư Sun Square, Mỹ Đình 2, Từ Liêm, HN sđt: 0966533986</t>
  </si>
  <si>
    <t>Đối diện sảnh tòa CT-B Chung cư Sun Square, Mỹ Đình 2, Từ Liêm, HN</t>
  </si>
  <si>
    <t>cleverfood0007</t>
  </si>
  <si>
    <t>cleverfood Lữ Đoàn Part 5 Times City</t>
  </si>
  <si>
    <t>Part 5 KĐT Times City, 458 Minh Khai, Hai Bà Trưng, HN sđt: 0966538856</t>
  </si>
  <si>
    <t>Part 5 KĐT Times City, 458 Minh Khai, Hai Bà Trưng, HN</t>
  </si>
  <si>
    <t>cleverfood0008</t>
  </si>
  <si>
    <t>cleverfood Lữ Đoàn T5 Times City</t>
  </si>
  <si>
    <t>T5 KĐT Times City, 458 Minh Khai, Hai Bà Trưng, HN sđt: 0986998859</t>
  </si>
  <si>
    <t>T5 KĐT Times City, 458 Minh Khai, Hai Bà Trưng, HN</t>
  </si>
  <si>
    <t>cleverfood0009</t>
  </si>
  <si>
    <t>cleverfood Lữ Đoàn Part 8 Times City</t>
  </si>
  <si>
    <t>Part 8 KĐT Times City, 458 Minh Khai, Hai Bà Trưng, HN sđt: 0986213553</t>
  </si>
  <si>
    <t>Part 8 KĐT Times City, 458 Minh Khai, Hai Bà Trưng, HN</t>
  </si>
  <si>
    <t>cleverfood0010</t>
  </si>
  <si>
    <t>cleverfood Lữ Đoàn Ba Đình</t>
  </si>
  <si>
    <t>14 Ngõ 191 Nguyễn Chí Thanh, quận Ba Đình, thành phố Hà Nội</t>
  </si>
  <si>
    <t>cleverfood0011</t>
  </si>
  <si>
    <t>Clever food điểm mới</t>
  </si>
  <si>
    <t>216B Đội Cấn, p. Liễu Giai, Q. Ba Đình, Tp Hà Nội</t>
  </si>
  <si>
    <t>cleverfood0012</t>
  </si>
  <si>
    <t>cleverfood Toà A Goldseason, Quận Thanh Xuân</t>
  </si>
  <si>
    <t>Toà A Goldseason, 47 Nguyễn Tuân, Quận Thanh Xuân, Hà Nội</t>
  </si>
  <si>
    <t>CMART2</t>
  </si>
  <si>
    <t>MAI VĂN THÁI</t>
  </si>
  <si>
    <t>8781248542-001</t>
  </si>
  <si>
    <t>Lô 1 - CT1 Thăng Long, Phường Đại Mỗ, Thành phố Hà Nội, Việt Nam</t>
  </si>
  <si>
    <t>CMART6</t>
  </si>
  <si>
    <t>Hộ kinh doanh Cmart 6 Việt Nam</t>
  </si>
  <si>
    <t>0109522741-001</t>
  </si>
  <si>
    <t>Ki ốt 15,16,17,18 toà 19T1 Chung cư Luckyhouse, Phường Kiến Hưng, Thành phố Hà Nội, Việt Nam.</t>
  </si>
  <si>
    <t>COOP-010</t>
  </si>
  <si>
    <t>CHI NHÁNH LIÊN HIỆP HỢP TÁC XÃ THƯƠNG MẠI TP.HCM - CO.OPMART HẠ LONG</t>
  </si>
  <si>
    <t>COOP; MIENNAM</t>
  </si>
  <si>
    <t>0301175691-010</t>
  </si>
  <si>
    <t>Khu Cột Đồng Hồ, Phường Bạch Đằng, Thành phố Hạ Long, Tỉnh Quảng Ninh, Việt Nam</t>
  </si>
  <si>
    <t>COOP; MIENBAC</t>
  </si>
  <si>
    <t>0301175691-014</t>
  </si>
  <si>
    <t>Số 51, đường Nguyễn Văn Cừ, Phường Bắc Giang, Tỉnh Bắc Ninh, Việt Nam</t>
  </si>
  <si>
    <t>COOP-034</t>
  </si>
  <si>
    <t>CHI NHÁNH LIÊN HIỆP HỢP TÁC XÃ THƯƠNG MẠI TP. HỒ CHÍ MINH-CO.OPMART NAM ĐỊNH</t>
  </si>
  <si>
    <t>Nam Định</t>
  </si>
  <si>
    <t>0301175691-034</t>
  </si>
  <si>
    <t>Số 91, đường Điện Biên, Phường Cửa Bắc, Thành phố Nam Định, Tỉnh Nam Định, Việt Nam</t>
  </si>
  <si>
    <t>COOP-044</t>
  </si>
  <si>
    <t>CHI NHÁNH LIÊN HIỆP HTX THƯƠNG MẠI TP. HỒ CHÍ MINH CO.OPMART VIỆT TRÌ</t>
  </si>
  <si>
    <t>Phú Thọ</t>
  </si>
  <si>
    <t>0301175691-044</t>
  </si>
  <si>
    <t>Số 1606A Đường Hùng Vương, Phường Việt Trì, Tỉnh Phú Thọ, Việt Nam</t>
  </si>
  <si>
    <t>COOP-072</t>
  </si>
  <si>
    <t>CHI NHÁNH LIÊN HIỆP HỢP TÁC XÃ THƯƠNG MẠI TP. HỒ CHÍ MINH - CO.OPMART VŨ YÊN</t>
  </si>
  <si>
    <t>Phường Thủy Nguyên</t>
  </si>
  <si>
    <t>MIENBAC;COOP</t>
  </si>
  <si>
    <t>00577-CO.OPMART VU YEN</t>
  </si>
  <si>
    <t>Lô CCĐT-01, Khu B1, Vũ Yên-Tòa nhà Vincom Mega Mall Vũ Yên, phường Thủy Nguyên, thành phố Hải Phòng, Việt Nam</t>
  </si>
  <si>
    <t>0301175691-072</t>
  </si>
  <si>
    <t>coop15001</t>
  </si>
  <si>
    <t>Cửa Hàng Co.opFood HT Hải Thượng Lãn Ông</t>
  </si>
  <si>
    <t>hệ thống coopfood tỉnh</t>
  </si>
  <si>
    <t>Hà Tĩnh</t>
  </si>
  <si>
    <t>COOP; Coopfood; MIENNAM</t>
  </si>
  <si>
    <t>208 Hải Thượng Lãn Ông, Tỉnh Hà Tĩnh</t>
  </si>
  <si>
    <t>coop15004</t>
  </si>
  <si>
    <t>Cửa hàng Coopfood HT Vũ Quang</t>
  </si>
  <si>
    <t>Thành phố Hà Tĩnh</t>
  </si>
  <si>
    <t>SG004</t>
  </si>
  <si>
    <t>Huỳnh Quốc Phong</t>
  </si>
  <si>
    <t>Coopfood;COOP;MIENNAM</t>
  </si>
  <si>
    <t>Số 88 - Tổ 9, Đường Vũ Quang-Phường Trần Phú-Tp Hà Tĩnh-Tỉnh Hà Tĩnh</t>
  </si>
  <si>
    <t>coop18506</t>
  </si>
  <si>
    <t>Cửa Hàng Co.opFood TH Tân Thành</t>
  </si>
  <si>
    <t>Thanh Hóa</t>
  </si>
  <si>
    <t>COOP; Coopfood; MIENBAC</t>
  </si>
  <si>
    <t>Lô số 51+52 MBQH 90/UB-CN phường Đông Vệ, thành phố Thanh Hóa, tỉnh Thanh Hóa</t>
  </si>
  <si>
    <t>coop3801</t>
  </si>
  <si>
    <t>Cửa Hàng Co.opFood HT Hồng Lĩnh</t>
  </si>
  <si>
    <t>Số 1A, đường Nguyễn Đông Chi, P.Nam Hồng, TX Hồng Lĩnh, Tỉnh Hà Tĩnh. sđt 0911867376</t>
  </si>
  <si>
    <t>Số 1A, đường Nguyễn Đông Chi, P.Nam Hồng, TX Hồng Lĩnh, Tỉnh Hà Tĩnh</t>
  </si>
  <si>
    <t>coop3802</t>
  </si>
  <si>
    <t>Cửa Hàng Co.opFood HT Nguyễn Biên</t>
  </si>
  <si>
    <t>Số 34 Nguyễn Biên, xã Cẩm Xuyên, tỉnh Hà Tĩnh, sđt : 0972.276.546 anh trường</t>
  </si>
  <si>
    <t>Số 34 Nguyễn Biên, xã Cẩm Xuyên, tỉnh Hà Tĩnh</t>
  </si>
  <si>
    <t>coop3804</t>
  </si>
  <si>
    <t>Cửa Hàng Co.opFood Hà Huy Tập (15005)</t>
  </si>
  <si>
    <t>365-367 Đường Hà Huy Tập, tổ 3, Phường Hà Huy Tập, Tp.Hà Tĩnh, Tỉnh Hà Tĩnh</t>
  </si>
  <si>
    <t>coop9102</t>
  </si>
  <si>
    <t>Co.op Food Miền Bắc</t>
  </si>
  <si>
    <t>MIENBAC;Coopfood;COOP</t>
  </si>
  <si>
    <t>09102-CO.OPFOOD CF MIEN BAC (HN HAPULICO)</t>
  </si>
  <si>
    <t>Tầng 1, Tòa 17T4 Dự án Hapulico Complex, Số 01 Đường Nguyễn Huy Tưởng, Phường Thanh Xuân, TP.Hà Nội, Việt Nam</t>
  </si>
  <si>
    <t>C6 HÀ NỘI</t>
  </si>
  <si>
    <t>coop9103</t>
  </si>
  <si>
    <t>Cửa hàng Co.op Food HN Bắc Hà C14</t>
  </si>
  <si>
    <t>09103-CO.OPFOOD HN BAC HA C14</t>
  </si>
  <si>
    <t>Tầng 01 của Tòa CT2 Tòa Nhà Bắc Hà C14, Phường Đại Mỗ, TP Hà Nội</t>
  </si>
  <si>
    <t>coop9104</t>
  </si>
  <si>
    <t>Cửa hàng Co.op Food HN Triều Khúc</t>
  </si>
  <si>
    <t>09104-CO.OPFOOD HN TRIEU KHUC</t>
  </si>
  <si>
    <t>B8 Pandora 53 Triều Khúc, Phường Thanh Xuân, TP Hà Nội</t>
  </si>
  <si>
    <t>coop9105</t>
  </si>
  <si>
    <t>Cửa hàng Co.op Food HN Bắc Hà Tower</t>
  </si>
  <si>
    <t>09105-CO.OPFOOD HN BAC HA TOWER</t>
  </si>
  <si>
    <t>Một phần tầng 01, CT2, Bắc Hà Tower, Phường Đại Mỗ, TP Hà Nội</t>
  </si>
  <si>
    <t>coop9106</t>
  </si>
  <si>
    <t>Cửa hàng Co.op Food HN Khương Trung</t>
  </si>
  <si>
    <t>09106-CO.OPFOOD HN KHUONG TRUNG</t>
  </si>
  <si>
    <t>Tầng 1 Chung cư Star Tower – 283 Khương Trung, Quận Thanh Xuân, HN</t>
  </si>
  <si>
    <t>coop9107</t>
  </si>
  <si>
    <t>Cửa hàng Co.op Food HN Phùng Khoang</t>
  </si>
  <si>
    <t>09107-CO.OPFOOD HN PHUNG KHOANG</t>
  </si>
  <si>
    <t>Số 16 và số 17, lô số 2 thuộc Dự án khu nhà ở Phùng Khoang, Phường Đại Mỗ, TP Hà Nội</t>
  </si>
  <si>
    <t>coop9108</t>
  </si>
  <si>
    <t>Cửa hàng Co.op Food HN Văn Khê</t>
  </si>
  <si>
    <t>09108-CO.OPFOOD HN VAN KHE</t>
  </si>
  <si>
    <t>400m2 tầng 01 tòa nhà CT5A thuộc dự án Văn Khê tại địa chỉ Khu đô thị Văn Khê, Phường Hà Đông, TP Hà Nội</t>
  </si>
  <si>
    <t>coop9109</t>
  </si>
  <si>
    <t>Cửa hàng Co.op Food HN The Vesta</t>
  </si>
  <si>
    <t>09109-CO.OPFOOD HN THE VESTA</t>
  </si>
  <si>
    <t>Kiot số 06-07 thuộc tầng 1- Tầng dịch vụ thương mại Tòa V3 của dự án khu nhà ở Xã hội Phú Lãm – The Vesta, Phường Phú Lương, TP Hà Nội</t>
  </si>
  <si>
    <t>coop9110</t>
  </si>
  <si>
    <t>Cửa hàng Co.op Food HN Green Stars</t>
  </si>
  <si>
    <t>09110-CO.OPFOOD HN GREEN STARS</t>
  </si>
  <si>
    <t>Tầng 1- Tòa 21B5-chung cư Green Stars  -234 Phạm Văn Đồng, Cổ Nhuế - Bắc Từ Liêm - Hà Nội</t>
  </si>
  <si>
    <t>coop9114</t>
  </si>
  <si>
    <t>Cửa hàng Co.op Food HN AnLand</t>
  </si>
  <si>
    <t>09114-CO.OPFOOD HN ANLAND</t>
  </si>
  <si>
    <t>Cửa hàng Shophouse số 04, mã căn SH04, tầng 1 -2 thuộc tòa HH01B thuộc dự án Hỗn Hợp thương mại và nhà ở HH01 (Anland), tại Khu đô thị mới Dương Nội, Phường Dương Nội, TP Hà Nội</t>
  </si>
  <si>
    <t>coop9115</t>
  </si>
  <si>
    <t>Cửa hàng Co.op Food HN Ecohome</t>
  </si>
  <si>
    <t>09115-CO.OPFOOD HN ECOHOME</t>
  </si>
  <si>
    <t>Tầng 1, Số C2.15 Sảnh B thuộc tòa Ecohome 2, Đường Tân Xuân, Xã Đông Ngạc, Quận Bắc Từ Liêm, HN</t>
  </si>
  <si>
    <t>coop9116</t>
  </si>
  <si>
    <t>Cửa hàng Co.op Food HN Nghĩa Đô</t>
  </si>
  <si>
    <t>09116-CO.OPFOOD HN NGHIA DO</t>
  </si>
  <si>
    <t>Gian hàng số 04 Tòa nhà CT1B, tầng 1 Khu đô thị Nghĩa Đô, Ngõ 106 Hoàng Quốc Việt, Phường Cổ Nhuế 1, Quận Bắc Từ Liêm, HN</t>
  </si>
  <si>
    <t>coop9120</t>
  </si>
  <si>
    <t>Cửa hàng Co.op Food HN VP2 Linh Đàm</t>
  </si>
  <si>
    <t>09120-CO.OPFOOD HN VP2 LINH DAM</t>
  </si>
  <si>
    <t>Tầng 1, chung cư NO-VP2 , Khu dịch vụ tổng hợp và nhà ở hồ Linh Đàm, Phường Hoàng Liệt, TP Hà Nội</t>
  </si>
  <si>
    <t>coop9124</t>
  </si>
  <si>
    <t>Cửa hàng Co.op Food HN The K-Park</t>
  </si>
  <si>
    <t>09124-CO.OPFOOD HN THE K-PARK</t>
  </si>
  <si>
    <t>Căn Ki ốt thương mại SH 42, Tầng 01, Tòa K3, Dự án Đầu tư xây dựng Khu nhà ở Hi Brand tại Khu đô thị mới Văn Phú, Phường Kiến Hưng, TP Hà Nội (The K-park)</t>
  </si>
  <si>
    <t>coop9126</t>
  </si>
  <si>
    <t>Cửa hàng Co.op Food HN Kim Văn Kim Lũ</t>
  </si>
  <si>
    <t>09126-CO.OPFOOD HN KIM VAN KIM LU</t>
  </si>
  <si>
    <t>Nhà liền kề số 07 và số 08, Lô Liền kề TT2, Dự án Khu đô thị mới Kim Văn – Kim Lũ, Phường Định Công, TP Hà Nội</t>
  </si>
  <si>
    <t>coop9131</t>
  </si>
  <si>
    <t>Cửa hàng Co.op Food HN Thanh Hà Cienco 5</t>
  </si>
  <si>
    <t>Huyện Thanh Oai</t>
  </si>
  <si>
    <t>09131-CO.OPFOOD HN THANH HA CIENCO 5</t>
  </si>
  <si>
    <t>Tầng 1, Kiot số 2 và số 4, Tòa nhà B2.1- HH03C, Khu đô thị Thanh Hà Cienco 5, xã Cự Khê, Huyện Thanh Oai, HN</t>
  </si>
  <si>
    <t>coop9134</t>
  </si>
  <si>
    <t>Cửa hàng Co.op Food HN Xuân Mai Dương Nội</t>
  </si>
  <si>
    <t>09134-CO.OPFOOD HN XUAN MAI DUONG NOI</t>
  </si>
  <si>
    <t>Tầng 1, Lô số 04B, Tòa L, Dự án HH2 Khu đô thị mới Dương Nội, Phường Yên Nghĩa, TP Hà Nội</t>
  </si>
  <si>
    <t>coop9138</t>
  </si>
  <si>
    <t>Cửa hàng Co.op Food HN Thái Hà CT4</t>
  </si>
  <si>
    <t>09138-CO.OPFOOD HN THAI HA CT4</t>
  </si>
  <si>
    <t>Tầng 1, Lô 02, Tòa CT4, Dự án nhà ở cho cán bộ chiến sĩ – Bộ Công an, Phường Đông Ngạc, TP Hà Nội</t>
  </si>
  <si>
    <t>coop9139</t>
  </si>
  <si>
    <t>Cửa hàng Co.op Food HN Thái Hà HH</t>
  </si>
  <si>
    <t>09139-CO.OPFOOD HN THAI HA HH</t>
  </si>
  <si>
    <t>Tầng 1, Lô số 05.1, Nhà chung cư HH, Dự án nhà ở Xã hội cho cán bộ chiến sĩ - Bộ Công an, Phường Đông Ngạc, TP Hà Nội</t>
  </si>
  <si>
    <t>coop9141</t>
  </si>
  <si>
    <t>Cửa hàng Co.op Food HN Mandarin</t>
  </si>
  <si>
    <t>09141-CO.OPFOOD HN MANDARIN</t>
  </si>
  <si>
    <t>Tầng 1, TM 108.2, Tòa D, Tổ hợp Dịch vụ thương mại văn hóa thể thao, nhà ở và văn phòng cho thuê (Mandarin Garden), số 493 Trương Định, Phường Hoàng Mai, TP Hà Nội</t>
  </si>
  <si>
    <t>coop9143</t>
  </si>
  <si>
    <t>Cửa hàng Co.op Food HN VP6 Linh Đàm</t>
  </si>
  <si>
    <t>09143-CO.OPFOOD HN VP6 LINH ĐAM</t>
  </si>
  <si>
    <t>Ô số 11, Lô Ơ2, Bán đảo Linh Đàm, Phường Hoàng Liệt, TP Hà Nội</t>
  </si>
  <si>
    <t>coop9144</t>
  </si>
  <si>
    <t>Cửa hàng Co.op Food HN Sakura</t>
  </si>
  <si>
    <t>09144-CO.OPFOOD HN SAKURA</t>
  </si>
  <si>
    <t>Tầng 1, Kiot 102, Tòa CT13, Khu đô thị mới Tứ Hiệp (Chung cư Sakura), Xã Thanh Trì, TP Hà Nội</t>
  </si>
  <si>
    <t>coop9146</t>
  </si>
  <si>
    <t>Cửa hàng Co.op Food HN V7 The Vesta</t>
  </si>
  <si>
    <t>09146-CO.OPFOOD HN V7 THE VESTA</t>
  </si>
  <si>
    <t>Tầng 1, Kiot 18, Tòa V7, Khu nhà ở Xã hội Phú Lãm – The Vesta, Phường Phú Lương, TP Hà Nội</t>
  </si>
  <si>
    <t>coop9148</t>
  </si>
  <si>
    <t>Cửa hàng Co.op Food HN Tecco Skyville Tower</t>
  </si>
  <si>
    <t>09148-CO.OPFOOD HN TECCO SKYVILLE TOWER</t>
  </si>
  <si>
    <t>Tầng 1, Căn DV-01, Dự án Tecco Skyville Tower, Xã Tứ Hiệp, Huyện Thanh Trì, Hà Nội</t>
  </si>
  <si>
    <t>coop9149</t>
  </si>
  <si>
    <t>Cửa hàng Co.op Food HN Hateco</t>
  </si>
  <si>
    <t>09149-CO.OPFOOD HN HATECO</t>
  </si>
  <si>
    <t>Tầng 1, Tòa CT01B, Khu nhà ở Hateco 6, Phường Xuân Phương, TP Hà Nội</t>
  </si>
  <si>
    <t>coop9150</t>
  </si>
  <si>
    <t>Cửa hàng Co.op Food HN Lucky House</t>
  </si>
  <si>
    <t>09150-CO.OPFOOD HN LUCKY HOUSE</t>
  </si>
  <si>
    <t>Kiot số 15-16-17-18, Toà 19T1, Dự án nhà ở xã hội Kiến Hưng (Lucky House), Phường Kiến Hưng, Quận Hà Đông, HN</t>
  </si>
  <si>
    <t>coop9151</t>
  </si>
  <si>
    <t>Cửa hàng Co.op Food HN Đại Đồng</t>
  </si>
  <si>
    <t>09151-CO.OPFOOD HN DAI DONG</t>
  </si>
  <si>
    <t>Số nhà 37, Phố Đại Đồng, Phường Vĩnh Hưng, TP Hà Nội</t>
  </si>
  <si>
    <t>coop9152</t>
  </si>
  <si>
    <t>Cửa hàng Co.op Food HN Hồ Tùng Mậu</t>
  </si>
  <si>
    <t>09152-CO.OPFOOD HN HO TUNG MAU</t>
  </si>
  <si>
    <t>Tầng 1, Tòa 2A – Vinaconex 7, 136 Hồ Tùng Mậu, Phường Phú Diễn, TP Hà Nội</t>
  </si>
  <si>
    <t>coop9153</t>
  </si>
  <si>
    <t>Cửa hàng Co.op Food HN Nhân Chính</t>
  </si>
  <si>
    <t>09153-CO.OPFOOD HN NHAN CHINH</t>
  </si>
  <si>
    <t>Tầng 1, Tòa 17T8, Khu đô thị Trung Hòa – Nhân Chính, Phường Nhân Chính, Quận Thanh Xuân, HN</t>
  </si>
  <si>
    <t>coop9154</t>
  </si>
  <si>
    <t>Cửa hàng Co.op Food HN Ngoại Giao Đoàn 1</t>
  </si>
  <si>
    <t>09154-CO.OPFOOD HN NGOAI GIAO DOAN 1</t>
  </si>
  <si>
    <t>Căn TM01, Tòa N03-T1, Khu đô thị Ngoại Giao Đoàn, Phường Xuân Tảo, Quận Bắc Từ Liêm, HN</t>
  </si>
  <si>
    <t>coop9158</t>
  </si>
  <si>
    <t>Cửa hàng Co.op Food HN Vĩnh Hưng</t>
  </si>
  <si>
    <t>09158-CO.OPFOOD HN VINH HUNG</t>
  </si>
  <si>
    <t>Lô L1-01 Tầng 1, Trung Tâm Thương mại, Dự án Hỗn hợp dịch vụ, thương mại và căn hộ T&amp;T Vĩnh Hưng, Số 440 Vĩnh Hưng, Phường Vĩnh Hưng, TP Hà Nội</t>
  </si>
  <si>
    <t>coop9159</t>
  </si>
  <si>
    <t>Cửa hàng Co.op Food HN New Horizon</t>
  </si>
  <si>
    <t>09159-CO.OPFOOD HN NEW HORIZON</t>
  </si>
  <si>
    <t>tầng 1, N02 dự án New Horizon , số 87 Lĩnh Nam,  Q.Hoàng Mai, TP. Hà Nội</t>
  </si>
  <si>
    <t>Tầng 1, N02 dự án New Horizon, số 87 Lĩnh Nam,  Q.Hoàng Mai, TP. Hà Nội</t>
  </si>
  <si>
    <t>coop9160</t>
  </si>
  <si>
    <t>Cửa hàng Co.op Food HN Roman Plaza</t>
  </si>
  <si>
    <t>09160-CO.OPFOOD HN ROMAN PLAZA</t>
  </si>
  <si>
    <t>Tầng 1, Zone 4.4, Tòa B1, Dự án Tổ hợp thương mại dịch vụ và căn hộ cao cấp Hải Phát Plaza, Phường Đại Mỗ, TP Hà Nội</t>
  </si>
  <si>
    <t>coop9161</t>
  </si>
  <si>
    <t>Cửa hàng Co.op Food HN Eurowindow</t>
  </si>
  <si>
    <t>09161-CO.OPFOOD HN EUROWINDOW</t>
  </si>
  <si>
    <t>Tầng 1, Park 4, Ô đất 5.B2 (Eurowindow River Park), Khu tái định cư Đông Hội, Xã Đông Anh, TP Hà Nội</t>
  </si>
  <si>
    <t>coop9165</t>
  </si>
  <si>
    <t>Cửa hàng Co.op Food HN Eco Dream</t>
  </si>
  <si>
    <t>09165-CO.OPFOOD HN ECO DREAM</t>
  </si>
  <si>
    <t>Tầng 1, Shophouse ED.107, Nhà ở cao tầng kết hợp thương mại dịch vụ Eco Dram tại Ô đất TT6, Khu đô thị mới Tây Nam Kim Giang I, Phường Thanh Liệt, TP Hà Nội</t>
  </si>
  <si>
    <t>coop9166</t>
  </si>
  <si>
    <t>Cửa hàng Co.op Food HN Parkview Residence</t>
  </si>
  <si>
    <t>09166-CO.OPFOOD HN PARKVIEW RESIDENCE</t>
  </si>
  <si>
    <t>Sàn kinh doanh dịch vụ, thương mại Tầng 1 - Tòa J, Khu chung cư cao tầng CT7, Khu đô thị mới Dương Nội, Phường Dương Nội, TP Hà Nội</t>
  </si>
  <si>
    <t>0309129418-115</t>
  </si>
  <si>
    <t>coopfood15006</t>
  </si>
  <si>
    <t>Cửa hàng Co.opfood HT Can Lộc</t>
  </si>
  <si>
    <t>181 Xô Viết Nghệ Tĩnh, Thị Trấn Nghèn, Huyện Can Lộc-Hà Tĩnh</t>
  </si>
  <si>
    <t>coopfoodthanhhoa</t>
  </si>
  <si>
    <t>Cửa hàng Co.opfood TH cc Tecco Tower</t>
  </si>
  <si>
    <t>CC số 1 Tecco Tower lô CC2, đường vành đai Đông Tây, P.Đông vệ, Tp.Thanh Hóa, tỉnh Thanh Hóa</t>
  </si>
  <si>
    <t>Tầng 1, tầng 2, tầng 3, Bãi giữ xe Trung tâm thương mại Cát Bi Plaza, số 1 đường Lê Hồng Phong, Phường Ngô Quyền, Thành phố Hải Phòng, Việt Nam</t>
  </si>
  <si>
    <t>0201264531</t>
  </si>
  <si>
    <t>MIENBAC; COOP</t>
  </si>
  <si>
    <t>Km số 10 đường Nguyễn Trãi, Phường Hà Đông, Thành phố Hà Nội, Việt Nam</t>
  </si>
  <si>
    <t>0104287702</t>
  </si>
  <si>
    <t>COOPHOANGMAI</t>
  </si>
  <si>
    <t>CÔNG TY TNHH MỘT THÀNH VIÊN CO.OPMART HOÀNG MAI</t>
  </si>
  <si>
    <t>0106375601</t>
  </si>
  <si>
    <t>Km số 10 đường Nguyễn Trãi, Phường Mộ Lao, Quận Hà Đông, Thành phố Hà Nội, Việt Nam</t>
  </si>
  <si>
    <t>Coop Mart SCA - VICTORIA</t>
  </si>
  <si>
    <t>Tầng trệt tòa nhà V2, V3, Văn Phú Victoria - CT9, KĐT mới Văn Phú, Phường Kiến Hưng, Thành phố Hà Nội, Việt Nam sđt 0911807851</t>
  </si>
  <si>
    <t>0107751489</t>
  </si>
  <si>
    <t>Tầng trệt tòa nhà V2, V3, Văn Phú Victoria - CT9, KĐT mới Văn Phú, Phường Kiến Hưng, Thành phố Hà Nội, Việt Nam</t>
  </si>
  <si>
    <t>coopmarfour0002</t>
  </si>
  <si>
    <t>MARFOUR. Co.opMart SCA - Long Biên</t>
  </si>
  <si>
    <t>Co.opMart SCA - Long Biên</t>
  </si>
  <si>
    <t>Tầng 2, Trung tâm thương mại Mipec Riverside, Số 2, Phố Long Biên II, Phường Bồ Đề, Thành phố Hà Nội, VN</t>
  </si>
  <si>
    <t>coopmarfour0003</t>
  </si>
  <si>
    <t>MARFOUR. Co.opMart SCA-VICTORIA</t>
  </si>
  <si>
    <t>Co.opMart SCA-VICTORIA</t>
  </si>
  <si>
    <t>Tầng trệt tòa nhà V2, V3, Văn Phú Victoria - CT9, KĐT mới Văn Phú, Phường Kiến Hưng, TP. Hà Nội, VN</t>
  </si>
  <si>
    <t>coopmarfour0004</t>
  </si>
  <si>
    <t>MARFOUR. Co.opMart SCA-GOLDSILK</t>
  </si>
  <si>
    <t>Co.opMart SCA-GOLDSILK</t>
  </si>
  <si>
    <t>Tầng trệt khu phức hợp thương mại nhà ở Goldsilk, số 430, phố Cầu Am, phường Hà Đông, Thành phố Hà Nội, VN. sđt 0911807839 chị Tơ</t>
  </si>
  <si>
    <t>Tầng trệt khu phức hợp thương mại nhà ở Goldsilk, số 430, phố Cầu Am, phường Hà Đông, Thành phố Hà Nội, VN</t>
  </si>
  <si>
    <t>coopmarfour0005</t>
  </si>
  <si>
    <t>Siêu Thị Co.opmart SCA - Goldensilk</t>
  </si>
  <si>
    <t>Tầng hầm, Tòa tháp C, Khu đô thị mới Kim Văn Kim Lũ, phường Định Công, thành phố Hà Nội, VN</t>
  </si>
  <si>
    <t>coopmart9999</t>
  </si>
  <si>
    <t>CO.OPMART HÀ ĐÔNG</t>
  </si>
  <si>
    <t>Tầng 1 CT6 - Xala, 339 đường 70, P.Kiến Hưng, Q.Hà Đông, HN</t>
  </si>
  <si>
    <t>3000986099</t>
  </si>
  <si>
    <t>Số 02, Đường Phan Đình Phùng, Phường Thành Sen, Tỉnh Hà Tĩnh, Việt Nam</t>
  </si>
  <si>
    <t>CO.OPMART THANH HÓA</t>
  </si>
  <si>
    <t>Tầng hầm, tầng 1, 2, 3 TTTM HD, đường Phan Chu Trinh, Phường Hạc Thành, Tỉnh Thanh Hoá, Việt Nam</t>
  </si>
  <si>
    <t>2801917948</t>
  </si>
  <si>
    <t>2500454301</t>
  </si>
  <si>
    <t>Tòa nhà Trung tâm Thương mại SOIVA Plaza, Đường Mê Linh, Phường Vĩnh Phúc, Tỉnh Phú Thọ, Việt Nam</t>
  </si>
  <si>
    <t>CTDUCPHONG</t>
  </si>
  <si>
    <t>CTY TNHH ĐẦU TƯ XNK ĐỨC PHONG</t>
  </si>
  <si>
    <t>Lai Châu</t>
  </si>
  <si>
    <t>Số 041 Nguyễn Thị Định, P. Tân Phong, TP. Lai Châu, T. Lai Châu</t>
  </si>
  <si>
    <t>CTYCHOHAY</t>
  </si>
  <si>
    <t>CÔNG TY TNHH CHỢ HAY</t>
  </si>
  <si>
    <t>Tổ dân phố 7, Phường Hồng An, Thành phố Hải Phòng, Việt Nam</t>
  </si>
  <si>
    <t>0202210828</t>
  </si>
  <si>
    <t>DAIDUCVIET</t>
  </si>
  <si>
    <t>CÔNG TY TNHH ĐẦU TƯ VÀ PHÁT TRIỂN ĐẠI ĐỨC VIỆT</t>
  </si>
  <si>
    <t>Phường ô Chợ Dừa</t>
  </si>
  <si>
    <t>0101189841</t>
  </si>
  <si>
    <t>Phòng 301, Tòa nhà Viễn Đông, số 36 Hoàng Cầu, Phường Ô Chợ Dừa, Quận Đống Đa, Thành phố Hà Nội, Việt Nam</t>
  </si>
  <si>
    <t>DAILY</t>
  </si>
  <si>
    <t>HỘ KINH DOANH SIÊU THỊ DAILY</t>
  </si>
  <si>
    <t>Xã Đa Tốn</t>
  </si>
  <si>
    <t>8710719996-001</t>
  </si>
  <si>
    <t>L27M.TMDV18 H1 &amp; TMDV02 H2, Khu đô thị Vinhome Ocean Park, Xã Đa Tốn, Huyện Gia Lâm, Thành phố Hà Nội, Việt Nam</t>
  </si>
  <si>
    <t>S1.10 Vinhomes Ocean Park, Đa Tốn, Gia Lâm, Hà Nội</t>
  </si>
  <si>
    <t>S2.10 Vinhomes Ocean Park, Đa Tốn, Gia Lâm, Hà Nội</t>
  </si>
  <si>
    <t>DALATFARM004</t>
  </si>
  <si>
    <t>Dalat Farm Vinhomes Ocean S2.17, HN</t>
  </si>
  <si>
    <t>S2.17 Vinhomes Ocean Park, Đa Tốn, Gia Lâm, Hà Nội</t>
  </si>
  <si>
    <t>DALATFARM005</t>
  </si>
  <si>
    <t>Dalat Farm SmartCity</t>
  </si>
  <si>
    <t>SA2 Smartcity, Tây Mỗ, Nam Từ Liêm, Hà Nội</t>
  </si>
  <si>
    <t>M1 Masterise Ocean park, Khu đô thị Vinhomes Ocean Park, huyện Gia Lâm, Hà Nội</t>
  </si>
  <si>
    <t>DALATFARM008</t>
  </si>
  <si>
    <t>Dalat Farm Vinhome Ocean Park S1.12, HN</t>
  </si>
  <si>
    <t>Tòa S1.12 Vinhome Ocean Park, Đa Tốn, Gia Lâm, Hà Nội</t>
  </si>
  <si>
    <t>S1.08 Vinhomes Ocean Park, Đa Tốn, Gia Lâm, Hà Nội</t>
  </si>
  <si>
    <t>S2.09 Vinhomes Ocean Park, Đa Tốn, Gia Lâm, Hà Nội</t>
  </si>
  <si>
    <t>Tòa M2 Ocean Park, Đa Tốn, Gia Lâm, Hà Nội</t>
  </si>
  <si>
    <t>Tòa P3 Ocean Park, Đa Tốn, Gia Lâm, Hà Nội</t>
  </si>
  <si>
    <t>DALATFARM013</t>
  </si>
  <si>
    <t>Dalat Farm Vinhomes Ocean S2.16, HN</t>
  </si>
  <si>
    <t>S2.16 Vinhomes Ocean Park, Đa Tốn, Gia Lâm, Hà Nội</t>
  </si>
  <si>
    <t>DALATFARMM1</t>
  </si>
  <si>
    <t>HỘ KINH DOANH ĐĂNG TCVP</t>
  </si>
  <si>
    <t>8669612872-001</t>
  </si>
  <si>
    <t>TMDV18A Toà M1 KĐT Vinhomes Ocean Park, Xã Đa Tốn, Huyện Gia Lâm, Thành phố Hà Nội, Việt Nam</t>
  </si>
  <si>
    <t>DALATFARMS1.08</t>
  </si>
  <si>
    <t>HỘ KINH DOANH ANH NGUYỄN KNVT</t>
  </si>
  <si>
    <t>8885964533-001</t>
  </si>
  <si>
    <t>01S02 toà S1.08, KĐT Vinhomes Ocean Park, Xã Đa Tốn, Huyện Gia Lâm, Thành phố Hà Nội, Việt Nam</t>
  </si>
  <si>
    <t>DALATFARMS1.10</t>
  </si>
  <si>
    <t>HỘ KINH DOANH ĐÀ LẠT FARM &amp; MART 1</t>
  </si>
  <si>
    <t>0109280299-001</t>
  </si>
  <si>
    <t>Căn shop 01S02 tòa S1.10 KĐT Vinhomes Ocean Park, Xã Đa Tốn, Huyện Gia Lâm, Thành phố Hà Nội, Việt Nam</t>
  </si>
  <si>
    <t>DALATFARMS2.09</t>
  </si>
  <si>
    <t>HỘ KINH DOANH LÊ BÁ ĐẠT</t>
  </si>
  <si>
    <t>8883511432-001</t>
  </si>
  <si>
    <t>S2.09 01S24 KĐT Vinhomes Ocean Park, Xã Đa Tốn, Huyện Gia Lâm, Thành phố Hà Nội, Việt Nam</t>
  </si>
  <si>
    <t>DALATFARMS2.10</t>
  </si>
  <si>
    <t>HỘ KINH DOANH LÊ TUẤN ANH</t>
  </si>
  <si>
    <t>0108590925-001</t>
  </si>
  <si>
    <t>Căn shop 01S20 tòa S2.10 KĐT Vinhomes Ocean Park, Xã Đa Tốn, Huyện Gia Lâm, Thành phố Hà Nội, Việt Nam</t>
  </si>
  <si>
    <t>DETTOANTHANG</t>
  </si>
  <si>
    <t>CÔNG TY TNHH DỆT TOÀN THẮNG</t>
  </si>
  <si>
    <t>Huyện Mỹ Đức</t>
  </si>
  <si>
    <t>Xã Phùng Xá</t>
  </si>
  <si>
    <t>0500563699</t>
  </si>
  <si>
    <t>Thôn Thượng, Xã Phùng Xá, Huyện Mỹ Đức, Thành phố Hà Nội, Việt Nam</t>
  </si>
  <si>
    <t>DINHMANH</t>
  </si>
  <si>
    <t>HỘ KINH DOANH PHAN ĐÌNH MẠNH</t>
  </si>
  <si>
    <t>Bắc Giang</t>
  </si>
  <si>
    <t>8291334834-001</t>
  </si>
  <si>
    <t>Số 151, đường Nguyễn Thị Minh Khai, Phường Xương Giang, Thành phố Bắc Giang, Tỉnh Bắc Giang, Việt Nam</t>
  </si>
  <si>
    <t>DONGNAM-051</t>
  </si>
  <si>
    <t>CÔNG TY CỔ PHẦN QUẢN LÝ DỊCH VỤ ĐÔNG NAM</t>
  </si>
  <si>
    <t>0108474051</t>
  </si>
  <si>
    <t>Tầng 5, Tòa Nhà Tân Hồng Hà Complex, Số 317 Trường Chinh, Phường Khương Trung, Quận Thanh Xuân, Tp. Hà Nội, Việt Nam</t>
  </si>
  <si>
    <t>DONGTIEN</t>
  </si>
  <si>
    <t>CÔNG TY CỔ PHẦN THƯƠNG MẠI SIÊU THỊ ĐỒNG TIẾN</t>
  </si>
  <si>
    <t>Lạng Sơn</t>
  </si>
  <si>
    <t>Thành phố Lạng Sơn</t>
  </si>
  <si>
    <t>Phường Vĩnh Trại</t>
  </si>
  <si>
    <t>MIENNAM</t>
  </si>
  <si>
    <t>4900736022</t>
  </si>
  <si>
    <t>Số 14, đường Lê Lợi, Phường Vĩnh Trại, Thành phố Lạng Sơn, Tỉnh Lạng Sơn, Việt Nam</t>
  </si>
  <si>
    <t>DONGXANH</t>
  </si>
  <si>
    <t>CÔNG TY TNHH THƯƠNG MẠI VÀ SẢN XUẤT THỰC PHẨM ĐỒNG XANH</t>
  </si>
  <si>
    <t>Khách của TRƯỜNG</t>
  </si>
  <si>
    <t>ĐỒNG XANH FOOD MART Tầng 1, Tòa CT2A, KĐT Nam cường, Cổ Nhuế, Từ Liêm, HN - 0943529989</t>
  </si>
  <si>
    <t>0105758954</t>
  </si>
  <si>
    <t>Số nhà 83D, ngõ 31 Xuân Diệu, Phường Quảng An, Quận Tây Hồ, Thành phố Hà Nội, Việt Nam</t>
  </si>
  <si>
    <t>DTH</t>
  </si>
  <si>
    <t>CÔNG TY CỔ PHẦN ĐẠI THANH HẢI</t>
  </si>
  <si>
    <t>Khách lẻ của BÁCH</t>
  </si>
  <si>
    <t>Số 282 Minh Khai, Phường Minh Khai, Quận Hai Bà Trưng, Thành Phố Hà Nội, Việt Nam</t>
  </si>
  <si>
    <t>0109282232</t>
  </si>
  <si>
    <t>dth6001</t>
  </si>
  <si>
    <t>ĐTH 1P Trần Thủ Độ, Hoàng Mai, HN</t>
  </si>
  <si>
    <t>Khách lẻ của Trường</t>
  </si>
  <si>
    <t>MIENBAC;3%</t>
  </si>
  <si>
    <t>6001_Fresh Market Green Park</t>
  </si>
  <si>
    <t>Shophouse 4B/Chung Cư Phương Đông Green Park, 1P Trần Thủ Độ, Phường Hoàng Liệt, Quận Hoàng Mai, HN</t>
  </si>
  <si>
    <t>dth6003</t>
  </si>
  <si>
    <t>ĐTH New Horizon City Hoàng Mai, HN</t>
  </si>
  <si>
    <t>6003_New Horizon City Hoàng Mai</t>
  </si>
  <si>
    <t>Tầng 1 Lô 05A Tòa N01, Dự án New Horizon city, Hoàng Mai, HN</t>
  </si>
  <si>
    <t>dth6004</t>
  </si>
  <si>
    <t>ĐTH Imperria Sky Garden Minh Khai, Thanh Trì, HN</t>
  </si>
  <si>
    <t>6004_Imperria Sky Garden Minh Khai</t>
  </si>
  <si>
    <t>Lô A17-18 Tòa A, dự án Imperia Sky Garden 423 Minh Khai, Tp.Hà Nội.</t>
  </si>
  <si>
    <t>Lô A17-18 Tòa A, dự án Imperia Sky Garden 423 Minh Khai, Tp. Hà Nội.</t>
  </si>
  <si>
    <t>dth6005</t>
  </si>
  <si>
    <t>ĐTH Eco Dream Nguyễn Xiển, Thanh Trì, HN</t>
  </si>
  <si>
    <t>6005_Eco Dream Nguyễn Xiển</t>
  </si>
  <si>
    <t>Shophouse ED, tòa Eco Dream Nguyễn Xiển, Tân Triều, Thanh Trì, HN</t>
  </si>
  <si>
    <t>dth6006</t>
  </si>
  <si>
    <t>ĐTH AnLand Premium, Hà Đông, HN</t>
  </si>
  <si>
    <t>6006_AnLand Premium</t>
  </si>
  <si>
    <t>SHB6 tòa nhà AnLand Premium, KĐTM Dương nội, P.La Khê, Hà Đông, HN</t>
  </si>
  <si>
    <t>dth6007</t>
  </si>
  <si>
    <t>ĐTH Gelexia Tam Trinh, Hoàng Mai, HN</t>
  </si>
  <si>
    <t>6007_Gelexia Tam Trinh</t>
  </si>
  <si>
    <t>885 Đ. Tam Trinh, Yên Sở, Hoàng Mai TP. Hà Nội</t>
  </si>
  <si>
    <t>885 Đ.Tam Trinh, Yên Sở, Hoàng Mai TP. Hà Nội</t>
  </si>
  <si>
    <t>dth6011</t>
  </si>
  <si>
    <t>Green Park Việt Hưng, Long Biên, HN</t>
  </si>
  <si>
    <t>6011_Green Park Việt Hưng</t>
  </si>
  <si>
    <t>Shophouse 10-18T3 Dự án CT15 Việt Hưng Green Park, KĐT Việt Hưng, Phường Giang Biên, Quận Long Biên, HN</t>
  </si>
  <si>
    <t>dth6012</t>
  </si>
  <si>
    <t>ĐTH 2P Hưng Thịnh, Hoàng Mai, HN</t>
  </si>
  <si>
    <t>6012_Hateco Yên Sở</t>
  </si>
  <si>
    <t>Số 2P Hưng Thịnh, Yên Sở, Hoàng Mai ,TP.Hà Nội</t>
  </si>
  <si>
    <t>dth6013</t>
  </si>
  <si>
    <t>ĐTH Ecohome 3 Tân Xuân, Bắc Từ Liêm, HN</t>
  </si>
  <si>
    <t>6013_Ecohome 3 Tân Xuân</t>
  </si>
  <si>
    <t>SH số 16 tầng 1, CC Ecohome 3, đường Tân Xuân, P.Đông Ngạc, Q.Bắc Từ Liêm, HN</t>
  </si>
  <si>
    <t>dth6014</t>
  </si>
  <si>
    <t>ĐTH Ruby City 3 Phúc Lợi, Long Biên, HN</t>
  </si>
  <si>
    <t>6014_Ruby City 3 Phúc Lợi</t>
  </si>
  <si>
    <t>Ruby City 3, 321 Long Biên, HN</t>
  </si>
  <si>
    <t>dth6017</t>
  </si>
  <si>
    <t>Thái Hà, Constrexim 1, Bắc Từ Liêm, HN</t>
  </si>
  <si>
    <t>6017_Thái Hà, Constrexim 1</t>
  </si>
  <si>
    <t>Tầng 1, lô 11 tòa nhà HH , Phạm Văn Đồng, P.Cổ Nhuế 2, Q.Bắc Từ Liêm, HN</t>
  </si>
  <si>
    <t>dth6018</t>
  </si>
  <si>
    <t>ĐTH Vinhomes Symphony, Long Biên, HN</t>
  </si>
  <si>
    <t>6018_Vinhomes Symphony</t>
  </si>
  <si>
    <t xml:space="preserve"> tòa S101S15A Vinhomes Symphony, khu đô thị Vinhomes Riverside, phường Phúc Lợi, quận Long Biên, Hà Nội; đt: 0389760155 Tùng</t>
  </si>
  <si>
    <t>tòa S101S15A Vinhomes Symphony, khu đô thị Vinhomes Riverside, phường Phúc Lợi, quận Long Biên, Hà Nội</t>
  </si>
  <si>
    <t>dth6019</t>
  </si>
  <si>
    <t>ĐTH 35 Tân Mai, Hoàng Mai, HN</t>
  </si>
  <si>
    <t>6019_K35 Tân Mai</t>
  </si>
  <si>
    <t>Số 1 dãy nhà TT1, Khu nhà ở Quân đội K35 - TM số 35 Tân Mai, p. Tương mai, Q.Hoàng Mai, HN</t>
  </si>
  <si>
    <t>Số 1 dãy nhà TT1, Khu nhà ở Quân đội K35 - TM số 35 Tân Mai, P.Tương mai, Q.Hoàng Mai, HN</t>
  </si>
  <si>
    <t>dth6020</t>
  </si>
  <si>
    <t>ĐTH Thăng Long Garden, Hai Bà Trưng, HN</t>
  </si>
  <si>
    <t>3%; MIENBAC</t>
  </si>
  <si>
    <t>6020_Thăng Long Garden</t>
  </si>
  <si>
    <t>Lô 6/2 Tòa A2, Chung cư Thăng Long Garden, số 250 Minh Khai, Q.Hai bà Trưng, HN</t>
  </si>
  <si>
    <t>dth6021</t>
  </si>
  <si>
    <t>ĐTH Emerald Mỹ Đình, Nam Từ Liêm, HN</t>
  </si>
  <si>
    <t>6021_Emerald Mỹ Đình</t>
  </si>
  <si>
    <t>SH 23, tòa E4, dự án Emerald CT8 Mỹ Đình, Q.Nam Từ Liêm, HN</t>
  </si>
  <si>
    <t>dth6022</t>
  </si>
  <si>
    <t>ĐTH Vinhomes Ocean Park, Gia Lâm, HN</t>
  </si>
  <si>
    <t>Khách lẻ của Trường, ck 3%</t>
  </si>
  <si>
    <t>6022_S1.09 Vinhomes Ocean Park</t>
  </si>
  <si>
    <t>Tòa S1.09 Vinhomes Ocean Park, xã Đa Tố, huyện Gia Lâm, HN</t>
  </si>
  <si>
    <t>Phường Đại Kim</t>
  </si>
  <si>
    <t>0101767891</t>
  </si>
  <si>
    <t>Tầng 1, Tòa HH02 - Nhà ở cao tầng kết hợp dịch vụ thương mại - Eco Lakeview, Số 32 Phố Đại Từ,  Phường Đại Kim, Quận Hoàng Mai, Thành phố Hà Nội, Việt Nam</t>
  </si>
  <si>
    <t>DUYHIEU</t>
  </si>
  <si>
    <t>VƯỜN LAN DUY HIẾU</t>
  </si>
  <si>
    <t>0109049814</t>
  </si>
  <si>
    <t>Số 46 ngõ 39 phố Lụa, TDP Hạnh Phúc, Phường Vạn Phúc, Quận Hà Đông,TP. Hà Nội</t>
  </si>
  <si>
    <t>Nguyễn Thị Thu Hoài</t>
  </si>
  <si>
    <t>0109801255</t>
  </si>
  <si>
    <t>Tầng 3, tòa nhà Dolphin Plaza, số 6 đường Nguyễn Hoàng, tổ dân phố số 8, Phường Từ Liêm, Thành phố Hà Nội, Việt Nam</t>
  </si>
  <si>
    <t>easymartE04</t>
  </si>
  <si>
    <t>EASYMART 136 Hồ Tùng Mậu, Bắc Từ Liêm, HN</t>
  </si>
  <si>
    <t>4%; MIENBAC</t>
  </si>
  <si>
    <t>E04. Diamond 136 Hồ Tùng Mậu</t>
  </si>
  <si>
    <t>Tòa DIAMOND GOLDMART City 136 Hồ Tùng Mậu, P.Phú Diễn, Q.Bắc Từ Liêm, HN</t>
  </si>
  <si>
    <t>Tòa DIAMOND GOLDMARK City 136 Hồ Tùng Mậu, P.Phú Diễn, Q.Bắc Từ Liêm, HN</t>
  </si>
  <si>
    <t>easymartE05</t>
  </si>
  <si>
    <t>Easymart Mipec Rubik 360</t>
  </si>
  <si>
    <t>E05. Mipec Rubik 360</t>
  </si>
  <si>
    <t>Easy Mart, Tháp A, Mipec Rubix 360, 122-124 Xuân Thủy, Cầu Giấy, thành phố Hà Nội</t>
  </si>
  <si>
    <t>easymartE06</t>
  </si>
  <si>
    <t>EASYMART The Terra An Hưng, Hà Đông, HN</t>
  </si>
  <si>
    <t>E06. V2 The Terra An Hưng</t>
  </si>
  <si>
    <t>E06 -Tầng 5, tòa V2, The Terra An Hưng, P.La Khê, Q.Hà Đông, HN sđt: 0866833194</t>
  </si>
  <si>
    <t>E06 -Tầng 5, tòa V2, The Terra An Hưng, P.La Khê, Q.Hà Đông, HN</t>
  </si>
  <si>
    <t>easymartE07</t>
  </si>
  <si>
    <t>EASYMART S2.03 VINHOME SMARTCITY</t>
  </si>
  <si>
    <t>E10. S2.03 Vinhomes SmartCity</t>
  </si>
  <si>
    <t>Số 1SH15, tòa S2.03 khu đô thị mới Vinhomes Smartcity, P.Tây Mỗ, Q.Nam Từ Liêm, TP. Hà Nội</t>
  </si>
  <si>
    <t>easymartE08</t>
  </si>
  <si>
    <t>EASYMART S2.05 VINHOMES SMARTCITY</t>
  </si>
  <si>
    <t>E15. S2.05 Vinhomes SmartCity</t>
  </si>
  <si>
    <t>Tòa S2.05 khu đô thị mới Vinhomes Smartcity, P. Tây Mỗ, Q. Nam Từ Liêm, TP. Hà Nội</t>
  </si>
  <si>
    <t>eb0150</t>
  </si>
  <si>
    <t>TOPS MARKET PARKCITY (150)</t>
  </si>
  <si>
    <t>Phường La Khê</t>
  </si>
  <si>
    <t>BIGC; MIENBAC</t>
  </si>
  <si>
    <t>Tầng 1, tòa nhà A, TTTM Parkcity, Lê Trọng Tấn, phường La Khê, quận Hà Đông, TP Hà Nội</t>
  </si>
  <si>
    <t>EB</t>
  </si>
  <si>
    <t>eb104</t>
  </si>
  <si>
    <t>TOPS MARKET NK HẢI PHÒNG</t>
  </si>
  <si>
    <t>104 Lương Khá Thiên, phường Lương Khánh Thiện, quận Ngô Quyền, thành phố Hải Phòng</t>
  </si>
  <si>
    <t>eb106</t>
  </si>
  <si>
    <t>GO! HẢI PHÒNG</t>
  </si>
  <si>
    <t>Lô 1/20, Khu đô thị mới Ngã năm - Sân bay Cát Bi, Phường Gia Viên, Thành phố Hải Phòng, Việt Nam</t>
  </si>
  <si>
    <t>eb112</t>
  </si>
  <si>
    <t>EB VINH LIMITED LIABILITY COMPANY</t>
  </si>
  <si>
    <t>Nghệ An</t>
  </si>
  <si>
    <t>Số 02, Đường Quang Trung, Phường Thành Vinh, Tỉnh Nghệ An, Việt Nam</t>
  </si>
  <si>
    <t>eb113</t>
  </si>
  <si>
    <t>Siêu thị Vĩnh Phúc</t>
  </si>
  <si>
    <t>Khu TTTM Vĩnh Phúc, Phường Vĩnh Phúc, Tỉnh Phú Thọ, Việt Nam</t>
  </si>
  <si>
    <t>eb114</t>
  </si>
  <si>
    <t>GO! NAM ĐỊNH</t>
  </si>
  <si>
    <t>Ninh Bình</t>
  </si>
  <si>
    <t>Trung tâm thương mại GO! Nam Định, Quốc lộ 10, Phường Đông A, Tỉnh Ninh Bình, Việt Nam</t>
  </si>
  <si>
    <t>eb117</t>
  </si>
  <si>
    <t>CÔNG TY TNHH EB HẢI DƯƠNG (117)</t>
  </si>
  <si>
    <t>Trung tâm thương mại GO! Hải Dương, Km 54+100, Quốc lộ 5, Khu 3, Phường Hải Dương, Thành phố Hải Phòng, Việt Nam</t>
  </si>
  <si>
    <t>eb118</t>
  </si>
  <si>
    <t>GO! THANH HÓA</t>
  </si>
  <si>
    <t>Trung tâm thương mại GO! Thanh Hóa, Phố Đồng Lễ, Phường Hạc Thành, Tình Thanh Hóa, Việt Nam</t>
  </si>
  <si>
    <t>eb124</t>
  </si>
  <si>
    <t>SIÊU THỊ VIỆT TRÌ</t>
  </si>
  <si>
    <t>Trung tâm thương mại GO! Việt Trì, Đường Nguyễn Tất Thành, phường Thanh Miếu, tỉnh Phú Thọ, Việt Nam</t>
  </si>
  <si>
    <t>eb125</t>
  </si>
  <si>
    <t>GO! NINH BÌNH</t>
  </si>
  <si>
    <t>Trung tâm thương mại GO! Ninh Bình, Đường Trần Nhân Tông, Phường Đông Hoa Lư, tỉnh Ninh Bình, Việt Nam</t>
  </si>
  <si>
    <t>eb128</t>
  </si>
  <si>
    <t>SIÊU THỊ HẠ LONG (128)</t>
  </si>
  <si>
    <t>Tầng 2, Trung tâm thương mại GO! Hạ Long, Cột 5, phường Hạ Long, tỉnh Quảng Ninh, Việt Nam</t>
  </si>
  <si>
    <t>eb131</t>
  </si>
  <si>
    <t>GO! BẮC GIANG</t>
  </si>
  <si>
    <t>Trung tâm thương mại GO! Bắc Giang, phường Tân Tiến, tỉnh Bắc Ninh, VIệt Nam</t>
  </si>
  <si>
    <t>eb1400</t>
  </si>
  <si>
    <t>Go! Hạ Long</t>
  </si>
  <si>
    <t>Go! Hạ Long, Quảng Ninh</t>
  </si>
  <si>
    <t>eb144</t>
  </si>
  <si>
    <t>GO! THÁI NGUYÊN</t>
  </si>
  <si>
    <t>Tầng 2, Trung tâm thương mại Việt - Nhật Thái Nguyên, Lô đất HH-01 thuộc Khu dân cư số 1, đường Việt Bắc, Phường Tích Lương, Tỉnh Thái Nguyên, Việt Nam</t>
  </si>
  <si>
    <t>eb145</t>
  </si>
  <si>
    <t>GO! THÁI BÌNH</t>
  </si>
  <si>
    <t>Trung tâm thương mại GO! Thái Bình, đường Trần Thái Tông, Tổ 1, Phường Vũ Phúc, Tỉnh Hưng Yên, Việt Nam</t>
  </si>
  <si>
    <t>eb146</t>
  </si>
  <si>
    <t>GO! LÀO CAI</t>
  </si>
  <si>
    <t>Lào Cai</t>
  </si>
  <si>
    <t>Trung tâm thương mại GO! Lào Cai, Km6+600, Thửa đất HH1 thuộc tiểu khu đô thị số 13, đường Trần Hưng Đạo, Phường Cam Đường, Tỉnh Lào Cai, Việt Nam</t>
  </si>
  <si>
    <t>eb151</t>
  </si>
  <si>
    <t>GO! HA NAM (151)</t>
  </si>
  <si>
    <t>Tầng 2, TTTM GO! Phủ Lý, thửa đất số 449, tờ bản đồ số 25, đường Điện Biên Phủ, Phường Hà Nam, Tỉnh Ninh Bình, Việt Nam</t>
  </si>
  <si>
    <t>eb154</t>
  </si>
  <si>
    <t>GO! HƯNG YÊN</t>
  </si>
  <si>
    <t>Trung Tâm Thương Mại Go! Hưng Yên, Thửa Đất Số 113, Tờ Bản Đồ Số 49, Tô Hiệu, Phường Phố Hiến, Tỉnh Hưng Yên, Việt Nam</t>
  </si>
  <si>
    <t>eb155</t>
  </si>
  <si>
    <t>Go! Yên Bái</t>
  </si>
  <si>
    <t>Tỉnh Lào Cai</t>
  </si>
  <si>
    <t>T2 CT TM Go! Yên Bái, TDS151; TBDS71 TỔ DÂN PHỐ 1&amp;11, P. Yên Bái, Tỉnh Lào Cai</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</si>
  <si>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</si>
  <si>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</si>
  <si>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</si>
  <si>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</si>
  <si>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</si>
  <si>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</si>
  <si>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</si>
  <si>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</si>
  <si>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</si>
  <si>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</si>
  <si>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</si>
  <si>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</si>
  <si>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</si>
  <si>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</si>
  <si>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</si>
  <si>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MIENBAC; BIGC</t>
  </si>
  <si>
    <t>Giao hàng tại BigC Thăng Long</t>
  </si>
  <si>
    <t>222 đường Trần Duy Hưng, Phường Yên Hòa, Thành phố Hà Nội, Việt Nam</t>
  </si>
  <si>
    <t>eb2902</t>
  </si>
  <si>
    <t>BigC Tops Market Garden</t>
  </si>
  <si>
    <t>Giao hàng tại Tops Market Garden</t>
  </si>
  <si>
    <t>Tầng hầm thứ nhất Trung tâm thương mại The Garden, đường Mễ Trì, Phường Mỹ Đình 1, Quận Nam Từ Liêm, Thành phố Hà Nội, Việt Nam</t>
  </si>
  <si>
    <t>eb2903</t>
  </si>
  <si>
    <t>Tops Market Eco Green (Nguyễn Xiển)</t>
  </si>
  <si>
    <t>Giao hàng tại Tops Market Eco Green</t>
  </si>
  <si>
    <t>286 Nguyễn Xiển, Tân Triều, Thanh Trì, HN</t>
  </si>
  <si>
    <t>eb2904</t>
  </si>
  <si>
    <t>BigC Tops Market Lê Trọng Tấn</t>
  </si>
  <si>
    <t>Giao hàng tại Tops Market Lê Trọng Tấn</t>
  </si>
  <si>
    <t>Tầng hầm 1, tầng hầm 2 và tầng trệt, Tòa nhà Artemis, Số 3 đường Lê Trọng Tấn, Phường Phương Liệt, Thành phố Hà Nội, Việt Nam</t>
  </si>
  <si>
    <t>eb2905</t>
  </si>
  <si>
    <t>TOPS MARKET HỒ GƯƠM (132)</t>
  </si>
  <si>
    <t>Tầng 1 và tầng 2, Trung tâm thương mại, văn phòng và nhà ở cao cấp Hồ Gươm Plaza, KĐT mới Mỗ Lao, P.Mộ Lao, Q.Hà Đông, HN</t>
  </si>
  <si>
    <t>eb2906</t>
  </si>
  <si>
    <t>GO! Long Biên</t>
  </si>
  <si>
    <t>Tầng Hầm TTTM Savico Megamall, 7-9 Nguyễn Văn Linh, Việt Hưng, Long Biên, Hà Nội</t>
  </si>
  <si>
    <t>eb2907</t>
  </si>
  <si>
    <t>BigC Mê Linh</t>
  </si>
  <si>
    <t>Giao Hàng Tại Big C Mê Linh</t>
  </si>
  <si>
    <t>Tầng 1, Trung tâm thương mại VLXD và trang thiết bị nội thất Mêlinh Plaza, Km8, đường cao tốc Thăng Long - Nội Bài (đường Võ Văn Kiệt), xã Quang Minh, Thành phố Hà Nội, Việt Nam</t>
  </si>
  <si>
    <t>eb3400</t>
  </si>
  <si>
    <t>BigC Hải Dương</t>
  </si>
  <si>
    <t>eb3500</t>
  </si>
  <si>
    <t>BigC Ninh Bình</t>
  </si>
  <si>
    <t>eb3700</t>
  </si>
  <si>
    <t>BigC Vinh</t>
  </si>
  <si>
    <t>eb9800</t>
  </si>
  <si>
    <t>BigC Bắc Giang</t>
  </si>
  <si>
    <t>EBNAMDINH</t>
  </si>
  <si>
    <t>CÔNG TY TNHH EB NAM ĐỊNH</t>
  </si>
  <si>
    <t>0600740077</t>
  </si>
  <si>
    <t>Trung tâm thương mại - siêu thị Thiên Trường, Phường Lộc Hòa, Thành phố Nam Định, Tỉnh Nam Định, Việt Nam</t>
  </si>
  <si>
    <t>thanh toán cuối tháng</t>
  </si>
  <si>
    <t>Số 81, Đường Nguyễn Hoàng Tôn, Phường Xuân La, Quận Tây Hồ, Xuân La, Tây Hồ, Hà Nội, Việt Nam</t>
  </si>
  <si>
    <t>ECOFARMPAY02</t>
  </si>
  <si>
    <t>ECOFARM PAY - Chi nhánh Bắc Ninh</t>
  </si>
  <si>
    <t>Thành phố Từ Sơn</t>
  </si>
  <si>
    <t>Phố Xanh, Xã Tam Sơn, Thị xã Từ Sơn, Bắc Ninih</t>
  </si>
  <si>
    <t>ESMEE</t>
  </si>
  <si>
    <t>CÔNG TY CỔ PHẦN ĐẦU TƯ HỘI TỤ VIỆT NAM</t>
  </si>
  <si>
    <t>Phường Hàng Gai</t>
  </si>
  <si>
    <t>0110269684</t>
  </si>
  <si>
    <t>Số 18 phố Hàng Gai, Phường Hàng Gai, Quận Hoàn Kiếm, Thành phố Hà Nội, Việt Nam</t>
  </si>
  <si>
    <t>FORD THĂNG LONG</t>
  </si>
  <si>
    <t>CÔNG TY CỔ PHẦN FORD THĂNG LONG</t>
  </si>
  <si>
    <t>0100774222</t>
  </si>
  <si>
    <t>105 phố Láng Hạ, Phường Láng Hạ, Quận Đống Đa, Thành phố Hà Nội, Việt Nam</t>
  </si>
  <si>
    <t>GIATRANMART-ĐN</t>
  </si>
  <si>
    <t>Siêu thị Gia Trần Mart Online</t>
  </si>
  <si>
    <t>119 Hải Phòng - Đà Nẵng</t>
  </si>
  <si>
    <t>GMART</t>
  </si>
  <si>
    <t>CÔNG TY TNHH DỊCH VỤ VÀ THƯƠNG MẠI TNC VIỆT NAM</t>
  </si>
  <si>
    <t>G Mart</t>
  </si>
  <si>
    <t>0109821974</t>
  </si>
  <si>
    <t>Tầng M, tháp A, toà Golden Palace, đường Mễ Trì, Phường Mễ Trì, Quận Nam Từ Liêm, Thành phố Hà Nội, Việt Nam</t>
  </si>
  <si>
    <t>thanh toán 15 hàng tháng</t>
  </si>
  <si>
    <t>183 Hoàng Mai, PHường Hoàng Văn Thụ, Quận Hoàng Mai, Hà Nội</t>
  </si>
  <si>
    <t>183 Hoàng Mai, Phường Hoàng Văn Thụ, Quận Hoàng Mai, Hà Nội</t>
  </si>
  <si>
    <t>Tòa Chelsea Residences, 48 Trần Kim Xuyến, Phường Yên Hòa, Quận Cầu Giấy, Hà Nội</t>
  </si>
  <si>
    <t>Khu vip Ruby tòa R102, Vinhomes Ocean Park, Gia Lâm, Hà Nội</t>
  </si>
  <si>
    <t>Khu Pavilion tòa P4, Vinhomes Ocean Park, Gia Lâm, Hà Nội</t>
  </si>
  <si>
    <t>Tòa SA3, Vinhomes Smart City, Nam Từ Liêm, Hà Nội</t>
  </si>
  <si>
    <t>GS25; MIENBAC</t>
  </si>
  <si>
    <t>WH-CJ-CHILL -</t>
  </si>
  <si>
    <t>0314658576-003</t>
  </si>
  <si>
    <t>Văn phòng B, tầng 5, TN Taisei Square Hanoi, 289 Khuất Duy Tiến, phường Đại Mỗ, thành phố Hà Nội</t>
  </si>
  <si>
    <t>GS25-HN001</t>
  </si>
  <si>
    <t>GS25 Taisei Square</t>
  </si>
  <si>
    <t>Tòa nhà Taisei 289 Khuất Duy Tiến, Cầu Giấy, Hà Nội</t>
  </si>
  <si>
    <t>GS25-HN002</t>
  </si>
  <si>
    <t>GS25 Dao Duy Anh</t>
  </si>
  <si>
    <t>9 Đào Duy Anh, Đống Đa, Hà Nội</t>
  </si>
  <si>
    <t>GS25-HN003</t>
  </si>
  <si>
    <t>GS25 Ha Trung</t>
  </si>
  <si>
    <t>66 Hà Trung, Hoàn Kiếm, Hà Nội</t>
  </si>
  <si>
    <t>GS25-HN004</t>
  </si>
  <si>
    <t>GS25 Hang Dau</t>
  </si>
  <si>
    <t>12 Hàng Dầu, Hoàn Kiếm, Hà Nội</t>
  </si>
  <si>
    <t>GS25-HN005</t>
  </si>
  <si>
    <t>GS25 Doi Can</t>
  </si>
  <si>
    <t>147 Đội Cấn, Ba Đình, Hà Nội</t>
  </si>
  <si>
    <t>GS25-HN006</t>
  </si>
  <si>
    <t>GS25 The West</t>
  </si>
  <si>
    <t>The West 265 Cầu Giấy, Cầu Giấy, Hà Nội</t>
  </si>
  <si>
    <t>GS25-HN007</t>
  </si>
  <si>
    <t>GS25 Nguyen Ngoc Vu</t>
  </si>
  <si>
    <t>169 Nguyễn Ngọc Vũ, Cầu Giấy, Hà Nội</t>
  </si>
  <si>
    <t>GS25-HN008</t>
  </si>
  <si>
    <t>GS25 Nguyen Huu Huan</t>
  </si>
  <si>
    <t>34 Nguyễn Hữu Huân, Hoàn Kiếm, Hà Nội</t>
  </si>
  <si>
    <t>GS25-HN009</t>
  </si>
  <si>
    <t>GS25 Trieu Khuc</t>
  </si>
  <si>
    <t>53 phố Triều Khúc, Phường Thanh Xuân Bắc, Quận Thanh Xuân, Thành phố Hà Nội</t>
  </si>
  <si>
    <t>GS25-HN010</t>
  </si>
  <si>
    <t>GS25 Nguyen Son</t>
  </si>
  <si>
    <t>158 Nguyễn Sơn, Phường Bồ Đề, Quận Long Biên, Thành phố Hà Nội</t>
  </si>
  <si>
    <t>GS25-HN011</t>
  </si>
  <si>
    <t>GS25 Nguyen Van Loc</t>
  </si>
  <si>
    <t>LK56, Khu nhà ở Bắc Hà, phố Nguyễn Văn Lộc, Phường Mộ Lao, Quận Hà Đông, Thành phố Hà Nội</t>
  </si>
  <si>
    <t>GS25-HN012</t>
  </si>
  <si>
    <t>GS25 Mipec Tower</t>
  </si>
  <si>
    <t>229 Tây Sơn, Phường Ngã Tư Sở, Quận Đống Đa, Thành phố Hà Nội</t>
  </si>
  <si>
    <t>GS25-HN013</t>
  </si>
  <si>
    <t>GS25 36 Duy Tan</t>
  </si>
  <si>
    <t>Số 4-6, ngõ 36, Phố Duy Tân, Phường Dịch Vọng Hậu, Quận Cầu Giấy, Thành phố Hà Nội</t>
  </si>
  <si>
    <t>GS25-HN014</t>
  </si>
  <si>
    <t>GS25 Park 11-Vinhomes Times City-Ha Noi</t>
  </si>
  <si>
    <t>Tòa Park 11 Vinhomes Times City Park Hill, số 25 Lĩnh Nam, P.Mai Động, Q.Hoàng Mai, Tp.Hà Nội</t>
  </si>
  <si>
    <t>GS25-HN015</t>
  </si>
  <si>
    <t>GS25 Park 1-Vinhomes Times City-Ha Noi</t>
  </si>
  <si>
    <t>Tòa Park 1 Vinhomes Times City Park Hill, 25 Lĩnh Nam, P.Mai Đặng, Q.Hoàng Mai, Tp.Hà Nội</t>
  </si>
  <si>
    <t>GS25-HN016</t>
  </si>
  <si>
    <t>GS25 DH Dai Nam-Ha Noi</t>
  </si>
  <si>
    <t>2 Ba La, Phường Phú Lãm, Quận Hà Đông, Thành phố Hà Nội</t>
  </si>
  <si>
    <t>GS25-HN017</t>
  </si>
  <si>
    <t>GS25 Ngu Xa-Ha Noi</t>
  </si>
  <si>
    <t>13A Phố Ngũ Xã, P.Trúc Bạch, Q.Ba Đình, Thành phố Hà Nội</t>
  </si>
  <si>
    <t>GS25-HN018</t>
  </si>
  <si>
    <t>GS25 Park 3-Vinhomes Times City-Ha Noi</t>
  </si>
  <si>
    <t>Tòa Park 3 Vinhomes Times City Park Hill, số 25 Lĩnh Nam, P.Mai Động, Q.Hoàng Mai, Tp.Hà Nội</t>
  </si>
  <si>
    <t>GS25-HN019</t>
  </si>
  <si>
    <t>GS25 DH Thuy Loi-Ha Noi</t>
  </si>
  <si>
    <t>81 Phố Khương Thượng, Phường Trung Liệt, Quận Đống Đa, Thành phố Hà Nội</t>
  </si>
  <si>
    <t>GS25-HN020</t>
  </si>
  <si>
    <t>GS25 FLC Complex Pham Hung-Ha Noi</t>
  </si>
  <si>
    <t>FLC Complex, số 36 đường Phạm Hùng, Phường Mỹ Đình 2, Quận Nam Từ Liêm, Thành phố Hà Nội</t>
  </si>
  <si>
    <t>GS25-HN021</t>
  </si>
  <si>
    <t>GS25 The Terra 2-Ha Noi</t>
  </si>
  <si>
    <t>V1-DV.07 Khu đô thị mới An Hưng, Phường La Khê, Quận Hà Đông, Thành phố Hà Nội</t>
  </si>
  <si>
    <t>GS25-HN022</t>
  </si>
  <si>
    <t>GS25 The Terra 1-Ha Noi</t>
  </si>
  <si>
    <t>V9-A01, Khu đô thị mới An Hưng, Phường La Khê, Quận Hà Đông, Thành phố Hà Nội</t>
  </si>
  <si>
    <t>GS25-HN023</t>
  </si>
  <si>
    <t>GS25 KDT Van Phu Ha Dong-Ha Noi</t>
  </si>
  <si>
    <t>Tầng 1-2, TT7-1, Phố Văn Khê, Khu đô thị mới Văn Phú, Phường Phú La, Quận Hà Đông, Thành phố Hà Nội</t>
  </si>
  <si>
    <t>GS25-HN024</t>
  </si>
  <si>
    <t>GS25 Nguy Nhu Kon Tum-Ha Noi</t>
  </si>
  <si>
    <t>107 phố Ngụy Như Kon Tum, Phường Nhân Chính, Quận Thanh Xuân, Thành phố Hà Nội</t>
  </si>
  <si>
    <t>GS25-HN025</t>
  </si>
  <si>
    <t>GS25 Vinhomes Symphony - Ha Noi</t>
  </si>
  <si>
    <t>Vinhomes Symphony, Lô đất G4-HH16, Phường Phúc Lợi, Quận Long Biên, Thành phố Hà Nội</t>
  </si>
  <si>
    <t>GS25-HN026</t>
  </si>
  <si>
    <t>GS25 Hoc Vien Nong Nghiep Gia Lam-Ha Noi</t>
  </si>
  <si>
    <t>Tầng 1-2, Số 63 Phố Thành Trung, Xã Gia Lâm, Thành phố Hà Nội</t>
  </si>
  <si>
    <t>GS25-HN027</t>
  </si>
  <si>
    <t>GS25 CT1 Ngo Thi Nham Ha Dong-Ha Noi</t>
  </si>
  <si>
    <t>Tòa nhà CT1, Khu chung cư Ngô Thì Nhậm, Phường Hà Cầu, Quận Hà Đông, Thành phố Hà Nội</t>
  </si>
  <si>
    <t>GS25-HN028</t>
  </si>
  <si>
    <t>GS25 Thang Long Tower Cau Giay-Ha Noi</t>
  </si>
  <si>
    <t>33 đường Mạc Thái Tổ, phường Yên Hòa, Thành phố Hà Nội</t>
  </si>
  <si>
    <t>GS25-HN029</t>
  </si>
  <si>
    <t>GS25 Dai hoc Ha Noi Dai Mo-Ha Noi</t>
  </si>
  <si>
    <t>Ô số T1A, T1B khu tập thể tạp chí Cộng Sản, tổ dân phố số 8, phường Đại Mỗ, thành phố Hà Nội</t>
  </si>
  <si>
    <t>GS25-HN030</t>
  </si>
  <si>
    <t>GS25 Chua Lang Dong Da-Ha Noi</t>
  </si>
  <si>
    <t>59 phố Chùa Láng, Phường Láng Thượng, Quận Đống Đa, Thành phố Hà Nội</t>
  </si>
  <si>
    <t>GS25-HN031</t>
  </si>
  <si>
    <t>GS25 D' Capitale Yen Hoa-Ha Noi</t>
  </si>
  <si>
    <t>Căn hộ C3-S03, StarCity Center (Dự án D' Capitale) Khu đô thị Đông Nam đường Trần Duy Hưng</t>
  </si>
  <si>
    <t>GS25-HN032</t>
  </si>
  <si>
    <t>GS25 Lang Sinh Vien Hacinco-Ha Noi</t>
  </si>
  <si>
    <t>Số 67, đường Ngụy Như Kon Tum</t>
  </si>
  <si>
    <t>GS25-HN033</t>
  </si>
  <si>
    <t>GS25 N03-Ngoai Giao Doan-Ha Noi</t>
  </si>
  <si>
    <t>TM-1, Tầng 1. Tòa nhà N03-T1, dự án khu Đoàn Ngoại Giao</t>
  </si>
  <si>
    <t>GS25-HN034</t>
  </si>
  <si>
    <t>GS25 Nguyen Khuyen-KDT Van Quan-Ha Noi</t>
  </si>
  <si>
    <t>Tầng 1 - Tầng 2 - Tầng 3, A48-TT19, KĐT Văn Quán-Yên Phúc</t>
  </si>
  <si>
    <t>GS25-HN035</t>
  </si>
  <si>
    <t>GS25 Le Van Luong Thanh Xuan-Ha Noi</t>
  </si>
  <si>
    <t>Tòa nhà 1 ngõ 21 Lê Văn Lương</t>
  </si>
  <si>
    <t>0105909089</t>
  </si>
  <si>
    <t>Số nhà 19, ngách 371/53 đường Đại Mỗ, Phường Tây Mỗ, Thành phố Hà Nội, Việt Nam</t>
  </si>
  <si>
    <t>gtgl0001</t>
  </si>
  <si>
    <t>CÔNG TY TNHH GTGL VIỆT NAM / Easymart 16 Tam Trinh</t>
  </si>
  <si>
    <t>Easymart 16 Tam Trinh</t>
  </si>
  <si>
    <t>16 Tam Trinh, P.Minh Khai, Q.Hai Bà Trưng, HN</t>
  </si>
  <si>
    <t>gtgl0002</t>
  </si>
  <si>
    <t>CÔNG TY TNHH GTGL VIỆT NAM / Easymart 47 Nguyễn Tuân</t>
  </si>
  <si>
    <t>Easymart 47 Nguyễn Tuân</t>
  </si>
  <si>
    <t>E01 tòa FS Goldseason, 47 Nguyễn Tuân, P.Thanh Xuân Trung, Q.Thanh Xuân, HN. SĐT: 086617576</t>
  </si>
  <si>
    <t>E01 tòa FS Goldseason, 47 Nguyễn Tuân, P.Thanh Xuân Trung, Q.Thanh Xuân, HN</t>
  </si>
  <si>
    <t>HADANG</t>
  </si>
  <si>
    <t>CÔNG TY TNHH HÀ ĐĂNG</t>
  </si>
  <si>
    <t>Chị Hoài 02422186820</t>
  </si>
  <si>
    <t>0101943917</t>
  </si>
  <si>
    <t>Phòng 804, toà nhà CT1.2, khu đô thị Mễ Trì Hạ, Phường Mễ Trì, Quận Nam Từ Liêm, Thành phố Hà Nội, Việt Nam</t>
  </si>
  <si>
    <t>HADANG01</t>
  </si>
  <si>
    <t>Siêu thị Hà Đăng N08B Thành thái, Cầu Giấy, HN</t>
  </si>
  <si>
    <t>Siêu thị Hà Đăng N08B KĐT Dịch Vọng, Thành thái, Cầu Giấy, HN. Chị Hoài 02422186820</t>
  </si>
  <si>
    <t>Siêu thị Hà Đăng N08B KĐT Dịch Vọng, Thành thái, Cầu Giấy, HN</t>
  </si>
  <si>
    <t>HADAVN</t>
  </si>
  <si>
    <t>CÔNG TY TNHH THƯƠNG MẠI HADA VIỆT NAM</t>
  </si>
  <si>
    <t>0110542608</t>
  </si>
  <si>
    <t>Lô 09B Tầng 1, Tòa B, Tòa nhà Hateco Hoàng Mai, Phố Sở Thượng, Phường Yên Sở, Thành phố Hà Nội, Việt Nam</t>
  </si>
  <si>
    <t>HANOSIMEX</t>
  </si>
  <si>
    <t>CÔNG TY CỔ PHẦN DỆT HÀ ĐÔNG HANOSIMEX</t>
  </si>
  <si>
    <t>Hà Nam</t>
  </si>
  <si>
    <t>Thị Xã Duy Tiên</t>
  </si>
  <si>
    <t>Phường Bạch Thượng</t>
  </si>
  <si>
    <t>0500476693</t>
  </si>
  <si>
    <t>Lô 2, 3, 4 Khu công nghiệp Đồng Văn II, Phường Bạch Thượng, Thị Xã Duy Tiên, Tỉnh Hà Nam, Việt Nam</t>
  </si>
  <si>
    <t>HAPPYMART</t>
  </si>
  <si>
    <t>CÔNG TY TNHH HAPPY MART</t>
  </si>
  <si>
    <t>0312076156</t>
  </si>
  <si>
    <t>HappyMart0001</t>
  </si>
  <si>
    <t>Happy Mart CT2 Dương Nội, HN</t>
  </si>
  <si>
    <t>MIENBAC;5%</t>
  </si>
  <si>
    <t>Happymart CT2 chung cư The Pride, đường Nguyễn Thanh Bình, Dương Nội,  Hà Đông, Hà Nội. chị Hương 0989845557</t>
  </si>
  <si>
    <t>Happymart CT2 chung cư The Pride, đường Nguyễn Thanh Bình, Dương Nội,  Hà Đông, Hà Nội</t>
  </si>
  <si>
    <t>HappyMart0002</t>
  </si>
  <si>
    <t>Happymart CT8a Dương Nội, HN</t>
  </si>
  <si>
    <t>Tầng 1- CT8A, KĐT Dương Nội, Hà Đông, Hà Nội</t>
  </si>
  <si>
    <t>HappyMart0003</t>
  </si>
  <si>
    <t>Happymart anland 1</t>
  </si>
  <si>
    <t>Happymart chung cư Anland 1 , Dương Nội , Hà Đông, Hà Nội. 0862292599</t>
  </si>
  <si>
    <t>Happymart chung cư Anland 1 , Dương Nội , Hà Đông, Hà Nội</t>
  </si>
  <si>
    <t>HappyMart0004</t>
  </si>
  <si>
    <t>Happymart anland 2</t>
  </si>
  <si>
    <t>Happymart chung cư Anland 2 ,Dương Nội, Hà Đông, Hà Nội. 0986104212</t>
  </si>
  <si>
    <t>Happymart chung cư Anland 2 ,Dương Nội, Hà Đông, Hà Nội</t>
  </si>
  <si>
    <t>HIENLUONG</t>
  </si>
  <si>
    <t>CÔNG TY TNHH SIÊU THỊ HIỀN LƯƠNG</t>
  </si>
  <si>
    <t>Huyện ứng Hoà</t>
  </si>
  <si>
    <t>0105562327</t>
  </si>
  <si>
    <t>Thôn Hòa Xá, Xã Hòa Xá, Huyện Ứng Hoà, Thành phố Hà Nội, Việt Nam</t>
  </si>
  <si>
    <t>H-MART</t>
  </si>
  <si>
    <t>HỘ KINH DOANH H-MART</t>
  </si>
  <si>
    <t>8342082169-001</t>
  </si>
  <si>
    <t>Căn 01SH01 tòa S2.12, KĐT Vinhomes Ocean Park, Xã Đa Tốn, Huyện Gia Lâm, Thành phố Hà Nội, Việt Nam</t>
  </si>
  <si>
    <t>H-MARTR05</t>
  </si>
  <si>
    <t>H - MART CƠ SỞ 2</t>
  </si>
  <si>
    <t>Thị trấn Trâu Quỳ</t>
  </si>
  <si>
    <t>8342082169-003</t>
  </si>
  <si>
    <t>R105 01S01 KĐT Vinhomes Ocean Park, Thị trấn Trâu Quỳ, Huyện Gia Lâm, Thành phố Hà Nội, Việt Nam</t>
  </si>
  <si>
    <t>Khách lẻ của Trường, ck cố định 2% ; khai trương ck thêm 10%</t>
  </si>
  <si>
    <t>Huyện Mê Linh</t>
  </si>
  <si>
    <t>Thị trấn Quang Minh</t>
  </si>
  <si>
    <t>Chị thủy sđt: 0973300215</t>
  </si>
  <si>
    <t>0110039063</t>
  </si>
  <si>
    <t>Thôn Gia Thượng 1, Xã Quang Minh, Thành phố Hà Nội, Việt Nam.</t>
  </si>
  <si>
    <t>htl0001</t>
  </si>
  <si>
    <t>CÔNG TY TNHH VB HTL / Vinhomes Smart City, Nam Từ Liêm, HN</t>
  </si>
  <si>
    <t>Khách lẻ C6, ck cố định 2% ; khai trương ck thêm 10%</t>
  </si>
  <si>
    <t>2%;MIENBAC</t>
  </si>
  <si>
    <t>S106-SH05 Vinhomes Smart City, P.Tây Mỗ, Q.Nam Từ Liêm, HN. sđt: 0973300215</t>
  </si>
  <si>
    <t>S106-SH05 Vinhomes Smart City, P.Tây Mỗ, Q.Nam Từ Liêm, HN</t>
  </si>
  <si>
    <t>htl0002</t>
  </si>
  <si>
    <t>CÔNG TY TNHH VB HTL / Sakura Smart City, Nam Từ Liêm, HN</t>
  </si>
  <si>
    <t>SĐT: 0852457306</t>
  </si>
  <si>
    <t>SH19-Tòa SA 02 Khu Sakura Smart City, P.Tây Mỗ, Q.Nam Từ Liêm, HN. SĐT 0852457306</t>
  </si>
  <si>
    <t>SH19-Tòa SA 02 Khu Sakura Smart City, P.Tây Mỗ, Q.Nam Từ Liêm, HN</t>
  </si>
  <si>
    <t>htl0003</t>
  </si>
  <si>
    <t>CÔNG TY TNHH VB HTL /Vinhomes Smart City</t>
  </si>
  <si>
    <t>Phân khu TK1 - Tokin 1 - Shophouse 12A - Vinhomes Smart City</t>
  </si>
  <si>
    <t>Phân khu TK1 - Tokin 1 - Shophouse 12A - Vinhomes Smart City - Tây Mỗ - Nam Từ Liêm - Hà Nội</t>
  </si>
  <si>
    <t>htl0004</t>
  </si>
  <si>
    <t>CÔNG TY TNHH VB HTL /Mipec Rubik 360</t>
  </si>
  <si>
    <t>Thấp S, Tòa Mipec Rubik 360, Số 122-124 Xuân Thủy, quận Cầu Giấy, thành phố Hà Nội</t>
  </si>
  <si>
    <t>Tháp S, Tòa Mipec Rubik 360, Số 122-124 Xuân Thủy, quận Cầu Giấy, thành phố Hà Nội</t>
  </si>
  <si>
    <t>HUEC6HN</t>
  </si>
  <si>
    <t>VP Công ty, C6 Khu Đấu Giá, Ngô Thị Nhậm, Phường Hà Cầu, Quận Hà Đông, Thành phố Hà  Nội</t>
  </si>
  <si>
    <t>HUYENANH</t>
  </si>
  <si>
    <t>HỘ KINH DOANH NGUYỄN THIÊN ĐẠT</t>
  </si>
  <si>
    <t>8417342716-001</t>
  </si>
  <si>
    <t>Tầng 1, Căn SO-11 Tòa nhà Diamond Crown, lô số 01/8B Khu đô thị mới Ngã 5 - Sân bay Cát Bi, Phường Đông Hải 1, Quận Hải An, Thành phố Hải Phòng, Việt Nam</t>
  </si>
  <si>
    <t>Phường Đông Ngàn</t>
  </si>
  <si>
    <t>2300967930</t>
  </si>
  <si>
    <t>Số 105 Phố Mới, Phường Đông Ngàn, Thành phố Từ Sơn, Tỉnh Bắc Ninh, Việt Nam</t>
  </si>
  <si>
    <t>huyhung001</t>
  </si>
  <si>
    <t>Siêu thị Từ Sơn</t>
  </si>
  <si>
    <t>Siêu thị Từ Sơn - 105 Phố Mới, P. Đông Ngàn, TP. Từ Sơn, Bắc Ninh</t>
  </si>
  <si>
    <t>huyhung002</t>
  </si>
  <si>
    <t>Siêu thị Huy Hùng</t>
  </si>
  <si>
    <t>Siêu thị Huy Hùng - Khu đô thị, Thị trấn Chờ, Yên Phong, Bắc Ninh</t>
  </si>
  <si>
    <t>KHANHKHOI</t>
  </si>
  <si>
    <t>CÔNG TY TNHH THƯƠNG MẠI VÀ DỊCH VỤ KHÁNH KHÔI</t>
  </si>
  <si>
    <t>Xã Kim Chung</t>
  </si>
  <si>
    <t>0110534540</t>
  </si>
  <si>
    <t>Số 5, Ngách 98/10, Ngõ 98, Xóm 5, Thôn Lai Xá, Xã Kim Chung, Huyện Hoài Đức, Thành phố Hà Nội, Việt Nam</t>
  </si>
  <si>
    <t>KHUYENLUONG</t>
  </si>
  <si>
    <t>CÔNG TY CỔ PHẦN CẢNG KHUYẾN LƯƠNG</t>
  </si>
  <si>
    <t>0104967200</t>
  </si>
  <si>
    <t>Tổ 21, Phường Lĩnh Nam, Thành phố Hà Nội, Việt Nam.</t>
  </si>
  <si>
    <t>khách của Trường, ck cố định 4%</t>
  </si>
  <si>
    <t>Lan Thu Mart (anh Đức)</t>
  </si>
  <si>
    <t>Lan Thu Mart (anh Đức) - CT 10A, Chung cư Đại Thanh, Cầu Bươu, Thanh Trì, HN - 0989136671</t>
  </si>
  <si>
    <t>0107738872</t>
  </si>
  <si>
    <t>Số 23, Liền kề 11, Khu đô thị Xa La, Phường Phúc La, Quận Hà Đông, Thành phố Hà Nội, Việt Nam</t>
  </si>
  <si>
    <t>khách lẻ mua hàng trả tiền ngay khi giao hàng</t>
  </si>
  <si>
    <t>khách lẻ mua hàng trả tiền đơn gối đầu</t>
  </si>
  <si>
    <t>SA2 the Sakura Vinhomes Smartcity, Tây Mỗ, Nam Từ Liêm, Hà Nội</t>
  </si>
  <si>
    <t>KL.HN002</t>
  </si>
  <si>
    <t>SA Green Mart, SA2 the Sakura Vinhomes Smartcity, Tây Mỗ</t>
  </si>
  <si>
    <t>FLC Đại Mỗ, Tây Mỗ, Nam Từ Liêm, Hà Nội</t>
  </si>
  <si>
    <t>KL.HN004</t>
  </si>
  <si>
    <t>Green Mart Imperia Toà I4 Vinhomes Smartcity, Tây Mỗ</t>
  </si>
  <si>
    <t>Toà I4 Vinhomes Smartcity, Tây Mỗ, Nam Từ Liêm, Hà Nội</t>
  </si>
  <si>
    <t>KL.HN005</t>
  </si>
  <si>
    <t>SIÊU THỊ ĐÔNG ĐÔ</t>
  </si>
  <si>
    <t>Thị xã Kinh Môn</t>
  </si>
  <si>
    <t>Phường Minh Tân</t>
  </si>
  <si>
    <t>Chị Hải</t>
  </si>
  <si>
    <t>số 08, ngõ 18, phố Ao He, Phường Minh Tân, Thị xã Kinh Môn, Tỉnh Hải Dương, Việt Nam</t>
  </si>
  <si>
    <t>8069475039-001</t>
  </si>
  <si>
    <t>KL.HN006</t>
  </si>
  <si>
    <t>Xuân Phương Smart</t>
  </si>
  <si>
    <t>Đơn hàng đầu tiên ck 5%. Đơn hàng gối đầu.</t>
  </si>
  <si>
    <t>Số 20 TT11 Khu Đô Thị Sinh Thái Xuân Phương, Nam Từ Liêm, Hà Nội</t>
  </si>
  <si>
    <t>Tòa S102 Vinhomes Smartcity, Tây Mỗ, Nam Từ Liêm, Hà Nội</t>
  </si>
  <si>
    <t>SG015</t>
  </si>
  <si>
    <t>Trần Bảo Trâm</t>
  </si>
  <si>
    <t>MIENBAC;KLGT</t>
  </si>
  <si>
    <t>Nhà 54 ngõ 51 Tam Khương, Khương Thượng, Đống Đa, Hà Nội</t>
  </si>
  <si>
    <t>207 PHẠM VĂN HAI</t>
  </si>
  <si>
    <t>KL00008</t>
  </si>
  <si>
    <t>CÔNG TY CỔ PHẦN ONE MOUNT DISTRIBUTION</t>
  </si>
  <si>
    <t>Khách của Trần Kỳ Tâm PKD HCM</t>
  </si>
  <si>
    <t>KLGT;MIENNAM</t>
  </si>
  <si>
    <t>Tầng 3, Tòa văn phòng T26, khu đô thị Times City, 458 Minh K, Phường Vĩnh Tuy, Quận Hai Bà Trưng, Thành phố Hà Nội, Việt Nam</t>
  </si>
  <si>
    <t>0109153068</t>
  </si>
  <si>
    <t>Thanh toán chuyển khoản, CK 5%</t>
  </si>
  <si>
    <t>Tòa S01.06 Vinhomes Ocean Park, Đa Tốn, huyện Gia Lâm, Thành Phố Hà Nội</t>
  </si>
  <si>
    <t>khách lẻ của Trường, ko ck</t>
  </si>
  <si>
    <t>55 Vạn Bảo, Ba Đình, HN</t>
  </si>
  <si>
    <t>nhà 10, ngõ 62 phố Vĩnh Phúc Ba ĐÌnh ( Đối diện trường THCS Hoàng Hoa Thám)</t>
  </si>
  <si>
    <t>7%; KLGT</t>
  </si>
  <si>
    <t>Siêu thị Cara Mart (Citimart), tòa S1 Sunshine khu Ciputra, Đông Ngạc, Bắc Từ Liêm, HN</t>
  </si>
  <si>
    <t>KL00017</t>
  </si>
  <si>
    <t>Chị Tâm</t>
  </si>
  <si>
    <t>Khách lẻ của Bách, ck cố định 3%</t>
  </si>
  <si>
    <t>MIENBAC;KLGT;3%</t>
  </si>
  <si>
    <t>869 Lê Thái Tổ, Phường Kỳ Liên, Thị xã Kỳ Anh, Tỉnh Hà Tĩnh. sđt 0354561144</t>
  </si>
  <si>
    <t>869 Lê Thái Tổ, Phường Kỳ Liên, Thị xã Kỳ Anh, Tỉnh Hà Tĩnh</t>
  </si>
  <si>
    <t>KL00018</t>
  </si>
  <si>
    <t>CỬA HÀNG TIỆN LỢI (TIEN LOI MART) -TRẦN THỊ HẰNG</t>
  </si>
  <si>
    <t>Khách lẻ của Trường, ko ck</t>
  </si>
  <si>
    <t>Trần Thị Hằng</t>
  </si>
  <si>
    <t>Tầng 1 tòa nhà 17T9 khu đô thị Trung Hòa-Nhân Chính, Phường Nhân Chính, Quận Thanh Xuân, HN. sđt 0978328999</t>
  </si>
  <si>
    <t>0106839109</t>
  </si>
  <si>
    <t>Tầng 1 tòa nhà 17T9 khu đô thị Trung Hòa-Nhân Chính, Phường Nhân Chính, Quận Thanh Xuân, Thành phố Hà Nội</t>
  </si>
  <si>
    <t>5%; KLGT</t>
  </si>
  <si>
    <t>Tòa nhà T6-08 Tổng cục V KĐT Nam Cường, phường Cổ Nhuế, quận Bắc Từ Liêm, thành phố Hà Nội. anh Dương 0979638323</t>
  </si>
  <si>
    <t>Tòa nhà T6-08 Tổng cục V KĐT Nam Cường, Phường Cổ Nhuế, quận Bắc Từ Liêm, thành phố Hà Nội</t>
  </si>
  <si>
    <t>KL00021</t>
  </si>
  <si>
    <t>KA Mart - Chị Kim 0963982572</t>
  </si>
  <si>
    <t>CK cố định 7%, có VAT</t>
  </si>
  <si>
    <t>KA Mart - 104.105 CC2 Chung cư Tân Thành 2 - Quảng Thành - TP. Thanh Hoá</t>
  </si>
  <si>
    <t>KL00023</t>
  </si>
  <si>
    <t>DN Foods A Đức sđt: 0987727050</t>
  </si>
  <si>
    <t>Thanh toán luôn , VAT, ck 5% , ck đơn khai trương 10%</t>
  </si>
  <si>
    <t>DN Food Tòa D1, Đường Rừng Cọ, Khu Đô Thị Ecopark, Huyện Văn Giang, Tỉnh Hưng Yên</t>
  </si>
  <si>
    <t>KL00025</t>
  </si>
  <si>
    <t>Chị Nguyệt 0946029696</t>
  </si>
  <si>
    <t>gối đơn , VAT , ck 7% .</t>
  </si>
  <si>
    <t>79mart , B36 ngõ 74 nguyễn thị định, trung hoà Nhân chính</t>
  </si>
  <si>
    <t>KL00026</t>
  </si>
  <si>
    <t>Thực phẩm sạch Only Fruit (chị Vui)</t>
  </si>
  <si>
    <t>Tổ 8 khu 5 Mông Dương, Cẩm Phả, Quảng Ninh</t>
  </si>
  <si>
    <t>KL00027</t>
  </si>
  <si>
    <t>Unitmart Tầng 1 sảnh G5 chung cư Five Star Kim Giang 02471093686</t>
  </si>
  <si>
    <t>Khách lẻ của Bách, ck cố định 5%</t>
  </si>
  <si>
    <t>H1 - TM11 chung cư Hope residence phúc đồng, Long Biên, Hà Nội</t>
  </si>
  <si>
    <t>KL00029</t>
  </si>
  <si>
    <t>Unit mart</t>
  </si>
  <si>
    <t>tầng 11 tòa Zen , 12 Khuất Duy Tiến , Thanh Xuân , Hà nội .</t>
  </si>
  <si>
    <t>KL00031</t>
  </si>
  <si>
    <t>DELI MART (anh Nhâm)</t>
  </si>
  <si>
    <t>181 Đình Thôn, Nam Từ Liêm, HN sđt: 0963552286</t>
  </si>
  <si>
    <t>181 Đình Thôn, Nam Từ Liêm, HN</t>
  </si>
  <si>
    <t>KL00032</t>
  </si>
  <si>
    <t>TB MART (em Giang)</t>
  </si>
  <si>
    <t>A4 chung cư An Bình, Tp.Giao Lưu, Phạm Văn Đồng, Bắc Từ Liêm, HN</t>
  </si>
  <si>
    <t>KL00033</t>
  </si>
  <si>
    <t>An Mộc Mart (chị Mơ)</t>
  </si>
  <si>
    <t>Khách lẻ C06, gối đơn</t>
  </si>
  <si>
    <t>An Mộc Mart 42 ngõ Ngô Sĩ Liên, Đống Đa, HN</t>
  </si>
  <si>
    <t>KL00034</t>
  </si>
  <si>
    <t>siêu thị Sunmart</t>
  </si>
  <si>
    <t>Khách lẻ của</t>
  </si>
  <si>
    <t>siêu thị Sunmart chung cư CT2 , Kđt Thái Hà, Thành Phố Giao lưu, Quận Bắc Từ Liêm, HN</t>
  </si>
  <si>
    <t>KL00035</t>
  </si>
  <si>
    <t>SIÊU THỊ BÌNH MINH MART</t>
  </si>
  <si>
    <t>Khách lẻ của TRƯỜNG</t>
  </si>
  <si>
    <t>Huyền</t>
  </si>
  <si>
    <t>SIÊU THỊ BÌNH MINH MART, TÒA NHÀ MỸ ĐÌNH PEARL, 1 CHÂU VĂN LIÊM, MỄ TRÌ, NAM TỪ LIÊM</t>
  </si>
  <si>
    <t>TÒA NHÀ MỸ ĐÌNH PEARL, 1 CHÂU VĂN LIÊM, MỄ TRÌ, NAM TỪ LIÊM</t>
  </si>
  <si>
    <t>KL00036</t>
  </si>
  <si>
    <t>ECO FIRST (anh Huỳnh )</t>
  </si>
  <si>
    <t>Tầng 1 tòa nhà EcoLife Capital, 58 Tố Hữu, Trung Văn, Từ Liêm, Hà Nội</t>
  </si>
  <si>
    <t>KL00037</t>
  </si>
  <si>
    <t>Vimi Mart (chị Huấn )</t>
  </si>
  <si>
    <t>Khách lẻ C6, gối đơn</t>
  </si>
  <si>
    <t>Tầng 1 nhà 2A Vinaconex 7 136 Hồ Tùng Mậu, Cầu giấy, HN</t>
  </si>
  <si>
    <t>KL00038</t>
  </si>
  <si>
    <t>Hadico Food (chị Bích)</t>
  </si>
  <si>
    <t>Hadico Food 202 Hồ Tùng Mậu, Cầu Giấy, HN</t>
  </si>
  <si>
    <t>KL00039</t>
  </si>
  <si>
    <t>An Nam Mart (Chị Hòa)</t>
  </si>
  <si>
    <t>CT1 C14 Bắc Hà, Trung Văn, đường Tố Hữu, Nam Từ Liêm, HN sđt 0971723816</t>
  </si>
  <si>
    <t>CT1 C14 Bắc Hà, Trung Văn, đường Tố Hữu, Nam Từ Liêm, HN</t>
  </si>
  <si>
    <t>KL00040</t>
  </si>
  <si>
    <t>G Mart (chị Thủy)</t>
  </si>
  <si>
    <t xml:space="preserve">Siêu thị G Mart tầng1 tháp C tòa nhà Golden Palace đường Mễ Trì , Nam Từ Liêm .C Thủy : 0986418191 
</t>
  </si>
  <si>
    <t>Tầng 1 tháp C, tòa nhà Golden Palace, đường Mễ Trì, Nam Từ Liêm, HN</t>
  </si>
  <si>
    <t>KL00041</t>
  </si>
  <si>
    <t>Vanminh shop (chị Hà)</t>
  </si>
  <si>
    <t>32/C1 Doãn Kế Thiện, quận Cầu Giấy, Hà Nội</t>
  </si>
  <si>
    <t>KL00042</t>
  </si>
  <si>
    <t>Nguyễn Văn Vững</t>
  </si>
  <si>
    <t>Cửa hàng TPS kiot 16 CT5 đơn nguyên 3 KĐT Mỹ Đình 2, ngã 4 Nguyễn Cơ Thạch - Trần Hữu Tước , Nam TL . A Vững : 0982161962</t>
  </si>
  <si>
    <t>Cửa hàng TPS kiot 16 CT5 đơn nguyên 3 KĐT Mỹ Đình 2, ngã 4 Nguyễn Cơ Thạch - Trần Hữu Tước , Nam TL</t>
  </si>
  <si>
    <t>KL00043</t>
  </si>
  <si>
    <t>Hmart (chị Hương)</t>
  </si>
  <si>
    <t>Khách của TRƯỜNG, ck 4%, gối đơn</t>
  </si>
  <si>
    <t>4%; KLGT</t>
  </si>
  <si>
    <t>H-mart tòa nhà Sun Square 21 Lê Đức Thọ , Mỹ Đình 1, nam Từ Liêm, HN. sđt 0989983552 chị Hương</t>
  </si>
  <si>
    <t>Hmart tòa nhà Sun Square 21 Lê Đức Thọ , Mỹ Đình 1, nam Từ Liêm, HN</t>
  </si>
  <si>
    <t>KL00044</t>
  </si>
  <si>
    <t>Phạm Thị Hậu 0985619135</t>
  </si>
  <si>
    <t>Khách của TRƯỜNG, TT ngay, ko ck</t>
  </si>
  <si>
    <t>Chị Hậu căn tin viện 103 Hà Đông</t>
  </si>
  <si>
    <t>KL00044-1</t>
  </si>
  <si>
    <t>Phạm Thị Hậu - 0985619135</t>
  </si>
  <si>
    <t>Căng tin bệnh viên Hữu Nghị - Hai Bà Trưng, Hà Nội</t>
  </si>
  <si>
    <t>Tập thể kho 708 , Ngọc Hồi , Thanh Trì , Hà Nội</t>
  </si>
  <si>
    <t>KL00048</t>
  </si>
  <si>
    <t>Cửa hàng tiện ích- No2 Trần Quý Kiên</t>
  </si>
  <si>
    <t>Khách lẻ C6; Thanh toán gối đơn</t>
  </si>
  <si>
    <t>No2 Trần Quý Kiên- P. Dịch Vọng- Q. Cầu Giấy - Hà Nội</t>
  </si>
  <si>
    <t>KL00049</t>
  </si>
  <si>
    <t>Đông tây mart</t>
  </si>
  <si>
    <t>Khách lẻ C6; thanh toán gối đơn</t>
  </si>
  <si>
    <t>CT3/ N11A Trần Quý Kiên- P. Dịch Vọng- Q. Cầu Giấy- Hà Nội</t>
  </si>
  <si>
    <t>KL00050</t>
  </si>
  <si>
    <t>Anh Đức Mart</t>
  </si>
  <si>
    <t>Khách lẻ C6</t>
  </si>
  <si>
    <t>West Point Đỗ Đức Dục, Nam Từ Liêm, thành phố Hà Nội</t>
  </si>
  <si>
    <t>KL00051</t>
  </si>
  <si>
    <t>Hà Linh Mart</t>
  </si>
  <si>
    <t>Khách lẻ C6, thanh toán gối đơn</t>
  </si>
  <si>
    <t>220 Cổ Nhuế - Q. Bắc Từ Liêm - Hà Nội</t>
  </si>
  <si>
    <t>K Mart , Spendora An Khánh, Hoài Đức, Hà Nội</t>
  </si>
  <si>
    <t>tòa S102 Vinhomes Smartcity, Tây Mỗ, Nam Từ Liêm, Hà Nội</t>
  </si>
  <si>
    <t>KL00054</t>
  </si>
  <si>
    <t>Tân Trang mart</t>
  </si>
  <si>
    <t>Khách lẻ C6, thanh toán ngay, chiết khấu 7%</t>
  </si>
  <si>
    <t>109 Đốc Ngữ, quận Ba Đình, thành phố Hà Nội, Việt Nam - 0982962623</t>
  </si>
  <si>
    <t>109 Đốc Ngữ, quận Ba Đình, thành phố Hà Nội, Việt Nam</t>
  </si>
  <si>
    <t>KL00055</t>
  </si>
  <si>
    <t>Zen Mart</t>
  </si>
  <si>
    <t>R1.03 Vin Ocean Park, huyện Gia Lâm, thành phố Hà Nội - C. Thanh - 0886599919</t>
  </si>
  <si>
    <t>R1.03 Vin Ocean Park, huyện Gia Lâm, thành phố Hà Nội</t>
  </si>
  <si>
    <t>S1.03 Vin Ocean Park, huyện Gia Lâm, thành phố Hà Nội - C. Trang - 0912377776</t>
  </si>
  <si>
    <t>S1.03 Vin Ocean Park, huyện Gia Lâm, Thành phố Hà Nội</t>
  </si>
  <si>
    <t>Khách lẻ C6, thanh toán luôn, chiết khấu 10%</t>
  </si>
  <si>
    <t>Huyện Kỳ Anh</t>
  </si>
  <si>
    <t>Siêu Thị Phú Sơn, xã Kỳ Liên, huyện Kỳ Anh, tỉnh Hà Tĩnh</t>
  </si>
  <si>
    <t>KL00058</t>
  </si>
  <si>
    <t>T&amp;T mart</t>
  </si>
  <si>
    <t>Toà A1 An bình- phạm văn đồng- bắc từ liêm - thành phố Hà Nội</t>
  </si>
  <si>
    <t>KL00059</t>
  </si>
  <si>
    <t>Thực Phẩm Lộc Lan</t>
  </si>
  <si>
    <t>Thực Phẩm Lộc Lan- 435 Đội Cấn- Ba Đình - Hà Nội</t>
  </si>
  <si>
    <t>KL00060</t>
  </si>
  <si>
    <t>Michi Mart, tòa R1 Royal City</t>
  </si>
  <si>
    <t>Michi Mart, tòa R1 Royal City, quận Thanh Xuân, thành phố Hà Nội</t>
  </si>
  <si>
    <t>KL00061</t>
  </si>
  <si>
    <t>Michi Mart, tòa R2 Royal City</t>
  </si>
  <si>
    <t>Michi Mart, tòa R2 Royal City, quận Thanh Xuân, thành phố Hà Nội</t>
  </si>
  <si>
    <t>KL00062</t>
  </si>
  <si>
    <t>Ht mart 24h</t>
  </si>
  <si>
    <t>toà ruby2,  ngõ 33,  Phúc Lợi, Phúc Đồng, Long Biên, thành phố Hà Nội</t>
  </si>
  <si>
    <t>KL00063</t>
  </si>
  <si>
    <t>Phương anh mart</t>
  </si>
  <si>
    <t>103 Hàng Bông, Phường Hàng Bông, quận Hoàn Kiếm, thành phố Hà Nội</t>
  </si>
  <si>
    <t>KL00064</t>
  </si>
  <si>
    <t>Thu Trà food mart</t>
  </si>
  <si>
    <t>17 Hai Bà Trưng, phường Hàng Bài, quận Hoàn Kiếm, thành phố Hà Nội</t>
  </si>
  <si>
    <t>Spendora An Khánh, Hoài Đức, thành phố Hà Nội</t>
  </si>
  <si>
    <t>V-Mart, Số 135 Cửu Việt, Trâu Quỳ, Gia Lâm, Hà Nội</t>
  </si>
  <si>
    <t>KL00067</t>
  </si>
  <si>
    <t>Minh Thương Mart</t>
  </si>
  <si>
    <t>chung cư CT2 Hateco Apollo, Xuân Phương, Nam Từ Liêm, thành phố Hà Nội</t>
  </si>
  <si>
    <t>Eco Mart , toà 143 Trần Phú, quận Hà Đông, thành phố Hà Nội</t>
  </si>
  <si>
    <t>KL00069</t>
  </si>
  <si>
    <t>V+ Mart</t>
  </si>
  <si>
    <t>Tòa Luxury View 32D Dương Đình Nghệ, phường Yên Hòa, quận Cầu Giấy, thành phố Hà Nội</t>
  </si>
  <si>
    <t>KL00070</t>
  </si>
  <si>
    <t>Phúc Nguyên Mart</t>
  </si>
  <si>
    <t>39/44 Trần Thái Tông, Dịch Vọng Hậu, Cầu Giấy, Hà Nội</t>
  </si>
  <si>
    <t>KL00071</t>
  </si>
  <si>
    <t>Đức Linh Mart</t>
  </si>
  <si>
    <t>OCT5 RESCO, phường Cổ nhuế, quận Bắc Từ Liêm, thành phố Hà Nội</t>
  </si>
  <si>
    <t>KL00072</t>
  </si>
  <si>
    <t>CT Mart</t>
  </si>
  <si>
    <t>No 11a khu đô thị Sài Đồng, Long Biên , Hà Nội</t>
  </si>
  <si>
    <t>Khách lẻ C6, thanh toán ngay chiết khấu 5%</t>
  </si>
  <si>
    <t>toà Ruby3 Phúc Lợi, Phúc Đồng, Long Biên, thành phố Hà Nội</t>
  </si>
  <si>
    <t>KL00074</t>
  </si>
  <si>
    <t>V's Mart</t>
  </si>
  <si>
    <t>Tòa A2 Vinhomes Gardenia, Hàm Nghi, Nam Từ Liêm, thành phố Hà Nội</t>
  </si>
  <si>
    <t>KL00075</t>
  </si>
  <si>
    <t>Siêu thị Mini Market</t>
  </si>
  <si>
    <t>S205 Vinhomes Smartcity, Tây Mỗ, Nam Từ Liêm, thành phố Hà Nội</t>
  </si>
  <si>
    <t>KL00076</t>
  </si>
  <si>
    <t>RuBy Mart</t>
  </si>
  <si>
    <t>Khách lẻ C6, Khách hàng mở mới chiết khấu 7%</t>
  </si>
  <si>
    <t>Tòa S2.02 Vinhome Ocean Park, Đa Tốn, Gia Lâm, Hà Nội</t>
  </si>
  <si>
    <t>KL00077</t>
  </si>
  <si>
    <t>PT mart</t>
  </si>
  <si>
    <t>Tòa S2.01 Vinhome Ocean Park, Đa Tốn, Gia Lâm, Hà Nội</t>
  </si>
  <si>
    <t>Khách lẻ C6, Thanh toán gối đơn</t>
  </si>
  <si>
    <t>Tòa S1.12 Vinhome Ocean Park, Đa Tốn , Gia Lâm, Hà Nội</t>
  </si>
  <si>
    <t>Tòa S2.08 Vinhome Ocean Park, Đa Tốn , Gia Lâm, Hà Nội</t>
  </si>
  <si>
    <t>KL00080</t>
  </si>
  <si>
    <t>Kai Mart - Tòa R1.05 Vinhome Ocean Park</t>
  </si>
  <si>
    <t>Tòa R1.05 Vinhome Ocean Park, Đa Tốn , Gia Lâm, Hà Nội</t>
  </si>
  <si>
    <t>KL00081</t>
  </si>
  <si>
    <t>Start Mart, SH18 toà S201 Vinhomes Smartcity Tây Mỗ</t>
  </si>
  <si>
    <t>Start Mart, SH18 toà S201 Vinhomes Smartcity Tây Mỗ, Nam Từ Liêm, Thành phố Hà Nội</t>
  </si>
  <si>
    <t>Khách lẻ C6, thanh toán ngay, CKCĐ 7%</t>
  </si>
  <si>
    <t>Huyện Sóc Sơn</t>
  </si>
  <si>
    <t>đối diên winmart đội 2 Xuân Bách, huyện Sóc Sơn, thành phố Hà Nội</t>
  </si>
  <si>
    <t>KL00083</t>
  </si>
  <si>
    <t>Pol mart</t>
  </si>
  <si>
    <t>N07 B2 Khu đô thị Dịch Vọng, đường Thành Thái, quận Cầu Giấy, Hà Nội</t>
  </si>
  <si>
    <t>KL00084</t>
  </si>
  <si>
    <t>Eco Mart, West Point Đỗ Đức Dục</t>
  </si>
  <si>
    <t>79 ngõ 2 Đại Lộ Thăng Long, Nam Từ Liêm, thành phố Hà Nội</t>
  </si>
  <si>
    <t>KL00087</t>
  </si>
  <si>
    <t>An food, toà A3 Thăng Long garden</t>
  </si>
  <si>
    <t>toà A3 Thăng Long garden, 250 Minh Khai, Q. Hai Bà Trưng, thành phố Hà Nội</t>
  </si>
  <si>
    <t>KL00088</t>
  </si>
  <si>
    <t>Tik' Mart, Sh01 Park 12</t>
  </si>
  <si>
    <t>Sh01 Park 12 , Times City, Hoàng Mai, thành phố Hà Nội</t>
  </si>
  <si>
    <t>KL00089</t>
  </si>
  <si>
    <t>24/7 mart</t>
  </si>
  <si>
    <t>S2.07 Vin Ocean park, huyện Gia Lâm, thành phố Hà Nội</t>
  </si>
  <si>
    <t>KL00091</t>
  </si>
  <si>
    <t>Welmart, D14 the Manor Mỹ Đình</t>
  </si>
  <si>
    <t>D14 the Manor Mỹ Đình, Nam Từ Liêm, thành phố Hà Nội</t>
  </si>
  <si>
    <t>Green mart- Hope Resident, phường Phúc Đồng, quận Long Biên, thành phố Hà Nội</t>
  </si>
  <si>
    <t>KL00093</t>
  </si>
  <si>
    <t>Minh Anh Mart</t>
  </si>
  <si>
    <t>I5 Imperia Vinhomes Smartcity Tây Mỗ, Nam Từ Liêm, thành phố Hà Nội</t>
  </si>
  <si>
    <t>KL00094</t>
  </si>
  <si>
    <t>TK Mart</t>
  </si>
  <si>
    <t>S15A Tonkin 1 Vinhomes Smartcity Tây Mỗ, Nam Từ Liêm, thành phố Hà Nội</t>
  </si>
  <si>
    <t>KL00095</t>
  </si>
  <si>
    <t>Mai's , SO 10 , T8 Times City</t>
  </si>
  <si>
    <t>SO 10 , T8 Times City, Hai Bà Trưng, thành phố Hà Nội</t>
  </si>
  <si>
    <t>KL00096</t>
  </si>
  <si>
    <t>Bé Gạo Store</t>
  </si>
  <si>
    <t>Tòa S1.09 Vinhome Ocean Park, Đa Tốn , Gia Lâm, thành phố Hà Nội</t>
  </si>
  <si>
    <t>KL00097</t>
  </si>
  <si>
    <t>Go Mart</t>
  </si>
  <si>
    <t>SH23 S201 Vinhomes Smartcity, Tây Mỗ, Nam Từ Liêm, Thành phố Hà Nội</t>
  </si>
  <si>
    <t>Tòa S01.09 Vinhomes Ocean Park, Đa Tốn, huyện Gia Lâm, Thành Phố Hà Nội</t>
  </si>
  <si>
    <t>Thanh toán ngay</t>
  </si>
  <si>
    <t>Hada mart, N3 ecohome 3 , Đông Ngạc, quận Bắc Từ Liêm, thành phố HN</t>
  </si>
  <si>
    <t>KL00100</t>
  </si>
  <si>
    <t>Hada mart, N5 ecohome 3</t>
  </si>
  <si>
    <t>Hada mart, N5 ecohome 3, Đông Ngạc, quận Bắc Từ Liêm, thành phố Hà Nội</t>
  </si>
  <si>
    <t>KL00101</t>
  </si>
  <si>
    <t>Wonmart</t>
  </si>
  <si>
    <t>Thanh toán gối đơn</t>
  </si>
  <si>
    <t>số 16 lô TT02, HD Mon City, ngõ 2 Hàm Nghi, Nam Từ Liêm, thành phố Hà Nội</t>
  </si>
  <si>
    <t>Thanh toán ngay, CK 5%. Đơn đầu 10%</t>
  </si>
  <si>
    <t>99 Trần Bình, phường Mỹ Đình 2, Nam Từ Liêm, thành phố Hà Nội</t>
  </si>
  <si>
    <t>Thanh toán ngay, CK 5%</t>
  </si>
  <si>
    <t>H mart - s2.12 Vin Ocean park, Đa Tốn, Gia Lâm, Hà Nội</t>
  </si>
  <si>
    <t>KL00104</t>
  </si>
  <si>
    <t>V mart toà R1.01  Vin Ocean park</t>
  </si>
  <si>
    <t>V mart toà R1.01  Vin Ocean park, Đa Tốn, Gia Lâm, Hà Nội</t>
  </si>
  <si>
    <t>Cmart CT19T1 Tòa nhà Lucky House Kiến Hưng, KĐT Mậu Lương, quận Hà Đông, thành phố Hà Nội</t>
  </si>
  <si>
    <t>Thanh toán trước khi giao hàng</t>
  </si>
  <si>
    <t>84 Huyền Quang- Ninh Xá- Bắc Ninh</t>
  </si>
  <si>
    <t>Tòa S2.15 Vinhome Ocean Park, Đa Tốn , Gia Lâm, TP Hà Nội</t>
  </si>
  <si>
    <t>KL00108</t>
  </si>
  <si>
    <t>S mart- l4 RS1 Khu đô thị Ciputra</t>
  </si>
  <si>
    <t>l4 RS1 Khu đô thị Ciputra, Phường Phú Thượng, quận Tây Hồ, thành phố Hà Nội</t>
  </si>
  <si>
    <t>Thực phẩm xanh Kiôt 16 V8 tòa Vesta Phú Lãm, Hà Đông</t>
  </si>
  <si>
    <t>KL00110</t>
  </si>
  <si>
    <t>Siêu thị Mefresh</t>
  </si>
  <si>
    <t>CK cố định 5%</t>
  </si>
  <si>
    <t>GS1 01S01, Vinhomes Smartcity Tây Mỗ, Nam Từ Liêm, thành phố Hà Nội</t>
  </si>
  <si>
    <t>Kiot 1C GH5 - CT17 Khu đô thị Việt Hưng, quận Long Biên, thành phố Hà Nội</t>
  </si>
  <si>
    <t>KL00112</t>
  </si>
  <si>
    <t>Meta mart, S205 Vinhomes Smartcity</t>
  </si>
  <si>
    <t>S205 Vinhomes Smartcity , Tây Mỗ, Nam Từ Liêm, thành phố Hà Nội</t>
  </si>
  <si>
    <t>KL00113</t>
  </si>
  <si>
    <t>Meta mart, S201 Vinhomes Smartcity</t>
  </si>
  <si>
    <t>S201 Vinhomes Smartcity , Tây Mỗ, Nam Từ Liêm, thành phố Hà Nội</t>
  </si>
  <si>
    <t>KL00115</t>
  </si>
  <si>
    <t>H mart - S1.08 Vin Ocean Park</t>
  </si>
  <si>
    <t>S1.08 Vin Ocean Park, Đa Tốn, Gia Lâm, Hà Nội</t>
  </si>
  <si>
    <t>Khách lẻ C6, Thanh toán luôn, CK 5%</t>
  </si>
  <si>
    <t>834 Trần Phú, Cẩm Thạch, Cẩm Phả, Quảng Ninh</t>
  </si>
  <si>
    <t>KL00118</t>
  </si>
  <si>
    <t>CÔNG TY TNHH HOÀNG MẤM</t>
  </si>
  <si>
    <t>Thành phố Thái Nguyên</t>
  </si>
  <si>
    <t>Phường Phan Đình Phùng</t>
  </si>
  <si>
    <t>Lê Thị Liên</t>
  </si>
  <si>
    <t>4600268461</t>
  </si>
  <si>
    <t>Tầng 3, tòa nhà Hoàng Mấm Minh Cầu, Số 2, đường Minh Cầu, Tổ 6, Phường Phan Đình Phùng, Thành phố Thái Nguyên, Tỉnh Thái Nguyên, Việt Nam</t>
  </si>
  <si>
    <t>Phường Trần Hưng Đạo</t>
  </si>
  <si>
    <t>122 Cao Thắng, P. Trần Hưng Đạo, TP. Hạ Long, tỉnh Quảng Ninh</t>
  </si>
  <si>
    <t>KL00120</t>
  </si>
  <si>
    <t>MIN MART</t>
  </si>
  <si>
    <t>Phường Bồ Đề</t>
  </si>
  <si>
    <t>LK25, KĐT HC Golden city , phường Bồ Đề, quận Long Biên, TP Hà Nội</t>
  </si>
  <si>
    <t>KL00121</t>
  </si>
  <si>
    <t>K&amp;K Mart - chị Kim Tiền</t>
  </si>
  <si>
    <t>không ck, gối đơn</t>
  </si>
  <si>
    <t>K&amp;K Mart chung cư Home city 177  Trung Kính , Q.Cầu Giấy, HN. sđt 0912226446</t>
  </si>
  <si>
    <t>K&amp;K Mart chung cư Home city 177  Trung Kính , Q.Cầu Giấy, HN</t>
  </si>
  <si>
    <t>KL00122</t>
  </si>
  <si>
    <t>K&amp;K Mart - chị Hương</t>
  </si>
  <si>
    <t>tầng 1 Phương Đông Green Park, số 1 Trần Thủ Độ, Hoàng Mai, thanh phố Hà Nội - Hương 0869754913</t>
  </si>
  <si>
    <t>tầng 1 Phương Đông Green Park, số 1 Trần Thủ Độ, Hoàng Mai, thanh phố Hà Nội</t>
  </si>
  <si>
    <t>KL00123</t>
  </si>
  <si>
    <t>CÔNG TY TNHH MỘT THÀNH VIÊN THƯƠNG MẠI &amp; DỊCH VỤ TRƯỜNG SINH</t>
  </si>
  <si>
    <t>Phường Khương Mai</t>
  </si>
  <si>
    <t>0101277618</t>
  </si>
  <si>
    <t>Số 43 Hoàng Văn Thái, Phường Khương Mai, Quận Thanh Xuân, Thành phố Hà Nội, Việt Nam</t>
  </si>
  <si>
    <t>KL00124</t>
  </si>
  <si>
    <t>CÔNG TY TNHH TRƯỜNG THỊNH</t>
  </si>
  <si>
    <t>0500417144</t>
  </si>
  <si>
    <t>Thôn Thượng, Xã Phùng xá, Huyện Mỹ Đức, Thành phố Hà Nội, Việt Nam</t>
  </si>
  <si>
    <t>KL00125</t>
  </si>
  <si>
    <t>Thực phẩm sạch ECO MART</t>
  </si>
  <si>
    <t>Khách của Trường, ck 5%, thanh toán luôn</t>
  </si>
  <si>
    <t xml:space="preserve">Khu đô thị Vinhome Ocean Park , gia lâm, HN / Toà </t>
  </si>
  <si>
    <t>Khu đô thị Vinhome Ocean Park , gia lâm, HN</t>
  </si>
  <si>
    <t>KL00126</t>
  </si>
  <si>
    <t>Kai mart - Tòa S2.12 Vinhome Ocean Park</t>
  </si>
  <si>
    <t>Khách lẻ, thanh toán chuyển khoản, chiết khấu 5%</t>
  </si>
  <si>
    <t>Chị Dung</t>
  </si>
  <si>
    <t>Tòa s2.12 Vinhome Ocean Park, Đa Tốn, Gia Lâm, Hà Nội</t>
  </si>
  <si>
    <t>Tòa S2.12 Vinhome Ocean Park, Đa Tốn, Gia Lâm, Hà Nội</t>
  </si>
  <si>
    <t>KL00127</t>
  </si>
  <si>
    <t>TIT MART</t>
  </si>
  <si>
    <t>Khách lẻ Hà Nội, thanh toán ngay</t>
  </si>
  <si>
    <t>Xã Bắc Hồng</t>
  </si>
  <si>
    <t>Chị Thúy</t>
  </si>
  <si>
    <t>Xã Bắc Hồng, Huyện Đông Anh, Thành phố Hà Nội</t>
  </si>
  <si>
    <t>Đường liên Xã Bắc Hồng, Huyện Đông Anh, Thành phố Hà Nội (Gần trường Cấp 1)</t>
  </si>
  <si>
    <t>KL00128</t>
  </si>
  <si>
    <t>Chị Giang - 0329 084 098</t>
  </si>
  <si>
    <t>KHÁCH LẺ THANH TOÁN LUÔN</t>
  </si>
  <si>
    <t>Phường Hà Cầu</t>
  </si>
  <si>
    <t>Chị Giang</t>
  </si>
  <si>
    <t>CT7, Ngô Thì Nhậm, Hà Cầu, Hà Đông, Hà Nội</t>
  </si>
  <si>
    <t>KL00129</t>
  </si>
  <si>
    <t>Anh Cường</t>
  </si>
  <si>
    <t>Phường Trung Văn</t>
  </si>
  <si>
    <t>28 Đại Linh, Phường Trung Văn, Quận Nam Từ Liêm, TP Hà Nội</t>
  </si>
  <si>
    <t>KL00131</t>
  </si>
  <si>
    <t>Family mart</t>
  </si>
  <si>
    <t>0988799650</t>
  </si>
  <si>
    <t>Toà S1.06 Vinsmart city, Tây Mỗ, Nam Từ Liêm, Hà Nội</t>
  </si>
  <si>
    <t>KL00132</t>
  </si>
  <si>
    <t>Siêu thị Đức Thành</t>
  </si>
  <si>
    <t>Toà The Pride, Tố Hữu, La Khê, Hà Đông, Hà Nội</t>
  </si>
  <si>
    <t>KL00133</t>
  </si>
  <si>
    <t>C Mart - Chung cư viện bỏng Hà Đông</t>
  </si>
  <si>
    <t>Chung cư viện bỏng Lê Hữu Trác, Hà Đông, Hà Nội</t>
  </si>
  <si>
    <t>Chung cư Intracom, Vĩnh Ngọc, Đông Anh, Hà Nội</t>
  </si>
  <si>
    <t>Tòa s2.02 Vinhome Ocean Park, Đa Tốn, Gia Lâm, Hà Nội</t>
  </si>
  <si>
    <t>Khách lẻ, thanh toán chuyển khoản</t>
  </si>
  <si>
    <t>Tòa S2.19 Vinhome Ocean Park, Đa Tốn , Gia Lâm, Hà Nội</t>
  </si>
  <si>
    <t>Số 15, Villa 2 Huyndai, Hà Trì 5, Hà Cầu, Hà Đông</t>
  </si>
  <si>
    <t>toà no2, 87 lĩnh nam, Hoàng Mai.</t>
  </si>
  <si>
    <t>KL00144</t>
  </si>
  <si>
    <t>CÔNG TY TNHH TUẤN NGUYỄN</t>
  </si>
  <si>
    <t>Phường Trần Phú</t>
  </si>
  <si>
    <t>Chung cư Osaka ngõ 48 Ngọc hồi phường hoàng liệt quận hoàng mai</t>
  </si>
  <si>
    <t>0103610342</t>
  </si>
  <si>
    <t>Khu B, Cảng Khuyến Lương, Phường Trần Phú, Quận Hoàng Mai, Thành phố Hà Nội, Việt Nam</t>
  </si>
  <si>
    <t>Tòa S1.02 Vinhome Ocean Park, Đa Tốn, Gia Lâm, Hà Nội</t>
  </si>
  <si>
    <t>Tòa S2.11 Vinhome Ocean Park, Đa Tốn, Gia Lâm, Hà Nội</t>
  </si>
  <si>
    <t>KL00148</t>
  </si>
  <si>
    <t>Uti mart - Tòa S2.18 Vinhome Ocean Park, Đa Tốn, Gia Lâm</t>
  </si>
  <si>
    <t>Tòa S2.18 Vinhome Ocean Park, Đa Tốn, Gia Lâm, Hà Nội</t>
  </si>
  <si>
    <t>KL00149</t>
  </si>
  <si>
    <t>Siêu thị Đức Thành 37 Bà Triệu, Hà Đông</t>
  </si>
  <si>
    <t>37 Bà Triệu, Hà Đông, Hà Nội</t>
  </si>
  <si>
    <t>KL00150</t>
  </si>
  <si>
    <t>Topmart SH06 chung cư Anland Complex</t>
  </si>
  <si>
    <t>Topmart SH06 chung cư Anland Complex, KĐT Dương Nội, Hà Đông, Hà Nội</t>
  </si>
  <si>
    <t>Tòa S1.07 Vinhome Ocean Park, Đa Tốn, Gia Lâm, Hà Nội</t>
  </si>
  <si>
    <t>Phường Việt Hưng</t>
  </si>
  <si>
    <t>K11 Nguyễn Cao Luyện, KĐT Việt Hưng, Long Biên, Hà Nội</t>
  </si>
  <si>
    <t>P1 Vinhome Ocean Park- Đa Tốn, Gia Lâm, Hà Nội</t>
  </si>
  <si>
    <t>P1 Vinhome Ocean park- Đa Tốn, Gia Lâm, Hà Nội</t>
  </si>
  <si>
    <t>Sảnh B - 82 Nguyễn Tuân, quận Thanh Xuân, thành phố Hà Nội</t>
  </si>
  <si>
    <t>KL00156</t>
  </si>
  <si>
    <t>Siêu thị Top5</t>
  </si>
  <si>
    <t>Thanh toán công nợ Mồng 5 và 20 hàng tháng</t>
  </si>
  <si>
    <t>Siêu thị Top5 - Tòa Aqua 44 Yên Phụ, Ba Đình, Hà Nội</t>
  </si>
  <si>
    <t>KL00157</t>
  </si>
  <si>
    <t>Kenmart</t>
  </si>
  <si>
    <t>chiết khấu 5%</t>
  </si>
  <si>
    <t>Phường Quan Hoa</t>
  </si>
  <si>
    <t>Kenmart (điểm mở mới) - số 2 ngõ 79 đường Dương Quảng Hàm, P. Quan Hoa, Quận Cầu Giấy</t>
  </si>
  <si>
    <t>KL00158</t>
  </si>
  <si>
    <t>Siêu thị Xanh N07B2 Thành Thái</t>
  </si>
  <si>
    <t>Phường Dịch Vọng</t>
  </si>
  <si>
    <t>N07B2 Thành Thái, Dịch Vọng, Q. Cầu Giấy, TP. Hà Nội</t>
  </si>
  <si>
    <t>Phường Đông Ngạc</t>
  </si>
  <si>
    <t>Sảnh 2 Tòa B chung cư IA20 Ciputra, P. Đông Ngạc, Q. Bắc Từ Liêm, Hà Nội</t>
  </si>
  <si>
    <t>KL00160</t>
  </si>
  <si>
    <t>UTI mart</t>
  </si>
  <si>
    <t>UTI mart - 211 Trâu Quỳ, Gia Lâm ( Điểm Mới)</t>
  </si>
  <si>
    <t>Chị Hà</t>
  </si>
  <si>
    <t>Phường Hoàng Liệt</t>
  </si>
  <si>
    <t>Chung cư Osaka Ngõ 48 Ngọc Hồi, Phường Hoàng Liệt, Quận Hoàng Mai</t>
  </si>
  <si>
    <t>Quận Lê Chân</t>
  </si>
  <si>
    <t>E Châu</t>
  </si>
  <si>
    <t>Siêu thị C Mart -  toà B chung cư Hoàng Huy Commerce, Võ Nguyên Giáp, Lê Chân, Hải Phòng</t>
  </si>
  <si>
    <t>A Hạnh</t>
  </si>
  <si>
    <t>0109709570</t>
  </si>
  <si>
    <t>Số 90 Ngách 51 Ngõ Linh Quang, P. Văn Chương, Q. Đống Đa, TP. Hà Nội</t>
  </si>
  <si>
    <t>Thực phẩm xanh (Hệ thống Cmart) - V5 The Vespa Phú Lãm, Hà Đông</t>
  </si>
  <si>
    <t>KL00165</t>
  </si>
  <si>
    <t>Iki Mart</t>
  </si>
  <si>
    <t>Iki Mart - P1 Ocean Park, Trâu Quỳ, Gia Lâm</t>
  </si>
  <si>
    <t>KL00167</t>
  </si>
  <si>
    <t>Chị Linh</t>
  </si>
  <si>
    <t>Thành phố Bắc Giang</t>
  </si>
  <si>
    <t>151 Minh Khai, Thành phố Bắc Giang</t>
  </si>
  <si>
    <t>Nguyễn Thị Thuý An</t>
  </si>
  <si>
    <t>Phường Hoàng Văn Thụ</t>
  </si>
  <si>
    <t>TTTM Phú Lộc Plaza, Đường Lý Thường Kiệt, Phường Hoàng Văn Thụ, Thành phố Lạng Sơn, Lạng Sơn, Việt
Nam</t>
  </si>
  <si>
    <t>Khách lẻ, thanh toán ngay</t>
  </si>
  <si>
    <t>R1.05 Ocean Park, Đa Tốn, Gia Lâm, Hà Nội</t>
  </si>
  <si>
    <t>CT2 Mễ Trì</t>
  </si>
  <si>
    <t>CT2 Mễ Trì, Phường Mễ Trì, Quận Nam Từ Liêm, Hà Nội</t>
  </si>
  <si>
    <t>Quận Kiến An</t>
  </si>
  <si>
    <t>Số 213 Đồng Hòa, Kiến An, Hải Phòng</t>
  </si>
  <si>
    <t>Thị trấn Sóc Sơn</t>
  </si>
  <si>
    <t>Tòa H1.18 - Vin Masterise - Gia Lâm - Hà Nội</t>
  </si>
  <si>
    <t>Tổ 7 Thị trấn Sóc Sơn, Sóc Sơn</t>
  </si>
  <si>
    <t>Shop 03_02 tòa A Masteri Smart City</t>
  </si>
  <si>
    <t>Tòa P3 Ocean Park - Trâu Quỳ, Gia Lâm, Hà Nội</t>
  </si>
  <si>
    <t>Tòa S2.08 Ocean Park - Trâu Quỳ, Gia Lâm, Hà Nội</t>
  </si>
  <si>
    <t>S1.07 Vinhomes Ocean Park, Đa Tốn, Gia Lâm, Hà Nội</t>
  </si>
  <si>
    <t>Huyện Đan Phượng</t>
  </si>
  <si>
    <t>Đức Thành Khu đô thị Tân Tây Đô Đan Phượng</t>
  </si>
  <si>
    <t>TD Mart, Sunshine Dương Văn Bé (Mở mới), Mai Động, Hoàng Mai, HN</t>
  </si>
  <si>
    <t>Eco Mart ki-ốt 7 T2 Blue Start Trâu Quỳ</t>
  </si>
  <si>
    <t>Chung cư New City - Lai Xá - Kim Chung - Hoài Đức - Hà Nội</t>
  </si>
  <si>
    <t>Số 9 Tu Hoàng, Nam Từ Liêm (ngã 4 Nhổn)</t>
  </si>
  <si>
    <t>Tòa H2.02 Ocean Park - Trâu Quỳ, Gia Lâm, Hà Nội</t>
  </si>
  <si>
    <t>Tòa nhà Doji - Lô 8, Đường Lê Hồng Phong, Phường Đông Khê, Quận Ngô Quyền, Hải Phòng</t>
  </si>
  <si>
    <t>Tòa H3.03 Ocean Park - Trâu Quỳ, Gia Lâm, Hà Nội</t>
  </si>
  <si>
    <t>Văn Quyền Mart</t>
  </si>
  <si>
    <t>Số nhà 28 ngách 46 ngõ 1 Bùi Xương Trạch - Thanh Xuân - HN</t>
  </si>
  <si>
    <t>876 Bạch Đằng, Hà Nội</t>
  </si>
  <si>
    <t>Siêu thị TH's Mart SA5</t>
  </si>
  <si>
    <t>Siêu thị TH's Mart, toà SA5 Vinhome Smart Tây Mỗ Nam Từ Liêm</t>
  </si>
  <si>
    <t>Tòa S1.01 Vinhome Ocean Park, Đa Tốn, Gia Lâm, Hà Nội</t>
  </si>
  <si>
    <t>Esmee Mart - 444 Hoàng Hoa Thám, Ba Đình, Hà Nội</t>
  </si>
  <si>
    <t>444 Hoàng Hoa Thám, Ba Đình, Hà Nội</t>
  </si>
  <si>
    <t>H1.18 masteri waterfront, Ocean Park, Gia Lâm, Hà Nội</t>
  </si>
  <si>
    <t>Green Mart</t>
  </si>
  <si>
    <t>Tòa CT2A chung cư Homeland, Phường Bồ Đề (Thượng Thanh cũ)</t>
  </si>
  <si>
    <t>KL00199</t>
  </si>
  <si>
    <t>Minh An Mart</t>
  </si>
  <si>
    <t>Minh An Mart S302 Vinhomes Smart City</t>
  </si>
  <si>
    <t>KL00200</t>
  </si>
  <si>
    <t>Siêu thị TH's Mart TC2</t>
  </si>
  <si>
    <t>TC2 the Canopy Residences Vinhome Smart Tây Mỗ Nam Từ Liêm</t>
  </si>
  <si>
    <t>KL00201</t>
  </si>
  <si>
    <t>TD Mart Glexico</t>
  </si>
  <si>
    <t>TD Mart tầng 1 tòa glexico ngõ 885 Tam Trinh, Hoàng Mai. Hà Nội</t>
  </si>
  <si>
    <t>0106488901</t>
  </si>
  <si>
    <t>Số 113 Tô Hiến Thành, Tổ dân phố 2, Phường Hà Đông, Thành phố Hà Nội, Việt Nam</t>
  </si>
  <si>
    <t>Kmarket0001</t>
  </si>
  <si>
    <t>K-Market Keangnam</t>
  </si>
  <si>
    <t>Số 102 tòa nhà A Keangnam, Phạm Hùng, Mễ Trì, Nam Từ Liêm, Hà Nội.</t>
  </si>
  <si>
    <t>Kmarket0002</t>
  </si>
  <si>
    <t>K-Market Calidas</t>
  </si>
  <si>
    <t>117 tòa nhà B, Keangnam, Phạm Hùng, Mễ Trì, Nam Từ Liêm, Hà Nội.</t>
  </si>
  <si>
    <t>Kmarket0003</t>
  </si>
  <si>
    <t>K-Market Mỹ Đình</t>
  </si>
  <si>
    <t>Phường Mỹ Đình 1</t>
  </si>
  <si>
    <t>Villa E04, tầng 1 khu The Manor, Mỹ Đình, Nam Từ Liêm, Hà Nội</t>
  </si>
  <si>
    <t>Kmarket0004</t>
  </si>
  <si>
    <t>K-Market Golden palace</t>
  </si>
  <si>
    <t>Hầm B1 - Tòa nhà Golden Palace, Mễ Trì, Nam Từ Liêm, Hà Nội</t>
  </si>
  <si>
    <t>Kmarket0005</t>
  </si>
  <si>
    <t>K-Market 17T3</t>
  </si>
  <si>
    <t>Tầng 1, Tòa nhà 17T3 khu đô thị Trung Hòa- Nhân Chính- Mặt đường Hoàng Đạo Thúy, phường Trung Hòa, quận Cầu Giấy, thành phố Hồ Chí Minh</t>
  </si>
  <si>
    <t>Kmarket0006</t>
  </si>
  <si>
    <t>K-Market CipuTra</t>
  </si>
  <si>
    <t>Phường Xuân Đỉnh</t>
  </si>
  <si>
    <t xml:space="preserve">Tầng 1 tòa nhà L2 khu đô thị Nam Thăng Long, Phường Xuân Đỉnh, Quận Bắc Từ Liêm, Hà Nội  </t>
  </si>
  <si>
    <t>Tầng 1 tòa nhà L2 khu đô thị Nam Thăng Long, Phường Xuân Đỉnh, Quận Bắc Từ Liêm, Hà Nội</t>
  </si>
  <si>
    <t>Kmarket0007</t>
  </si>
  <si>
    <t>K-Market ciputra 2</t>
  </si>
  <si>
    <t>Cửa hàng số 8 khu TM tầng Shophouse CT17 KĐT Nam Thăng Long, Xuân Tảo, Bắc Từ Liêm, thành phố Hà Nội, Việt Nam</t>
  </si>
  <si>
    <t>Cửa hàng số 8 khu TM tầng Shophouse CT17 KĐT Nam Thăng Long, Xuân Tảo, Bắc Từ Liêm, Thành phố Hà Nội, Việt Nam</t>
  </si>
  <si>
    <t>Kmarket0008</t>
  </si>
  <si>
    <t>K-Market Quang Minh</t>
  </si>
  <si>
    <t>Sàn thương mại tầng 1,Tòa nhà N02T3 tháp Quang Minh, khu Đoàn ngoại giao, Xuân Tảo, Xuân Đỉnh, Bắc Từ Liêm, thành phố Hà Nội</t>
  </si>
  <si>
    <t>Kmarket0009</t>
  </si>
  <si>
    <t>K-Market Long Biên</t>
  </si>
  <si>
    <t>Phường Phúc Lợi</t>
  </si>
  <si>
    <t>Khu L102, Khu Almaz, đường hoa Lan, khu đô thị Vinhome Riverside , Phúc Lợi, Long Biên, Hà Nội</t>
  </si>
  <si>
    <t>Kmarket0010</t>
  </si>
  <si>
    <t>K-Market Park Hill</t>
  </si>
  <si>
    <t>Phường Mai Động</t>
  </si>
  <si>
    <t xml:space="preserve">Nhà dịch vụ số S05, tầng 1, chung cư số P03, thuộc dự án Khu chứ năng đô thị Dệt 8/3 và Hanosimex ( Vinhomes Times city Park Hill) số 25, ngõ 13, đường Lĩnh Nam, phường Mai Động, quận Hoàng Mai, Hà Nội. </t>
  </si>
  <si>
    <t>Nhà dịch vụ số S05, tầng 1, chung cư số P03, thuộc dự án Khu chứ năng đô thị Dệt 8/3 và Hanosimex ( Vinhomes Times city Park Hill) số 25, ngõ 13, đường Lĩnh Nam, phường Mai Động, quận Hoàng Mai, Hà Nội.</t>
  </si>
  <si>
    <t>Kmarket0011</t>
  </si>
  <si>
    <t>K-Market Gardenia</t>
  </si>
  <si>
    <t>Thị Trấn Cầu Diễn</t>
  </si>
  <si>
    <t>Lô shop SO05-Tòa A3 dự án Vinhome Gardennia, Số 06, Hàm Nghi, Phường Cầu Diễn, Quận Nam Từ Liêm, Hà Nội</t>
  </si>
  <si>
    <t>Kmarket0012</t>
  </si>
  <si>
    <t>K-Market Royal City R1</t>
  </si>
  <si>
    <t>Phường Thượng Đình</t>
  </si>
  <si>
    <t>R1-L01-01B Royal City 72 Nguyễn Trãi, quận Thanh Xuân, thành phố Hà Nội.</t>
  </si>
  <si>
    <t>Kmarket0013</t>
  </si>
  <si>
    <t>K-Market Trung Hòa</t>
  </si>
  <si>
    <t>Phường Nhân Chính</t>
  </si>
  <si>
    <t>B29, Nguyễn Thị Định, Phường Nhân Chính, Quận Thanh Xuân, Hà Nội</t>
  </si>
  <si>
    <t>Kmarket0014</t>
  </si>
  <si>
    <t>K-Market Goldmark Ruby</t>
  </si>
  <si>
    <t>Phường Liên Mạc</t>
  </si>
  <si>
    <t>Tòa nhà Golmark Rubi R2-L1-01, số 136 Hồ Tùng Mậu, Phường Phú Diễn, Q. Bắc Từ Liêm (bên cạnh nghĩa trang Mai Dịch), TP Hà Nội</t>
  </si>
  <si>
    <t>Kmarket0015</t>
  </si>
  <si>
    <t>K-Market Goldmak saphire</t>
  </si>
  <si>
    <t>Phường Phúc Diễn</t>
  </si>
  <si>
    <t xml:space="preserve">K-Market Goldmark S1-01, tòa nhà Saphia 1, Goldmark city, 136 Hồ Tùng Mậu, Bắc Từ Liêm, Hà Nội. </t>
  </si>
  <si>
    <t>K-Market Goldmark S1-01, tòa nhà Saphia 1, Goldmark city, 136 Hồ Tùng Mậu, Bắc Từ Liêm, Hà Nội.</t>
  </si>
  <si>
    <t>Kmarket0016</t>
  </si>
  <si>
    <t>K-Market Xuân Diệu</t>
  </si>
  <si>
    <t>Phường Quảng An</t>
  </si>
  <si>
    <t xml:space="preserve">77 Xuân Diệu, phường Quảng An, quận Tây Hồ, thành phố Hà Nội. </t>
  </si>
  <si>
    <t>77 Xuân Diệu, phường Quảng An, quận Tây Hồ, thành phố Hà Nội.</t>
  </si>
  <si>
    <t>Kmarket0017</t>
  </si>
  <si>
    <t>K-Market Greenbay</t>
  </si>
  <si>
    <t>115AB tầng 1G1 Greenbay, phường Mễ Trì, Quận Nam Từ Liêm, TP Hà Nội</t>
  </si>
  <si>
    <t>Kmarket0018</t>
  </si>
  <si>
    <t>K-Market skylake S2</t>
  </si>
  <si>
    <t>Số 08Avinhome skylake đường Phạm Hùng, Mỹ Đình, Nam Từ Liêm, Hà Nội</t>
  </si>
  <si>
    <t>Kmarket0019</t>
  </si>
  <si>
    <t>K-Market Skylake S1</t>
  </si>
  <si>
    <t>Tầng trệt, lô L1-11- Tòa nhà Skylake S1, KĐT Vinhomes Skylake, đường Phạm Hùng, Mỹ Đình 1, Quận Nam Từ Liêm, Hà Nội.</t>
  </si>
  <si>
    <t>Kmarket0020</t>
  </si>
  <si>
    <t>K-Market D-Capital  C2</t>
  </si>
  <si>
    <t>Căn C02-S02-lô đất HH-khu đô thị Đông Nam, số 119, đường Trần Duy Hưng, phường Trung Hòa, Cầu Giấy , Hà Nội.</t>
  </si>
  <si>
    <t>Kmarket0021</t>
  </si>
  <si>
    <t>K-Market Capital C6</t>
  </si>
  <si>
    <t>L1-H1, tòa C6, dự án D' Capital Trần Duy Hưng, phường Trung Hòa,  Quận Cầu Giấy , Hà Nội.</t>
  </si>
  <si>
    <t>Kmarket0022</t>
  </si>
  <si>
    <t>K-market Skylake S3</t>
  </si>
  <si>
    <t>SO08A, tòa S3,dự án Vinhomes Skylake khu đô thị mới, cầu giấy, đường Phạm Hùng, Mỹ Đình 1, Quận Nam Từ Liêm</t>
  </si>
  <si>
    <t>SO08A, tòa S3,dự án Vinhomes Skylake khu đô thị mới, cầu giấy, đường Phạm Hùng, Mỹ Đình 1, Quận Nam Từ Liêm, TP Hà Nội</t>
  </si>
  <si>
    <t>Kmarket0023</t>
  </si>
  <si>
    <t>K-market Mỹ Đình Pearl</t>
  </si>
  <si>
    <t>Tầng 1 của gian hàng thương mại số P1. TM 12, tầng số 01, tòa nhà Pearl  01, khu căn hộ Mỹ đình Pearl, thuộc tổ hợp Mỹ Đình Pearl, khu X3, khu  4.3V, Phường Phú Đô, quận Nam Từ Liêm, TP Hà Nội</t>
  </si>
  <si>
    <t>Kmarket0024</t>
  </si>
  <si>
    <t>K-market CT4 New</t>
  </si>
  <si>
    <t>Ki ốt SH 12A, đơn nguyên 4, tòa nhà CT4, khu đô thị Mỹ Đình - Mễ Trì, Phường Mỹ Đình 1, quận Nam  Từ Liêm, Hà Nội</t>
  </si>
  <si>
    <t>Kmarket0025</t>
  </si>
  <si>
    <t>K-market Ecopark</t>
  </si>
  <si>
    <t>Huyện Văn Giang</t>
  </si>
  <si>
    <t>Xã Xuân Quan</t>
  </si>
  <si>
    <t>L1-04 , tầng 1, tháp Lake 1 (A2), thuộc dự án khu căn hộ Aqua Bay Sky Residences, Xuân Quan, Văn Giang, Hưng Yên</t>
  </si>
  <si>
    <t>Kmarket0027</t>
  </si>
  <si>
    <t>K-Market Vinhome Bắc Ninh</t>
  </si>
  <si>
    <t>Phường Suối Hoa</t>
  </si>
  <si>
    <t xml:space="preserve"> Ô L1-01A, Tầng L1, Trung tâm Thương mại Vincom Plaza Lý Thái Tổ, ngã 6, mặt đường Lý Thái Tổ và đường Trần Hưng Đạo, phường Suối Hoa, Tp Bắc Ninh, tỉnh Bắc Ninh</t>
  </si>
  <si>
    <t>Ô L1-01A, Tầng L1, Trung tâm Thương mại Vincom Plaza Lý Thái Tổ, ngã 6, mặt đường Lý Thái Tổ và đường Trần Hưng Đạo, phường Suối Hoa, Tp Bắc Ninh, tỉnh Bắc Ninh</t>
  </si>
  <si>
    <t>Kmarket0028</t>
  </si>
  <si>
    <t>K-Market Việt Long Bắc Ninh</t>
  </si>
  <si>
    <t>Phường Ninh Xá</t>
  </si>
  <si>
    <t xml:space="preserve"> Tầng 1, tòa nhà tại lô CC04, Đường Lý Thái Tổ, phường Ninh Xá, TP Bắc Ninh</t>
  </si>
  <si>
    <t>Tầng 1, tòa nhà tại lô CC04, Đường Lý Thái Tổ, phường Ninh Xá, TP Bắc Ninh</t>
  </si>
  <si>
    <t>Kmarket0029</t>
  </si>
  <si>
    <t>K-market Westpoint</t>
  </si>
  <si>
    <t>TM 01-10 Vinhomes  West point Mễ Trì, Nam Từ Liêm, Hà Nội</t>
  </si>
  <si>
    <t>Kmarket0030</t>
  </si>
  <si>
    <t>K-market Emerald</t>
  </si>
  <si>
    <t>SH 24, Tòa nhà E4 -CT2 dự án Emerald, Đình Thôn, Nam Từ Liêm, Hà Nội.</t>
  </si>
  <si>
    <t>Kmarket0031</t>
  </si>
  <si>
    <t>K-Market METROPOLIS</t>
  </si>
  <si>
    <t>Phường Ngọc Khánh</t>
  </si>
  <si>
    <t>Gian hàng số 8S, Dự an Vinhome Metropolis,số 29 Liễu Giai, phường Ngọc Khánh, Ba Đình, HN.</t>
  </si>
  <si>
    <t>Gian hàng số 8S, Dự an Vinhome Metropolis,số 29 Liễu Giai, phường Ngọc Khánh, Ba Đình, Hà Nội</t>
  </si>
  <si>
    <t>Kmarket0032</t>
  </si>
  <si>
    <t>K-Market Thăng Long Number 1</t>
  </si>
  <si>
    <t>Tầng 1 , Tòa B, số 1, Đại Lộ Thăng Long, phường Mễ Trì, quận Nam Từ Liêm, HN.</t>
  </si>
  <si>
    <t>Kmarket0033</t>
  </si>
  <si>
    <t>K-Market Kosmo</t>
  </si>
  <si>
    <t>Phường Xuân La</t>
  </si>
  <si>
    <t xml:space="preserve">Lô S15, dự án Kosmo Tây Hồ, 161 Xuân La, Phường Xuân La, Tây Hồ , Hà Nội. </t>
  </si>
  <si>
    <t>Lô S15, dự án Kosmo Tây Hồ, 161 Xuân La, Phường Xuân La, Tây Hồ , Hà Nội.</t>
  </si>
  <si>
    <t>Kmarket0034</t>
  </si>
  <si>
    <t>K-Market Daewoo Starlake</t>
  </si>
  <si>
    <t xml:space="preserve">Tại: TM1-3, Tầng 1, Tòa chung cư 902 thuộc tổ hợp H9-CT1, khu Đô thi Starlake, Phường Xuân Tảo, Quận Bắc Từ Liêm, Tp. Hà Nội, Việt Nam. </t>
  </si>
  <si>
    <t>Tại: TM1-3, Tầng 1, Tòa chung cư 902 thuộc tổ hợp H9-CT1, khu Đô thi Starlake, Phường Xuân Tảo, Quận Bắc Từ Liêm, Tp. Hà Nội, Việt Nam.</t>
  </si>
  <si>
    <t>Kmarket0037</t>
  </si>
  <si>
    <t>K-Market Sunshine City</t>
  </si>
  <si>
    <t>Toà nhà S3 Sunshine City KĐT Nam Thăng Long, Phường Đông Ngạc , Quận Bắc Từ Liêm, TP Hà Nội</t>
  </si>
  <si>
    <t>Kmarket0038</t>
  </si>
  <si>
    <t>K-Market Ngọc Hân Bắc Ninh</t>
  </si>
  <si>
    <t>Phường Võ Cường</t>
  </si>
  <si>
    <t>342 Ngọc Hân Công Chúa, phường Vô Cường. TP Bắc Ninh, tỉnh Bắc Ninh</t>
  </si>
  <si>
    <t>Kmarket0039</t>
  </si>
  <si>
    <t>K-Market TT4 Mỹ Đình</t>
  </si>
  <si>
    <t>Lô 04, kiểu nhà 7A, khu nhà ở thấp tầng TT4, đường Trần Văn Lai, phường Mỹ Đình 1, Quận Nam Từ Liêm,Hà Nội</t>
  </si>
  <si>
    <t>Kmarket0040</t>
  </si>
  <si>
    <t>K-Market 148 Xuân Diệu</t>
  </si>
  <si>
    <t xml:space="preserve">148 Xuân Diệu, phường Quảng An, quận Tây Hồ, TP Hà Nội </t>
  </si>
  <si>
    <t>148 Xuân Diệu, phường Quảng An, quận Tây Hồ, TP Hà Nội</t>
  </si>
  <si>
    <t>Kmarket0042</t>
  </si>
  <si>
    <t>K-Market The Matrix one</t>
  </si>
  <si>
    <t>Lô A10, The Matrix One,số 01, Lê Quang Đạo,Phườn Mễ Trì,Phường Phú Đô,Quận Nam Từ Liêm, Hà Nội</t>
  </si>
  <si>
    <t>Lô A10, The Matrix One,số 01, Lê Quang Đạo,Phường Mễ Trì, Quận Nam Từ Liêm, Hà Nội</t>
  </si>
  <si>
    <t>Kmarket0043</t>
  </si>
  <si>
    <t>K-MARKET GREEN BAY</t>
  </si>
  <si>
    <t>Căn số GB1-10, Tầng 01(DDN) Chung cư kết hợp Greeen Bay, khu đô thị dịch vụ Hùng Thắng, thành phố Hạ Long, tỉnh Quảng Ninh</t>
  </si>
  <si>
    <t>Kmarket0044</t>
  </si>
  <si>
    <t>K-market Nguyễn Cao - Bắc Ninh</t>
  </si>
  <si>
    <t>126 Nguyễn Cao, phường Ninh Xá, TP Bắc Ninh, Bắc Ninh, Việt Nam.</t>
  </si>
  <si>
    <t>Kmarket0045</t>
  </si>
  <si>
    <t>K-Market Chelsea House - Hải Phòng</t>
  </si>
  <si>
    <t>Quận Ngô Quyền</t>
  </si>
  <si>
    <t>Phường Đằng Giang</t>
  </si>
  <si>
    <t>Tầng 1 và tầng 2 toàn nhà Chelsea House, số 174 Văn Cao, Phường Đằng Giang, quận Ngô Quyền, Thành phố Hải Phòng, Việt Nam</t>
  </si>
  <si>
    <t>Kmarket0046</t>
  </si>
  <si>
    <t>K-Market Minato Residence - Hải Phòng</t>
  </si>
  <si>
    <t>Phường Vĩnh Niệm</t>
  </si>
  <si>
    <t>Shop CT2-CH.3 dự án The Minato Residence, Phường Vĩnh Niệm, Quận Lê Chân, Thành phố Hải Phòng, Việt Nam</t>
  </si>
  <si>
    <t>Lecomart0001</t>
  </si>
  <si>
    <t>Siêu Thị Lecomart Tòa Sp01S40</t>
  </si>
  <si>
    <t>Tòa Sp01S40, sảnh SP, Skyoasis, Ecopark, Văn Giang, Hưng Yên</t>
  </si>
  <si>
    <t>Lecomart0002</t>
  </si>
  <si>
    <t>Siêu Thị Lecomart S101S48A, Sảnh 5, Tòa S2</t>
  </si>
  <si>
    <t>S101S48A, Sảnh 5, Tòa S2, Skyoasis, Ecopark, Văn Giang, Hưng Yên</t>
  </si>
  <si>
    <t>Lecomart0003</t>
  </si>
  <si>
    <t>Siêu Thị Lecomart H101S16, Haven Park 1</t>
  </si>
  <si>
    <t>H101S16, Haven Park 1, Ecopark, Văn Giang, Hưng Yên</t>
  </si>
  <si>
    <t>Lecomart0004</t>
  </si>
  <si>
    <t>Siêu Thị Lecomart P207, Park Premium, Aquabay</t>
  </si>
  <si>
    <t>Xã Cửu Cao</t>
  </si>
  <si>
    <t>P207, Park Premium, Aquabay, Cửu Cao, Văn Giang, Hưng Yên</t>
  </si>
  <si>
    <t>Lecomart0005</t>
  </si>
  <si>
    <t>Siêu Thị Lecomart R3-01S08, Onsen Swanlake</t>
  </si>
  <si>
    <t>R3-01S08, Onsen Swanlake, Ecopark, Văn Giang, Hưng Yên</t>
  </si>
  <si>
    <t>Lecomart0006</t>
  </si>
  <si>
    <t>Siêu Thị Lecomart SHR20, Eurowindow Park</t>
  </si>
  <si>
    <t>Xã Đông Hội</t>
  </si>
  <si>
    <t>SHR20, Eurowindow Park, Đông Hội, Đông Anh, Hà Nội</t>
  </si>
  <si>
    <t>Lecomart0007</t>
  </si>
  <si>
    <t>Siêu Thị Lecomart H2 01S20 Haven Park</t>
  </si>
  <si>
    <t>H2 01S20 Haven Park, Ecopark, Văn Giang, Hưng Yên</t>
  </si>
  <si>
    <t>LIENCHAU</t>
  </si>
  <si>
    <t>CHI NHÁNH CÔNG TY TNHH KINH DOANH TỔNG HỢP LIÊN CHÂU TẠI THÀNH PHỐ HẢI PHÒNG</t>
  </si>
  <si>
    <t>0108109806-001</t>
  </si>
  <si>
    <t>Tầng 4, tòa nhà Grand Tower, dự án Hoàng Huy - Sở Dầu, khu đô thị 2A Sở Dầu, Phường Hồng Bàng, Thành phố Hải Phòng, Việt Nam</t>
  </si>
  <si>
    <t>siêu thị Locamart</t>
  </si>
  <si>
    <t>Xóm Tự, Thôn Phù Đổng 1, Xã Phù Đổng, Huyện Gia Lâm, HN</t>
  </si>
  <si>
    <t>0107826670</t>
  </si>
  <si>
    <t>Xóm Tự, Thôn Phù Đổng 1, Xã Phù Đổng, Huyện Gia Lâm, Thành Phố Hà Nội</t>
  </si>
  <si>
    <t>LOTTE-004</t>
  </si>
  <si>
    <t>CÔNG TY CỔ PHẦN TRUNG TÂM THƯƠNG MẠI LOTTE VIỆT NAM - CHI NHÁNH ĐỐNG ĐA</t>
  </si>
  <si>
    <t>Quận Đống đa</t>
  </si>
  <si>
    <t>LOTTE; MIENBAC</t>
  </si>
  <si>
    <t>0304741634-004</t>
  </si>
  <si>
    <t>Tòa nhà Mipec, 229 Tây Sơn, Phường Ngã Tư Sở, Quận Đống đa, Thành phố Hà Nội, Việt Nam</t>
  </si>
  <si>
    <t>0304741634-008</t>
  </si>
  <si>
    <t>Tầng hầm 1 (B1), Trung tâm Lotte Hà Nội, số 54, đường Liễu Giai, Phường Giảng Võ, Thành phố Hà Nội, Việt Nam</t>
  </si>
  <si>
    <t>Lotte Mart Phú Thọ-940B Đường 3 Tháng 2, Phường 15, Quận 11, TP.HCM.</t>
  </si>
  <si>
    <t>0304741634-013</t>
  </si>
  <si>
    <t>Đại lộ V.I.Lenin, Khối Yên Sơn, Phường Vinh Phú, Tỉnh Nghệ An, Việt Nam</t>
  </si>
  <si>
    <t>Phường Phú Thượng</t>
  </si>
  <si>
    <t>0304741634-015</t>
  </si>
  <si>
    <t>Tầng hầm B1, Lotte Mall Hà Nội, Số 272 Võ Chí Công, Phường Tây Hồ, Thành phố Hà Nội, Việt Nam</t>
  </si>
  <si>
    <t>LOTTEHOTEL</t>
  </si>
  <si>
    <t>CÔNG TY TNHH LOTTE HOTEL VIỆT NAM</t>
  </si>
  <si>
    <t>0106230331</t>
  </si>
  <si>
    <t>Tầng 33, Trung tâm Lotte Hà Nội, số 54, đường Liễu Giai, Phường Cống Vị, Quận Ba Đình, Thành phố Hà Nội, Việt Nam</t>
  </si>
  <si>
    <t>MASCOT</t>
  </si>
  <si>
    <t>CÔNG TY TNHH MASCOT VIỆT NAM</t>
  </si>
  <si>
    <t>Huyện Cẩm Giàng</t>
  </si>
  <si>
    <t>Xã Tân Trường</t>
  </si>
  <si>
    <t>0800365955</t>
  </si>
  <si>
    <t>Lô đất CN 3.1 khu công nghiệp Tân Trường, Xã Tân Trường, Huyện Cẩm Giàng, Tỉnh Hải Dương, Việt Nam</t>
  </si>
  <si>
    <t>MEATDELI-005</t>
  </si>
  <si>
    <t>CÔNG TY TNHH MEATDELI HN - CHI NHÁNH HÀ NAM 01</t>
  </si>
  <si>
    <t>0700793788-005</t>
  </si>
  <si>
    <t>Lô CN-02, Khu công nghiệp Đồng Văn IV, Xã Đại Cương, Huyện Kim Bảng, Tỉnh Hà Nam, Việt Nam</t>
  </si>
  <si>
    <t>mega0005</t>
  </si>
  <si>
    <t>Mega Hoàng Mai</t>
  </si>
  <si>
    <t>MIENBAC;MEGA</t>
  </si>
  <si>
    <t>Hoàng Mai, HN</t>
  </si>
  <si>
    <t>mega0006</t>
  </si>
  <si>
    <t>Mega Thăng Long</t>
  </si>
  <si>
    <t>Thăng Long, HN</t>
  </si>
  <si>
    <t>mega0007</t>
  </si>
  <si>
    <t>Mega Hà Đông</t>
  </si>
  <si>
    <t>Hà Đông, HN</t>
  </si>
  <si>
    <t>mega0008</t>
  </si>
  <si>
    <t>Mega Thanh Xuân</t>
  </si>
  <si>
    <t>Thanh Xuân, HN</t>
  </si>
  <si>
    <t>Mega Thăng Long; Hà Đông; Thanh Xuân; Hoàng Mai</t>
  </si>
  <si>
    <t>NCC 25790 / PO</t>
  </si>
  <si>
    <t>0302249586-001</t>
  </si>
  <si>
    <t>Đường Phạm Văn Đồng, Phường Nghĩa Đô, Thành phố Hà Nội, Việt Nam</t>
  </si>
  <si>
    <t>Mega Hồng Bàng</t>
  </si>
  <si>
    <t>0302249586-003</t>
  </si>
  <si>
    <t>Số 2A đường Hồng Bàng, Phường Hồng Bàng, Thành phố Hải Phòng, Việt Nam</t>
  </si>
  <si>
    <t>Mega Hạ Long</t>
  </si>
  <si>
    <t>0302249586-012</t>
  </si>
  <si>
    <t>Tổ 8, Khu 2, Phường Hà Tu, Tỉnh Quảng Ninh, Việt Nam</t>
  </si>
  <si>
    <t>MEGA-013</t>
  </si>
  <si>
    <t>CHI NHÁNH CÔNG TY TNHH MM MEGA MARKET ( VIỆT NAM) TẠI TỈNH NGHỆ AN</t>
  </si>
  <si>
    <t>Mega Vinh</t>
  </si>
  <si>
    <t>MEGA;MIENNAM</t>
  </si>
  <si>
    <t>0302249586-013</t>
  </si>
  <si>
    <t>Đường Ven Sông Lam, Phường Trường Vinh, Tỉnh Nghệ An, Việt Nam</t>
  </si>
  <si>
    <t>không lấy hóa đơn, ck cố định 10%, VAT theo luật định</t>
  </si>
  <si>
    <t>4601146949</t>
  </si>
  <si>
    <t>Số 01, đường Minh Cầu, Phường Phan Đình Phùng, Tỉnh Thái Nguyên, Việt Nam</t>
  </si>
  <si>
    <t>minhcau0001</t>
  </si>
  <si>
    <t>10%; MIENBAC</t>
  </si>
  <si>
    <t>Minh Cầu 1 (Chị Hà)</t>
  </si>
  <si>
    <t>Tp.Thái Nguyên, Tỉnh Thái Nguyên. sđt 0984150454</t>
  </si>
  <si>
    <t>Số 01, đường Minh Cầu, Phường Phan Đình Phùng, Thành phố Thái Nguyên, Tỉnh Thái Nguyên</t>
  </si>
  <si>
    <t>minhcau0002</t>
  </si>
  <si>
    <t>Minh Cầu Gang Thép</t>
  </si>
  <si>
    <t>Minh Cầu Gang Thép. sđt 0984150454</t>
  </si>
  <si>
    <t>Minh Cầu Gang Thép - 442 Cách Mạng Tháng Tám, Thái Nguyên</t>
  </si>
  <si>
    <t>minhcau0003</t>
  </si>
  <si>
    <t>Minh Cầu Thanh Xuyên</t>
  </si>
  <si>
    <t>494 Hoàng Quốc Việt, P.Trung Thành - Thanh Xuyên - Phổ Yên, Tỉnh Thái Nguyên. sđt 0962301187</t>
  </si>
  <si>
    <t>494 Hoàng Quốc Việt, Phường Trung Thành,Thanh xuyên, Phổ Yên, Tỉnh Thái Nguyên</t>
  </si>
  <si>
    <t>minhcau0004</t>
  </si>
  <si>
    <t>Minh Cầu Gia Sàng (Chị Hà)</t>
  </si>
  <si>
    <t>minhcau0005</t>
  </si>
  <si>
    <t>Minh cầu Quan Triều</t>
  </si>
  <si>
    <t>Số 529 Đường Dương Tự Minh, phường Quan Triều, thành phố Thái Nguyên, tỉnh Thái Nguyên</t>
  </si>
  <si>
    <t>529 Dương Tự Minh, Quan Triều, TP. Thái Nguyên</t>
  </si>
  <si>
    <t>minhcau0006</t>
  </si>
  <si>
    <t>Minh cầu Thịnh Đán</t>
  </si>
  <si>
    <t>Chân cầu vượt Đán</t>
  </si>
  <si>
    <t>minhcau0007</t>
  </si>
  <si>
    <t>SIÊU THỊ MINH CẦU 2</t>
  </si>
  <si>
    <t>Số 889. Đường Dương Tự Minh. Phường Hoàng Văn Thụ, TP. Thái Nguyên</t>
  </si>
  <si>
    <t>MISA</t>
  </si>
  <si>
    <t>CÔNG TY CỔ PHẦN MISA</t>
  </si>
  <si>
    <t>0101243150</t>
  </si>
  <si>
    <t>Tầng 9 Tòa Nhà Technosoft, phố Duy Tân, phường Dịch vọng Hậu, Cầu Giấy, Hà Nội</t>
  </si>
  <si>
    <t>NAMDINHTEX</t>
  </si>
  <si>
    <t>CÔNG TY CỔ PHẦN DỆT KHĂN DỆT MAY NAM ĐỊNH</t>
  </si>
  <si>
    <t>Thành phố Nam Định</t>
  </si>
  <si>
    <t>Phường Mỹ Xá</t>
  </si>
  <si>
    <t>0600773530</t>
  </si>
  <si>
    <t>Lô T và S, Khu công nghiệp Hòa Xá, Phường Mỹ Xá, Thành phố Nam Định, Tỉnh Nam Định, Việt Nam</t>
  </si>
  <si>
    <t>NCC2268</t>
  </si>
  <si>
    <t>Công Ty Liên Doanh TNHH Berjaya - Hồ Tây</t>
  </si>
  <si>
    <t>0100112268</t>
  </si>
  <si>
    <t>K5 Nhi Hàm, P. Quảng An, Tây Hồ, TP HN</t>
  </si>
  <si>
    <t>NHATNAM</t>
  </si>
  <si>
    <t>Công Ty Cổ Phần Nhất Nam</t>
  </si>
  <si>
    <t>0100236312</t>
  </si>
  <si>
    <t>Số 2 Chương Dương Độ, Phường Chương Dương, Quận Hoàn Kiếm, Thành Phố Hà Nội</t>
  </si>
  <si>
    <t>NNHD</t>
  </si>
  <si>
    <t>HỢP TÁC XÃ DỊCH VỤ NÔNG NGHIỆP HỢP ĐỒNG</t>
  </si>
  <si>
    <t>Thôn Đồng Lệ, xã Hợp Đồng, huyện Chương Mỹ, TP Hà Nội</t>
  </si>
  <si>
    <t>0107301553</t>
  </si>
  <si>
    <t>Thôn Đồng Lệ, Xã Hợp Đồng, Huyện Chương Mỹ, Thành phố Hà Nội, Việt Nam</t>
  </si>
  <si>
    <t>ocopfood01</t>
  </si>
  <si>
    <t>Ocopfood 97 Bắc Sơn, Chương Mỹ, HN</t>
  </si>
  <si>
    <t>Khách của Trường, tt luôn</t>
  </si>
  <si>
    <t>97 Bắc Sơn, Chúc Sơn, Chương Mỹ, HN. anh Thế 0982692605</t>
  </si>
  <si>
    <t>97 Bắc Sơn, Chúc Sơn, Chương Mỹ, HN</t>
  </si>
  <si>
    <t>ocopfood02</t>
  </si>
  <si>
    <t>Ocopfood Chợ Đông Phương Yên, Chương Mỹ, HN</t>
  </si>
  <si>
    <t>Chợ Đông Phương Yên, Chương Mỹ, HN. Khánh Linh 0375073488</t>
  </si>
  <si>
    <t>Chợ Đông Phương Yên, Chương Mỹ, HN</t>
  </si>
  <si>
    <t>0107645219</t>
  </si>
  <si>
    <t>Số 271 Yên Hòa, Phường Yên Hòa, Thành phố Hà Nội, Việt Nam</t>
  </si>
  <si>
    <t>OkonoA01</t>
  </si>
  <si>
    <t>A01VT20-70 - Cửa hàng OKONO Văn Trì</t>
  </si>
  <si>
    <t>Phường Minh Khai</t>
  </si>
  <si>
    <t>70 Văn Trì, Minh Khai, Bắc Từ Liêm, thành phố Hà Nội</t>
  </si>
  <si>
    <t>OkonoA03</t>
  </si>
  <si>
    <t>A03PK07 - Cửa hàng OKONO Phùng Khoan</t>
  </si>
  <si>
    <t>số 7 Phùng Khoan, phường Trung Văn, quận Nam Từ Liêm, thành phố Hà Nội</t>
  </si>
  <si>
    <t>OkonoA04</t>
  </si>
  <si>
    <t>A04YH219 - Cửa hàng OKONO 219 Yên Hòa</t>
  </si>
  <si>
    <t>Số 219 Yên Hòa, phường Yên Hòa, quận Cầu Giấy, thành phố Hà Nội</t>
  </si>
  <si>
    <t>OkonoA05</t>
  </si>
  <si>
    <t>A05TK80 - Cửa hàng OKONO 82 Triều Khúc</t>
  </si>
  <si>
    <t>A05TK80 - Cửa hàng OKONO Triều Khúc</t>
  </si>
  <si>
    <t>Số 80-82 Triều Khúc, Tân Triều, quận Thanh Xuân, thành phố Hà Nội</t>
  </si>
  <si>
    <t>OkonoA06</t>
  </si>
  <si>
    <t>A06YH271- Cửa hàng OKONO 271 Yên Hòa</t>
  </si>
  <si>
    <t>Số 271 Yên Hòa, quận Cầu Giấy, Thành phố Hà Nội</t>
  </si>
  <si>
    <t>OkonoA07</t>
  </si>
  <si>
    <t>A07BM353 - Cửa hàng OKONO Bạch Mai</t>
  </si>
  <si>
    <t>353 Bạch Mai, Hai Bà Trưng, thành phố Hà Nội</t>
  </si>
  <si>
    <t>OkonoA08</t>
  </si>
  <si>
    <t>A08TQV24 - Cửa hàng OKONO Trần Quốc Vượng</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</si>
  <si>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</si>
  <si>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</si>
  <si>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</si>
  <si>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</si>
  <si>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</si>
  <si>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</si>
  <si>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</si>
  <si>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</si>
  <si>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</si>
  <si>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Phường Vĩnh Tuy</t>
  </si>
  <si>
    <t>19 Lạc Trung, phường Vĩnh Tuy, Quận Hai Bà Trưng, Thành phố Hà Nội</t>
  </si>
  <si>
    <t>OkonoA14</t>
  </si>
  <si>
    <t>A14TD32 - Cửa hàng OKONO Trần Điền</t>
  </si>
  <si>
    <t>Số 34 Trần Điền, Định Công, quận Hoàng Mai, thành phố Hà Nội</t>
  </si>
  <si>
    <t>OkonoA16</t>
  </si>
  <si>
    <t>A16YX85 - Cửa hàng OKONO Yên Xá</t>
  </si>
  <si>
    <t>85-87 Yên Xá, Xã Tân Triều, huyện Thanh Trì, thành phố Hà Nội</t>
  </si>
  <si>
    <t>OkonoA17</t>
  </si>
  <si>
    <t>A17TD202 - Cửa hàng OKONO Trương Định</t>
  </si>
  <si>
    <t>202 Trương Định, quận Hoàng Mai, thành phố Hà Nội</t>
  </si>
  <si>
    <t>OkonoA18</t>
  </si>
  <si>
    <t>A18MT20- Cửa hàng OKONO 20/14 Mễ Trì</t>
  </si>
  <si>
    <t>20/14 Mễ Trì Hạ, Quận Nam Từ Liêm, thành phố Hà Nội</t>
  </si>
  <si>
    <t>OkonoA20</t>
  </si>
  <si>
    <t>A20DKT38 - Cửa hàng OKONO 38/100 Doãn Kế Thiện</t>
  </si>
  <si>
    <t>38/100 Doãn Kế Thiện, Cầu Giấy, Hà Nội</t>
  </si>
  <si>
    <t>OkonoA22</t>
  </si>
  <si>
    <t>A22KG14 - Cửa hàng OKONO 14 Kim Giang</t>
  </si>
  <si>
    <t>Cửa hàng OKONO 14 Kim Giang</t>
  </si>
  <si>
    <t>14 Kim Giang, Thanh Xuân, Hà Nội</t>
  </si>
  <si>
    <t>OkonoA23</t>
  </si>
  <si>
    <t>A23TD276 - Cửa hàng OKONO Thượng Đình</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</si>
  <si>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</si>
  <si>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</si>
  <si>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</si>
  <si>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</si>
  <si>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</si>
  <si>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</si>
  <si>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</si>
  <si>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</si>
  <si>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</si>
  <si>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</si>
  <si>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OkonoA27</t>
  </si>
  <si>
    <t>A27PT401- Cửa hàng OKONO 401 Phúc Tân</t>
  </si>
  <si>
    <t>401 Phúc Tân, quận Hoàn Kiếm, thành phố Hà Nội</t>
  </si>
  <si>
    <t>OkonoA28</t>
  </si>
  <si>
    <t>A28HN12-170 - Cửa hàng OKONO 12/170 Hoàng Ngân</t>
  </si>
  <si>
    <t>12/170 Hoàng Ngân, quận Cầu Giấy, thành phố Hà Nội</t>
  </si>
  <si>
    <t>OkonoA30</t>
  </si>
  <si>
    <t>A30HC70 - Cửa hàng OKONO Hoàng Cầu</t>
  </si>
  <si>
    <t>Số 70/30 Hoàng Cầu, Đống Đa, thành phố Hà Nội</t>
  </si>
  <si>
    <t>OkonoA31</t>
  </si>
  <si>
    <t>A31LVH85 - Cửa hàng OKONO Lê Văn Hiến</t>
  </si>
  <si>
    <t>85 Lê Văn Hiến, Bắc Từ Liêm, thành phố Hà Nội</t>
  </si>
  <si>
    <t>OkonoA32</t>
  </si>
  <si>
    <t>A32PDL64 - Cửa hàng OKONO 64 Pháo Đài Láng</t>
  </si>
  <si>
    <t>64 Pháo Đài Láng, phường Láng Thượng, quận Đống Đa, thành phố Hà Nội</t>
  </si>
  <si>
    <t>OkonoA33</t>
  </si>
  <si>
    <t>A33PT208 - Cửa hàng OKONO 208 Phúc Tân</t>
  </si>
  <si>
    <t>208 Phúc Tân, quận Ba Đình, thành phố Hà Nội</t>
  </si>
  <si>
    <t>OkonoA34</t>
  </si>
  <si>
    <t>A34TK44 - Cửa hàng OKONO 44 Triều Khúc</t>
  </si>
  <si>
    <t>Số 44 Triều Khúc, Thanh Xuân Nam, quận Thanh Xuân, thành phố Hà Nội</t>
  </si>
  <si>
    <t>OkonoA35</t>
  </si>
  <si>
    <t>A35TDH110 - Cửa hàng OKONO Trần Duy Hưng</t>
  </si>
  <si>
    <t>Số 15B, ngõ 110 Trần Duy Hưng, phường Trung Hòa, quận Cầu Giấy, thành phố Hà Nội</t>
  </si>
  <si>
    <t>OkonoA36</t>
  </si>
  <si>
    <t>A36TC223 - Cửa hàng OKONO Xuân Đỉnh</t>
  </si>
  <si>
    <t>số 126 ngõ 355 Xuân Đỉnh, quận Bắc Từ Liêm, thành phố Hà Nội</t>
  </si>
  <si>
    <t>OkonoA38</t>
  </si>
  <si>
    <t>A38PL - Cửa hàng OKONO Phú Lãm</t>
  </si>
  <si>
    <t>Kiot 02-03 tòa nhà dự án Phú Lãm, Hà Đông, thành phố Hà Nội</t>
  </si>
  <si>
    <t>OkonoBN01</t>
  </si>
  <si>
    <t>BN01 - Cửa hàng OKONO Bắc Ninh</t>
  </si>
  <si>
    <t>Phường Vũ Ninh</t>
  </si>
  <si>
    <t>Đường Kinh Dương Vương, Phường Vũ Ninh, TP Bắc Ninh, Tỉnh Bắc Ninh</t>
  </si>
  <si>
    <t>PHUCHAU</t>
  </si>
  <si>
    <t>HỘ KINH DOANH PHÚC HẬU</t>
  </si>
  <si>
    <t>Phường Ngọc Hà</t>
  </si>
  <si>
    <t>017192001055</t>
  </si>
  <si>
    <t>Số 10, ngõ 62, phố Vĩnh Phúc, Phường Ngọc Hà, TP Hà Nội, Việt Nam.</t>
  </si>
  <si>
    <t>PHUSON</t>
  </si>
  <si>
    <t>CÔNG TY TNHH THƯƠNG MẠI TỔNG HỢP VÀ DỊCH VỤ PHÚ SƠN</t>
  </si>
  <si>
    <t>3002185400</t>
  </si>
  <si>
    <t>Số 869, đường Lê Thái Tổ, Phường Kỳ Liên, Thị xã Kỳ Anh, Tỉnh Hà Tĩnh, Việt Nam</t>
  </si>
  <si>
    <t>0109023661</t>
  </si>
  <si>
    <t>Tầng 2, Toà nhà Vinaconex 7, số 19 Đại từ, Phường Hoàng Mai, Thành phố Hà Nội, Việt Nam</t>
  </si>
  <si>
    <t>PTmart0001</t>
  </si>
  <si>
    <t>PTMart 201 Minh Khai</t>
  </si>
  <si>
    <t>Sảnh S2, chung cư Hinode, 201 Minh Khai, Hai Bà Trưng, HN. sđt 0984866201</t>
  </si>
  <si>
    <t>Sảnh S2, chung cư Hinode, 201 Minh Khai, Hai Bà Trưng, HN</t>
  </si>
  <si>
    <t>PTmart0002</t>
  </si>
  <si>
    <t>PTMart 90 Nguyễn Tuân</t>
  </si>
  <si>
    <t>Sảnh HH1, chung cư Sông Đà 7, 90 Nguyễn Tuân, HN. Sđt 0962825090</t>
  </si>
  <si>
    <t>Sảnh HH1, chung cư Sông Đà 7, 90 Nguyễn Tuân, HN</t>
  </si>
  <si>
    <t>PTmart0003</t>
  </si>
  <si>
    <t>PTMart 47 Nguyễn Tuân</t>
  </si>
  <si>
    <t>47 Nguyễn Tuân, HN</t>
  </si>
  <si>
    <t>PTmart0004</t>
  </si>
  <si>
    <t>PTMart 143 Nguyễn Tuân</t>
  </si>
  <si>
    <t>Sảnh A2B, chung cư Imperia, 143 Nguyễn Tuân - 0967.186.143</t>
  </si>
  <si>
    <t>Sảnh A2B, chung cư Imperia, 143 Nguyễn Tuân</t>
  </si>
  <si>
    <t>PTMart0005</t>
  </si>
  <si>
    <t>PTMart (Chị Trang)</t>
  </si>
  <si>
    <t>Nhà 09 lô TT-02 khu liền kề HD MON ngõ 2, phố Hàm nghi, HN</t>
  </si>
  <si>
    <t>PTmart0006</t>
  </si>
  <si>
    <t>PTmart Đại Từ</t>
  </si>
  <si>
    <t>32 Đại Từ, HN - 0966806432</t>
  </si>
  <si>
    <t>32 Đại Từ, HN</t>
  </si>
  <si>
    <t>PTmart0007</t>
  </si>
  <si>
    <t>PT Mart Hà Đông</t>
  </si>
  <si>
    <t>Tầng 1, Chung cư Samsora, 105 Chu Văn An, Hà Đông - 0982790105</t>
  </si>
  <si>
    <t>105 Chu Văn An, Hà Đông, HN</t>
  </si>
  <si>
    <t>PTmart0008</t>
  </si>
  <si>
    <t>PTMart Terra An Hưng</t>
  </si>
  <si>
    <t>Căn DV06- TÒA V1, CHUNG CƯ TERRA AN HƯNG, KĐT AN HƯNG, ĐƯỜNG TỔ HỮU, P. LA KHÊ, Q. HÀ ĐÔNG, HÀ NỘI. 0983546106</t>
  </si>
  <si>
    <t>Căn DV06, tòa V1, CC Terra An Hưng, KĐT An Hưng, đường Tố Hữu, P.La Khê, Q.Hà Đông, HN</t>
  </si>
  <si>
    <t>PTmart0009</t>
  </si>
  <si>
    <t>PTMart 505 Minh Khai</t>
  </si>
  <si>
    <t>TTTM Sảnh A, khu chung cư Hòa BÌnh Green City, 505 Minh Khai, phường Vĩnh Tuy, quận Hai Bà Trưng, thành phố Hà Nội</t>
  </si>
  <si>
    <t>PTmart0010</t>
  </si>
  <si>
    <t>PTMart Sảnh G2 số 2 Kim Giang</t>
  </si>
  <si>
    <t>Sảnh G2 số 2 Kim Giang, Phường Kim Giang, Quận Thanh Xuân, Thành phố Hà Nội</t>
  </si>
  <si>
    <t>PTmart0011</t>
  </si>
  <si>
    <t>PTMart Tầng 1 Tòa nhà Phú Thịnh Green Park</t>
  </si>
  <si>
    <t>Tầng 1 Tòa nhà Phú Thịnh Green Park, Trung tâm hành chính quận Hà Đông, Hà Cầu, Hà Đông</t>
  </si>
  <si>
    <t>QUYENC6HN</t>
  </si>
  <si>
    <t>Nguyễn Đình Quyền</t>
  </si>
  <si>
    <t>CN3 -Tòa B Kim Văn Kim Lũ, quận Hoàng Mai, thành phố Hà Nội</t>
  </si>
  <si>
    <t>READYMART</t>
  </si>
  <si>
    <t>Lô 1.03A, Tầng 1, Tòa nhà Geleximco Southem Star, 897 Đường Giải Phóng, phường Giáp Bát, quận Hoàng Mai, thành phố Hà Nội</t>
  </si>
  <si>
    <t>Đường Giải Phóng, phường Giáp Bát, quận Hoàng Mai, thành phố Hà Nội</t>
  </si>
  <si>
    <t>BT số 1 - Dãy TT 1 - K35 Tân Mai - Phường Tân Mai - Quận Hoàng Mai - Thành phố Hà Nội</t>
  </si>
  <si>
    <t>Miss Kim Cúc - 0974720096</t>
  </si>
  <si>
    <t>Căn DV-B7 Tòa B KĐT SkyCentral 176 Định Công, phường Định Công, quận Hoàng Mai, TP.Hà Nội</t>
  </si>
  <si>
    <t>CS1 -Tòa C Kim Văn Kim Lũ, quận Hoàng Mai, thành phố Hà Nội</t>
  </si>
  <si>
    <t>CS5 - TT2-17, Kim Văn, Hoàng Mai, Hà Nội</t>
  </si>
  <si>
    <t>L1 28-30 &amp; L1 28B Tầng 1 TTTM Vincom Mega Mall, Phường Tây Mỗ- Đại Mỗ, Quận Nam Từ Liêm, TP Hà Nội, VN</t>
  </si>
  <si>
    <t>0311187079-004</t>
  </si>
  <si>
    <t>B14, B15, B22, B23, B24, B25, B26 tòa nhà Syrena, Số 51 phố Xuân Diệu, Phường Tây Hồ, Thành phố Hà Nội, Việt Nam</t>
  </si>
  <si>
    <t>sanhdieu458</t>
  </si>
  <si>
    <t>SÀNH ĐIỆU Annam Goumet - VINCOM TIMES CITY store</t>
  </si>
  <si>
    <t>Tầng hầm B1, 458 Minh Khai, quận Hai Bà Trưng, Hà Nội</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</si>
  <si>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</si>
  <si>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</si>
  <si>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</si>
  <si>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</si>
  <si>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</si>
  <si>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</si>
  <si>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</si>
  <si>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</si>
  <si>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</si>
  <si>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SBF</t>
  </si>
  <si>
    <t>0316625505-001</t>
  </si>
  <si>
    <t>Tầng 12A, Tòa nhà Diamond Flower, KĐT mới N1, Số 48, đường Lê Văn Lương, Phường Nhân Chính, Quận Thanh Xuân, Thành Phố Hà nội, Việt Nam</t>
  </si>
  <si>
    <t>SE7VENHA</t>
  </si>
  <si>
    <t>Công Ty Cổ Phần Thương Mại Và Dịch Vụ Se7ven Việt Nam</t>
  </si>
  <si>
    <t>0106845649</t>
  </si>
  <si>
    <t>Số 26, Ngõ 25, Bùi Huy Ích, Phường Hoàng Liệt, Quận Hoàng Mai, Hà Nội</t>
  </si>
  <si>
    <t>9%; MIENBAC</t>
  </si>
  <si>
    <t>0313330856-003</t>
  </si>
  <si>
    <t>Phòng CP2.19.03C, Tầng 19 Capital Place, Số 29 Liễu Giai, Phường Giảng Võ, Thành phố Hà Nội, Việt Nam</t>
  </si>
  <si>
    <t>Tầng 12A, toà nhà Diamond Flower, Khu đô thị mới N1, số 48, đường Lê Văn Lương, Phường Yên Hòa, Thành phố Hà Nội, Việt Nam</t>
  </si>
  <si>
    <t>siba0001</t>
  </si>
  <si>
    <t>Sibafood Vinhomes Green Bay, Mễ Trì</t>
  </si>
  <si>
    <t>MIENBAC;6%</t>
  </si>
  <si>
    <t>G1, Vinhomes Green Bay, Mễ Trì, Nam Từ Liêm, HN</t>
  </si>
  <si>
    <t>siba0002</t>
  </si>
  <si>
    <t>Sibafood Thăng Long Victory</t>
  </si>
  <si>
    <t>khu ĐT An Khánh, huyện Hoài Đức, HN</t>
  </si>
  <si>
    <t>siba0003</t>
  </si>
  <si>
    <t>Sibafood IMPERIA SKY GARDEN</t>
  </si>
  <si>
    <t>SÀN THƯƠNG MẠI B15+B16 TÒA IMPERIA SKY GARDEN 423 MINH KHAI, P. VĨNH TUY, Q. HAI BÀ TRƯNG, TP HÀ NỘI, SĐT: CHỊ VÂN 0984213993</t>
  </si>
  <si>
    <t>B15+B16 TÒA IMPERIA SKY GARDEN 423 MINH KHAI, PHƯỜNG VĨNH TUY, QUẬN HAI BÀ TRƯNG, TP HÀ NỘI</t>
  </si>
  <si>
    <t>siba0004</t>
  </si>
  <si>
    <t>Sibafood Vinhome Ocean Park</t>
  </si>
  <si>
    <t>Gian hàng TM 01S01 tòa R1.05, khu đô thị Vinhome Ocean Park, Thị Trấn Trâu Qùy, huyện Gia Lâm, Hà Nội, sđt : 0972648887 anh tuấn</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</si>
  <si>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</si>
  <si>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</si>
  <si>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</si>
  <si>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</si>
  <si>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</si>
  <si>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</si>
  <si>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</si>
  <si>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</si>
  <si>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</si>
  <si>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</si>
  <si>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</si>
  <si>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Premium</t>
  </si>
  <si>
    <t>SH HH01B, cc Anland Premium, KĐT mới Dương Nội, P.La Khê, Q.Hà Đông, HN</t>
  </si>
  <si>
    <t>siba0009</t>
  </si>
  <si>
    <t>Sibafood Hope Residences</t>
  </si>
  <si>
    <t>Sàn thương mại dv số H5-TM11, khu nhà ở xã hội Hope Residence, P.Phúc Đồng, Q.Long Biên, HN. sđt chú Tân 0978499510</t>
  </si>
  <si>
    <t>Sàn thương mại dv số H5-TM11, khu nhà ở xã hội Hope Residence, P.Phúc Đồng, Q.Long Biên, HN</t>
  </si>
  <si>
    <t>siba0010</t>
  </si>
  <si>
    <t>Sibafood Ocean Park II</t>
  </si>
  <si>
    <t>CH Sibafood Ocean Park II</t>
  </si>
  <si>
    <t>Gian hàng TM 01SH20, S1.6 (L27M), B3-CT01-3, khu đô thị Gia Lâm - Vinhomes Ocean Park, Xã Đa Tốn, huyện Gia Lâm, Hà Nội</t>
  </si>
  <si>
    <t>siba0011</t>
  </si>
  <si>
    <t>Sibafood Vinhomes Imperia</t>
  </si>
  <si>
    <t>Số 12A, khu BH 03, ô số 13 lô OTM - 7, khu đô thị Vinhomes Imperia, phường Thượng Lý, quận Hồng Bàng, thành phố Hải Phòng, Việt Nam</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</si>
  <si>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</si>
  <si>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</si>
  <si>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</si>
  <si>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</si>
  <si>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</si>
  <si>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</si>
  <si>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siba0014</t>
  </si>
  <si>
    <t>Sibafood An Đồng</t>
  </si>
  <si>
    <t>LK1 - Số 50, đường Máng Nước, xã An Đồng, huyện An Dương, thành phố Hải Phòng, Việt Nam</t>
  </si>
  <si>
    <t>siba0015</t>
  </si>
  <si>
    <t>Sibafood Văn Phú</t>
  </si>
  <si>
    <t>S005 - Khu nhà ở Hi Brand, KĐT mới Văn Phú, Phường Phú La, Quận Hà Đông, Tp Hà Nội ( The K-Park)</t>
  </si>
  <si>
    <t>siba0016</t>
  </si>
  <si>
    <t>Sibafood Nguyễn Văn Cừ</t>
  </si>
  <si>
    <t>S059 - Số 290 Nguyễn Văn Cừ, Hưng Phúc,TP Vinh, Nghệ An</t>
  </si>
  <si>
    <t>siba0017</t>
  </si>
  <si>
    <t>Sibafood Terra An Hưng</t>
  </si>
  <si>
    <t>S063 - Tầng 1, V4-B08 Lô đất TTDV01, Khu đô thị mới An Hưng, Phường La Khê, Quận Hà Đông, Hà Nội</t>
  </si>
  <si>
    <t>siba0018</t>
  </si>
  <si>
    <t>Sibafood S007 - Tòa Mulberry</t>
  </si>
  <si>
    <t>S007 - Tòa Mulberry, TT01A-1 - Khu nhà ở thấp tầng, KĐT Mộ Lao, Hà Đông, Hà Nội</t>
  </si>
  <si>
    <t>0109334554</t>
  </si>
  <si>
    <t>Tầng 1, Tòa nhà Sunshine Center, Số 16, đường Phạm Hùng, Phường Từ Liêm, Thành phố Hà Nội, Việt Nam</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</si>
  <si>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</si>
  <si>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</si>
  <si>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</si>
  <si>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</si>
  <si>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</si>
  <si>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</si>
  <si>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</si>
  <si>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</si>
  <si>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S00402-Kho Shunshine Center</t>
  </si>
  <si>
    <t>Tầng 1, tòa nhà Sunshine Center, 16 Phạm Hùng, Nam Từ Liêm, HN</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</si>
  <si>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</si>
  <si>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</si>
  <si>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</si>
  <si>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</si>
  <si>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</si>
  <si>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</si>
  <si>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</si>
  <si>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SMARTGAP</t>
  </si>
  <si>
    <t>CÔNG TY CỔ PHẦN CÔNG NGHỆ SMARTGAP</t>
  </si>
  <si>
    <t>61 NGỤY NHƯ KON TUM</t>
  </si>
  <si>
    <t>0108631201</t>
  </si>
  <si>
    <t>Căn số 15, tầng 37, tòa C2- DCapital, đường Trần Duy Hưng, Phường Trung Hoà, Quận Cầu Giấy, Thành phố Hà Nội, Việt Nam</t>
  </si>
  <si>
    <t>STARMART</t>
  </si>
  <si>
    <t>Starmart 140 Giảng Võ</t>
  </si>
  <si>
    <t>Số 5 Ngõ 140 Giảng Võ, Quận Ba Đình, Tp. Hà Nội, sđt : 098.767.7391</t>
  </si>
  <si>
    <t>Starmart Số 5 Ngõ 140 Giảng Võ, Quận Ba Đình, Tp. Hà Nội</t>
  </si>
  <si>
    <t>Lê Hữu Giang</t>
  </si>
  <si>
    <t>Siêu thị chợ Hay, cửa Đông chợ Quán Toan - Hồng Bàng - Hải Phòng</t>
  </si>
  <si>
    <t>Số 40, Phố Vũ Xuân Thiều, Phường Phúc Lợi, Thành phố Hà Nội, Việt Nam</t>
  </si>
  <si>
    <t>0106188175</t>
  </si>
  <si>
    <t>0110765361</t>
  </si>
  <si>
    <t>Kiốt SH16- ĐN6, SH17- ĐN6, Tầng 1, Tòa nhà CT5, đường Phạm Hùng, KĐT Mỹ Đình Sông Đà, Phường Mỹ Đình 1, Quận Nam Từ Liêm, Thành phố Hà Nội, Việt Nam</t>
  </si>
  <si>
    <t>TERRA</t>
  </si>
  <si>
    <t>CÔNG TY CỔ PHẦN THƯƠNG MẠI TERRA</t>
  </si>
  <si>
    <t>0110080128</t>
  </si>
  <si>
    <t>Số 4, ngõ Phan Huy Chú, phố Phan Huy Chú, Phường Phan Chu Trinh, Quận Hoàn Kiếm, Thành phố Hà Nội, Việt Nam</t>
  </si>
  <si>
    <t>Terra001</t>
  </si>
  <si>
    <t>Tera mart- toà Kosmo</t>
  </si>
  <si>
    <t>Tera mart - toà Kosmo - Xuân la - Tây Hồ - Hà Nội</t>
  </si>
  <si>
    <t>Terra002</t>
  </si>
  <si>
    <t>Tera mart - Toà A2 Chung cư An Bình</t>
  </si>
  <si>
    <t>Toà A2 chung cư An Bình, phường Cổ Nhuế, quận Bắc Từ Liêm, thành phố Hà Nội</t>
  </si>
  <si>
    <t>THAIHUNGLONG</t>
  </si>
  <si>
    <t>CÔNG TY TNHH XUẤT NHẬP KHẨU THÁI HƯNG LONG</t>
  </si>
  <si>
    <t>khách mua máy</t>
  </si>
  <si>
    <t>1001124063</t>
  </si>
  <si>
    <t>Nhà ông Cải, thôn Phương La, Xã Thái Phương, Huyện Hưng Hà, Tỉnh Thái Bình, Việt Nam</t>
  </si>
  <si>
    <t>THUEHAIPHONG</t>
  </si>
  <si>
    <t>Cục Thuế Hải Phòng</t>
  </si>
  <si>
    <t>0200970118</t>
  </si>
  <si>
    <t>Phòng Tài Chính - Kế Hoạch Quận Hải An - Điểm Thu Phí Số 9</t>
  </si>
  <si>
    <t>THUHANGFOOD</t>
  </si>
  <si>
    <t>Công Ty Cổ Phần Thu Hằng Food Việt Nam</t>
  </si>
  <si>
    <t>2%</t>
  </si>
  <si>
    <t>0108501717</t>
  </si>
  <si>
    <t>Số 306, Tổ 1, Phố Phú Viên, Phường Bồ Đề, Quận Long Biên, Thành Phố Hà Nội, Việt Nam</t>
  </si>
  <si>
    <t>TIENDAT</t>
  </si>
  <si>
    <t>CÔNG TY TNHH KINH DOANH THỰC PHẨM TIẾN ĐẠT</t>
  </si>
  <si>
    <t>khách hàng và cũng là ncc thực phẩm tươi sống</t>
  </si>
  <si>
    <t>0105390614</t>
  </si>
  <si>
    <t>Số 87, ngõ 129 phố Đại Linh, Phường Trung Văn, Quận Nam Từ Liêm, Thành phố Hà Nội, Việt Nam</t>
  </si>
  <si>
    <t>tikiMFHDO</t>
  </si>
  <si>
    <t>TI KI kho MFHDO</t>
  </si>
  <si>
    <t>ck cố định 3%; thu công nợ ck thanh toán 5%</t>
  </si>
  <si>
    <t>MIENNAM; 3%</t>
  </si>
  <si>
    <t>Kho dệt 19/05. Ngõ 250/80 đường Phan Trọng Tuệ, xã Thanh Liệt, huyện Thanh Trì, HN</t>
  </si>
  <si>
    <t>TIKI</t>
  </si>
  <si>
    <t>tikiMFLBI</t>
  </si>
  <si>
    <t>TI KI kho MFLBI</t>
  </si>
  <si>
    <t>Số 3-5 Nguyễn Văn Linh, Gia Thụy, Long Biên, Hà Nội (Nguyễn Công Hậu 0949675886)</t>
  </si>
  <si>
    <t>Số 3-5 Nguyễn Văn Linh, Gia Thụy, Long Biên, Hà Nội</t>
  </si>
  <si>
    <t>0103973610</t>
  </si>
  <si>
    <t>Số 6 Biệt thự 2, bán đảo Linh Đàm, Phường Hoàng Liệt, Thành phố Hà Nội, Việt Nam</t>
  </si>
  <si>
    <t>Tmart00357</t>
  </si>
  <si>
    <t>Tmart00357 01. Quầy 72 Lĩnh Nam</t>
  </si>
  <si>
    <t>MIENBAC;9%</t>
  </si>
  <si>
    <t>01. Quầy 72 Lĩnh Nam</t>
  </si>
  <si>
    <t>72 Lĩnh Nam, Hoàng Mai, HN</t>
  </si>
  <si>
    <t>Tmart00619</t>
  </si>
  <si>
    <t>Tmart00619 04. Quầy N3B2 Trần Bình</t>
  </si>
  <si>
    <t>04. Quầy N3B2 Trần Bình</t>
  </si>
  <si>
    <t>N3B2 Trần Bình, Từ Liêm, HN ( Cổng làng hoa Phú Mỹ )</t>
  </si>
  <si>
    <t>Tmart00628</t>
  </si>
  <si>
    <t>Tmart00628 03. Quầy 274 Khương Đình</t>
  </si>
  <si>
    <t>03. Quầy 274 Khương Đình</t>
  </si>
  <si>
    <t>274 Khương Đình, Thanh xuân, HN</t>
  </si>
  <si>
    <t>Tmart00644</t>
  </si>
  <si>
    <t>Tmart00644 05. Số 14 Yên Sơn - Chúc Sơn</t>
  </si>
  <si>
    <t>Thị trấn Chúc Sơn</t>
  </si>
  <si>
    <t>05. Số 14 Yên Sơn - Chúc Sơn</t>
  </si>
  <si>
    <t>Số 14 Yên Sơn - Chúc Sơn, Huyện Chương Mỹ, Thành phố Hà Nội</t>
  </si>
  <si>
    <t>Tmart00722</t>
  </si>
  <si>
    <t>Tmart00722 09. Quầy Sóc Sơn</t>
  </si>
  <si>
    <t>09. Quầy Sóc Sơn</t>
  </si>
  <si>
    <t>Tòa nhà Thuần Mão ĐTM Sóc Sơn, HN</t>
  </si>
  <si>
    <t>Tmart00928</t>
  </si>
  <si>
    <t>Tmart00928 12. Quầy CT12B Kim Văn - Kim Lũ</t>
  </si>
  <si>
    <t>12. Quầy CT12B Kim Văn - Kim Lũ</t>
  </si>
  <si>
    <t>Tầng 1 , CT12B ĐTM Kim Văn - Kim Lũ, Hoàng Mai, HN</t>
  </si>
  <si>
    <t>Tmart00980</t>
  </si>
  <si>
    <t>Tmart00980 15. Quầy 9B Nguyễn Cảnh Dị-KĐT Đại Kim</t>
  </si>
  <si>
    <t>15. Quầy 9B Nguyễn Cảnh Dị-KĐT Đại Kim</t>
  </si>
  <si>
    <t>9B Nguyễn Cảnh Dị, Đại Kim, Hoàng Mai, Hà Nội</t>
  </si>
  <si>
    <t>Tmart00983</t>
  </si>
  <si>
    <t>Tmart00983 16. Quầy Xala, tòa nhà Hemisco, Xala</t>
  </si>
  <si>
    <t>16. Quầy Xala, tòa nhà Hemisco, Xala</t>
  </si>
  <si>
    <t>Tầng 1 tòa nhà Hemisco, KĐT Xala, Phúc La, Hà Đông, HN</t>
  </si>
  <si>
    <t>Tmart00984</t>
  </si>
  <si>
    <t>Tmart00984 17. Quầy 184 Đại Từ</t>
  </si>
  <si>
    <t>17. Quầy 184 Đại Từ</t>
  </si>
  <si>
    <t>184 Đại Từ, Phường Đại Kim, Quận Hoàng Mai, HN</t>
  </si>
  <si>
    <t>Tmart00988</t>
  </si>
  <si>
    <t>Tmart00988 19. Quầy Resco Cổ Nhuế</t>
  </si>
  <si>
    <t>19. Quầy Resco Cổ Nhuế</t>
  </si>
  <si>
    <t>Tầng 1, nhà OTC1, KĐT Resco Cổ Nhuế 2, Từ Liêm, HN</t>
  </si>
  <si>
    <t>Tmart00989</t>
  </si>
  <si>
    <t>Tmart00989 20. Quầy Tân Tây Đô</t>
  </si>
  <si>
    <t>20. Quầy Tân Tây Đô</t>
  </si>
  <si>
    <t>Tầng 1 Tòa nhà CT12B khu Đô thị mới Tân Tây Đô, Xã Tân Lập, Huyện Đan Phượng, Hà Nội.</t>
  </si>
  <si>
    <t>Tmart00992</t>
  </si>
  <si>
    <t>Tmart00992 22. Quầy CT3 KĐT Văn Khê</t>
  </si>
  <si>
    <t>22. Quầy CT3 KĐT Văn Khê</t>
  </si>
  <si>
    <t>Tầng 1, Tòa nhà CT3 khu đô thị Văn Khê, Hà Đông, Hà Nội</t>
  </si>
  <si>
    <t>Tmart00993</t>
  </si>
  <si>
    <t>Tmart00993 23. Quầy CT1 Ngô Thì Nhậm, Hà Đông</t>
  </si>
  <si>
    <t>23. Quầy CT1 Ngô Thì Nhậm, Hà Đông</t>
  </si>
  <si>
    <t>Tầng 1 tòa nhà CT1, chung cư Ngô Thì Nhậm, Hà Đông, Hà Nội</t>
  </si>
  <si>
    <t>Tmart00994</t>
  </si>
  <si>
    <t>Tmart00994 24. Quầy Victory Thăng Long</t>
  </si>
  <si>
    <t>24. Quầy Victory Thăng Long</t>
  </si>
  <si>
    <t>Tòa T1 Victory Thăng Long, An Khánh, Hoài Đức, Hà Nội</t>
  </si>
  <si>
    <t>Tmart00995</t>
  </si>
  <si>
    <t>Tmart00995 25. Quầy CT2 - KĐT Xala</t>
  </si>
  <si>
    <t>25. Quầy CT2 - KĐT Xala</t>
  </si>
  <si>
    <t>Tầng 1 tòa CT2, KĐT Xala, Hà Đông, HN</t>
  </si>
  <si>
    <t>Tmart00999</t>
  </si>
  <si>
    <t>Tmart00999 27. Quầy 62 Thanh Liệt (658 Kim Giang mới)</t>
  </si>
  <si>
    <t>27. Quầy 62 Thanh Liệt (658 Kim Giang mới)</t>
  </si>
  <si>
    <t>Số 658 Kim Giang, Xã Thanh Trì, Huyện Thanh Trì, Hà Nội.</t>
  </si>
  <si>
    <t>Tmart01000</t>
  </si>
  <si>
    <t>Tmart01000 28. Quầy 485 Vũ Tông Phan</t>
  </si>
  <si>
    <t>28. Quầy 485 Vũ Tông Phan</t>
  </si>
  <si>
    <t>485 Vũ Tông Phan, Thanh Xuân, Hà Nội</t>
  </si>
  <si>
    <t>Tmart01001</t>
  </si>
  <si>
    <t>Tmart01001 29. Quầy tòa K-KĐT Dương Nội</t>
  </si>
  <si>
    <t>29. Quầy tòa K-KĐT Dương Nội</t>
  </si>
  <si>
    <t>Tầng 1, tòa K - cụm HJK - KĐT The Spark Dương Nội, Hà Đông, HN</t>
  </si>
  <si>
    <t>Tmart01003</t>
  </si>
  <si>
    <t>Tmart01003 30. Quầy Ecohome2</t>
  </si>
  <si>
    <t>30. Quầy Ecohome2</t>
  </si>
  <si>
    <t>Căn 06+07 tòa C2A chung cư Ecohome2, đường tân xuân, phường đông ngạc, quận bắc từ liêm, HN</t>
  </si>
  <si>
    <t>Tmart01010</t>
  </si>
  <si>
    <t>Tmart01010 34. Quầy tòa HH2A, KĐT The Spark Dương Nội</t>
  </si>
  <si>
    <t>34. Quầy tòa HH2A, KĐT The Spark Dương Nội</t>
  </si>
  <si>
    <t>Tầng 1 -  HH2B KĐT The Spark Dương Nội, phường Yên Nghĩa, quận Hà Đông, Hà Nội</t>
  </si>
  <si>
    <t>Tmart01011</t>
  </si>
  <si>
    <t>Tmart01011 35. Quầy tầng 5 tòa GEMEK, KĐT Lê Trọng Tấn</t>
  </si>
  <si>
    <t>35. Quầy tầng 5 tòa GEMEK, KĐT Lê Trọng Tấn</t>
  </si>
  <si>
    <t>Tầng 5 tòa GEMEK, KĐT mới Lê Trọng Tấn, Hoài Đức, HN</t>
  </si>
  <si>
    <t>Tmart01012</t>
  </si>
  <si>
    <t>Tmart01012 36. Quầy CT2 Xuân Mai, Tô Hiệu</t>
  </si>
  <si>
    <t>36. Quầy CT2 Xuân Mai, Tô Hiệu</t>
  </si>
  <si>
    <t>Tòa CT2 Xuân Mai, Tô Hiệu, phường Hà Cầu, quận Hà Đông, Hà Nội</t>
  </si>
  <si>
    <t>Tmart01017</t>
  </si>
  <si>
    <t>Tmart01017 39. Quầy 112 Âu Cơ</t>
  </si>
  <si>
    <t>39. Quầy 112 Âu Cơ</t>
  </si>
  <si>
    <t>112 Âu Cơ, Tây Hồ, HN</t>
  </si>
  <si>
    <t>Tmart01019</t>
  </si>
  <si>
    <t>Tmart01019 40. Quầy 19T6 Kiến Hưng</t>
  </si>
  <si>
    <t>40. Quầy 19T6 Kiến Hưng</t>
  </si>
  <si>
    <t>Tầng 1, Tòa nhà 19T6 Kiến Hưng, phường Kiến Hưng, Quận Hà Đông, Hà Nội.</t>
  </si>
  <si>
    <t>Tmart01021</t>
  </si>
  <si>
    <t>Tmart01021 42. Quầy Ecolife, 58 Tố Hữu</t>
  </si>
  <si>
    <t>42. Quầy Ecolife, 58 Tố Hữu</t>
  </si>
  <si>
    <t>Tòa Ecolife Capital, 58 Tố Hữu, Nam Từ Liêm, Hà Nội</t>
  </si>
  <si>
    <t>Tmart01023</t>
  </si>
  <si>
    <t>Tmart01023 00. Quầy 39 Cầu Diễn</t>
  </si>
  <si>
    <t>00. Quầy 39 Cầu Diễn</t>
  </si>
  <si>
    <t>39 Cầu Diễn, Bắc Từ Liêm, HN</t>
  </si>
  <si>
    <t>Tmart01025</t>
  </si>
  <si>
    <t>Tmart01025 45. Quầy 20 Đức Diễn</t>
  </si>
  <si>
    <t>45. Quầy 20 Đức Diễn</t>
  </si>
  <si>
    <t>20 Đức Diễn, Bắc Từ Liêm, HN</t>
  </si>
  <si>
    <t>Tmart01027</t>
  </si>
  <si>
    <t>Tmart01027 120. Quầy Xốm 2</t>
  </si>
  <si>
    <t>120. Quầy Xốm 2</t>
  </si>
  <si>
    <t>Số 1 Ngõ 10, Phố Xốm, quận Hà Đông, thành phố Hà Nội</t>
  </si>
  <si>
    <t>Tmart01027-1</t>
  </si>
  <si>
    <t>Tmart01027-1 47. Quầy 69 Phố Xốm</t>
  </si>
  <si>
    <t>Đã đóng cửa</t>
  </si>
  <si>
    <t>47. Quầy 69 Phố Xốm</t>
  </si>
  <si>
    <t>Số 69 phố Xốm, Phường Phú Lãm, Quận Hà Đông, Hà Nội</t>
  </si>
  <si>
    <t>Tmart01029</t>
  </si>
  <si>
    <t>Tmart01029 49. Nơ 6A, Linh Đàm</t>
  </si>
  <si>
    <t>49. Nơ 6A, Linh Đàm</t>
  </si>
  <si>
    <t>Nơ 6A, Bán đảo Linh Đàm, Phường Hoàng Liệt, Quận Hoàng Mai,HN</t>
  </si>
  <si>
    <t>Tmart01032</t>
  </si>
  <si>
    <t>Tmart01032 52. Quầy Vĩnh Quỳnh</t>
  </si>
  <si>
    <t>52. Quầy Vĩnh Quỳnh</t>
  </si>
  <si>
    <t>Xóm 2, Thôn Quỳnh Đô, Xã Vĩnh Quỳnh, Huyện Thanh Trì, HN</t>
  </si>
  <si>
    <t>Tmart01036</t>
  </si>
  <si>
    <t>Tmart01036 56. TM02-N03T5 khu ngoại giao đoàn</t>
  </si>
  <si>
    <t>56. TM02-N03T5 khu ngoại giao đoàn</t>
  </si>
  <si>
    <t>56. TM02-N03T5 khu ngoại giao đoàn, P.Xuân Tảo, Bắc Từ Liêm, HN</t>
  </si>
  <si>
    <t>Tmart01041</t>
  </si>
  <si>
    <t>Tmart01041 61. Quầy Định Công, số 1 Trần Nguyên Đán</t>
  </si>
  <si>
    <t>61. Quầy Định Công, số 1 Trần Nguyên Đán</t>
  </si>
  <si>
    <t>số 1 Trần Nguyên Đán, P.Định Công, Hoàng Mai, HN</t>
  </si>
  <si>
    <t>Tmart01046</t>
  </si>
  <si>
    <t>Tmart01046 66. Quầy 47 Tân Xuân, Bắc Từ Liêm, HN</t>
  </si>
  <si>
    <t>66. Quầy 47 Tân Xuân, Bắc Từ Liêm, HN</t>
  </si>
  <si>
    <t>47 Tân Xuân, Bắc Từ Liêm, HN</t>
  </si>
  <si>
    <t>Tmart01047</t>
  </si>
  <si>
    <t>Tmart01047 67. Quầy Trần Thủ Độ</t>
  </si>
  <si>
    <t>67. Quầy Trần Thủ Độ</t>
  </si>
  <si>
    <t>Cổng nhà máy Hino, đường Trần Thủ Độ, Q.Hoàng Mai, HN</t>
  </si>
  <si>
    <t>Tmart01048</t>
  </si>
  <si>
    <t>Tmart01048 68. Quầy 32T ĐN-A KĐT Golden An Khánh</t>
  </si>
  <si>
    <t>68. Quầy 32T ĐN-A KĐT Golden An Khánh</t>
  </si>
  <si>
    <t>Tầng 1 Tòa Nhà 32T, The Golden An Khánh, Khu đô thị Nam Khánh, Xã An Khánh, Huyện Hoài Đức, Hà Nội</t>
  </si>
  <si>
    <t>Tmart01049</t>
  </si>
  <si>
    <t>Tmart01049 69. Quầy 59 Xuân La, Tây Hồ, HN</t>
  </si>
  <si>
    <t>69. Quầy 59 Xuân La, Tây Hồ, HN</t>
  </si>
  <si>
    <t xml:space="preserve"> Số 59 Xuân La, Phường Xuân La, Quận Tây Hồ, Hà Nội.</t>
  </si>
  <si>
    <t>Số 59 Xuân La, Phường Xuân La, Quận Tây Hồ, Hà Nội.</t>
  </si>
  <si>
    <t>Tmart01051</t>
  </si>
  <si>
    <t>Tmart01051 71. Quầy Hưng Yên</t>
  </si>
  <si>
    <t>71. Quầy Hưng Yên</t>
  </si>
  <si>
    <t>601 Nguyễn Văn Linh, TP Hưng Yên, Hưng Yên</t>
  </si>
  <si>
    <t>Tmart01061</t>
  </si>
  <si>
    <t>Tmart01061 81. Quầy Victory 2</t>
  </si>
  <si>
    <t>81. Quầy Victory 2</t>
  </si>
  <si>
    <t>Tòa A Victory 2, KĐT An Khánh, Hoài Đức, HN</t>
  </si>
  <si>
    <t>Tmart01062</t>
  </si>
  <si>
    <t>Tmart01062 82. Quầy H3.2 FLC Đại Mỗ</t>
  </si>
  <si>
    <t>82. Quầy H3.2 FLC Đại Mỗ</t>
  </si>
  <si>
    <t>Tầng 1, H3.2 KĐT FLC Đại Mỗ, Nam Từ Liêm, Hà Nội</t>
  </si>
  <si>
    <t>Tmart01063</t>
  </si>
  <si>
    <t>Tmart01063 83. Tmart Tòa N02, Ecohome3</t>
  </si>
  <si>
    <t>83. Tmart Tòa N02, Ecohome3</t>
  </si>
  <si>
    <t>Tòa N02, Ecohome 3, phường Đông Ngạc, quận Bắc Từ Liêm, Hà Nội</t>
  </si>
  <si>
    <t>Tmart01065</t>
  </si>
  <si>
    <t>Tmart01065 84. Quầy Tecco Tứ Hiệp</t>
  </si>
  <si>
    <t>84. Quầy Tecco Tứ Hiệp</t>
  </si>
  <si>
    <t>Chung cư Tecco Skyville Tower, đường Quan Lai, Ngũ Hiệp, Thanh Trì, Hà Nội</t>
  </si>
  <si>
    <t>Tmart01067</t>
  </si>
  <si>
    <t>Tmart01067 86. Quầy Nơ 4A Linh Đàm</t>
  </si>
  <si>
    <t>86. Quầy Nơ 4A Linh Đàm</t>
  </si>
  <si>
    <t>Nơ 4A, Bán đảo Linh Đàm, Hoàng Liệt, Hoàng Mai, Hà Nội</t>
  </si>
  <si>
    <t>Tmart01070</t>
  </si>
  <si>
    <t>Tmart01070 89. quầy No5 Golden Time, Ecohome 4</t>
  </si>
  <si>
    <t>89. quầy No5 Golden Time, Ecohome 4</t>
  </si>
  <si>
    <t>Tầng 1, tòa No5, khu nhà ở Ecohome 3, Đông Ngạc, Bắc Từ Liêm, Hà Nội</t>
  </si>
  <si>
    <t>Tmart01071</t>
  </si>
  <si>
    <t>Tmart01071 90. Quầy Đại Thanh 2</t>
  </si>
  <si>
    <t>90. Quầy Đại Thanh 2</t>
  </si>
  <si>
    <t>CT10C KĐT Đại Thanh, Tả Thanh Oai, Thanh Trì, Hà Nội</t>
  </si>
  <si>
    <t>Tmart01072</t>
  </si>
  <si>
    <t>Tmart01072 91. Quầy 96 Vĩnh Hưng</t>
  </si>
  <si>
    <t>91. Quầy 96 Vĩnh Hưng</t>
  </si>
  <si>
    <t>96 Vĩnh Hưng, phường Vĩnh Hưng, quận Hoàng Mai, Hà Nội</t>
  </si>
  <si>
    <t>Tmart01073</t>
  </si>
  <si>
    <t>Tmart01073 92. Quầy Lê Văn Thiêm</t>
  </si>
  <si>
    <t>92. Quầy Lê Văn Thiêm</t>
  </si>
  <si>
    <t>Số 2 Lê Văn Thiêm, phường Nhân Chính, Thanh Xuân, Hà Nội</t>
  </si>
  <si>
    <t>Tmart01074</t>
  </si>
  <si>
    <t>Tmart01074 93. Quầy 112 Tân Khai</t>
  </si>
  <si>
    <t>93. Quầy 112 Tân Khai</t>
  </si>
  <si>
    <t>112 Tân Khai, phường Tân Khai, Hoàng Mai, Hà Nội</t>
  </si>
  <si>
    <t>Tmart01075</t>
  </si>
  <si>
    <t>Tmart01075 94. 282 Xuân Đỉnh</t>
  </si>
  <si>
    <t>94. 282 Xuân Đỉnh</t>
  </si>
  <si>
    <t>280- 282 Xuân Đỉnh, phường Xuân Đỉnh, quận Bắc Từ Liêm, Hà Nội</t>
  </si>
  <si>
    <t>Tmart01076</t>
  </si>
  <si>
    <t>Tmart01076 95. T1 tòa K3, Kpark Văn Phú</t>
  </si>
  <si>
    <t>95. T1 tòa K3, Kpark Văn Phú</t>
  </si>
  <si>
    <t>Ô H-CT2, Khu nhà ở cao tầng Văn Phú Hi - Brand KĐT mới Văn Phú, Phú La, Hà Đông, Hà Nội</t>
  </si>
  <si>
    <t>Tmart01077</t>
  </si>
  <si>
    <t>Tmart01077 96. Quầy Intracom Vĩnh Ngọc, Đông Anh</t>
  </si>
  <si>
    <t>96. Quầy Intracom Vĩnh Ngọc, Đông Anh</t>
  </si>
  <si>
    <t>Ki ốt 14, 15, tầng 1 của Tòa nhà chung cư Intracom Riverside, xã Vĩnh Ngọc, huyện Đông Anh, HN</t>
  </si>
  <si>
    <t>Tmart01078</t>
  </si>
  <si>
    <t>Tmart01078 96. Quầy Ecohome 1</t>
  </si>
  <si>
    <t>96. Quầy Ecohome 1</t>
  </si>
  <si>
    <t>Tầng 1, tòa E1, KĐT Ecohome 1, Bắc Từ Liêm, HN</t>
  </si>
  <si>
    <t>Tmart01079</t>
  </si>
  <si>
    <t>Tmart01079 51. Quầy 885 Tam Trinh</t>
  </si>
  <si>
    <t>51. Quầy 885 Tam Trinh</t>
  </si>
  <si>
    <t>Số 16, 18 Ngõ 885 Tam Trinh, Phường Yên Sở, Quận Hoàng Mai, Hà Nội</t>
  </si>
  <si>
    <t>Tmart01080</t>
  </si>
  <si>
    <t>Tmart01080 99. Quầy Roman Tố Hữu</t>
  </si>
  <si>
    <t>99. Quầy Roman Tố Hữu</t>
  </si>
  <si>
    <t>Tầng 1 Tháp B2 Tòa nhà Roman Plaza, Phường Đại Mỗ, Quận Nam Từ Liêm, HN</t>
  </si>
  <si>
    <t>Tmart01081</t>
  </si>
  <si>
    <t>Tmart01081 100. Quầy Trâu Quỳ, Gia Lâm</t>
  </si>
  <si>
    <t>100. Quầy Trâu Quỳ, Gia Lâm</t>
  </si>
  <si>
    <t>Đường Trâu Quỳ, Gia Lâm, HN</t>
  </si>
  <si>
    <t>Số 6 Biệt thự 2, bán đảo Linh Đàm, Phường Hoàng Liệt, Quận Hoàng Mai, HN</t>
  </si>
  <si>
    <t>Tmart01082</t>
  </si>
  <si>
    <t>Tmart01082 101. Quầy CT2-Epics Home-43 Phạm Văn Đồng</t>
  </si>
  <si>
    <t>101. Quầy CT2-Epics Home-43 Phạm Văn Đồng</t>
  </si>
  <si>
    <t>Tầng 1 &amp; Tầng 2 Tòa nhà CT2, số 43 đường Phạm Văn Đồng, phường Cổ Nhuế 2, quận Bắc Từ Liêm, HN</t>
  </si>
  <si>
    <t>Tmart01083</t>
  </si>
  <si>
    <t>Tmart01083 102. Quầy Đại Thanh 3, CT8A</t>
  </si>
  <si>
    <t>102. Quầy Đại Thanh 3, CT8A</t>
  </si>
  <si>
    <t>CT8A KĐT Đại Thanh, Tả Thanh Oai, Thanh Trì, Hà Nội</t>
  </si>
  <si>
    <t>Tmart01084</t>
  </si>
  <si>
    <t>Tmart01084 103. Quầy Kosmo</t>
  </si>
  <si>
    <t>103. Quầy Kosmo</t>
  </si>
  <si>
    <t>Lô S04, T1, Kosmo Xuân Tảo, Bắc Từ Liêm, HN</t>
  </si>
  <si>
    <t>Tmart01085</t>
  </si>
  <si>
    <t>Tmart01085 104. Quầy 44 Triều Khúc</t>
  </si>
  <si>
    <t>104. Quầy 44 Triều Khúc</t>
  </si>
  <si>
    <t>Tầng 1, Toà nhà PCC1 Thanh Xuân, số 44 Triều Khúc, Phường Thanh Xuân Nam, Quận Thanh Xuân, HN</t>
  </si>
  <si>
    <t>Tmart01086</t>
  </si>
  <si>
    <t>Tmart01086 105. Quầy HomeLand</t>
  </si>
  <si>
    <t>105. Quầy HomeLand</t>
  </si>
  <si>
    <t>T1, Homeland, Thượng Thanh, Long Biên, HN</t>
  </si>
  <si>
    <t>Tmart01087</t>
  </si>
  <si>
    <t>Tmart01087 106. Quầy CT3B Nam Cường, Cổ Nhuế</t>
  </si>
  <si>
    <t>106. Quầy CT3B Nam Cường, Cổ Nhuế</t>
  </si>
  <si>
    <t>Tầng 1, Tòa nhà CT3B – Khu ĐTM Cổ Nhuế, Đường Phạm Văn Đồng, Phường Cổ Nhuế 1, Quận Bắc Từ Liêm, HN</t>
  </si>
  <si>
    <t>Tmart01088</t>
  </si>
  <si>
    <t>Tmart01088 107. Quầy Ruby City Phúc Lợi</t>
  </si>
  <si>
    <t>107. Quầy Ruby City Phúc Lợi</t>
  </si>
  <si>
    <t>Tầng 1, toà nhà chung cư Ruby CT3 Phúc Lợi, Phường Phúc Lợi, Quận Long Biên, HN sđt: 0377308677</t>
  </si>
  <si>
    <t>Tmart01089</t>
  </si>
  <si>
    <t>Tmart01089 108. Quầy Licogi 13</t>
  </si>
  <si>
    <t>108. Quầy Licogi 13</t>
  </si>
  <si>
    <t>Tầng 1, ĐN-B, Licogi 13 ngõ 164 Khuất Duy Tiến, Thanh Xuân, HN</t>
  </si>
  <si>
    <t>Tmart01090</t>
  </si>
  <si>
    <t>Tmart01090 109. Quầy Trần Thủ Độ 2, tòa South Building Pháp Vân - Tứ Hiệp</t>
  </si>
  <si>
    <t>109. Quầy Trần Thủ Độ 2, tòa South Building Pháp Vân - Tứ Hiệp</t>
  </si>
  <si>
    <t>Tầng 1, South Building, Khu đô thị mới Pháp Vân – Tứ Hiệp, Phường Hoàng Liệt, Quận Hoàng Mai, HN</t>
  </si>
  <si>
    <t>Tmart01091</t>
  </si>
  <si>
    <t>Tmart01091 110. Quầy HH03A Thanh Hà</t>
  </si>
  <si>
    <t>110. Quầy HH03A Thanh Hà</t>
  </si>
  <si>
    <t>T1-B1.3 tòa HH03A, KĐT Thanh Hà, Hà Đông, HN</t>
  </si>
  <si>
    <t>Tmart01092</t>
  </si>
  <si>
    <t>Tmart01092 111. Quầy T1, tòa A7 An Bình City</t>
  </si>
  <si>
    <t>111. Quầy T1, tòa A7 An Bình City</t>
  </si>
  <si>
    <t>Lô 03-04 tầng 1, tòa A7, cc An Bình City, Cổ Nhuế, HN</t>
  </si>
  <si>
    <t>Tmart01093</t>
  </si>
  <si>
    <t>Tmart01093 112. Quầy G2-Fivestar số 2 Kim Giang</t>
  </si>
  <si>
    <t>112. Quầy G2-Fivestar số 2 Kim Giang</t>
  </si>
  <si>
    <t>Tầng 1 Tòa Nhà G2 Thương mại dịch vụ 02, Số 2 Kim Giang, Phường Kim Giang, Quận Thanh Xuân, HN</t>
  </si>
  <si>
    <t>Tmart01094</t>
  </si>
  <si>
    <t>Tmart01094 113. Quầy Thôn 7, Ninh Hiệp</t>
  </si>
  <si>
    <t>113. Quầy Thôn 7, Ninh Hiệp</t>
  </si>
  <si>
    <t>Thôn 7, xã Ninh Hiệp, huyện Gia Lâm, HN</t>
  </si>
  <si>
    <t>Tmart01095</t>
  </si>
  <si>
    <t>Tmart01095 114. Quầy 317 Hà Huy Tập</t>
  </si>
  <si>
    <t>114. Quầy 317 Hà Huy Tập</t>
  </si>
  <si>
    <t>Số 317 Hà Huy Tập, TT Yên Viên, huyện Gia Lâm, HN</t>
  </si>
  <si>
    <t>Tmart01096</t>
  </si>
  <si>
    <t>Tmart01096 1096. Nhà máy Canon Thăng Long</t>
  </si>
  <si>
    <t>1096. Nhà máy Canon Thăng Long</t>
  </si>
  <si>
    <t>Nhà máy Canon, KCN Bắc Thăng Long, huyện Đông Anh, HN - giao cổng số 4. sđt: 0376505352</t>
  </si>
  <si>
    <t>Nhà máy Canon, KCN Bắc Thăng Long, huyện Đông Anh, HN</t>
  </si>
  <si>
    <t>Tmart01097</t>
  </si>
  <si>
    <t>Tmart01097 116. Quầy Iris Garden</t>
  </si>
  <si>
    <t>116. Quầy Iris Garden</t>
  </si>
  <si>
    <t>30 Trần Hữu Dực, Cầu Diễn, Nam Từ Liêm, HN</t>
  </si>
  <si>
    <t>Tmart01098</t>
  </si>
  <si>
    <t>Tmart01098 117. Quầy 56 Huyền Quang, Bắc Ninh</t>
  </si>
  <si>
    <t>117. Quầy 56 Huyền Quang, Bắc Ninh</t>
  </si>
  <si>
    <t>56 Huyền Quang, Bắc Ninh</t>
  </si>
  <si>
    <t>Tmart01099</t>
  </si>
  <si>
    <t>Tmart01099 118 Quầy Văn Giang</t>
  </si>
  <si>
    <t>118. Quầy Văn Giang</t>
  </si>
  <si>
    <t>Huyện Văn Giang - tỉnh Hưng Yên</t>
  </si>
  <si>
    <t>Văn Giang - Hưng Yên</t>
  </si>
  <si>
    <t>Tmart03001</t>
  </si>
  <si>
    <t>Tmart03001 119 Quầy Yên Xá</t>
  </si>
  <si>
    <t>119 Quầy Yên Xá</t>
  </si>
  <si>
    <t>Thôn Yên Xá, xã Tân Triều, huyện Thanh Trì, thành phố Hà Nội</t>
  </si>
  <si>
    <t>Tmart03002</t>
  </si>
  <si>
    <t>Tmart03002 121. Quầy HH4B Linh Đàm</t>
  </si>
  <si>
    <t>121. Quầy HH4B Linh Đàm</t>
  </si>
  <si>
    <t>Tòa 4B, HH Linh Đàm, Hoàng Liệt, Hoàng Mai, Hà Nội</t>
  </si>
  <si>
    <t>Tmart03002-1</t>
  </si>
  <si>
    <t>Tmart03002-1 120. Quầy Xốm 2</t>
  </si>
  <si>
    <t>Tmart03003</t>
  </si>
  <si>
    <t>Tmart03003 122. Quầy TECCO Diamond</t>
  </si>
  <si>
    <t>Xã Tứ Hiệp</t>
  </si>
  <si>
    <t>Tầng 1, tòa Tecco Diamond, Tứ Hiệp, Thanh Trì, Hà Nội</t>
  </si>
  <si>
    <t>Tmart03004</t>
  </si>
  <si>
    <t>Tmart03004 123.Quầy 282 Nguyễn Huy Tưởng</t>
  </si>
  <si>
    <t>123.Quầy 282 Nguyễn Huy Tưởng</t>
  </si>
  <si>
    <t>Tầng 1 Chung cư 282 Nguyễn Huy Tưởng, Thanh Xuân, Hà Nội</t>
  </si>
  <si>
    <t>Tmart03005</t>
  </si>
  <si>
    <t>Tmart03005 1801. Quầy Cổ Nhuế</t>
  </si>
  <si>
    <t>180. Quầy Cổ Nhuế</t>
  </si>
  <si>
    <t>Số 180 Đường Cổ Nhuế, phường Cổ Nhuế, quận Bắc Từ Liêm, thành phố Hà Nội</t>
  </si>
  <si>
    <t>Tmart03006</t>
  </si>
  <si>
    <t>Tmart03006 125. Quầy MIPEC Kiến Hưng</t>
  </si>
  <si>
    <t>125. Quầy MIPEC Kiến Hưng</t>
  </si>
  <si>
    <t>T1 tòa Mipec Kiến Hưng, Hà Đông, thành phố Hà Nội</t>
  </si>
  <si>
    <t>Tmart03007</t>
  </si>
  <si>
    <t>Tmart03007 126. Quầy G1 Sunshine</t>
  </si>
  <si>
    <t>126. Quầy G1 Sunshine</t>
  </si>
  <si>
    <t>Tòa G1, Sunshine Garden Dương Văn Bé, Quận Hoàng Mai</t>
  </si>
  <si>
    <t>Tòa G1, Sunshine Garden Dương Văn Bé</t>
  </si>
  <si>
    <t>Tmart03008</t>
  </si>
  <si>
    <t>Tmart03008 127. Quầy VOV</t>
  </si>
  <si>
    <t>127. Quầy VOV</t>
  </si>
  <si>
    <t>Lô số 01 tòa nhà CT1AB Khu VOV Mễ Trì , Phường Mễ Trì, Quận Nam Từ Liêm, Tp. Hà Nội</t>
  </si>
  <si>
    <t>Tmart03009</t>
  </si>
  <si>
    <t>Tmart03009 128. Quầy A2 Phương Đông Green Park</t>
  </si>
  <si>
    <t>128. Quầy A2 Phương Đông Green Park</t>
  </si>
  <si>
    <t>Căn SH-3A; SH-4A, sàn thương mại tầng 1, tòa chung cư Phương Đông Green Park, số 1 Trần Thủ Độ, phường Hoàng Liệt, quận Hoàng Mai, Hà Nội</t>
  </si>
  <si>
    <t>Tòa A2 CC Phương Đông Green Park - Trần Thủ Độ</t>
  </si>
  <si>
    <t>Tmart03010</t>
  </si>
  <si>
    <t>Tmart03010 129. Quầy HH Thái Hà 2</t>
  </si>
  <si>
    <t>129. Quầy HH Thái Hà 2</t>
  </si>
  <si>
    <t>Lô HH-01.1, Tòa nhà HH, Khu nhà ở xã hội cho cán bộ chiến sỹ Bộ Công An, đường Phạm Văn Đồng, quận Bắc Từ Liêm, TP Hà Nội.</t>
  </si>
  <si>
    <t>Tmart03011</t>
  </si>
  <si>
    <t>Tmart03011 130. Quầy Thạch Thất</t>
  </si>
  <si>
    <t>Huyện Thạch Thất</t>
  </si>
  <si>
    <t>130. Quầy Thạch Thất</t>
  </si>
  <si>
    <t>Tmart03012</t>
  </si>
  <si>
    <t>Tmart03012 131. Quầy Tam Trinh 2</t>
  </si>
  <si>
    <t>131. Quầy Tam Trinh 2</t>
  </si>
  <si>
    <t>Chung cư Ngõ 885 Tam Trinh, Phường Yên Sở, Quận Hoàng Mai, Hà Nội</t>
  </si>
  <si>
    <t>Tmart03013</t>
  </si>
  <si>
    <t>Tmart03013 Quầy Phúc Thọ</t>
  </si>
  <si>
    <t>Huyện Phúc Thọ</t>
  </si>
  <si>
    <t>Tmart03014</t>
  </si>
  <si>
    <t>Tmart03014 133. Quầy Đa Sỹ</t>
  </si>
  <si>
    <t>133. Quầy Đa Sỹ</t>
  </si>
  <si>
    <t>Số 1 Đa Sỹ, Kiến Hưng, Hà Đông</t>
  </si>
  <si>
    <t>Tmart03015</t>
  </si>
  <si>
    <t>Tmart03015 134. Quầy Phú Minh, Sóc Sơn</t>
  </si>
  <si>
    <t>134. Quầy Phú Minh, Sóc Sơn</t>
  </si>
  <si>
    <t>25 QL 2A, xã Phú Minh, Sóc Sơn</t>
  </si>
  <si>
    <t>Tmart03016</t>
  </si>
  <si>
    <t>Tmart03016 135. Quầy 60 Vũ Xuân Thiều</t>
  </si>
  <si>
    <t>135. Quầy 60 Vũ Xuân Thiều</t>
  </si>
  <si>
    <t>60 Vũ Xuân Thiều, Long Biên, HN</t>
  </si>
  <si>
    <t>Tmart03017</t>
  </si>
  <si>
    <t>Tmart03017 Ecohome5</t>
  </si>
  <si>
    <t>Ecohome5</t>
  </si>
  <si>
    <t>Tmart99996</t>
  </si>
  <si>
    <t>Tmart Store Mỹ Đình, Nam Từ Liêm - A.Đăng</t>
  </si>
  <si>
    <t>tầng 01 chung cư A4, Khu đô thị Mỹ Đình 1, P.Cầu Diễn, Q.Nam Từ Liêm, HN (Ngã 3 đường Hàm nghi và Nguyễn Đổng Chi)</t>
  </si>
  <si>
    <t>Tmart99997</t>
  </si>
  <si>
    <t>Tmart Store 70 Nguyễn Đức Cảnh - A.Đăng</t>
  </si>
  <si>
    <t>70 Nguyễn Đức Cảnh, Q.Thanh Xuân, HN</t>
  </si>
  <si>
    <t>Tmart99998</t>
  </si>
  <si>
    <t>Tmart Store Nghĩa Đô - A.Đăng</t>
  </si>
  <si>
    <t>Nghĩa Đô, Q.Cầu Giấy, HN</t>
  </si>
  <si>
    <t>Tmart99999</t>
  </si>
  <si>
    <t>Tmart Store Hateco Yên Sở - A.Đăng</t>
  </si>
  <si>
    <t>Yên Sở, Q.Hoàng Mai, HN</t>
  </si>
  <si>
    <t>Tầng 1, Tòa B, Dự Án Hateco Hoàng Mai, Sở Thượng, Phường Yên Sở, Quận Hoàng Mai, TP.Hà Nội</t>
  </si>
  <si>
    <t>Cừa hàng Tomita</t>
  </si>
  <si>
    <t>568 phường Phúc Diễn, quận Bắc Từ Liêm, thành phố Hà Nội</t>
  </si>
  <si>
    <t>0107499688</t>
  </si>
  <si>
    <t>Thôn Nhuế, Xã Thiên Lộc, Thành phố Hà Nội, Việt Nam</t>
  </si>
  <si>
    <t>Tomita0001</t>
  </si>
  <si>
    <t>Tomita Mart-Số 122 -TT3</t>
  </si>
  <si>
    <t>Số 122 -TT3, Trần Văn Lai, Mỹ Đình, Nam Từ Liêm, Hà Nội</t>
  </si>
  <si>
    <t>Tomita0002</t>
  </si>
  <si>
    <t>Tomita Mart - GS1.01S29 Vinhomes Smart City Tây Mỗ</t>
  </si>
  <si>
    <t>GS1.01S29 Vinhomes Smart City Tây Mỗ, phường Đại Mỗ, quận Nam Từ Liêm, Thành phố Hà Nội</t>
  </si>
  <si>
    <t>Tomita0003</t>
  </si>
  <si>
    <t>Tomita Mart - 15 Villa 2 Huyndai</t>
  </si>
  <si>
    <t>Số 15 Villa 2 Huyndai, Hà Trì 5, Hà Cầu, Hà Đông, Hà Nội</t>
  </si>
  <si>
    <t>Tomita0004</t>
  </si>
  <si>
    <t>Tomita Mart - Tây Mỗ 3</t>
  </si>
  <si>
    <t>TMDV 12A tòa D Masteri West Height - Vinhomes Smart City, Phường Đại Mỗ, Quận Nam Từ Liêm, Thành phố Hà Nội</t>
  </si>
  <si>
    <t>Tomita0005</t>
  </si>
  <si>
    <t>Tomita Mart - Tây Mỗ 4</t>
  </si>
  <si>
    <t>Shophouse I1.CH 19 và I1. CH05A Tòa Imperia Smart City, Tây Mỗ, Nam Từ Liêm, Hà Nội</t>
  </si>
  <si>
    <t>Khách không lấy hóa đơn (Bách báo 27/12/2022)</t>
  </si>
  <si>
    <t>0901019013</t>
  </si>
  <si>
    <t>Thôn Đồng Mỹ, Xã Tân Minh, Huyện Yên Mỹ, Tỉnh Hưng Yên, Việt Nam</t>
  </si>
  <si>
    <t>TTMFARM2TT1B</t>
  </si>
  <si>
    <t>TTMFARM - Số 2 TT1B Ngõ 622 Minh Khai</t>
  </si>
  <si>
    <t>MIENBAC; TTMFARM</t>
  </si>
  <si>
    <t>Số 2 TT1B Ngõ 622 Minh Khai, Hai Bà Trưng, HN</t>
  </si>
  <si>
    <t>TTMFARM87</t>
  </si>
  <si>
    <t>TTMFARM - 87 Lĩnh Nam</t>
  </si>
  <si>
    <t>87 Lĩnh Nam, Hoàng Mai, HN</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</si>
  <si>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</si>
  <si>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</si>
  <si>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</si>
  <si>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</si>
  <si>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</si>
  <si>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</si>
  <si>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</si>
  <si>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</si>
  <si>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</si>
  <si>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</si>
  <si>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</si>
  <si>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</si>
  <si>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TTMFARMM2</t>
  </si>
  <si>
    <t>TTMFARM - Sảnh M2, Căn TMDV 16, Vinhome Ocean Park</t>
  </si>
  <si>
    <t>TTMFARM - Shophouse S1.0101.S19 Vinhome Ocean Park</t>
  </si>
  <si>
    <t>Sảnh M2, Căn TMDV 16, Vinhome Ocean Park, xã Đa Tốn, huyện Gia Lâm, Hà Nội</t>
  </si>
  <si>
    <t>TTMFARMP1</t>
  </si>
  <si>
    <t>TTMFARM - P1 Pavilion Ocean Park</t>
  </si>
  <si>
    <t>P1 Pavilion Ocean Park, xã Đa Tốn, huyện Gia Lâm, Hà Nội</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</si>
  <si>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</si>
  <si>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</si>
  <si>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</si>
  <si>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</si>
  <si>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</si>
  <si>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</si>
  <si>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</si>
  <si>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</si>
  <si>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</si>
  <si>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TTMFARMS1.0101.S19</t>
  </si>
  <si>
    <t>Shophouse S1.0101.S19 Vinhome Ocean Park, xã Đa Tốn, huyện Gia Lâm, Hà Nội</t>
  </si>
  <si>
    <t>TTMFARMT2</t>
  </si>
  <si>
    <t>TTMFARM - Tòa T2 Times City</t>
  </si>
  <si>
    <t>458 P. Minh Khai, Khu đô thị Times City, Hai Bà Trưng, Hà Nội</t>
  </si>
  <si>
    <t>458 Minh Khai, Khu đô thị Times City, Hai Bà Trưng, Hà Nội</t>
  </si>
  <si>
    <t>TTMFARMT3</t>
  </si>
  <si>
    <t>TTMFARM - Tòa T3 Times City</t>
  </si>
  <si>
    <t>Tòa T3 458 P. Minh Khai, Khu đô thị Times City, Hoàng Mai, Hà Nội</t>
  </si>
  <si>
    <t>458 Minh Khai, Khu đô thị Times City, Hoàng Mai, Hà Nội</t>
  </si>
  <si>
    <t>UBOFOOD</t>
  </si>
  <si>
    <t>CÔNG TY CỔ PHẦN UBOFOOD VIỆT NAM</t>
  </si>
  <si>
    <t>Khách của Diễm</t>
  </si>
  <si>
    <t>0108713373</t>
  </si>
  <si>
    <t>Tầng 2, nhà A, Khu thương mại dịch vụ Trung Văn 1, Phường Trung Văn, Quận Nam Từ Liêm, Thành phố Hà Nội, Việt Nam</t>
  </si>
  <si>
    <t>UNIK</t>
  </si>
  <si>
    <t>CÔNG TY CỔ PHẦN THƯƠNG MẠI UNIK VIỆT NAM</t>
  </si>
  <si>
    <t>Phường Liễu Giai</t>
  </si>
  <si>
    <t>0108689762</t>
  </si>
  <si>
    <t>Tầng 18, số 266 Đội Cấn, Phường Liễu Giai, Quận Ba Đình, Thành phố Hà Nội, Việt Nam</t>
  </si>
  <si>
    <t>Unikmart0001</t>
  </si>
  <si>
    <t>Siêu Thị Unikmart Nguyễn Tuân</t>
  </si>
  <si>
    <t>Số 143 Nguyễn Tuân, Tòa nhà Imperial Garden Sảnh D. Thanh Xuân</t>
  </si>
  <si>
    <t>Unikmart0002</t>
  </si>
  <si>
    <t>Siêu Thị Unikmart Lê Văn Thiêm</t>
  </si>
  <si>
    <t>Số 2 Lê Văn Thiêm. Tòa nhà Goldenwest. Nhân Chính. Thanh Xuân</t>
  </si>
  <si>
    <t>Unikmart0003</t>
  </si>
  <si>
    <t>Siêu Thị Unikmart Tây Sơn</t>
  </si>
  <si>
    <t>Số 187 Nguyễn Lương Bằng. Tòa nhà 187 Nguyễn Lương Bằng, Đống Đa</t>
  </si>
  <si>
    <t>Unikmart0004</t>
  </si>
  <si>
    <t>Siêu Thị Unikmart Ha Noi Tower</t>
  </si>
  <si>
    <t>Số 49, Phố Hai Bà Trưng, Hà Nội</t>
  </si>
  <si>
    <t>0109197918</t>
  </si>
  <si>
    <t>Số nhà 9, Ngõ 7, Đường Lê Đức Thọ, Phường Mỹ Đình 2, Quận Nam Từ Liêm, Thành phố Hà Nội, Việt Nam</t>
  </si>
  <si>
    <t>Unit0001</t>
  </si>
  <si>
    <t>Ecomart Helios 75 Tam Trinh</t>
  </si>
  <si>
    <t>khách của Trường</t>
  </si>
  <si>
    <t>Ecomart Helios 75 tam trinh</t>
  </si>
  <si>
    <t>ecomart tầng 1 tòa nhà Helios 75 Đường Tam Trinh, Hoàng Mai, Hà Nội</t>
  </si>
  <si>
    <t>Unit0002</t>
  </si>
  <si>
    <t>Ecomart chung cư OSAKA</t>
  </si>
  <si>
    <t>Ecomart chung cư osaka</t>
  </si>
  <si>
    <t>Ecomart chung cư osaka ngõ 48 Ngọc Hồi) 02471002626</t>
  </si>
  <si>
    <t>Unit0003</t>
  </si>
  <si>
    <t>Ecomart Tầng 1 Green Park</t>
  </si>
  <si>
    <t>Ecomart Tầng 1 Green Park Trần Thủ Độ, Phường Hoàng Liệt, quận Hoàng Mai, thành phố Hà Nội 0364957899</t>
  </si>
  <si>
    <t>Tầng 1 Green Park Trần Thủ Độ, Phường Hoàng Liệt, quận Hoàng Mai, thành phố Hà Nội</t>
  </si>
  <si>
    <t>Unit0004</t>
  </si>
  <si>
    <t>Ecomart S2.12 Vinhome Ocean Park</t>
  </si>
  <si>
    <t>Ecomart S2.12 Vinhome Ocean Park, huyện Gia Lâm, thành phố Hà Nội 02471097686</t>
  </si>
  <si>
    <t>Ecomart S2.12 Vinhome Ocean Park, huyện Gia Lâm, thành phố Hà Nội</t>
  </si>
  <si>
    <t>Unit0005</t>
  </si>
  <si>
    <t>Ecomart Tầng 1 HUB3 60 Nguyễn Đức Cảnh</t>
  </si>
  <si>
    <t>HUB3 60 Nguyễn Đức Cảnh, phường Tương Mai, quận Hoàng Mai, thành phố Hà Nội 0979670766</t>
  </si>
  <si>
    <t>HUB3 60 Nguyễn Đức Cảnh, phường Tương Mai, quận Hoàng Mai, thành phố Hà Nội</t>
  </si>
  <si>
    <t>Unit0006</t>
  </si>
  <si>
    <t>Ecomart Ngõ 21 Lê Văn Lương</t>
  </si>
  <si>
    <t>Ngõ 21 Lê Văn Lương, phường Nhân Chính, quận Thanh Xuân, thành phố Hà Nội , Đối diện toà golden Parm 0979670766</t>
  </si>
  <si>
    <t>Ngõ 21 Lê Văn Lương, phường Nhân Chính, quận Thanh Xuân, thành phố Hà Nội</t>
  </si>
  <si>
    <t>Unit0007</t>
  </si>
  <si>
    <t>Ecomart Tầng 1 chung cư Park Home</t>
  </si>
  <si>
    <t>Tầng 1 chung cư Park Home, Số 1 Thành Thái, quận Cầu Giấy, thành phố Hà Nội, trang 0867598428</t>
  </si>
  <si>
    <t>Tầng 1 chung cư Park Home, Số 1 Thành Thái, quận Cầu Giấy, thành phố Hà Nội</t>
  </si>
  <si>
    <t>Unit0008</t>
  </si>
  <si>
    <t>Ecomart Tầng 1, CT3, KĐT nam cường</t>
  </si>
  <si>
    <t>Ecomart Tầng 1, ct3, KĐT nam cường</t>
  </si>
  <si>
    <t>Tầng 1, CT3, KĐT Nam Cường, ngõ 6 Phạm Văn Đồng, phường Cổ Nhuế 1, quận Bắc Từ Liêm, thành phố Hà Nội 02462926807</t>
  </si>
  <si>
    <t>Tầng 1, CT3, KĐT Nam Cường, ngõ 6 Phạm Văn Đồng, phường Cổ Nhuế 1, quận Bắc Từ Liêm, thành phố Hà Nội</t>
  </si>
  <si>
    <t>Unit0009</t>
  </si>
  <si>
    <t>Ecomart chung cư GELEXIA, 885 Tam Trinh</t>
  </si>
  <si>
    <t>Chung cư GELEXIA, 885 Tam Trinh, phường Yên Sở, quận Hoàng Mai, thành phố Hà Nội 02462926807</t>
  </si>
  <si>
    <t>Chung cư GELEXIA, 885 Tam Trinh, phường Yên Sở, quận Hoàng Mai, thành phố Hà Nội</t>
  </si>
  <si>
    <t>Unit0010</t>
  </si>
  <si>
    <t>Ecomart Tầng 1 chung cư Ecolife Tây Hồ</t>
  </si>
  <si>
    <t>Tầng 1 chung cư Ecolife Tây Hồ, Khu đô thị mới Tây Hồ, phường Xuân La, quận Tây Hồ, thành phố Hà Nội 02471008282</t>
  </si>
  <si>
    <t>Tầng 1 chung cư Ecolife Tây Hồ, Đường Võ Chí Công, phường Xuân La, quận Tây Hồ, thành phố Hà Nội</t>
  </si>
  <si>
    <t>Unit0011</t>
  </si>
  <si>
    <t>Ecomart Tầng 1 Sảnh G5 CC Five Star Kim Giang, Thanh Xuân</t>
  </si>
  <si>
    <t>Ecomart Tầng 1 Sảnh G5 CC Five Star Số 2 Kim Giang, Quận Thanh Xuân, thành phố Hà Nội, chị Dương 02471093686</t>
  </si>
  <si>
    <t>Ecomart Tầng 1 Sảnh G5 CC Five Star Số 2 Kim Giang, Quận Thanh Xuân, thành phố Hà Nội</t>
  </si>
  <si>
    <t>Unit0012</t>
  </si>
  <si>
    <t>Ecomart An Hưng, Hà Đông</t>
  </si>
  <si>
    <t>đơn khai trương ck 10%, công nợ 15 hàng tháng</t>
  </si>
  <si>
    <t>Tầng 1, V2 Khu đô thị An Hưng, quận Hà Đông, thành phố Hà Nội . sđt A Vinh 0979670766</t>
  </si>
  <si>
    <t>Tầng 1, V2 Khu đô thị An Hưng, quận Hà Đông, thành phố Hà Nội</t>
  </si>
  <si>
    <t>Unit0013</t>
  </si>
  <si>
    <t>Ecomart Lê Đức Thọ</t>
  </si>
  <si>
    <t>8 Lê Đức Thọ, Nam Từ Liêm, Hà Nội</t>
  </si>
  <si>
    <t>Eco Mart SA3 Vin Smart City</t>
  </si>
  <si>
    <t>Eco Mart SA3 Vin Smart City, Nam Từ Liêm, thành phố Hà Nội</t>
  </si>
  <si>
    <t>UNO</t>
  </si>
  <si>
    <t>CÔNG TY CỔ PHẦN ĐẦU TƯ UNO VIỆT NAM</t>
  </si>
  <si>
    <t>0109417271</t>
  </si>
  <si>
    <t>Số 22, ngõ 381 đường Thụy Phương, Phường Thụy Phương, Quận Bắc Từ Liêm, Thành phố Hà Nội, Việt Nam</t>
  </si>
  <si>
    <t>UNO0101</t>
  </si>
  <si>
    <t>Unomart - Ecohome 3 Goldentime</t>
  </si>
  <si>
    <t>Tòa N04 Ecohome 3 (Goldentime), Đông Ngạc, Bắc Từ Liêm, HN</t>
  </si>
  <si>
    <t>V+HÒA BÌNH</t>
  </si>
  <si>
    <t>CÔNG TY CỔ PHẦN TRUNG TÂM THƯƠNG MẠI V+HÒA BÌNH</t>
  </si>
  <si>
    <t>5%; MIENBAC</t>
  </si>
  <si>
    <t>505 MINH KHAI, HAI BÀ TRƯNG, HÀ NỘI</t>
  </si>
  <si>
    <t>0106757174</t>
  </si>
  <si>
    <t>Số 505, phố Minh Khai, Phường Vĩnh Tuy, Quận Hai Bà Trưng, Thành phố Hà Nội, Việt Nam</t>
  </si>
  <si>
    <t>Siêu Thị Việt Ý</t>
  </si>
  <si>
    <t>Ki ốt số 2, tầng 1 TTTM tòa nhà CT12A, KĐT Kim Văn Kim Lũ, Phường Định Công, Thành phố Hà Nội, Việt Nam</t>
  </si>
  <si>
    <t>0106621328</t>
  </si>
  <si>
    <t>viety0001</t>
  </si>
  <si>
    <t>Việt Ý The Manor Park, Đại lộ Chu Văn An</t>
  </si>
  <si>
    <t>Việt Ý Mart, số 15 Central, Sunrise C, The Manor Park, Đại lộ Chu Văn An, đường Nguyễn Xiển, Thanh Trì, HN</t>
  </si>
  <si>
    <t>viety0002</t>
  </si>
  <si>
    <t>Việt Ý Tòa H2 Vinhomes Ocean Park 1</t>
  </si>
  <si>
    <t>Tòa H2 Vinhomes Ocean Park 1, Đa Tốn - Gia Lâm, Hà Nội</t>
  </si>
  <si>
    <t>viety0003</t>
  </si>
  <si>
    <t>Việt Ý SP3B-33, Hải Âu 9, Vinhomes Ocean Park 1</t>
  </si>
  <si>
    <t>SP3B-33, Hải Âu 9, Vinhomes Ocean Park 1, Đa Tốn, Gia Lâm, Hà Nội</t>
  </si>
  <si>
    <t>viety0004</t>
  </si>
  <si>
    <t>Việt Ý SP02 Hải Âu 11, Vinhomes Ocean Park 1</t>
  </si>
  <si>
    <t>SP02 Hải Âu 11, Vinhomes Ocean Park 1, Đa Tốn - Gia Lâm, Hà Nội</t>
  </si>
  <si>
    <t>VINOTEK</t>
  </si>
  <si>
    <t>Công Ty Cổ Phần Vinotek</t>
  </si>
  <si>
    <t>0105947334</t>
  </si>
  <si>
    <t>Số 11 ngõ 26, đường Xuân Diệu, Phường Quản An, Quận Tây Hồ, Hà Nội</t>
  </si>
  <si>
    <t>VINSUNGROP</t>
  </si>
  <si>
    <t>CTY CỔ PHẦN VINSUN GROUP</t>
  </si>
  <si>
    <t>0107740511</t>
  </si>
  <si>
    <t>Số 25, ngách 1, ngõ An Sơn, phố Đại La, Phường Trương Định, Quận Hai Bà Trưng, Thành phố Hà Nội</t>
  </si>
  <si>
    <t>0108264128</t>
  </si>
  <si>
    <t>Số nhà 12 Lê Quý Đôn 2, Phường Hà Đông, Thành phố Hà Nội, Việt Nam</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</si>
  <si>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</si>
  <si>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</si>
  <si>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</si>
  <si>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</si>
  <si>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</si>
  <si>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</si>
  <si>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</si>
  <si>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</si>
  <si>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</si>
  <si>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</si>
  <si>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</si>
  <si>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</si>
  <si>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</si>
  <si>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</si>
  <si>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</si>
  <si>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</si>
  <si>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</si>
  <si>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</si>
  <si>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</si>
  <si>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</si>
  <si>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</si>
  <si>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</si>
  <si>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</si>
  <si>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</si>
  <si>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</si>
  <si>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</si>
  <si>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</si>
  <si>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Vitalmart010</t>
  </si>
  <si>
    <t>Cửa hàng Vitalmart - 01.S02 Vinhome Smart City - Tây Mỗ</t>
  </si>
  <si>
    <t>TK2-01.S02 Vinhome Smart City - Tây Mỗ, Quận Nam Từ Liêm, Thành phố Hà Nội, Việt Nam</t>
  </si>
  <si>
    <t>0102595740</t>
  </si>
  <si>
    <t>Số 05, đường Phạm Hùng, Phường Cầu Giấy, Thành phố Hà Nội, Việt Nam</t>
  </si>
  <si>
    <t>MIENBAC;WIN</t>
  </si>
  <si>
    <t>0104918404-001</t>
  </si>
  <si>
    <t>Số nhà 848, Đường Trần Hưng Đạo, Phường Hoa Lư, Tỉnh Ninh Bình, Việt Nam</t>
  </si>
  <si>
    <t>0104918404-002</t>
  </si>
  <si>
    <t>Tầng 6, Tòa nhà Trung tâm Quốc tế, số 17 Ngô Quyền, phường Hoàn Kiếm, Thành phố Hà Nội, Việt Nam</t>
  </si>
  <si>
    <t>0104918404-003</t>
  </si>
  <si>
    <t>Tầng 2, Trung tâm thương mại Vincom Việt Trì Plaza, số 2 đường Hùng Vương, Phường Thanh Miếu, Tỉnh Phú Thọ, Việt Nam</t>
  </si>
  <si>
    <t>0104918404-004</t>
  </si>
  <si>
    <t>TTTM Vincom Hà Tĩnh, Góc ngã tư, Đường Hà Huy Tập, Phường Thành Sen, Tỉnh Hà Tĩnh, Việt Nam</t>
  </si>
  <si>
    <t>0104918404-006</t>
  </si>
  <si>
    <t>Khu dân cư Nguyễn Trãi 1, Phường Chu Văn An, Thành phố Hải Phòng, Việt Nam</t>
  </si>
  <si>
    <t>0104918404-007</t>
  </si>
  <si>
    <t>Tầng 2, khu TTTM Vincom Plaza Hạ Long, Khu vực Cột đồng hồ, Phường Hồng Gai, Tỉnh Quảng Ninh, Việt Nam</t>
  </si>
  <si>
    <t>0104918404-020</t>
  </si>
  <si>
    <t>Tầng 1, Vincom+ Tĩnh Gia, Thôn Nam Yến, Phường Đào Duy Từ, tỉnh Thanh Hóa, Việt Nam</t>
  </si>
  <si>
    <t>0104918404-025</t>
  </si>
  <si>
    <t>Khu trung tâm thương mại Vincom Lê Thánh Tông, Số 5 đường Lê Thánh Tông, phường Gia Viên, Thành phố Hải Phòng, Việt Nam</t>
  </si>
  <si>
    <t>Vĩnh Phúc</t>
  </si>
  <si>
    <t>0104918404-029</t>
  </si>
  <si>
    <t>82 Lý Thường Kiệt, Phường Vĩnh Yên, Tỉnh Phú Thọ, Việt Nam</t>
  </si>
  <si>
    <t>0104918404-030</t>
  </si>
  <si>
    <t>TTTM Vincom Hà Nam, Phường Phủ Lý, Tỉnh Ninh Bình, Việt Nam</t>
  </si>
  <si>
    <t>0104918404-031</t>
  </si>
  <si>
    <t>Đường Lê Quang Đạo, Phường Từ Sơn, tỉnh Bắc Ninh, Việt Nam</t>
  </si>
  <si>
    <t>Hòa Bình</t>
  </si>
  <si>
    <t>0104918404-034</t>
  </si>
  <si>
    <t>Tầng 2, TTTM Vincom Plaza Hòa Bình, Phường Hòa Bình, Tỉnh Phú Thọ, Việt Nam</t>
  </si>
  <si>
    <t>Yên Bái</t>
  </si>
  <si>
    <t>0104918404-035</t>
  </si>
  <si>
    <t>TTTM Vincom Yên Bái, Đường Thành Công, Phường Yên Bái, Tỉnh Lào Cai, Việt Nam</t>
  </si>
  <si>
    <t>Tuyên Quang</t>
  </si>
  <si>
    <t>0104918404-038</t>
  </si>
  <si>
    <t>Tầng 2, TTTM Vincom Tuyên Quang, Số 260 đường Quang Trung, Phường Minh Xuân, Tỉnh Tuyên Quang, Việt Nam</t>
  </si>
  <si>
    <t>0104918404-044</t>
  </si>
  <si>
    <t>Số 460, phố Lý Bôn, Phường Trần Hưng Đạo, Tỉnh Hưng Yên, Việt Nam</t>
  </si>
  <si>
    <t>Quảng Bình</t>
  </si>
  <si>
    <t>0104918404-045</t>
  </si>
  <si>
    <t>TTTM Đồng Hới, Đường Quách Xuân Kỳ, Phường Đồng Hới, Tỉnh Quảng Trị, Việt Nam</t>
  </si>
  <si>
    <t>Sơn La</t>
  </si>
  <si>
    <t>0104918404-049</t>
  </si>
  <si>
    <t>TTTM Vincom Sơn La, Tổ 3, Phường Tô Hiệu, Tỉnh Sơn La, Việt Nam</t>
  </si>
  <si>
    <t>0104918404-052</t>
  </si>
  <si>
    <t>TTTM Vincom Lạng Sơn, Cầu Kỳ Lừa, Phường Lương Văn Tri, Tỉnh Lạng Sơn, Việt Nam</t>
  </si>
  <si>
    <t>0104918404-056</t>
  </si>
  <si>
    <t>Căn RA1, Tầng 01, Tòa A1 Khu căn hộ Rừng Cọ, KĐT TM và DL Văn Giang, Xã Phụng Công, Tỉnh Hưng Yên, Việt Nam</t>
  </si>
  <si>
    <t>0104918404-058</t>
  </si>
  <si>
    <t>Vincom+ Nam Đàn, Xã Vạn An, Tỉnh Nghệ An, Việt Nam</t>
  </si>
  <si>
    <t>0104918404-059</t>
  </si>
  <si>
    <t>TTTM Vincom Thái Nguyên, Đường Lương Ngọc Quyến, Phường Phan Đình Phùng, Tỉnh Thái Nguyên, Việt Nam</t>
  </si>
  <si>
    <t>0104918404-064</t>
  </si>
  <si>
    <t>186 Hùng Vương, Phường Nam Định, Tỉnh Ninh Bình, Việt Nam</t>
  </si>
  <si>
    <t>0104918404-065</t>
  </si>
  <si>
    <t>545 Lê Lợi, Phường Bắc Giang, Tỉnh Bắc Ninh, Việt Nam</t>
  </si>
  <si>
    <t>0104918404-072</t>
  </si>
  <si>
    <t>Số 02-04 Võ Nguyên Giáp, Phường Cam Đường, Tỉnh Lào Cai, Việt Nam</t>
  </si>
  <si>
    <t>Hà Giang</t>
  </si>
  <si>
    <t>0104918404-091</t>
  </si>
  <si>
    <t>89 Nguyễn Thái Học, Phường Hà Giang 2, Tỉnh Tuyên Quang, Việt Nam</t>
  </si>
  <si>
    <t>Bắc Kạn</t>
  </si>
  <si>
    <t>0104918404-093</t>
  </si>
  <si>
    <t>Tầng 2 và 3, TTTM Vincom Bắc Kạn, đường Trường Chinh, Phường Đức Xuân, Tỉnh Thái Nguyên, Việt Nam</t>
  </si>
  <si>
    <t>0104918404-094</t>
  </si>
  <si>
    <t>Đường Điện Biên Phủ, Tổ 9, Phường Tân Phong, Tỉnh Lai Châu, Việt Nam</t>
  </si>
  <si>
    <t>Cao Bằng</t>
  </si>
  <si>
    <t>0104918404-095</t>
  </si>
  <si>
    <t>Số 39 Phố Cũ, Phường Thục Phán, Tỉnh Cao Bằng, Việt Nam</t>
  </si>
  <si>
    <t>Điện Biên</t>
  </si>
  <si>
    <t>0104918404-096</t>
  </si>
  <si>
    <t>Số nhà 310 Trường Chinh, Tổ dân phố 06, Phường Điện Biên Phủ, Tỉnh Điện Biên, Việt Nam</t>
  </si>
  <si>
    <t>Phố Xa La, P. Phúc La, Hà Đông, Hà Nội</t>
  </si>
  <si>
    <t>Tòa Nhà 28T Làng QT Thăng Long, Trần Đăng Ninh,  Quận Cầu Giấy, Hà Nội</t>
  </si>
  <si>
    <t>Tầng Hầm 2,  B2 Royal City, 72A Nguyễn Trãi,  Quận Thanh Xuân, Hà Nội</t>
  </si>
  <si>
    <t>Tầng B1 N05, KĐT Trung Hòa Nhân Chính, Hoàng Đạo Thúy,  Quận Cầu Giấy, Hà Nội</t>
  </si>
  <si>
    <t>Tầng B1, Times City, 458 Minh Khai,  Quận Hai Bà Trưng, Hà Nội</t>
  </si>
  <si>
    <t>Số 191 Bà Triệu, Q.Hai Bà Trưng, Hà Nội</t>
  </si>
  <si>
    <t>CN HÀ NỘI - WINCOMMERCE</t>
  </si>
  <si>
    <t>Trung tâm thương mại Vincom Plaza Long Biên. Đường Chu Huy Mân, Phường Việt Hưng, Long Biên, Hà Nội</t>
  </si>
  <si>
    <t>Tầng 1 Nhà CT7A, KĐT Văn Quán,  Quận Hà Đông, Hà Nội</t>
  </si>
  <si>
    <t>54A Nguyễn Chí Thanh, Quận Đống Đa, HN</t>
  </si>
  <si>
    <t>Số 188 phố Tây Sơn, TT.Phùng, H.Đan Phượng, HN</t>
  </si>
  <si>
    <t>Nhà F, Ngõ 28 Xuân La. Phường Xuân La, Quận Tây Hồ, Hà Nội</t>
  </si>
  <si>
    <t>Khu đô thị Tân Tây Đô, Xã Tân Lập, Hoài Đức, TP. Hà Nội</t>
  </si>
  <si>
    <t>Tầng B1, Vincom Center Phạm Ngọc Thạch, 2 Phạm Ngọc Thạch,  Quận Đống Đa, Hà Nội</t>
  </si>
  <si>
    <t>Tầng B1, TTTM Vincom Plaza Bắc Từ Liêm, CC Green Stars, 234 Phạm Văn Đồng,  Quận Bắc Từ Liêm, Hà Nội</t>
  </si>
  <si>
    <t>Ngõ 34 Hoàng Cầu, Chợ Dừa, Đống Đa, Đống Đa Hà Nội</t>
  </si>
  <si>
    <t>Tầng B1, TTTM VinCom Center Liễu Giai, Số 29 Liễu Giai, Phường Ngọc Khánh, Quận Ba Đình, Hà Nội</t>
  </si>
  <si>
    <t>SO05A. tầng 1. Tòa A3 (CT03). KCH Vinhomes Gardenia. Hàm Nghi phường Cầu Diễn, Từ Liêm, Hà Nội</t>
  </si>
  <si>
    <t>Tầng 1, TTTM Vincom Plaza Skylake, Khu đô thị mới Cầu Giấy, phường Mỹ Đình 1, Quận Nam Từ Liêm, thành phố Hà Nội</t>
  </si>
  <si>
    <t>Tầng 1, tòa CT2, khu đô thị Gamuda Gardens, phường Trần Phú, quận Hoàng Mai, Hà Nội</t>
  </si>
  <si>
    <t>Ngõ 3 Tôn Thất thuyết, Dịch Vọng Hậu, Cầu Giấy, Hà Nội</t>
  </si>
  <si>
    <t>119 Trần Duy Hưng, Trung Hoà, Cầu Giấy, Hà Nội</t>
  </si>
  <si>
    <t>19 Trúc Khê - P. Láng Hạ. Q. Đống Đa. Hà Nội</t>
  </si>
  <si>
    <t>Tầng 1, số 609 đường Trương Định, Quận Hoàng Mai, Hà Nội</t>
  </si>
  <si>
    <t>win1653</t>
  </si>
  <si>
    <t>281 , Đội cấn Ba Đình, Hà Nội</t>
  </si>
  <si>
    <t>46 Thanh Nhàn, P.thanh Nhàn, Q.Hai Bà Trưng, Hà Nội</t>
  </si>
  <si>
    <t>Lô E khu đất D1 tòa nhà hỗn hợp Vườn Đào, Phường Phú Thượng, Quận Tây Hồ, HN</t>
  </si>
  <si>
    <t>8 Đường Quang Trung, P. Nguyễn Trãi, Hà Đông, Hà Nội</t>
  </si>
  <si>
    <t>89 Lê Đức Thọ, Mỹ Đình 2, Nam Từ Liêm, Hà Nội</t>
  </si>
  <si>
    <t>163 VinMart Đại La</t>
  </si>
  <si>
    <t>98 Thái Thịnh, Ngã Tư Sở, Đống Đa, Hà Nội</t>
  </si>
  <si>
    <t>WIN1661</t>
  </si>
  <si>
    <t>Tầng 1 chung cư Trung Yên 1, Khu đô thị Nam Trung Yên, Cầu Giấy, Hà Nội</t>
  </si>
  <si>
    <t>51 Xuân Diệu, P. Tứ Liên,  Quận Tây Hồ, Hà Nội</t>
  </si>
  <si>
    <t>Tầng 1, Toàn nhà 170 La Thành, Ô Chợ Dừa, Quận Đống Đa, Hà Nội</t>
  </si>
  <si>
    <t>Tràng An Complex, 1 Phùng Chí Kiên, Nghĩa Đô, Cầu Giấy, Hà Nội</t>
  </si>
  <si>
    <t>HH2 - Meco Complex, Tầng 1, Toà, Ng. 102 Trường Chinh, Phương Đình, Đống Đa, Hà Nội</t>
  </si>
  <si>
    <t>Tầng 1- Tòa Bắc RiceCity- KĐT Tây Nam Linh Đàm - Hoàng Liệt- Hoàng Mai- Hà Nội</t>
  </si>
  <si>
    <t>Tầng 1 Nhà 17T1, 17T2 số 1 Nguyễn Huy Tưởng, Phường Thanh Xuân Trung, Quận Thanh Xuân, TP. Hà Nội Việt Nam</t>
  </si>
  <si>
    <t>131 Đ. Nguyễn Văn Cừ, Ngọc Lâm, Long Biên, Hà Nội</t>
  </si>
  <si>
    <t>Tòa nhà Sun Plaza Thụy Khuê, Số nhà 69B đường Thụy Khuê, P. Thụy Khuê, Quận Tây Hồ, Hà Nội</t>
  </si>
  <si>
    <t>Sun Plaza - số 3 Lương Yên, Bạch Đằng, Hai Bà Trưng, Hà Nội.</t>
  </si>
  <si>
    <t>Tầng 1, TTTM Vincom Mega Mall Smart City, Khu vực ô GS-CCTP1 thuộc DA KĐTM Tây Mỗ - Đại Mỗ - Vinhomes P.Tây Mỗ, Q.Nam Từ Liêm, Hà Nội</t>
  </si>
  <si>
    <t>CN HÀ NỘI - Wincommerce</t>
  </si>
  <si>
    <t>Tầng 2 và Tầng 3, TTTM Vincom Mega Mall Ocean Park, Lô đất số CCTP-10 thuộc DA KĐT Gia Lâm, TT Trâu Quỳ và các xã Dương Xá, Kiêu Kỵ, Hà Nội</t>
  </si>
  <si>
    <t>Eurowindow River Park, khu tái định cư Đông Hội, xã Đông Hội, H.Đông Anh, HN</t>
  </si>
  <si>
    <t>35 Lê Văn Thiêm, phường Thanh Xuân Trung, quận Thanh Xuân TP. Hà Nội Việt Nam</t>
  </si>
  <si>
    <t>L1 - 01, khu TTTM Almaz Long Biên, đường Hoa Lan, khu đô thị sinh thái, Vinhomes River side, P.Phúc Lợi, Hà Nội</t>
  </si>
  <si>
    <t>Tầng 1, nhà CT9, khu đô thị Mỹ Đình, phường Mỹ Đình 1, quận Nam Từ Liêm, Hà Nội</t>
  </si>
  <si>
    <t>Số 183 Hoàng Văn Thái, Phường Khương, Trung, Quận Thanh Xuân, HN</t>
  </si>
  <si>
    <t>Tầng 1, tòa chung cư số 46/230 Lạc Trung, phường Thanh Lương, quận Hai Bà Trưng, Hà Nội</t>
  </si>
  <si>
    <t>Số 250 Minh Khai, phường Minh Khai, quận Hai Bà Trưng, Hà Nội</t>
  </si>
  <si>
    <t>Royal City R3-L1-08B, tổ hợp trung tâm thương mại, giáo dục và căn hộ, Royal City, số 72 Nguyễn Trãi, P., Thanh Xuân, TP. Hà Nội</t>
  </si>
  <si>
    <t>R3 - L1 - 09B, tổ hợp trung tâm thương mại, giáo dục và căn hộ Royal City,</t>
  </si>
  <si>
    <t>T4 - L1 - 07, tổ hợp TTTM, giáo dục và căn hộ Times City, số 458, phố Minh Khai, phường Vĩnh Tuy, quận Hai Bà Trưng, Hà Nội</t>
  </si>
  <si>
    <t>Tầng 1, CT 6, khu đô thị Định Công, đường Trần Điền, phường Định Công, quận Hoàng Mai, Hà Nội</t>
  </si>
  <si>
    <t>Tầng 1, tòa nhà Chelsea Park, đường Trung Kính, phường Yên Hòa, quận Cầu Giấy, Hà Nội</t>
  </si>
  <si>
    <t>Tầng 1, tòa nhà Viglacera, số 1 đại lộ Thăng Long, phường Mễ Trì, quận Nam Từ Liêm, Hà Nội</t>
  </si>
  <si>
    <t>Số 150 Bạch Mai, phường Cầu Dền, quận Hai Bà Trưng, Hà Nội (CN02015 Bạch Mai)</t>
  </si>
  <si>
    <t>Tòa nhà Packexim, số 49/15 An Dương, phường Phú Thượng, quận Tây Hồ, Hà Nội</t>
  </si>
  <si>
    <t>WIN2040</t>
  </si>
  <si>
    <t>Số 70 phố Vạn Kiếp, tổ 58A, phường Bạch Đằng, quận Hai Bà Trưng, Hà Nội</t>
  </si>
  <si>
    <t>Tầng 1, tòa E4, khu nhà ở xã hội Ecohome 1, khu đô thị Bắc Cổ Nhuế - Chèm, 
phường Đông Ngạc, quận Bắc Từ Liêm, HN</t>
  </si>
  <si>
    <t>T2-L1-03, tổ hợp TTTM, giáo dục và căn hộ Times City, số 458 đường Minh Khai, phường Vĩnh Tuy, quận Hai Bà Trưng, Hà Nội</t>
  </si>
  <si>
    <t>Số 81 đường Thanh Nhàn, phường Quỳnh Lôi, quận Hai Bà Trưng, Hà Nội</t>
  </si>
  <si>
    <t>Số 4A đường Hàng Chiếu, phường Đồng Xuân, quận Hoàn Kiếm, Hà Nội</t>
  </si>
  <si>
    <t>Số 100 đường Nguyễn Sơn, phường Ngọc Lâm, quận Long Biên, Hà Nội</t>
  </si>
  <si>
    <t>Số 2 nhà B20 đường Nghĩa Tân, phường Nghĩa Tân, quận Cầu Giấy Hà Nội (Số 2 Đường Nghĩa Tân)</t>
  </si>
  <si>
    <t>T10-L1-07C, tổ hợp TTTM, giáo dục và căn hộ Times City, số 458 đường Minh Khai, phường Vĩnh Tuy, quận Hai Bà Trưng, Hà Nội</t>
  </si>
  <si>
    <t>Số 227 đường Thanh Nhàn, phường Thanh Nhàn, quận Hai Bà Trưng, Hà Nội</t>
  </si>
  <si>
    <t>Số 304 Hoàng Mai, phường Hoàng Văn Thụ, quận Hoàng Mai, Hà Nội</t>
  </si>
  <si>
    <t>Số 208L Lê Trọng Tấn, phường Khương Mai, quận Thanh Xuân, Hà Nội</t>
  </si>
  <si>
    <t>Số 105 nhà K2, đường khu TT 7,2ha phường Vĩnh Phúc, quận Ba Đình, HN</t>
  </si>
  <si>
    <t>Số 1 Lô 2 tập thể Viện Kỹ thuật Quân sự, phường Nghĩa Đô, quận Cầu Giấy, Hà Nội (66 Hoàng Sâm)</t>
  </si>
  <si>
    <t>Số 49 Lê Duẩn, phường Cửa Nam, quận Hoàn Kiếm, Hà Nội</t>
  </si>
  <si>
    <t>Số 194 phố Minh Khai, tổ 14, phường Minh Khai, quận Hai Bà Trưng, Hà Nội</t>
  </si>
  <si>
    <t>WIN2072</t>
  </si>
  <si>
    <t>Số 149 phố Hoàng Ngân, Phường Trung Hòa, Quận Cầu Giấy, Hà Nội.</t>
  </si>
  <si>
    <t>Số 23, phố Cửa Bắc, phường Trúc Bạch, quận Ba Đình, Hà Nội</t>
  </si>
  <si>
    <t>Số 210 Ngõ Xã Đàn 2, Phường Nam Đồng, Quận Đống Đa, Hà Nội</t>
  </si>
  <si>
    <t>WIN2079</t>
  </si>
  <si>
    <t>Số 44/116 Nhân Hòa, phường Nhân Chính, quận Thanh Xuân, Hà Nội</t>
  </si>
  <si>
    <t>Số 347 đường Bạch Mai, phường Bạch Mai, quận Hai Bà Trưng, Hà Nội</t>
  </si>
  <si>
    <t>41 tương mai,  Nguyễn An Ninh, Phường Giáp Bát, Quận Hoàng Mai, Hà Nội</t>
  </si>
  <si>
    <t>Số 138 Phú Diễn, phường Phú Diễn, Quận Bắc Từ Liêm, Hà Nội</t>
  </si>
  <si>
    <t>Số 17A Phố Hàn Thuyên, Tổ 2, Phường Phạm Đình Hổ, Quận Hai Bà Trưng, Hà Nội</t>
  </si>
  <si>
    <t>Số 47 Phó Đức Chính, phường Trúc Bạch, quận Ba Đình, HN</t>
  </si>
  <si>
    <t>Căn 22 Lô 1 khu Lạc Trung, Phường Vĩnh Tuy, quận Hai Bà Trưng, Hà Nội (Số 2, Ngõ 61 Lạc Trung)</t>
  </si>
  <si>
    <t>Số 41, Tổ 5, Phố Trung Kính, Phường Trung Hòa, Quận Cầu Giấy, Hà Nội (41 Trung Kính)</t>
  </si>
  <si>
    <t>Số 210 Đội Cấn, phường , quận Ba Đình, Hà Nội</t>
  </si>
  <si>
    <t>Số 50 -52 Nguyễn Hoàng Tôn, phường Xuân La, quận Tây Hồ, thành phố Hà Nội</t>
  </si>
  <si>
    <t>55 Thụy Khuê, phường Thụy Khuê, quận Tây Hồ, Hà Nội</t>
  </si>
  <si>
    <t>Số 30C, Ngõ 477 đường Nguyễn Trãi, phường Thanh Xuân Nam, quận Thanh Xuân, Hà Nội</t>
  </si>
  <si>
    <t>35B đường Xuân La, P. Xuân La, Q.Tây Hồ, Hà Nội</t>
  </si>
  <si>
    <t>Số 16 Võ Văn Dũng, phường Ô Chợ Dừa, quận Đống Đa, Hà Nội</t>
  </si>
  <si>
    <t>WIN2118</t>
  </si>
  <si>
    <t>Số 140 Phó Đức Chính, phường Trúc Bạch, quận Ba Đình, HN</t>
  </si>
  <si>
    <t>Số 3 dãy N1, Học viện chính trị quân sự, phường Trung Văn, quận Nam Từ Liêm, Hà Nội (Số 3 Đại học Hà Nội)</t>
  </si>
  <si>
    <t>Số 10 ngõ 118 Nguyễn Khánh Toàn, P. Quan Hoa, Q.Cầu Giấy, Hà Nội</t>
  </si>
  <si>
    <t>Số 57 Phố 8/3, P. Minh Khai, Q. Hai Bà Trưng, Hà Nội</t>
  </si>
  <si>
    <t>Số 133, phố Thụy Khuê, P. Thụy Khuê, Q. Tây Hồ, Hà Nội</t>
  </si>
  <si>
    <t>Số 409 Bạch Mai, P. Bạch Mai, Q. Hai Bà Trưng, Hà Nội</t>
  </si>
  <si>
    <t>Số 18B Nguyễn Biểu, P. Quán Thánh, Q. Ba Đình, Hà Nội</t>
  </si>
  <si>
    <t>WIN2138</t>
  </si>
  <si>
    <t>"Lô B2/D7 Khu đô thị mới Cầu Giấy, đường Trần Đăng Ninh kéo dài, 
P. Dịch Vọng, Q. Cầu Giấy, Hà Nội</t>
  </si>
  <si>
    <t>102 phố Lê Thanh Nghị, phường Bách Khoa, quận Hai Bà Trưng, Hà Nội</t>
  </si>
  <si>
    <t>601 phố Kim Ngưu, P. Vĩnh Tuy, Q. Hai Bà Trưng, Hà Nội</t>
  </si>
  <si>
    <t>268 phố Lê Trọng Tấn, P. Khương Mai, Q. Thanh Xuân, Hà Nội</t>
  </si>
  <si>
    <t>LK6C-8 Làng Việt Kiều Châu Âu, Khu, đô thị mới Mỗ Lao, Phường Mộ Lao, Quận Hà Đông, HN</t>
  </si>
  <si>
    <t>28 phố Tôn Đức Thắng, P. Cát Linh, Q. Đống Đa, Hà Nội</t>
  </si>
  <si>
    <t>Số 147 phố Hoàng Văn Thái, P. Khương Trung, Q. Thanh Xuân, Hà Nội</t>
  </si>
  <si>
    <t>Số 91 , đường Hoàng Văn Thái, P. Khương Trung, Q.Thanh Xuân, Hà Nội</t>
  </si>
  <si>
    <t>WIN2148</t>
  </si>
  <si>
    <t>Số 24, đường Sài Đồng, Tổ 13, P. Sài Đồng, Q. Long Biên, Hà Nội</t>
  </si>
  <si>
    <t>WIN2150</t>
  </si>
  <si>
    <t>26B Phố Hòe Nhai, P. Nguyễn Trung Trực, Q. Ba Đình, Hà Nội</t>
  </si>
  <si>
    <t>59 phố Mai Hắc Đế, P. Bùi Thị Xuân, Q. Hai Bà Trưng, Hà Nội</t>
  </si>
  <si>
    <t>Số 9, Ngõ Chợ Khâm Thiên, P. Khâm Thiên, Q. Đống Đa, Hà Nội</t>
  </si>
  <si>
    <t>Số 163 phố Tân Mai, P. Tân Mai, Quận Hoàng Mai, Hà Nội</t>
  </si>
  <si>
    <t>Số 148 phố Lê Lợi, P. Nguyễn Trãi, quận Hà Đông, Hà Nội</t>
  </si>
  <si>
    <t>Số 242 phố Lê Thanh Nghị, P. Đồng Tâm, Q. Hai Bà Trưng, Hà Nội</t>
  </si>
  <si>
    <t>Số 70 phố Lê Trọng Tấn, , P.Dương Nội, Q. Hà Đông, Hà Nội</t>
  </si>
  <si>
    <t>Số 48 Phố Trạm, P. Long Biên, Q. Long Biên, Hà Nội</t>
  </si>
  <si>
    <t>Số 1088 Đường La Thành, Phường Ngọc Khánh, Quận Ba Đình, Hà Nội</t>
  </si>
  <si>
    <t>Số 37 phố Doãn Kế Thiện, P. Mai Dịch, quận Cầu Giấy, Hà Nội</t>
  </si>
  <si>
    <t>Khu dịch vụ tầng 1&amp;2, chung cư C2 Xuân Đỉnh, lô C2, P. Xuân Đỉnh, Q.Bắc Từ Liêm, Hà Nội</t>
  </si>
  <si>
    <t>WIN2175</t>
  </si>
  <si>
    <t>"Số 4A, lô 12 khu đô thị Định Công, phố Trần Nguyên Đán
, phường Định Công, quận Hoàng Mai, Hà Nội (12A4 khu đô thị Định Công)"</t>
  </si>
  <si>
    <t>Số 35B Phố Nguyễn Bỉnh Khiêm, P. Lê Đại Hành, Q. Hai Bà Trưng, Hà Nội</t>
  </si>
  <si>
    <t>Số 373 đường Nguyễn Khang, P. Yên Hòa, Q. Cầu Giấy, Hà Nội</t>
  </si>
  <si>
    <t>29A phố Nguyễn Công Hoan, P. Ngọc Khánh, Q. Ba Đình, Hà Nội</t>
  </si>
  <si>
    <t>WIN2190</t>
  </si>
  <si>
    <t>Số 17, phố Hòa Mã, phường Ngô Thì Nhậm, quận Hai Bà Trưng, Hà Nội</t>
  </si>
  <si>
    <t>WIN2192</t>
  </si>
  <si>
    <t>Số 37, ngõ 91 đường Nguyễn Chí Thanh, P. Láng Hạ, Q.Đống Đa, Hà Nội</t>
  </si>
  <si>
    <t>Số 12 phố Phạm Tuấn Tài, phường Dịch Vọng Hậu, quận Cầu Giấy, Hà Nội</t>
  </si>
  <si>
    <t>Số 38 phố Linh Lang, phường Cống Vị, quận Ba Đình, Hà Nội</t>
  </si>
  <si>
    <t>Số 93 Ngõ Núi Trúc, phố Giang Văn Minh, phường Kim Mã, quận Ba Đình, Hà Nội</t>
  </si>
  <si>
    <t>Số 5, ngõ 32 đường An Dương, phường Yên Phụ, quận Tây Hồ, Hà Nội</t>
  </si>
  <si>
    <t>20 Ngô Thì Nhậm, phường Hà Cầu, quận Hà Đông, thành phố Hà Nội</t>
  </si>
  <si>
    <t>Số 129 phố Pháo Đài Láng, phường Láng Thượng, quận Đống Đa, Hà Nội</t>
  </si>
  <si>
    <t>Số 166 phố Kim Hoa, phường Phương Liên, quận Đống Đa, Hà Nội</t>
  </si>
  <si>
    <t>Số 66 đường Đại Cồ Việt, phường Lê Đại Hành, quận Hai Bà Trưng, Hà Nội</t>
  </si>
  <si>
    <t>Số 58, lô 6, tổ 44 Đền Lừ II, phường Hoàng Văn Thụ, quận Hoàng Mai, Hà Nội</t>
  </si>
  <si>
    <t>Số 121B phố Quan Hoa, phường Quan Hoa, quận Cầu Giấy, Hà Nội</t>
  </si>
  <si>
    <t>Số 1 Ngõ 12 Chính Kinh, Phường Nhân Chính, Quận Thanh Xuân, Hà Nội</t>
  </si>
  <si>
    <t>Số 688 đường Lạc Long Quân, Tổ 13 cụm 2 phường Nhật Tân, quận Tây Hồ, HN</t>
  </si>
  <si>
    <t>WIN2243</t>
  </si>
  <si>
    <t>Số 95 phố Lý Nam Đế, phường Cửa Đông, quận Hoàn Kiếm, Hà Nội</t>
  </si>
  <si>
    <t>Số 227 đường Ngọc Lâm, phường Ngọc Lâm, Long Biên - Hà Nội</t>
  </si>
  <si>
    <t>Số 164 đường Trương Định, phường Trương Định, quận Hai Bà Trưng, Hà Nội</t>
  </si>
  <si>
    <t>Số 27 phố Ngô Thì Nhậm, phường Ngô Thì Nhậm, quận Hai Bà Trưng, Hà Nội</t>
  </si>
  <si>
    <t>Số 19 phố Lương Định Của, phường Kim Liên, quận Đống Đa, Hà Nội</t>
  </si>
  <si>
    <t>Số 38 đường Trường Lâm, phường Đức Giang, quận Long Biên, Hà Nội</t>
  </si>
  <si>
    <t>Số 272 Thụy Phương, phường Thụy Phương, quận Bắc Từ Liêm, Hà Nội</t>
  </si>
  <si>
    <t>Số 169 đường Nam Dư, phường Lĩnh Nam, quận Hoàng Mai, Hà Nội</t>
  </si>
  <si>
    <t>Số 16 khu tái định cư 7.3 - 8.1, phường Mỹ Đình 2, quận Nam Từ Liêm, Hà Nội</t>
  </si>
  <si>
    <t>Số 21 tổ 7, khu đấu giá Giang Biên phường Giang Biên, quận Long Biên, Hà Nội</t>
  </si>
  <si>
    <t>"Tòa nhà lô II - 1 chung cư 151, Nguyễn Đức Cảnh, Tương Mai,
 Hoàng Mai, Hà Nội (Số 151 đường Nguyễn Đức Cảnh)"</t>
  </si>
  <si>
    <t>Số 10 phố Đức Giang, phường Đức Giang, quận Long Biên, Hà Nội</t>
  </si>
  <si>
    <t>Số 40 Ngõ Thông Phong, phố Tôn Đức Thắng, phường Quốc Tử Giám, quận Đống Đa, Hà Nội</t>
  </si>
  <si>
    <t>WIN2297</t>
  </si>
  <si>
    <t>Số 102 đường Nguyễn Chí Thanh, phường Láng Thượng, quận Đống Đa, Hà Nội</t>
  </si>
  <si>
    <t>WIN2301</t>
  </si>
  <si>
    <t>Số 1 phố Đường Thành, phường Cửa Đông, quận Hoàn Kiếm, HN</t>
  </si>
  <si>
    <t>Ô số 62 + 63 khu di dân Đền Lừ II, phường Hoàng Văn Thụ, quận Hoàng Mai, Hà Nội</t>
  </si>
  <si>
    <t>Số 1, tổ 24 Dịch Vọng, phường Dịch Vọng, quận Cầu Giấy, Hà Nội</t>
  </si>
  <si>
    <t>Số 345 phố Bùi Xương Trạch, phường Định Công, quận Hoàng Mai, Hà Nội</t>
  </si>
  <si>
    <t>Số 104C phố Ngọc Hà, phường , quận Ba Đình, Hà Nội</t>
  </si>
  <si>
    <t>Số 317 Phố Vọng, tổ 64B, phường Đồng Tâm, quận Hai Bà Trưng, Hà Nội</t>
  </si>
  <si>
    <t>Số 47 ngõ 187 phố Hồng Mai, phường Quỳnh Lôi, quận Hai Bà Trưng, Hà Nội</t>
  </si>
  <si>
    <t>Số 69 phố Hồng Mai, phường Bạch Mai, quận Hai Bà Trưng, Hà Nội</t>
  </si>
  <si>
    <t>Số 72+76 phố Nguyễn Lân, Phường Phương Liệt, Quận Thanh Xuân, TP. Hà Nội Việt Nam</t>
  </si>
  <si>
    <t>Số 281 phố Khâm Thiên, phường Thổ Quan, quận Đống Đa, Hà Nội</t>
  </si>
  <si>
    <t>Số 23 đường Vạn Phúc, tổ dân số 7, phường Vạn Phúc, quận Hà Đông, Hà Nội</t>
  </si>
  <si>
    <t>WIN2346</t>
  </si>
  <si>
    <t>63 phố Hàng Bún, phường Quán Thánh, quận Ba Đình, HN</t>
  </si>
  <si>
    <t>Số 22 đường Thạch Bàn, phường Thạch Bàn, quận Long Biên, Hà Nội</t>
  </si>
  <si>
    <t>Số 142 phố Phương Liệt, phường Phương Liệt, quận Thanh Xuân, Hà Nội</t>
  </si>
  <si>
    <t>Số 7 phố Nguyễn Cao, tổ 14, phường Đống Mác, quận Hai Bà Trưng, Hà Nội</t>
  </si>
  <si>
    <t>Số 41 phố Nguyễn Ngọc Vũ, phường Trung Hòa, quận Cầu Giấy, Hà Nội</t>
  </si>
  <si>
    <t>Số 103 đường Thanh Đàm, phường Thanh Trì, quận Hoàng Mai, Hà Nội</t>
  </si>
  <si>
    <t>Số 19 đường Nguyễn Văn Huyên kéo dài, phường Quan Hoa, quận Cầu Giấy, Hà Nội</t>
  </si>
  <si>
    <t>Số 353 đường Nam Dư, phường Trần Phú, quận Hoàng Mai, Hà Nội</t>
  </si>
  <si>
    <t>Số 20 phố Nghĩa Dũng, phường Phúc Xá, quận Ba Đình, Hà Nội (31 đường Bờ Sông)</t>
  </si>
  <si>
    <t>Số 102 Nhà K9, khu đô thị mới Việt Hưng, phường Giang Biên, quận Long Biên, thành phố Hà Nội, Việt Nam</t>
  </si>
  <si>
    <t>WIN2368</t>
  </si>
  <si>
    <t>Số 87 ngõ 192 phố Lê Trọng Tấn, phường Định Công, quận Hoàng Mai, Hà Nội</t>
  </si>
  <si>
    <t>Số nhà 67 ngõ 213 phố Giáp Nhất, phường Nhân Chính, quận Thanh Xuân, Hà Nội</t>
  </si>
  <si>
    <t>Số 1 ngõ 250 đường Kim Giang, phường Đại Kim, quận Hoàng Mai, Hà Nội</t>
  </si>
  <si>
    <t>79 ngõ 1194 Đường Láng, phường Láng Thượng, quận Đống Đa, Hà Nội</t>
  </si>
  <si>
    <t>WIN2375</t>
  </si>
  <si>
    <t>Số 219 đường Thụy Khuê, phường Thụy Khuê, quận Tây Hồ, Hà Nội</t>
  </si>
  <si>
    <t>Số 211, đường Thạch Bàn, phường Thạch Bàn, quận Long Biên, Hà Nội</t>
  </si>
  <si>
    <t>WIN2380</t>
  </si>
  <si>
    <t>Số 3, phố Tô Vĩnh Diện, phường Khương Trung, quận Thanh Xuân, Hà Nội</t>
  </si>
  <si>
    <t>Dịch vụ tầng 1-CT2A, khu nhà ở Xuân La, phường Xuân La, quận Tây Hồ, Hà Nội</t>
  </si>
  <si>
    <t>Số 56 ngõ 143 đường Nguyễn Chính, phường Thịnh Liệt, quận Hoàng Mai, Hà Nội</t>
  </si>
  <si>
    <t>Số 29 đường Tây Mỗ, phường Tây Mỗ, quận Nam Từ Liêm, Hà Nội</t>
  </si>
  <si>
    <t>Số 31 Mạc Thị Bưởi, P. Vĩnh Tuy, Q., Quận Hai Bà Trưng, TP. Hà Nội Việt Nam</t>
  </si>
  <si>
    <t>Số 19B đường Tô Ngọc Vân, phường Quảng An, quận Tây Hồ, Hà Nội</t>
  </si>
  <si>
    <t>Số 6-8 Phố Vọng, phường Phương Mai, quận Đống Đa, Hà Nội</t>
  </si>
  <si>
    <t>Số 11 phố Ngô Sỹ Liên, phường Văn Miếu, quận Đống Đa, Hà Nội</t>
  </si>
  <si>
    <t>win2408</t>
  </si>
  <si>
    <t>Số 31 đường Xuân Đỉnh, phường Xuân Đỉnh, quận Bắc Từ Liêm, Hà Nội</t>
  </si>
  <si>
    <t>Số 354-356 Mỹ Đình, phường Mỹ Đình 1, quận Nam Từ Liêm, Hà Nội</t>
  </si>
  <si>
    <t>Số 123 phố Trịnh Công Sơn, Phường Nhật Tân, Quận Tây Hồ, TP. Hà Nội</t>
  </si>
  <si>
    <t>Số 158 phố Thái Thịnh, phường Láng Hạ, quận Đống Đa, Hà Nội</t>
  </si>
  <si>
    <t>WIN2413</t>
  </si>
  <si>
    <t>Số 150 đường Nguyễn Lương Bằng, phường Nam Đồng, quận Đống Đa, Hà Nội</t>
  </si>
  <si>
    <t>Số 101 phố Hương Viên, phường Đống Mác, quận Hai Bà Trưng, Hà Nội</t>
  </si>
  <si>
    <t>Số 33 đường Lương Khánh Thiện, tổ 62 phường Tương Mai, quận Hoàng Mai, Hà Nội</t>
  </si>
  <si>
    <t>Số 17 ngõ 77 phố Đặng Xuân Bảng, phường Đại Kim, quận Hoàng Mai, Hà Nội</t>
  </si>
  <si>
    <t>WIN2424</t>
  </si>
  <si>
    <t>Số 207 phố Định Công Thượng, P. Định Công, Q. Hoàng Mai, Hà Nội</t>
  </si>
  <si>
    <t>51 ngõ 53 đường Vũ Xuân Thiều, P. Sài Đồng, Q. Long Biên, Hà Nội</t>
  </si>
  <si>
    <t>10 tổ 30 Thịnh Liệt - KĐT Đồng Tàu, P.Thịnh Liệt, Q.Hoàng Mai, Hà Nội</t>
  </si>
  <si>
    <t>Ô số 12 Lô B Đại Kim - Định Công, P. Đại Kim, Q. Hoàng Mai, Hà Nội</t>
  </si>
  <si>
    <t>Số 17B phố Đoàn Thị Điểm, phường Quốc Tử Giám, quận Đống Đa, Hà Nội</t>
  </si>
  <si>
    <t>Số 23 phố Gia Ngư, phường Hàng Bạc, quận Hoàn Kiếm, Hà Nội</t>
  </si>
  <si>
    <t>Số 16 ngõ 12 phố Trần Quý Kiên, Tổ 58A, P. Dịch Vọng, Q. Cầu Giấy, Hà Nội</t>
  </si>
  <si>
    <t>WIN2437</t>
  </si>
  <si>
    <t>Số 97 phố Sài Đồng, phường Sài Đồng, quận Long Biên, Hà Nội</t>
  </si>
  <si>
    <t>Số 17 phốTrần Quốc Hoàn, P. Dịch Vọng Hậu, Q. Cầu Giấy, Hà Nội</t>
  </si>
  <si>
    <t>Số 310 đường Minh Khai, P. Minh Khai, Q. Hai Bà Trưng, Hà Nội</t>
  </si>
  <si>
    <t>WIN2443</t>
  </si>
  <si>
    <t>Số 16 Lô M2 Khu đô thị Yên Hòa, phường Yên Hòa, quận Cầu Giấy, Hà Nội</t>
  </si>
  <si>
    <t>WIN2444</t>
  </si>
  <si>
    <t>Số 120 đường Lê Duẩn, phường Cửa Nam, quận Hoàn Kiếm, Thành phố Hà Nội</t>
  </si>
  <si>
    <t>Số 101/1 phố Nguyễn Quý Đức, phường Thanh Xuân Bắc, quận Thanh Xuân, Hà Nội</t>
  </si>
  <si>
    <t>Số 116-118 đường Cầu Diễn, phường Phúc Diễn, quận Bắc Từ Liêm, HN</t>
  </si>
  <si>
    <t>Số 70B Đội cấn , phường , quận Ba Đình, Hà Nội</t>
  </si>
  <si>
    <t>Số 139 đường Chiến Thắng, xã Tân Triều, huyện Thanh Trì, Hà Nội</t>
  </si>
  <si>
    <t>Số 11 đường Nguyễn Sơn, phường Ngọc Lâm, quận Long Biên, Hà Nội</t>
  </si>
  <si>
    <t>Số 152 phố Yên Hòa, Phường Yên Hòa, Quận Cầu Giấy, Hà Nội</t>
  </si>
  <si>
    <t>WIN2535</t>
  </si>
  <si>
    <t>Số 20 Phố Nguyễn Thiệp, Phường Nguyễn Trung Trực, Quận Hoàn Kiếm, HN</t>
  </si>
  <si>
    <t>Số 8 Ngõ 140 Giảng Võ, phường Giảng Võ, quận Ba Đình, Hà Nội</t>
  </si>
  <si>
    <t>Số 71 phố Khương Thượng, phường Trung Liệt, quận Đống Đa, Hà Nội</t>
  </si>
  <si>
    <t>WIN2538</t>
  </si>
  <si>
    <t>Lô N3-1, ngõ 13, đường Lĩnh Nam, phường Mai Động, quận Hoàng Mai, Hà Nội</t>
  </si>
  <si>
    <t>Số 79 ngõ 34 đường Vĩnh Tuy, phường Vĩnh Tuy, quận Hai Bà Trưng, Hà Nội</t>
  </si>
  <si>
    <t>Số 384 đường Bạch Đằng, phường Chương Dương, quận Hoàn Kiếm, Hà Nội</t>
  </si>
  <si>
    <t>Số 232 Khương Đình, phường Hạ Đình, quận Thanh Xuân, Hà Nội</t>
  </si>
  <si>
    <t>Số 195 phố Hoa Lâm, phường Việt Hưng, quận Long Biên, Hà Nội</t>
  </si>
  <si>
    <t>Số 1 ngõ 71 đường Lê Văn Lương, phường Nhân Chính, quận Thanh Xuân, Hà Nội</t>
  </si>
  <si>
    <t>WIN2556</t>
  </si>
  <si>
    <t>Số 2 ngõ 167 Phương Mai, phường Kim Liên, quận Đống Đa, Hà Nội</t>
  </si>
  <si>
    <t>Số 230 ngõ Văn Chương, phố Khâm Thiên, phường Văn Chương, quận Đống Đa, Hà Nội</t>
  </si>
  <si>
    <t>Số 70 ngõ 268 phố Ngọc Thụy, phường Ngọc Thụy, quận Long Biên, Hà Nội</t>
  </si>
  <si>
    <t>Số 3 ngõ 55 phố Đỗ Quang, phường Trung Hòa, quận Cầu Giấy, Hà Nội</t>
  </si>
  <si>
    <t>Số 28 đường Nguyễn Thái Học, phường Điện Biên, quận Ba Đình, thành phố Hà Nội</t>
  </si>
  <si>
    <t>Liền kề LK1-30 Khu đô thị mới Văn Phú, phường Phú La, quận Hà Đông, thành phố Hà Nội</t>
  </si>
  <si>
    <t>Liền kề C15 NƠ 19, khu đô thị mới định Công, phường Định Công, quận Hoàng Mai, Hà Nội</t>
  </si>
  <si>
    <t>win2564</t>
  </si>
  <si>
    <t>Số 21 đường Văn Tiến Dũng, phường Phúc Diễn, quận Bắc Từ Liêm, Hà Nội</t>
  </si>
  <si>
    <t>Số 101B13 Tập thể Thanh Xuân Bắc, phường Thanh Xuân Bắc, quận Thanh Xuân, Hà Nội</t>
  </si>
  <si>
    <t>WIN2737</t>
  </si>
  <si>
    <t>T7 - SO - 05 tổ hợp TTTM, giáo dục và căn hộ Times City, số 458 đường Minh Khai, phường Vĩnh Tuy, quận Hai Bà Trưng, thành phố Hà Nội</t>
  </si>
  <si>
    <t>Số 18B ngõ 28 phố Nguyên Hồng, phường Láng Hạ, quận Đống Đa, thành phố Hà Nội</t>
  </si>
  <si>
    <t>N4-A5 nhà số 4 thuộc dự án Khu nhà ở để bán, phường Mỹ Đình 2, quận Nam Từ Liêm, Hà Nội</t>
  </si>
  <si>
    <t>Số 9, phố Thịnh Liệt, phường Thịnh Liệt, quận Hoàng Mai, Hà Nội</t>
  </si>
  <si>
    <t>Lô 11, liền kề 19 khu đấu giá Mậu Lương, Phường Kiến Hưng, quận Hà Đông, Hà Nội</t>
  </si>
  <si>
    <t>Số 453 phố Bạch Đằng, phường Chương Dương, quận Hoàn Kiếm, thành phố Hà Nội</t>
  </si>
  <si>
    <t>Số 109,Trần Huy Liệu tổ dân phố 7A, P. Giảng Võ, Ba Đình, Hà Nội</t>
  </si>
  <si>
    <t>Số 24 ngõ 1 phố Đỗ Nhuận, phường Xuân Đỉnh, quận Bắc Từ Liêm, HN</t>
  </si>
  <si>
    <t>Số 121-123 phố Tô Hiệu, phường Nguyễn Trãi, quận Hà Đông, Hà Nội</t>
  </si>
  <si>
    <t>Số 387 đường Thụy Khuê, P.Bưởi, Q.Tây Hồ, Hà Nội</t>
  </si>
  <si>
    <t>Số 167 đườngTrần Đại Nghĩa, phường Bách Khoa, quận Hai Bà Trưng, thành phố Hà Nội</t>
  </si>
  <si>
    <t>WIN2759</t>
  </si>
  <si>
    <t>2 ngách E8/2 , phố Kim Ngưu, phường Quỳnh Mai, quận Hai Bà Trưng, Hà Nội</t>
  </si>
  <si>
    <t>Toà Tây Hà Số 5/11 đường Tố Hữu, phường Trung Văn, quận Nam Từ Liêm, HN</t>
  </si>
  <si>
    <t>22A Đức Diễn, Phường Phúc Diễn, Quận Bắc Từ Liêm, TP. Hà Nội Việt Nam</t>
  </si>
  <si>
    <t>Số 15 ngõ 68 phốTrung Hà, P. Ngọc Thụy, quận Long Biên, Hà Nội</t>
  </si>
  <si>
    <t>Số 179 phố Thịnh Liệt, phường Thịnh Liệt, quận Hoàng Mai, Hà Nội</t>
  </si>
  <si>
    <t>Số 31 ngõ 260 đường Cầu Giấy, phường Quan Hoa, quận Cầu Giấy, thành phố Hà Nội</t>
  </si>
  <si>
    <t>Số 31 Tân Ấp, phường Phúc Xá, quận Ba Đình, Hà Nội</t>
  </si>
  <si>
    <t>Số 118 Ngõ Hòa Bình 7, phường Minh Khai, quận Hai Bà Trưng, Hà Nội</t>
  </si>
  <si>
    <t>Số 169 Đặng Tiến Đông, phường Trung Liệt, quận Đống Đa, Hà Nội</t>
  </si>
  <si>
    <t>WIN2773</t>
  </si>
  <si>
    <t>86 Thanh Lân, phường Thanh Trì, quận Hoàng Mai, Hà Nội</t>
  </si>
  <si>
    <t>25I Ngõ 358 Bùi Xương Trạch, phường Khương Đình, quận Thanh Xuân, Hà Nội</t>
  </si>
  <si>
    <t>348 Lạc Trung, phường Vĩnh Tuy, quận Hai Bà Trưng, Hà Nội</t>
  </si>
  <si>
    <t>WIN2777</t>
  </si>
  <si>
    <t>575 La Thành, phường Thành Công, quận Ba Đình, Hà Nội</t>
  </si>
  <si>
    <t>Số 44 ngõ 81 phố Đặng Văn Ngữ, phường Trung Tự, quận Đống Đa, Hà Nội</t>
  </si>
  <si>
    <t>Số 1132 đường Láng, phường Láng Thượng, quận Đống Đa, Hà Nội</t>
  </si>
  <si>
    <t>Số 175 phố An Dương, phường Yên Phụ, quận Tây Hồ, Hà Nội</t>
  </si>
  <si>
    <t>Số 166 Ái Mộ, phường Bồ Đề, quận Long Biên, Hà Nội</t>
  </si>
  <si>
    <t>Số 38 Đê Tô Hoàng, phường Cầu Dền, quận Hai Bà Trưng, Hà Nội</t>
  </si>
  <si>
    <t>Nhà 1, tổ 7, khu đấu giá Giang Biên, phường Giang Biên, quận Long Biên, Hà Nội</t>
  </si>
  <si>
    <t>Số 8 nhà 01B Đô thị mới Sài Đồng, phường Phúc Đồng, quận Long Biên, Hà Nội</t>
  </si>
  <si>
    <t>Số 42, phố Sủi, xã Phú Thị, huyện Gia Lâm, Hà Nội</t>
  </si>
  <si>
    <t>Số 207, phố Đức Giang, phường Thượng Thanh, quận Long Biên, Hà Nội</t>
  </si>
  <si>
    <t>Số 120A Nguyễn An Ninh, phường Tương Mai, quận Hoàng Mai, Hà Nội</t>
  </si>
  <si>
    <t>Số 261 phố Tân Mai, phường Tân Mai, quận Hoàng Mai, Hà Nội</t>
  </si>
  <si>
    <t>Số 31, ngõ 310 đường Nghi Tàm, phường Yên Phụ, quận Tây Hồ, Hà Nội</t>
  </si>
  <si>
    <t>Số 528 ngõ 528 phố Ngô Gia Tự, phường Đức Giang, quận Long Biên, Hà Nội</t>
  </si>
  <si>
    <t>win2804</t>
  </si>
  <si>
    <t>LK 16-19 Khu đô thị Ngô Thì Nhậm, phường La Khê, quận Hà Đông, Hà Nội</t>
  </si>
  <si>
    <t>Số 3, phố Hàng Bút, phường Hàng Bồ, quận Hoàn Kiếm, Hà Nội</t>
  </si>
  <si>
    <t>Số 9 ngõ 293 đường Tam Trinh, phường Hoàng Văn Thụ, quận Hoàng Mai, Hà Nội</t>
  </si>
  <si>
    <t>Số 27 phố Phạm Hồng Thái, phường Trúc Bạch, quận Ba Đình, Hà Nội</t>
  </si>
  <si>
    <t>"Nhà 2B, ngõ 361 Phạm Văn Đồng, tổ dân phố Hoàng Bẩy, 
phường Cổ Nhuế 1, quận Bắc Từ Liêm, Hà Nội"</t>
  </si>
  <si>
    <t>Số 402 đường Kim Giang, phường Đại Kim, quận Hoàng Mai, Hà Nội</t>
  </si>
  <si>
    <t>Số 27 ngõ 165 đường Xuân Thủy, phường Dịch Vọng Hậu, quận Cầu Giấy, Hà Nội</t>
  </si>
  <si>
    <t>Số 116 đường Đê La Thành, phường Phương Liên, quận Đống Đa, Hà Nội</t>
  </si>
  <si>
    <t>Số 198 đường Hoàng Mai, phường Hoàng Văn Thụ, quận Hoàng Mai, Hà Nội</t>
  </si>
  <si>
    <t>Số 18 đường Cầu Dậu, xã Thanh Liệt, huyện Thanh Trì, Hà Nội</t>
  </si>
  <si>
    <t>Số 29 ngõ 126 đường Xuân Đỉnh, phường Xuân Đỉnh, quận Bắc Từ Liêm, Hà Nội</t>
  </si>
  <si>
    <t>WIN2823</t>
  </si>
  <si>
    <t>Số 10 ngõ 15 phố Hoàng Liệt, phường Hoàng Liệt, quận Hoàng Mai, Hà Nội</t>
  </si>
  <si>
    <t>Số 10 ngõ 100 Hoàng Quốc Việt, phường Nghĩa Đô, quận Cầu Giấy, Hà Nội</t>
  </si>
  <si>
    <t>Số 18 phố Lệ Mật, phường Việt Hưng, quận Long Biên, Hà Nội</t>
  </si>
  <si>
    <t>Số 29 ngách 32 ngõ 564 Nguyễn Văn Cừ, phường Gia Thụy, quận Long Biên, Hà Nội</t>
  </si>
  <si>
    <t>WIN2829</t>
  </si>
  <si>
    <t>Số 44 đường Nguyễn Hoàng, phường Mỹ Đình 2, quận Nam Từ Liêm, Hà Nội</t>
  </si>
  <si>
    <t>Số 76 phố Nhân Hòa, P. Nhân Chính, Q. Thanh Xuân, Hà Nội</t>
  </si>
  <si>
    <t>Số 28, ngõ 68 đường Cầu Giấy, Phường Quan Hoa, quận Cầu Giấy, Tp. Hà Nội</t>
  </si>
  <si>
    <t>Số 66 đường Trung Văn, Phường Trung Văn, Quận Nam Từ Liêm, Hà Nội</t>
  </si>
  <si>
    <t>WIN2841</t>
  </si>
  <si>
    <t>Số 80 phố Nguyễn Phúc Lai, phường Ô Chợ Dừa, quận Đống Đa, Hà Nội</t>
  </si>
  <si>
    <t>Số 90 ngõ 24 phố Kim Đồng, phường Giáp Bát, quận Hoàng Mai, Hà Nội</t>
  </si>
  <si>
    <t>Số 639 Vũ Tông Phan, phường Khương Đình, quận Thanh Xuân, Hà Nội</t>
  </si>
  <si>
    <t>Số 85 Yên Sở, P. Yên Sở, quận Hoàng Mai, Hà Nội</t>
  </si>
  <si>
    <t>Số 38 ngõ 76 phố Mai Dịch, phường Mai Dịch, quận Cầu Giấy, Hà Nội</t>
  </si>
  <si>
    <t>Số 5 phố Nhật Tảo, phường Đông Ngạc, quận Bắc Từ Liêm, Hà Nội</t>
  </si>
  <si>
    <t>Số 391 Ngô Xuân Quảng, thị trấn Trâu Quỳ, huyện Gia Lâm, Hà Nội</t>
  </si>
  <si>
    <t>WIN2926</t>
  </si>
  <si>
    <t>Số 224 phố Khâm Thiên, phường Thổ Quan, quận Đống Đa, Hà Nội</t>
  </si>
  <si>
    <t>WIN2969</t>
  </si>
  <si>
    <t>"Dịch vụ tầng 1, nhà C lô CT3, khu đô thị mới Tây Nam hồ Linh Đàm
, đường Linh Đường, phường Hoàng Liệt, quận Hoàng Mai, Hà Nội"</t>
  </si>
  <si>
    <t>Số 848 đường Trương Định, Phường Giáp Bát, Quận Hoàng Mai, HN</t>
  </si>
  <si>
    <t>win2984</t>
  </si>
  <si>
    <t>Căn RA1 tầng 1 tòa A1 khu rừng cọ ecopark</t>
  </si>
  <si>
    <t>"Lô 8-3A, Khu công nghiệp quận Hoàng Mai, đường Tam Trinh,
 phường Hoàng Văn Thụ, quận Hoàng Mai, thành phố Hà Nội."</t>
  </si>
  <si>
    <t>Số 12 ngõ 253 phố Nguyễn Văn Linh, phường Phúc Đồng, quận Long Biên, Hà Nội</t>
  </si>
  <si>
    <t>Thôn Vĩnh Ninh, Xã Vĩnh Quỳnh, Huyện Thanh Trì TP. Hà Nội Việt Nam</t>
  </si>
  <si>
    <t>Thôn 01, Xã Cát Quế, Huyện Hoài Đức TP. Hà Nội Việt Nam</t>
  </si>
  <si>
    <t>Thôn Tiên Hội, xã Đông Hội, huyện Đông Anh, thành phố Hà Nội</t>
  </si>
  <si>
    <t>Thôn 9, Xã Cát Quế, Huyện Hoài Đức, TP. Hà Nội, Việt Nam</t>
  </si>
  <si>
    <t>Thôn Bến, Xã Dị Nậu, Huyện Thạch Thất TP. Hà Nội Việt Nam</t>
  </si>
  <si>
    <t>MIENBAC; WIN</t>
  </si>
  <si>
    <t>Số 51, TDP số 4, P. Phú Đô, Q. Nam Từ Liêm TP. Hà Nội Việt Nam</t>
  </si>
  <si>
    <t>Đường 308, Xóm 11, Thôn Phú Mỹ, Xã Tự Lập, Huyện Mê Linh TP. Hà Nội Việt Nam</t>
  </si>
  <si>
    <t>Thôn Yên Bài, Xã Tự Lập, Huyện Mê Linh TP. Hà Nội Việt Nam</t>
  </si>
  <si>
    <t>144, Tổ tự quản 3, TDP Tân Xuân, TT. Xuân Mai, H. Chương Mỹ TP. Hà Nội Việt Nam</t>
  </si>
  <si>
    <t>Xã Dương Nội</t>
  </si>
  <si>
    <t>Số nhà 39/41, Ngõ 73, La Dương, Phường Dương Nội, Quận Hà Đông, Thành phố Hà Nội TP. Hà Nội Việt Nam</t>
  </si>
  <si>
    <t>Thị xã Sơn Tây</t>
  </si>
  <si>
    <t>Số nhà 272 Phố Lê Lợi, Phường Lê Lợi, Thị xã Sơn Tây, Thành phố Hà Nội Việt Nam</t>
  </si>
  <si>
    <t>Đội 2, Thôn Đồng Nanh, Xã Tiên Phương, Huyện Chương Mỹ TP. Hà Nội Việt Nam</t>
  </si>
  <si>
    <t>Thôn Tự Khoát, Xã Ngũ Hiệp, Huyện Thanh Trì Thành phố Hà Nội Việt Nam</t>
  </si>
  <si>
    <t>Phường Cự Khối</t>
  </si>
  <si>
    <t>Số 82 phố Xuân Đỗ, P. Cự Khối, Q. Long Biên TP. Hà Nội Việt Nam</t>
  </si>
  <si>
    <t>Số 1 đường Phú Hà, KDC Phú Nhi 2, P. Phú Thịnh TP. Hà Nội Việt Nam</t>
  </si>
  <si>
    <t>SH-5B tại tầng trệt của Tòa nhà thuộc Dự án tại khu C1, Đường Pháp Vân, P. Hoàng Liệt, Q. Hoàng Mai TP. Hà Nội Việt Nam</t>
  </si>
  <si>
    <t xml:space="preserve"> Số 237 Định Công, P. Định Công, Q. Hoàng Mai TP. Hà Nội Việt Nam</t>
  </si>
  <si>
    <t>Số 237 Định Công, P. Định Công, Q. Hoàng Mai TP. Hà Nội Việt Nam</t>
  </si>
  <si>
    <t>Số 50, Phố Chùa Thông, P. Sơn Lộc TP. Hà Nội Việt Nam</t>
  </si>
  <si>
    <t>Thôn Cống Đặng, Xã Bình Phú, Huyện Thạch Thất TP. Hà Nội Việt Nam</t>
  </si>
  <si>
    <t>Ô đất số 44, khu giãn dân Phú Đô, P. Phú Đô TP. Hà Nội Việt Nam</t>
  </si>
  <si>
    <t>Thôn Đìa, Xã Nam Hồng, Huyện Đông Anh TP. Hà Nội Việt Nam</t>
  </si>
  <si>
    <t>Số 97 Ngõ 168 Đường Kim Giang, Phường Đại Kim, Q. Hoàng Mai TP. Hà Nội Việt Nam</t>
  </si>
  <si>
    <t>Ô đất F5-CH02, Dự án Khu đô thị mới Tây Mỗ - Đại Mỗ Vinhomes Park, q Nam Từ Liêm, Hà Nội</t>
  </si>
  <si>
    <t>Số 28 Ngách 158/38 Nguyễn Sơn, Tổ 21, Phường Bồ Đề, Q. Long Biên TP. Hà Nội Việt Nam</t>
  </si>
  <si>
    <t>LK4-09, Khu nhà ở thấp tầng TT1, Khu Đô thị mới Kim Văn-Kim Lũ, Q. Hoàng Mai TP. Hà Nội Việt Nam</t>
  </si>
  <si>
    <t>Số 1, Ngách 22/163, Đường Khuyến Lương, Phường Trần Phú, TP. Hà Nội Việt Nam</t>
  </si>
  <si>
    <t>Quốc lộ 35, Thôn Phú Nhi, xã Thanh Lâm, huyện Mê Linh, Hà Nội</t>
  </si>
  <si>
    <t>BT4-13 Khu đấu giá quyền sử dụng đất Ngũ Hiệp-Tứ Hiệp, Xã Tứ Hiệp, Huyện Thanh Trì TP. Hà Nội Việt Nam</t>
  </si>
  <si>
    <t>Căn thương mại dịch vụ I1.CH08, Tòa I1, Tầng 01 tại dự án Im TP. Hà Nội Việt Nam</t>
  </si>
  <si>
    <t>Xã Thạch Đà</t>
  </si>
  <si>
    <t>Đội 4, Thôn 1, xã Thạch Đà, huyện Mê Linh, Hà Nội</t>
  </si>
  <si>
    <t>Căn L26M.TMDV15A tại Cụm Nhà Chung Cư Lô đất B3-CT03, Dự án Khu đô thị Gia Lâm, Xã Đa Tốn, TP. Hà Nội Việt Nam</t>
  </si>
  <si>
    <t>Xã Thượng Mỗ</t>
  </si>
  <si>
    <t>150 Tân Thành, Xã Thượng Mỗ, Huyện Đan Phượng TP. Hà Nội Việt Nam</t>
  </si>
  <si>
    <t>Xã Hạ Mỗ</t>
  </si>
  <si>
    <t>Khu Dộc Toản, Xã Hạ Mỗ, Huyện Đan Phượng, TP. Hà Nội Việt Nam</t>
  </si>
  <si>
    <t>Căn TMDV SH01, Tòa HH2 (P2), Số 360 Đường Giải Phóng, Phường Phương Liệt, Quận Thanh Xuân TP. Hà Nội Việt Nam</t>
  </si>
  <si>
    <t xml:space="preserve"> Thôn 8, Xã Liên Hiệp, Huyện Phúc Thọ TP. Hà Nội Việt Nam</t>
  </si>
  <si>
    <t>Thôn 8, Xã Liên Hiệp, Huyện Phúc Thọ TP. Hà Nội Việt Nam</t>
  </si>
  <si>
    <t>Tầng 1, Tòa nhà CT8B, Khu đô thị Đại Thanh, Xã Tả Thanh Oai, TP. Hà Nội Việt Nam</t>
  </si>
  <si>
    <t>Xã Đức Thượng</t>
  </si>
  <si>
    <t>Số 20 Thôn Phú Đa, Xã Đức Thượng, Huyện Hoài Đức TP. Hà Nội Việt Nam</t>
  </si>
  <si>
    <t>Xã Trung Châu</t>
  </si>
  <si>
    <t>Thôn 6, Xã Trung Châu, Huyện Đan Phượng TP. Hà Nội Việt Nam</t>
  </si>
  <si>
    <t>Phường Trương Định</t>
  </si>
  <si>
    <t>Số 71 Ngách 116 Ngõ Trại Cá, Phường Trương Định, Q. Hai Bà Trưng TP. Hà Nội Việt Nam</t>
  </si>
  <si>
    <t>Thị trấn Đại Nghĩa</t>
  </si>
  <si>
    <t>Số 202 Đại Nghĩa, Thị trấn Đại Nghĩa, Huyện Mỹ Đức TP. Hà Nội Việt Nam</t>
  </si>
  <si>
    <t>Số 174 Thôn Thượng, Xã Cự Khê, Huyện Thanh Oai TP. Hà Nội, Việt Nam</t>
  </si>
  <si>
    <t>SL20 – Lô M2, DAXD nhà ở cho CBNV Viện Bỏng Lê Hữu Trác – Học viện Quân Y, X. Tân Triều, H. Thanh Trì TP. Hà Nội, Việt Nam</t>
  </si>
  <si>
    <t>Phường Xuân Phương</t>
  </si>
  <si>
    <t>Tầng 1, Tòa nhà CT2B khu nhà ở cán bộ Quốc Hội, Ô đất CT2 KĐT mới Xuân Phương, p Xuân Phương, Nam Từ Liêm, Hà Nội</t>
  </si>
  <si>
    <t>104-106 Phùng Hưng, Phường Phúc La, Quận Hà Đông TP. Hà Nội Việt Nam</t>
  </si>
  <si>
    <t>Shophouse ED.104, Nhà ở cao tầng kết hợp TMDV Eco Dream, Ô đất TT6, Khu đô thị Tây Nam Kim Giang, Xã Tân Triều, Huyện Thanh Trì TP. Hà Nội Việt Nam</t>
  </si>
  <si>
    <t>Shophouse ED.104, Nhà ở cao tầng kết hợp TMDV Eco Dream, Ô đất TT6, Khu đô thị Tây Nam Kim GiangI Xã Tân Triều, Huyện Thanh Trì TP. Hà Nội Việt Nam</t>
  </si>
  <si>
    <t>Xã Cự Khê</t>
  </si>
  <si>
    <t>Kiot số 22 &amp; 24, Tòa nhà B1.3 – HH03A, KĐT Thanh Hà – Cienco 5, Xã Cự Khê, Huyện Thanh Oai TP. Hà Nội Việt Nam</t>
  </si>
  <si>
    <t>Xã An Thượng</t>
  </si>
  <si>
    <t>1062 An Hạ, xã An Thượng, huyện Hoài Đức, thành phố Hà Nội</t>
  </si>
  <si>
    <t>Xã Tân Tiến</t>
  </si>
  <si>
    <t>Thôn Đông Tiến, Xã Tân Tiến, Huyện Chương Mỹ TP. Hà Nội Việt Nam</t>
  </si>
  <si>
    <t>Số 244 Đội Cấn, Phường Liễu Giai, Quận Ba Đình TP. Hà Nội Việt Nam</t>
  </si>
  <si>
    <t>Xã Thọ Xuân</t>
  </si>
  <si>
    <t>Số nhà 297, Cụm 2, Xã Thọ Xuân, Huyện Đan Phượng, TP. Hà Nội Việt Nam</t>
  </si>
  <si>
    <t>Số 39 Tổ 8 Đa Sỹ, Phường Kiến Hưng, Quận Hà Đông TP. Hà Nội Việt Nam</t>
  </si>
  <si>
    <t>Phường Viên Sơn</t>
  </si>
  <si>
    <t>Số 30 Tiền Huân, Phường Viên Sơn, Thị xã Sơn Tây TP. Hà Nội Việt Nam</t>
  </si>
  <si>
    <t>Ngõ 12, Đội 1, Xã Tả Thanh Oai, Huyện Thanh Trì TP. Hà Nội Việt Nam</t>
  </si>
  <si>
    <t>Số 254 Phố Đại Từ, Phường Đại Kim, Quận Hoàng Mai TP. Hà Nội Việt Nam</t>
  </si>
  <si>
    <t>Thôn Tân Hội, Xã Tân Tiến, Huyện Chương Mỹ TP. Hà Nội Việt Nam</t>
  </si>
  <si>
    <t>Thôn Phương Hạnh, Xã Tân Tiến, Huyện Chương Mỹ TP. Hà Nội Việt Nam</t>
  </si>
  <si>
    <t>Xã Kim Lũ</t>
  </si>
  <si>
    <t>Số nhà 108 Đường 16, Thôn Xuân Dương, Xã Kim Lũ, Huyện Sóc Sơn TP. Hà Nội Việt Nam</t>
  </si>
  <si>
    <t>Huyện Quốc Oai</t>
  </si>
  <si>
    <t>Xã Hòa Thạch</t>
  </si>
  <si>
    <t>Xóm 1, thôn Long Phú, xã Hòa Thạch, huyện Quốc Oai, thành phố Hà Nội</t>
  </si>
  <si>
    <t>Tầng 1, Trung tâm thương mại nhà CT4AB, Dự án Khu nhà ở Xa La, TP. Hà Nội Việt Nam</t>
  </si>
  <si>
    <t>Xã Tiên Dược</t>
  </si>
  <si>
    <t>Số 92 Xóm Đông, Thôn Dược Hạ, Xã Tiên Dược, Huyện Sóc Sơn TP. Hà Nội Việt Nam</t>
  </si>
  <si>
    <t>TM01-29, tầng 1, tòa nhà số W1 và W2 tại lô đất HH, đường Phạm Hùng, quận Nam Từ Liêm, Hà Nội</t>
  </si>
  <si>
    <t>Thôn Bạch Thạch, xã Hòa Thạch, huyện Quốc Oai, TP Hà Nội</t>
  </si>
  <si>
    <t>Căn 01S16, Tầng 1, Tòa R1.05, Khu đô thị Vinhomes Ocean Park Thị trấn Trâu Quỳ, Huyện Gia Lâm TP. Hà Nội Việt Nam</t>
  </si>
  <si>
    <t>Tầng 1, Tòa nhà CC1, Chung cư Hado Parkside, Số 87 Khúc Thừa Dụ, Q. Cầu Giấy TP. Hà Nội Việt Nam</t>
  </si>
  <si>
    <t>Phường Lĩnh Nam</t>
  </si>
  <si>
    <t>Số 129 Nam Dư, Tổ dân phố số 1, phường Lĩnh Nam, quận Hoàng Mai, thành phố Hà Nội</t>
  </si>
  <si>
    <t>Kiot C2.15, Sảnh B, Tòa nhà C2 thuộc Dự án Khu nhà ở xã hội Ecohome 2, Q. Bắc Từ Liêm TP. Hà Nội Việt Nam</t>
  </si>
  <si>
    <t>Huyện Ba Vì</t>
  </si>
  <si>
    <t>Xã Ba Trại</t>
  </si>
  <si>
    <t>Thôn 7, Xã Ba Trại, Huyện Ba Vì TP. Hà Nội Việt Nam</t>
  </si>
  <si>
    <t>Phường Bưởi</t>
  </si>
  <si>
    <t>Số 507 Phố Thụy Khuê, Tổ 25B, Phường Bưởi, Quận Tây Hồ TP. Hà Nội Việt Nam</t>
  </si>
  <si>
    <t>Số 20 Phố Cầu Bây, Phường Phúc Lợi, Quận Long Biên TP. Hà Nội Việt Nam</t>
  </si>
  <si>
    <t>Huyện Phú Xuyên</t>
  </si>
  <si>
    <t>Xã Tri Thủy</t>
  </si>
  <si>
    <t>Thôn Vĩnh Ninh, Xã Tri Thủy, Huyện Phú Xuyên TP. Hà Nội Việt Nam</t>
  </si>
  <si>
    <t>WIN2ARO</t>
  </si>
  <si>
    <t>2ARO - WM+ HNI Dốc Chợ Sấu</t>
  </si>
  <si>
    <t>MIENNAM;WIN</t>
  </si>
  <si>
    <t>Số 24 Đường Tiền Phong, thôn Đồng Phú, xã Dương Liễu, Hoài Đức, TP Hà Nội, Việt Nam</t>
  </si>
  <si>
    <t>Huyện Thường Tín</t>
  </si>
  <si>
    <t>Xã Vân Tảo</t>
  </si>
  <si>
    <t>176 - 178 thôn Vân Hòa, xã Vân Tảo, huyện Thường Tín, thành phố Hà Nội</t>
  </si>
  <si>
    <t>Xã Sơn Đồng</t>
  </si>
  <si>
    <t>Thôn Hàn, xã Sơn Đồng, huyện Hoài Đức, TP Hồ Chí Minh</t>
  </si>
  <si>
    <t>Tòa Z38.1 (I2 Imperia Smart City), Lô đất F4-CH04, Khu đô thị mới Tây Mỗ, Đại Mỗ, Vinhomes TP. Hà Nội Việt Nam</t>
  </si>
  <si>
    <t>Thôn Ngoại, xã Tam Thuấn, huyện Phúc Thọ, thành phố Hà Nội</t>
  </si>
  <si>
    <t>Phường Dịch Vọng Hậu</t>
  </si>
  <si>
    <t>Số 18, Ngõ 66 Dịch Vọng Hậu, Tổ 27, Phường Dịch Vọng Hậu, Quận Cầu Giấy TP. Hà Nội Việt Nam</t>
  </si>
  <si>
    <t>Xã Phụng Thượng</t>
  </si>
  <si>
    <t>Số nhà 98, Thôn 11, Xã Phụng Thượng, Huyện Phúc Thọ, TP. Hà Nội Việt Nam</t>
  </si>
  <si>
    <t>Phường Chương Dương Độ</t>
  </si>
  <si>
    <t>Số 64 Bạch Đằng, Phường Chương Dương, Quận Hoàn Kiếm TP. Hà Nội Việt Nam</t>
  </si>
  <si>
    <t>Thôn Xuân Lai, Xã Xuân Thu, Huyện Sóc Sơn TP. Hà Nội Việt Nam</t>
  </si>
  <si>
    <t>Xã Hương Ngải</t>
  </si>
  <si>
    <t>Số 108-110 Đường Làng Hương, Thôn 2, Xã Hương Ngải, Huyện Thạch Thất TP. Hà Nội Việt Nam</t>
  </si>
  <si>
    <t>Xã Ngọc Tảo</t>
  </si>
  <si>
    <t>Số 128, Thôn 7, Xã Ngọc Tảo, Huyện Phúc Thọ TP. Hà Nội Việt Nam</t>
  </si>
  <si>
    <t>Thôn 3, Xã Thạch Đà, Huyện Mê Linh TP. Hà Nội Việt Nam</t>
  </si>
  <si>
    <t>80 Đường Đa Lộc, Xã Kim Chung, Huyện Đông Anh TP. Hà Nội Việt Nam</t>
  </si>
  <si>
    <t>Xã Yên Bình</t>
  </si>
  <si>
    <t>Thôn 2, Xã Yên Bình, Huyện Thạch Thất TP. Hà Nội Việt Nam</t>
  </si>
  <si>
    <t>Xã Thanh Mai</t>
  </si>
  <si>
    <t>Số 100, Thôn My Hạ, Xã Thanh Mai, Huyện Thanh Oai TP. Hà Nội Việt Nam</t>
  </si>
  <si>
    <t>16 - TT11 Khu đô thị Văn Phú, Phường Phú La, Quận Hà Đ TP. Hà Nội Việt Nam</t>
  </si>
  <si>
    <t>Xã Minh Tân</t>
  </si>
  <si>
    <t>Thôn Mai Trang, xã Minh Tân, huyện Phú Xuyên. TP Hà Nội</t>
  </si>
  <si>
    <t>Số 25, Thôn Cốc Thượng, Xã Hoàng Diệu, Huyện Chương Mỹ TP. Hà Nội Việt Nam</t>
  </si>
  <si>
    <t>Xã Minh Cường</t>
  </si>
  <si>
    <t>Số 176 Phố Nghệ, Thôn Khôn Thôn, Xã Minh Cường, TP. Hà Nội Việt Nam</t>
  </si>
  <si>
    <t>Xã Cam Thượng</t>
  </si>
  <si>
    <t>Số 81, Thôn Cốc Thôn, Xã Cam Thượng, Huyện Ba Vì TP. Hà Nội Việt Nam</t>
  </si>
  <si>
    <t>Xã Phú Nghĩa</t>
  </si>
  <si>
    <t>Thôn Phú Hữu 2, Xã Phú Nghĩa, Huyện Chương Mỹ TP. Hà Nội Việt Nam</t>
  </si>
  <si>
    <t>Nhà dịch vụ SH0112, Tầng 1, Park 11, KĐT Vinhomes Times TP. Hà Nội Việt Nam</t>
  </si>
  <si>
    <t>Chợ Cầu, thôn Trung Tiến, xấ Thụy Hương, huyện Chương Mỹ, thành phố Hà Nội</t>
  </si>
  <si>
    <t>Tổ Dân Phố 3 Mễ Trì Hạ, Phường Từ Liêm, Thành phố Hà Nội, Việt Nam</t>
  </si>
  <si>
    <t>Xã Đồng Tâm</t>
  </si>
  <si>
    <t>Xóm 5, Thôn Hoành, Xã Đồng Tâm, Huyện Mỹ Đức TP. Hà Nội Việt Nam</t>
  </si>
  <si>
    <t>Chợ Bái, Thôn Bái Đô, Xã Tri Thủy, Huyện Phú Xuyên TP. Hà Nội Việt Nam</t>
  </si>
  <si>
    <t>Xã Cẩm Lĩnh</t>
  </si>
  <si>
    <t>Đường Cẩm Lĩnh, Thôn Đông Phượng, Xã Cẩm Lĩnh, Huyện Ba Vì TP. Hà Nội Việt Nam</t>
  </si>
  <si>
    <t>Xã Đồng Tháp</t>
  </si>
  <si>
    <t>Số 72 Đường 2 Bãi Thụy, Xã Đồng Tháp, Huyện Đan Phượng TP. Hà Nội Việt Nam</t>
  </si>
  <si>
    <t>Số 7 Phố Cầu Am, Tổ dân phố Chiến Thắng, Phường Vạn Phúc, Quận Hà</t>
  </si>
  <si>
    <t>Thôn Bái Ngoại, Xã Liệp Nghĩa, Huyện Quốc Oai TP. Hà Nội Việt Nam</t>
  </si>
  <si>
    <t>Xã Hiền Giang</t>
  </si>
  <si>
    <t>Số 35, Thôn Nhân Hiền, Xã Hiền Giang, Huyện Thường Tín TP. Hà Nội Việt Nam</t>
  </si>
  <si>
    <t>Xã Thái Hòa</t>
  </si>
  <si>
    <t>Thôn Trung Hà, Xã Thái Hòa, Huyện Ba Vì TP. Hà Nội Việt Nam</t>
  </si>
  <si>
    <t>Xóm Chùa, Thôn Hạ Hòa, Xã Hưng Đạo, Huyện Quốc Oai, Thành phố Hà Nội, Việt Nam</t>
  </si>
  <si>
    <t>Xã Song Phượng</t>
  </si>
  <si>
    <t>Số 60 Thu Thuận, Thôn Thu Quế, Xã Song Phượng, H. Đan Phượng TP. Hà Nội Việt Nam</t>
  </si>
  <si>
    <t>Thôn Vân Côn, xã Vân Côn, huyện Hoài Đức, thành phố Hà Nội</t>
  </si>
  <si>
    <t>Đồi Miễu, xã Nam Phương Tiến, huyện Chương Mỹ, thành phố Hà Nội</t>
  </si>
  <si>
    <t>Số nhà 74A, Phố Quang Trung, Phường Quang Trung, Thị xã Sơn Tây TP. Hà Nội Việt Nam</t>
  </si>
  <si>
    <t>Thôn Phú Xuyên 1, Xã Phú Châu, Huyện Ba Vì, TP. Hà Nội Việt Nam</t>
  </si>
  <si>
    <t>Số 19 Đội 6, Thôn Trát Cầu, xã Tiền Phong, huyện Thường Tín, TP. Hà Nội Việt Nam</t>
  </si>
  <si>
    <t>Thôn Đại Đồng Độ Lân, Xã Tuyết Nghĩa, Huyện Quốc Oai, TP. Hà Nội, Việt Nam</t>
  </si>
  <si>
    <t>Thôn Ngự Tiền, xã Thanh Lâm, huyện Mê Linh, TP. Hà Nội Việt Nam</t>
  </si>
  <si>
    <t>1S18-1S25, Tòa SA5, Ô đất số F3-CH02-2 Vinhomes Smart City, Phường Tây Mỗ, Quận Nam Từ Liêm TP. Hà Nội Việt Nam</t>
  </si>
  <si>
    <t>Thôn Ngô Đạo, xã Tân Hưng, huyện Sóc Sơn, TP. Hà Nội Việt Nam</t>
  </si>
  <si>
    <t>Xã Tiến Thịnh</t>
  </si>
  <si>
    <t>Thôn Thọ Lão, xá Tiến Thịnh, huyện Mê Linh, TP Hà Nội</t>
  </si>
  <si>
    <t>Xã Tân Hưng</t>
  </si>
  <si>
    <t>45 Hiệu Chân, Xã Tân Hưng, Huyện Sóc Sơn TP. Hà Nội Việt Nam</t>
  </si>
  <si>
    <t>Xã Tráng Việt</t>
  </si>
  <si>
    <t>Thôn Tráng Việt, Xã Tráng Việt, Huyện Mê Linh TP. Hà Nội Việt Nam</t>
  </si>
  <si>
    <t>Căn U39.2.TMDV10, Khu Chung cư cao tầng F5 – CH02 thuộc Dự án đô thị mới Tây Mỗ- Đại Mỗ-Vinhomes Park, P. Tây Mỗ, Q. Nam Từ Liêm TP. Hà Nội Việt Nam</t>
  </si>
  <si>
    <t>Số 381 – 383 đường Kiêu Kỵ, Xã Kiêu Kỵ, Huyện Gia Lâm TP. Hà Nội Việt Nam</t>
  </si>
  <si>
    <t>Gian hàng thương mại tầng 1 K2-GTM03, Nhà CC HH5, Dự án Khai Sơn City, Q. Long Biên TP. Hà Nội Việt Nam</t>
  </si>
  <si>
    <t>Số 75-77, Đội 5, Thôn Đoài, Xã Xuy Xá, Huyện Mỹ Đức, TP. Hà Nội, Việt Nam</t>
  </si>
  <si>
    <t>Thôn Thượng, Xã Phùng Xá, Huyện Mỹ Đức TP. Hà Nội Việt Nam</t>
  </si>
  <si>
    <t>Thôn Đồi Dùng, Xã An Phú, Huyện Mỹ Đức, TP. Hà Nội, Việt Nam</t>
  </si>
  <si>
    <t>WIN2AXP</t>
  </si>
  <si>
    <t>2AXP - WM+ HNI Lập Trí, Minh Trí</t>
  </si>
  <si>
    <t>Số nhà 162, Thôn Lập Trí, Xã Minh Trí, Huyện Sóc Sơn TP. Hà Nội Việt Nam</t>
  </si>
  <si>
    <t>Thôn Hoàng Kim, Xã Hoàng Kim, Huyện Mê Linh TP. Hà Nội Việt Nam</t>
  </si>
  <si>
    <t>Thôn Bồng Mạc, Xã Liên Mạc, Huyện Mê Linh TP. Hà Nội Việt Nam</t>
  </si>
  <si>
    <t>Khu 2, Thôn Văn Lôi, Xã Tam Đồng, Huyện Mê Linh TP. Hà Nội Việt Nam</t>
  </si>
  <si>
    <t>Số 40 Hào Nam, Phường Ô Chợ Dừa, Quận Đống Đa TP. Hà Nội Việt Nam</t>
  </si>
  <si>
    <t>WIN2AYJ</t>
  </si>
  <si>
    <t>2AYJ - WM+ HNI 39 Đại Đồng</t>
  </si>
  <si>
    <t>Số 39 Đại Đồng, Phường Vĩnh Hưng, Thành phố Hà Nội Việt Nam</t>
  </si>
  <si>
    <t>Căn 1S28 &amp; 1S14, Tòa nhà số P3 (U32), H. Gia Lâm TP. Hà Nội Việt Nam</t>
  </si>
  <si>
    <t>Số 30, Thôn Thượng Hồng, Xã Văn Bình, Huyện Thường Tín TP. Hà Nội Việt Nam</t>
  </si>
  <si>
    <t>SH - 09B, Tầng 1, Số 93 Đức Giang, Phường Đức Giang, Quận Long Biên, Thành phố Hà Nội TP. Hà Nội Việt Nam</t>
  </si>
  <si>
    <t>WIN2AZG</t>
  </si>
  <si>
    <t>2AZG - WM+ HNI Phú Ninh, Minh Phú</t>
  </si>
  <si>
    <t>Thôn Phú Ninh, Xã Minh Phú, Huyện Sóc Sơn H. Sóc Sơn TP. Hà Nội Việt Nam</t>
  </si>
  <si>
    <t>Số 155 Phố Vương Thừa Vũ, Phường Khương Trung, Q. Thanh Xuân TP. Hà Nội Việt Nam</t>
  </si>
  <si>
    <t>Thôn Đông Cao, Xã Tráng Việt, Huyện Mê Linh TP. Hà Nội Việt Nam</t>
  </si>
  <si>
    <t>Xã Mai Đình</t>
  </si>
  <si>
    <t>Số 22 Phố Chợ Đông Bài, Thôn Đông Bài, Xã Mai Đình, Huyện Sóc Sơn TP. Hà Nội Việt Nam</t>
  </si>
  <si>
    <t>Thôn Văn Mỹ, Xã Hoàng Văn Thụ, Huyện Chương Mỹ TP. Hà Nội Việt Nam</t>
  </si>
  <si>
    <t>WIN2B04</t>
  </si>
  <si>
    <t>2B04 - WM+ HNI 139 Lại Thượng</t>
  </si>
  <si>
    <t>Số 139 Lại Thượng, Xã Lại Thượng, Huyện Thạch Thất TP. Hà Nội Việt Nam</t>
  </si>
  <si>
    <t>Thôn Yên Thị, Xã Tiến Thịnh, Huyện Mê Linh TP. Hà Nội Việt Nam</t>
  </si>
  <si>
    <t>Số 100-102, Thôn Lực Canh, Xã Xuân Canh, Huyện Đông Anh TP. Hà Nội Việt Nam</t>
  </si>
  <si>
    <t>Thửa đất số 130(2), Tờ bản đồ số 23, Thôn Mạnh Tân H. Đông Anh TP. Hà Nội Việt Nam</t>
  </si>
  <si>
    <t>Số 36A Ngõ 670, Đường Hà Huy Tập, Thị trấn Yên Viên, H. Gia Lâm TP. Hà Nội Việt Nam</t>
  </si>
  <si>
    <t>Thôn Đoài, Xã Phú Minh, Huyện Sóc Sơn TP. Hà Nội Việt Nam</t>
  </si>
  <si>
    <t>Số 200-202, Phố Định Công Thượng, Phường Định Công, Q. Hoàng Mai TP. Hà Nội Việt Nam</t>
  </si>
  <si>
    <t>WIN2B23</t>
  </si>
  <si>
    <t>2B23 - WM+ HNI 50 Vĩnh Lộc</t>
  </si>
  <si>
    <t>Số 50 Đường Vĩnh Lộc, Xã Tây Phương, Thành phố Hà Nội Việt Nam</t>
  </si>
  <si>
    <t>Gian hàng TM số 1S06 Tòa U39.1 (GS1), Lô đất F3-CH01, Q. Nam Từ Liêm TP. Hà Nội Việt Nam</t>
  </si>
  <si>
    <t>Thôn Bảo Tháp, Xã Kim Hoa, Huyện Mê Linh, TP. Hà Nội, Việt Nam</t>
  </si>
  <si>
    <t>Số 51, Đường Quang Trung, Thôn Kim Lũ, Xã Long Thượng, TP. Hà Nội Việt Nam</t>
  </si>
  <si>
    <t>WIN2B43</t>
  </si>
  <si>
    <t>2B43- WM+ HNI Sơn Đoài, Tân Minh</t>
  </si>
  <si>
    <t>Thôn Sơn Đoài, Xã Tân Minh, Huyện Sóc Sơn, TP. Hà Nội Việt Nam</t>
  </si>
  <si>
    <t>Số 9 Trần Kim Xuyến, Phường Yên Hòa, Quận Cầu Giấy TP. Hà Nội Việt Nam</t>
  </si>
  <si>
    <t>Xóm 5, Thôn Liệp Mai, Xã Ngọc Liệp, Huyện Quốc Oai TP. Hà Nội Việt Nam</t>
  </si>
  <si>
    <t>WIN2B55</t>
  </si>
  <si>
    <t>2B55 - WM+ HNI M6 Mipec City View</t>
  </si>
  <si>
    <t>Sàn dịch vụ M6-DVTM-06, Tòa nhà CT3B (M6), Khu nhà ở phường Kiến Hưng TP. Hà Nội Việt Nam</t>
  </si>
  <si>
    <t>WIN2B57</t>
  </si>
  <si>
    <t>2B57- WM+ HNI 80 Sông Ái</t>
  </si>
  <si>
    <t>Số 80 Đường Sông Ái, Thôn Phượng Mỹ, Xã Mỹ Hưng, H. Thanh Oai, TP. Hà Nội, Việt Nam</t>
  </si>
  <si>
    <t>WIN2B65</t>
  </si>
  <si>
    <t>2B65 - WM+ HNI Đông Hạ, Phú Cát</t>
  </si>
  <si>
    <t>Đội 3, Thôn Đông Hạ, Xã Phú Cát, Thành phố Hà Nội Việt Nam</t>
  </si>
  <si>
    <t>WIN2B67</t>
  </si>
  <si>
    <t>2B67- WM+ HNI Xóm 2, Chương Dương</t>
  </si>
  <si>
    <t>Xóm 2, Xã Chương Dương, Thành phố Hà Nội Việt Nam</t>
  </si>
  <si>
    <t>WIN2B76</t>
  </si>
  <si>
    <t>2B76- WM+ HNI Hiệp Thuận 2, Hát Môn</t>
  </si>
  <si>
    <t>Xã Hát Môn</t>
  </si>
  <si>
    <t>Số 34, Thôn Hiệp Thuận 2, Xã Hát Môn, Thành phố Hà Nội Việt Nam</t>
  </si>
  <si>
    <t>WIN2B79</t>
  </si>
  <si>
    <t>2B79 - WM+ HNI Thôn 2, Thạch Hòa</t>
  </si>
  <si>
    <t>Số 50, Cụm 2, Thôn 2, Xã Thạch Hòa, Huyện Thạch Thất TP. Hà Nội Việt Nam</t>
  </si>
  <si>
    <t>Số 39 Bất Bạt, Thôn Đan Thê, Xã Sơn Đà, Huyện Ba Vì, TP. Hà Nội, Việt Nam</t>
  </si>
  <si>
    <t>Số 08, Thôn Bặn, Xã Vân Hòa, Huyện Ba Vì TP. Hà Nội Việt Nam</t>
  </si>
  <si>
    <t>WIN2B95</t>
  </si>
  <si>
    <t>2B95- WM+ HNI Nam Hòa 2, Đặng Giang</t>
  </si>
  <si>
    <t>Khu vực Nam Hòa 2, Thôn Đặng Giang, Xã Hòa Xá Thành phố Hà Nội Việt Nam</t>
  </si>
  <si>
    <t>WIN2B96</t>
  </si>
  <si>
    <t>2B96 - WM+ HNI 8 Đường Đông</t>
  </si>
  <si>
    <t>Số 8 Đường Đông, Thôn Trung Oai, Xã Phúc Thịnh, Thành phố Hà Nội Việt Nam</t>
  </si>
  <si>
    <t>WIN2B98</t>
  </si>
  <si>
    <t>2B98 - WM+ HNI TDP Chùa Vàng</t>
  </si>
  <si>
    <t>TDP Chùa Vàng, Phường Chương Mỹ, Thành phố Hà Nội Việt Nam</t>
  </si>
  <si>
    <t>Tầng 1, Căn TM 104, Tháp B2, Tòa nhà HH, Dự án ĐTXD Tổ hợp TM, DV và căn hộ cao cấp Hải Phát Plaza, Phường Hà Đông, Thành phố Hà Nội Việt Nam</t>
  </si>
  <si>
    <t>WIN2BA7</t>
  </si>
  <si>
    <t>2BA7 - WM+ HNI Thôn 5, Yên Xuân</t>
  </si>
  <si>
    <t>Thôn 5, Xã Yên Xuân, Thành phố Hà Nội, Việt Nam</t>
  </si>
  <si>
    <t>Xã Quảng Oai</t>
  </si>
  <si>
    <t>Thôn Cầu Bã, Xã Quảng Oai, Thành phố Hà Nội, Việt Nam</t>
  </si>
  <si>
    <t>WIN2BB4</t>
  </si>
  <si>
    <t>2BB4 - WM+ HNI 18-19 Lô B Đại Kim</t>
  </si>
  <si>
    <t>Phường Định Công</t>
  </si>
  <si>
    <t>Ô số 18 và 19 Lô B, Khu đô thị mới Đại Kim - Định Công, Phường Định Công, Thành phố Hà Nội Việt Nam</t>
  </si>
  <si>
    <t>Tầng 1, Tòa HH4C, Khu đô thị Linh Đàm, Phường Hoàng Liệt, Thành phố Hà Nội Việt Nam</t>
  </si>
  <si>
    <t>WIN2BC8</t>
  </si>
  <si>
    <t>2BC8-  WM+ HNI 19 Cây Xanh</t>
  </si>
  <si>
    <t>Số nhà 19 Đường Cây Xanh, Thôn Dược Hạ, Xã Sóc Sơn Thành phố Hà Nội Việt Nam</t>
  </si>
  <si>
    <t>WIN2BJ1</t>
  </si>
  <si>
    <t>2BJ1 - WM+ HNI 53 Hàng Lược</t>
  </si>
  <si>
    <t>Phường Hoàn Kiếm</t>
  </si>
  <si>
    <t>53 Hàng Lược, Phường Hoàn Kiếm, TP. Hà Nội Việt Nam</t>
  </si>
  <si>
    <t>WIN3011</t>
  </si>
  <si>
    <t>"Lô đất C-4, khu nhà vườn 7500m2 thuộc dự án xây dựng khu nhà ở di dân GPMB và đấu giá QSDĐ, ngõ 63 Lê Đức Thọ 
phường Mỹ Đình 2, quận Nam Từ Liêm, TP Hà Nội"</t>
  </si>
  <si>
    <t>Số 62 Nguyễn Đức Cảnh, phường Tương Mai, Hoàng Mai, Hà Nội</t>
  </si>
  <si>
    <t>Số 464 đường Hoàng Công Chất, phường Phú Diễn, quận Bắc Từ Liêm, TP Hà Nội.</t>
  </si>
  <si>
    <t>Nhà dịch vụ số P06S11 tòa P06 dự án Khu chức năng đô thị Dệt 8-3 và Hanosimex, số 25 ngõ 13,
 đường Lĩnh Nam, phường Mai Động, quận Hoàng Mai, HN</t>
  </si>
  <si>
    <t>Tầng 1, tòa nhà N3, đường Nguyễn Công Trứ, phường Phố Huế, quận Hai Bà Trưng, Hà Nội</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</si>
  <si>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</si>
  <si>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</si>
  <si>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</si>
  <si>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Số 27 ngách 1 ngõ 254 đường Bưởi, Cống Vị, Ba Đình, Hà Nội</t>
  </si>
  <si>
    <t>"Tầng 1, Tổ hợp chung cư cao tầng NO3-T2, khu Đoàn Ngoại Giao, 
đường Nguyễn Văn Huyên kéo dài, phường Xuân Tảo, quận Bắc Từ Liêm, TP Hà Nội."</t>
  </si>
  <si>
    <t>Tầng 1, chung cư Đại Kim, đường Vũ Tông Phan, phường Đại Kim, quận Hoàng Mai, Hà Nội</t>
  </si>
  <si>
    <t>Số 131 Ba La, phường Phú Lương, Hà Đông, Hà Nội</t>
  </si>
  <si>
    <t>WIN3055</t>
  </si>
  <si>
    <t>Số 86 Nguyễn Đổng Chi, Tổ 2, Phường Cầu Diễn, Quận Nam Từ Liêm, Thành phố Hà Nội</t>
  </si>
  <si>
    <t>Nhà dịch vụ số P05S05 tầng 1, park hill, đường Lĩnh Nam, phường Mai Động, quận Hoàng Mai, HN</t>
  </si>
  <si>
    <t>Tầng 1, tòa nhà 18T2, Khu chung cư cao tầng, dịch vụ thương mại HH6, 
khu Đô thị Nam An Khánh, xã An Khánh, huyện Hoài Đức, HN</t>
  </si>
  <si>
    <t>Số 38 Ô Cách, phường Đức Giang, Long Biên, Hà Nội.</t>
  </si>
  <si>
    <t>Số 21-23 Mễ Trì Thượng, Phường Mễ Trì, quận Nam Từ Liêm, Hà Nội.</t>
  </si>
  <si>
    <t>Tổ 37 Đào Cam Mộc, xã Việt Hùng, huyện Đông Anh, Tp. Hà Nội.</t>
  </si>
  <si>
    <t>Số 44 tổ 12 phố Lâm Tiên, thị trấn Đông Anh, huyện Đông Anh, Hà Nội</t>
  </si>
  <si>
    <t>Số 16 ngõ 67 Tô Ngọc Vân, Quảng An, Tây Hồ, Hà Nội</t>
  </si>
  <si>
    <t>win3094</t>
  </si>
  <si>
    <t>Thôn Ngọc Chi, xã Vĩnh Ngọc, huyện Đông Anh, HN</t>
  </si>
  <si>
    <t>win3095</t>
  </si>
  <si>
    <t>Số 53 Cao Lỗ, thôn Phan Xá, xã Uy Nỗ, huyện Đông Anh, Hà Nội</t>
  </si>
  <si>
    <t>win3102</t>
  </si>
  <si>
    <t>TT1-08, lô TT1, Khu TĐC xã Ngũ Hiệp, huyện Thanh Trì, Hà Nội</t>
  </si>
  <si>
    <t>Tầng 1, tòa N04-T1, lô N04B, Khu Đoàn Ngoại Giao tại Hà Nội, 
đường Nguyễn Văn Huyên kéo dài, phường Xuân Đỉnh, quận Bắc Từ Liêm, HN</t>
  </si>
  <si>
    <t>tầng 1, tòa nhà T06, Tổ hợp TTTM, giáo dục và căn hộ Times City, 458 Minh Khai, Phường Vĩnh Tuy, Quận Hai Bà Trưng, HN</t>
  </si>
  <si>
    <t>Số 15 ngõ 35 Tu Hoàng, phường Phương Canh, quận Nam Từ Liêm, Hà Nội</t>
  </si>
  <si>
    <t>WIN3108</t>
  </si>
  <si>
    <t>357 Xuân Đỉnh, phường Xuân Đỉnh, quận Bắc Từ Liêm, Hà Nội</t>
  </si>
  <si>
    <t>Tầng 1 ,Tòa FLC Star Tower, 418 Quang Trung, phường La Khê, quận Hà Đông, Hà Nội</t>
  </si>
  <si>
    <t>Tầng trệt, Tòa P12, Park Hill, khu chức năng đô thị tại khu đất 8/3 và Hanosimex, số 25, ngõ 13,
 đường Lĩnh Nam, phường Mai Động, quận Hoàng Mai, HN</t>
  </si>
  <si>
    <t>Số 19, Tổ 22, thị trấn Đông Anh, Huyện Đông Anh, HN</t>
  </si>
  <si>
    <t>Tổ dân phố 25, thị trấn Đông Anh , Huyện Đông Anh, HN</t>
  </si>
  <si>
    <t>win3133</t>
  </si>
  <si>
    <t>số 9, địa chỉ xóm 1, thôn An Trai, xã Vân Canh, Huyện Hoài Đức, HN</t>
  </si>
  <si>
    <t>Tâng 1, tòa nhà B6  234 Phạm Văn Đồng, Phường Cổ Nhuế 1, Quận Bắc Từ Liêm, HN</t>
  </si>
  <si>
    <t>Số 11C Ngõ 124 Âu Cơ, Phường Tứ Liên, Quận Tây Hồ, HN</t>
  </si>
  <si>
    <t>Số 98 Xuân Diệu, Tổ 30, Cụm 4, Phường Tứ Liên, Quận Tây Hồ, HN</t>
  </si>
  <si>
    <t>20-22 đường Bia Bà, phường La Khê, quận Hà Đông, Hà Nội</t>
  </si>
  <si>
    <t>WIN3143</t>
  </si>
  <si>
    <t>tầng 1 Nhà dịch vụ số P09S008, tòa P09 (Eco-34CT1A), Park Hill, số 25 ngõ 13, đường Lĩnh Nam, phường Mai Động, quận Hoàng Mai, HN</t>
  </si>
  <si>
    <t>313 Trần Cung, phường Cổ Nhuế, quận Bắc Từ Liêm, Hà Nội</t>
  </si>
  <si>
    <t>112 Mai Động, phường Mai Động, quận Hoàng Mai, Hà Nội</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</si>
  <si>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</si>
  <si>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</si>
  <si>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</si>
  <si>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</si>
  <si>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</si>
  <si>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tầng 01, Khối B, Tòa nhà NO-CT1, Hải Đăng City , Phường Mỹ Đình 2, Quận Nam Từ Liêm, TP Hà Nội</t>
  </si>
  <si>
    <t>Số 153 Hữu Hưng, Phường Tây Mỗ, Quận Nam Từ Liêm, HN</t>
  </si>
  <si>
    <t>96 phố Định Công, P. Phương Liệt, Quận Thanh Xuân, HN</t>
  </si>
  <si>
    <t>WIN3177</t>
  </si>
  <si>
    <t>Tầng 1, Tòa nhà NO12-2, khu đô thị mới Sài Đồng
, phố Sài Đồng, phường Sài Đồng, quận Long Biên, HN</t>
  </si>
  <si>
    <t>Thôn 2, Xã Ninh Hiệp, Huyện Gia Lâm, HN</t>
  </si>
  <si>
    <t>Tầng 1, Tòa nhà CT4-VIMECO, Lô H1, đường Nguyễn Chánh, phường Trung Hòa, quận Cầu Giấy, Hà Nội</t>
  </si>
  <si>
    <t>Tầng 1 tòa nhà CT1 - Khu nhà ở cao cấp Skylight, 125D phố Minh Khai, phường Minh Khai, quận Hai Bà Trưng, HN</t>
  </si>
  <si>
    <t>"Tầng 1 thuộc Tòa nhà N09-B2 Khu Đô thị mới Dịch Vọng , đường Thành Thái, 
phường Dịch Vọng, Quận Cầu Giấy, Hà Nội"</t>
  </si>
  <si>
    <t>Ô số 21 Lô A Biệt Thự BT7, Khu đô thị mới Việt Hưng,
 Phường Giang Biên, Quận Long Biên, HN</t>
  </si>
  <si>
    <t>443 ,Đội cấn, quận Ba Đình, HN</t>
  </si>
  <si>
    <t>WIN3187</t>
  </si>
  <si>
    <t>"Lô C3, Tầng 01, Tòa C, Khối nhà B, Dự án Tổ hợp văn phòng, nhà ở cao cấp kết hợp dịch vụ thương mại HBI, 
số 203 Nguyễn Huy Tưởng, phường Thanh Xuân Trung, quận Thanh Xuân, thành phố Hà Nội</t>
  </si>
  <si>
    <t>Số 144 đường Hoa Bằng, phường Yên Hòa, quận Cầu Giấy, HN</t>
  </si>
  <si>
    <t>kiot số 106, 107 tại tầng 01 lô B (lô 2) Tòa nhà Metropolitan CT36,
 ngõ 177 đường Định Công, tổ 24 phường Định Công, quận Hoàng Mai, HN</t>
  </si>
  <si>
    <t>Số 1B đường Nguyễn Duy Trinh, phường Hoàng Liệt, quận Hoàng Mai, Hà Nội</t>
  </si>
  <si>
    <t>Số 2 ngách 8/11 đường Lê Quang Đạo, phường Phú Đô, quận Nam Từ Liêm, HN</t>
  </si>
  <si>
    <t>BT1.D8, Khu đô thị mới Trung Văn, đường Trung Văn, Phường Trung Văn, Quận Nam Từ Liêm, TP Hà Nội.</t>
  </si>
  <si>
    <t>BT8-1, Khu đô thị mới Văn Khê, đường Tố Hữu, phường La Khê, quận Hà Đông, HN</t>
  </si>
  <si>
    <t>Số 28 Trần Tử Bình, phường Nghĩa Tân, quận Cầu Giấy, thành phố Hà Nội</t>
  </si>
  <si>
    <t>win3222</t>
  </si>
  <si>
    <t>Ki ốt số 08, tầng 1, tòa nhà chung cư CT4,</t>
  </si>
  <si>
    <t>75 Tam Trinh, phường Mai Động, quận Hoàng Mai, Hà Nội
 (Đ/c cũ: Tầng 1, tháp B, tòa nhà Helios tower số 75 Tam Trinh, phường Mai Động, quận Hoàng Mai, HN</t>
  </si>
  <si>
    <t>Số 15 Trần Khánh Dư, tổ 53, phường Bạch Đằng, quận Hai Bà Trưng, HN</t>
  </si>
  <si>
    <t>Số 44-46 Kiều Mai, phường Phúc Diễn, quận Bắc Từ Liêm, HN</t>
  </si>
  <si>
    <t>tầng 1 thuộc Toà K, Chung cư CT7, Tổ hợp Chung cư cao tầng NCG Residential, Quận Hà Đông, HN</t>
  </si>
  <si>
    <t>Tổ 6, Phường Phúc Lợi, Quận Long Biên, HN</t>
  </si>
  <si>
    <t>win3232</t>
  </si>
  <si>
    <t>Số 105 Ngô Xuân Quảng, Thị trấn Trâu Quỳ, Huyện Gia Lâm, HN</t>
  </si>
  <si>
    <t>Số 23 ngõ 136 đường Cầu Diễn, Tổ Dân Phố Ngọa Long 1, phường Minh Khai, quận Bắc Từ Liêm, Hà Nội</t>
  </si>
  <si>
    <t>tầng 1 Khu nhà ở cao cấp BMM, phường Phúc La, quận Hà Đông, Thành phố Hà Nội</t>
  </si>
  <si>
    <t>Tòa nhà T1  khu đô thị mới Nam An Khánh, Hoài Đức, Hà Nội</t>
  </si>
  <si>
    <t>Số 191 Xuân Đỉnh, phường Xuân Đỉnh, Quận Bắc Từ Liêm, thành phố Hà Nội</t>
  </si>
  <si>
    <t>Số 140-142 Nguyễn Sơn, phường Bồ Đề, Quận Long Biên, HN</t>
  </si>
  <si>
    <t>win3247</t>
  </si>
  <si>
    <t>Villa 2-24, Khu nhà ở và trung tâm thương mại, phường Hà Cầu, quận Hà Đông, HN</t>
  </si>
  <si>
    <t>Lô số 7-628, đường Hoàng Hoa Thám, phường Bưởi, quận Tây Hồ, HN</t>
  </si>
  <si>
    <t>win3260</t>
  </si>
  <si>
    <t>Số 135 Phố Cửu Việt 2, Thị Trấn Trâu Quỳ, Huyện Gia Lâm, HN</t>
  </si>
  <si>
    <t>Thôn Đào Xuyên, xã Đa Tốn, Huyện Gia Lâm, HN</t>
  </si>
  <si>
    <t>Số 15 ngõ 259 Yên Hòa, phường Yên Hòa, quận Cầu Giấy, HN</t>
  </si>
  <si>
    <t>Tầng 1, tòa nhà N01-T4, phường Xuân Tảo, quận Bắc Từ Liêm, thành phố Hà Nội</t>
  </si>
  <si>
    <t>Lô 01, tầng 1 Nhà chung cư cao tầng CT2-E tại ô đất CT2, Phường Mễ Trì, Quận Nam Từ Liêm, HN</t>
  </si>
  <si>
    <t>Số 254 đưởng Cổ Bi, xã Cổ Bi, huyện Gia Lâm, Hà Nội</t>
  </si>
  <si>
    <t>Số 250 đường Lạc Long Quân, phường Bưởi, quận Tây Hồ, Hà Nội</t>
  </si>
  <si>
    <t>Xóm ngoài, Xã Uy Nỗ, Huyện Đông Anh, Hà Nội</t>
  </si>
  <si>
    <t>WIN3278</t>
  </si>
  <si>
    <t>Số 290-292 đường Nguyễn Trãi, phường Trung Văn, Quận Nam Từ Liêm, Hà Nội</t>
  </si>
  <si>
    <t>Số 207 đường Lương Thế Vinh, phường Trung Văn, quận Nam Từ Liêm, Hà Nội</t>
  </si>
  <si>
    <t>TDP số 5 Mễ Trì Hạ, phường Mễ Trì, quận Nam Từ Liêm, Hà Nội.</t>
  </si>
  <si>
    <t>TT3 40-41, Xã Ngũ Hiệp, Tứ Hiệp, Thanh Trì, TP. Hà Nội</t>
  </si>
  <si>
    <t>Số 371 Cao Lỗ, xã Uy Nỗ, huyện Đông Anh, HN</t>
  </si>
  <si>
    <t>Số 2-NV1, xã Tân Triều, huyện Thanh Trì, Hà Nội</t>
  </si>
  <si>
    <t>Tổ dân phố số 4, phường Phú Đô, quận Nam Từ Liêm, Hà Nội</t>
  </si>
  <si>
    <t>BT1- Lô 8, Khu đô thị Mễ Trì Hạ, đường Mễ Trì Hạ, Phường Mễ Trì, quận Nam Từ Liêm</t>
  </si>
  <si>
    <t>Số 217A Quan Hoa, phường Quan Hoa, Quận Cầu Giấy, Hà Nội</t>
  </si>
  <si>
    <t>win3311</t>
  </si>
  <si>
    <t>E13, đường Yên Xá, Khu đấu giá quyền sử dụng đất, xã Tân Triều, Thanh Trì, Hà Nội</t>
  </si>
  <si>
    <t>Số 100, đường K2, phường Cầu Diễn, quận Nam Từ Liêm, Hà Nội</t>
  </si>
  <si>
    <t>Tầng 1, tòa 17T4, Tòa nhà Hapulico Complex, Số 01 phố Nguyễn Huy Tưởng, 
phường Thanh Xuân Trung, quận Thanh Xuân, thành phố Hà Nội</t>
  </si>
  <si>
    <t>Số 105-107 Tân Xuân, phường Xuân Đỉnh, quận Bắc Từ Liêm, Hà Nội</t>
  </si>
  <si>
    <t>Xóm 3, Thôn Cổ Điển, Xã Hải Bối, huyện Đông Anh, Hà Nội</t>
  </si>
  <si>
    <t>WIN3337</t>
  </si>
  <si>
    <t>Số 70-72 đường Tựu Liệt, thị trấn Văn Điển, huyện Thanh Trì, Hà Nội</t>
  </si>
  <si>
    <t>B2 Dự án Pandora, số 53 Phố Triều Khúc, phường Thanh Xuân Bắc, quận Thanh Xuân, Hà Nội</t>
  </si>
  <si>
    <t>Số 204 đường Thanh Bình, phường Mộ Lao, quận Hà Đông, Hà Nội</t>
  </si>
  <si>
    <t>Số 173 TDP số 4, phường Xuân Phương, quận Nam Từ Liêm, Hà Nội</t>
  </si>
  <si>
    <t>Số 777 đường Bạch Đằng, Phường Bạch Đằng, Hai Bà Trưng, Hà Nội</t>
  </si>
  <si>
    <t>WIN3366</t>
  </si>
  <si>
    <t>Lô 01, tầng 1 Nhà chung cư cao tầng CT2-E tại ô đất CT2, phường Mễ Trì, 
quận Nam Từ Liêm, thành phố Hà Nội</t>
  </si>
  <si>
    <t>TDP Viên 5, phường Cổ Nhuế 2, quận Bắc Từ Liêm, HN</t>
  </si>
  <si>
    <t>Tầng 1 Chung cư Yên Hòa Sunshine, Số 9 phố Vũ Phạm Hàm, Phường Yên Hòa, quận Cầu Giấy, Hà Nội</t>
  </si>
  <si>
    <t>Số 23-25 đường Nguyễn Khả Trạc, phường Mai Dịch, Quận Cầu Giấy, thành phố Hà Nội</t>
  </si>
  <si>
    <t>NV36, Khu đô thị mới Trung Văn, phường Trung Văn, quận Nam Từ Liêm, Hà Nội.</t>
  </si>
  <si>
    <t>Số 68 Hoàng Như Tiếp, phường Bồ Đề, quận Long Biên, Hà Nội</t>
  </si>
  <si>
    <t>Số 91 Đốc Ngữ, phường Liễu Giai, quận Ba Đình, Hà Nội</t>
  </si>
  <si>
    <t>Số A12-BT1, đường Lưu Hữu Phước, KĐT Mỹ Đình 2, phường Mỹ Đình 2, quận Nam Từ Liêm, Hà Nội</t>
  </si>
  <si>
    <t>Tổ Dân phố Tháp, phường Đại Mỗ, Nam Từ Liêm, Hà Nội</t>
  </si>
  <si>
    <t>Tầng 1 Tòa nhà 18T1- Lô HH6 – Khu đô thị Nam An Khánh- 
xã An Khánh-huyện Hoài Đức, HN</t>
  </si>
  <si>
    <t>Tầng 1, Công trình nhà ở cao tầng tại số 671 Hoàng Hoa Thám, phường Vĩnh Phúc, quận Ba Đình, Hà Nội</t>
  </si>
  <si>
    <t>WIN3466</t>
  </si>
  <si>
    <t>Tầng 1, Tổ hợp nhà ở văn phòng làm việc và dịch vụ, xã Tả Thanh Oai, huyện Thanh Trì, HN</t>
  </si>
  <si>
    <t>win3476</t>
  </si>
  <si>
    <t>Tầng 01, chung cư CT2, Dự án Khu nhà ở xã hội Phú Lãm, Phường Phú Lãm, Quận Hà Đông, HN</t>
  </si>
  <si>
    <t>Số 228 đường Vĩnh Hưng, phường Vĩnh Hưng, quận Hoàng Mai, Hà Nội</t>
  </si>
  <si>
    <t>Số 80 đường Kẻ Vẽ, phường Đông Ngạc, quận Bắc Từ Liêm, Hà Nội</t>
  </si>
  <si>
    <t>Tầng 1, Tòa N02-T1 Khu Đoàn Ngoại Giao, phường Xuân Tảo, Quận Bắc Từ Liêm, HN</t>
  </si>
  <si>
    <t>Tằng 1, Tòa nhà Lilama Hà Nội, 52 Lĩnh Nam, Mai Động, Hoàng Mai, Hà Nội</t>
  </si>
  <si>
    <t>Thôn Hà Phong, xã Liên Hà, huyện Đông Anh, Hà Nội</t>
  </si>
  <si>
    <t>Tầng 1, Chung cư cao tầng , Khu nhà cán bộ Học viện Quốc Phòng, ô đất O17-HH2,  Phường Xuân La, Quận Tây Hồ, HN</t>
  </si>
  <si>
    <t>Đội 5, thôn Yên Kiện, xã Ngọc Hồi, Thanh trì, HN</t>
  </si>
  <si>
    <t>Số 69 Bắc Cầu, phường Ngọc Thụy, quận Long Biên, Hà Nội</t>
  </si>
  <si>
    <t>Tầng 1, Ô OCT2 tại Khu Chức Năng Đô thị, Phường Xuân Phương, quận Nam Từ Liêm, Hà Nội</t>
  </si>
  <si>
    <t>Tầng 1, Khu trung tâm thương mại – Tòa nhà Five Star Garden, số 2 Kim Giang , phường Kim Giang, quận Thanh Xuân, Hà Nội</t>
  </si>
  <si>
    <t>Tầng 1, Khu nhà ở kết hợp thương mại và dịch vụ, số 6 Lê Văn Thiêm, phường Thanh Xuân Trung, quận Thanh Xuân, Hà Nội</t>
  </si>
  <si>
    <t>Tầng 1,tòa nhà 2A, số 136 Hồ Tùng Mậu, phường Phú Diễn, quận Bắc Từ Liêm, Hà Nội</t>
  </si>
  <si>
    <t>Tầng 2, SH13 và SH14 – Tháp B- tòa nhà AZ SKY –
 Lô A1/CN1 KĐT mới Định Công, phường Định Công, quận Hoàng Mai, HN</t>
  </si>
  <si>
    <t>TT7-7 Khu đô thị mới Văn Phú, phường Phú La, quận Hà Đông, HN</t>
  </si>
  <si>
    <t>Số 42 Vũ Xuân Thiều, phường Sài Đồng, quận Long Biên, HN</t>
  </si>
  <si>
    <t>Đội 3, thôn Lạc Thị, xã Ngọc Hồi, huyện Thanh trì, HN</t>
  </si>
  <si>
    <t>Lô 4, TT19-20 Khu nhà CBNV VP TW Đảng, phường Xuân Phương, quận Nam Từ Liêm, thành phố Hà Nội</t>
  </si>
  <si>
    <t>359 Lĩnh Nam, phường Vĩnh Hưng, quận Hoàng Mai, tp. Hà Nội</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</si>
  <si>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</si>
  <si>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</si>
  <si>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</si>
  <si>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</si>
  <si>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Số 184 Phố Bồ Đề, tổ 12, phường Bồ Đề, quận Long Biên, HN</t>
  </si>
  <si>
    <t>WIN3583</t>
  </si>
  <si>
    <t>ô 2, Khu Hoàng Liệt, ngõ 2 Hoàng Liệt, phường Hoàng Liệt, quận Hoàng Mai, Hà Nội</t>
  </si>
  <si>
    <t>Số 6 Phố Viên, phường Cổ Nhuế 2, quận Bắc Từ Liêm, Hà Nội</t>
  </si>
  <si>
    <t>Tầng 1, tòa nhà Sông Đà-Hà Đông, số 110 Trần Phú,Phường Mộ Lao, quận Hà Đông, HN</t>
  </si>
  <si>
    <t>Tầng 1, tháp B, HongKong Tower, 243A Đê La Thành, phường Láng Thượng, quận Đống Đa, HN</t>
  </si>
  <si>
    <t>Số 156 , tổ 7, phường Phú Lãm, quận Hà Đông, HN</t>
  </si>
  <si>
    <t>Phố Vân Trì, xã Vân Nội, huyện Đông Anh, HN</t>
  </si>
  <si>
    <t>Tầng 1, tòa CT1, khu nhà ở E4, khu đô thị mới Yên Hòa, phường Yên Hòa, quận Cầu Giấy, HN</t>
  </si>
  <si>
    <t>Số 299, TDP Chợ, phường Đại Mỗ, quận Nam Từ Liêm , Hà Nội</t>
  </si>
  <si>
    <t>Số nhà 01, phố Phúc Thịnh,tổ dân phố 16 , phường Kiến Hưng, quận Hà Đông , HN</t>
  </si>
  <si>
    <t>WIN3625</t>
  </si>
  <si>
    <t>Tầng 1, Tòa nhà CT3, Khu đô thị mới Trung Văn, phường Trung Văn, quận Nam Từ Liêm, Hà Nội</t>
  </si>
  <si>
    <t>Tầng 1, Toà TV-Tower , Xã Đức Thượng, huyện Hoài Đức, HN</t>
  </si>
  <si>
    <t>Số 25 phố Lãng Yên, phường Thanh Lương, quận Hai Bà Trưng, HN</t>
  </si>
  <si>
    <t>36 Đức Thắng, phường Đức Thắng, quận Bắc Từ Liêm, Hà Nội</t>
  </si>
  <si>
    <t>Số 1 tổ 7, Phường Phúc Lợi, quận Long Biên, Hà Nội</t>
  </si>
  <si>
    <t>DV01 , Nhà CT1, khu nhà Thạch Bàn, phường Thạch Bàn, quận Long Biên, HN</t>
  </si>
  <si>
    <t>Tầng 1, CT1, Mỹ Đình Plaza 2, phường Mỹ Đình 2, quận Nam Từ Liêm, Hà Nội</t>
  </si>
  <si>
    <t>Xóm 8, Ninh Hiệp, Huyện Gia Lâm, TP Hà Nội</t>
  </si>
  <si>
    <t>"Kiot 60-62, Tầng 1, Toà B1.4-HH01C, KĐT Thanh Hà-Cienco 5, xã Cự Khê, 
huyện Thanh Oai, Hà Nội"</t>
  </si>
  <si>
    <t>Số TT4&amp;TT5- Khu nhà ở XH và TM, BTL Tăng thiết giáp, Phường Mỹ Đình 1, Quận Nam Từ Liêm, HN</t>
  </si>
  <si>
    <t>Số 30 Việt Hưng, Phường Việt Hưng, Quận Long Biên, HN</t>
  </si>
  <si>
    <t>Thôn Vân Lũng, xã An Khánh, huyện Hoài Đức, HN</t>
  </si>
  <si>
    <t>Lô BT3- ô số 24, KDT mới Pháp vân – Tứ Hiệp, phường Hoàng Liệt, quận Hoàng Mai, HN</t>
  </si>
  <si>
    <t>Tầng 1- Toà chung cư và dịch vụ Star Tower, 283 Khương Trung, phường Khương Trung, Quận Thanh Xuân, HN</t>
  </si>
  <si>
    <t>Số 492 Xuân Đỉnh, TDP 4 Cáo ĐỈnh phường Xuân Đỉnh, Quận Bắc Từ Liêm, Hà Nội</t>
  </si>
  <si>
    <t>WIN3707</t>
  </si>
  <si>
    <t>Số 269 Nguyễn Khang, Tổ 17, P. Yên Hòa, Q. Cầu Giấy, Hà Nội</t>
  </si>
  <si>
    <t>WIN3713</t>
  </si>
  <si>
    <t>47 Vũ Trọng Phụng, phường Thanh Xuân Trung, quận Thanh Xuân, Hà Nội</t>
  </si>
  <si>
    <t>Đường Long Cảnh - Vinhomes Thăng Long, Khu đô thị mới Nam An Khánh, 
Xã An Khánh, Huyện Hoài Đức, HN</t>
  </si>
  <si>
    <t>Tầng 1 tòa nhà CT2-105, khu đô thị mới Văn Khê, phường La Khê, quận Hà Đông, HN</t>
  </si>
  <si>
    <t>số 107 Lai Xá, Khu TĐC Lai Xá – Xã Kim Chung , Huyện Hoài Đức , HN</t>
  </si>
  <si>
    <t>Tầng 1, Nhà HH Cao tầng Đồng Phát Hoàng Mai, phường Vĩnh Hưng, quận Hoàng Mai, HN</t>
  </si>
  <si>
    <t>Số 63, TDP 1 , Ngọc Trục, phường Đại Mỗ, quận Nam Từ Liêm, Hà Nội</t>
  </si>
  <si>
    <t>NO – 26; LK15 Hà Trì, phường Hà Cầu, quận Hà Đông, HN</t>
  </si>
  <si>
    <t>Xóm Ngã tư, xã Sơn Đồng, huyện Hoài Đức, HN</t>
  </si>
  <si>
    <t>Lô N2C khu tái định cư X2A, phường Yên Sở, quận Hoàng Mai, HN</t>
  </si>
  <si>
    <t>C36-TT9, Khu ĐT Văn Quán- Yên Phúc, phường Văn Quán, quận Hà Đông, HN</t>
  </si>
  <si>
    <t>Đội 7, Thôn Bầu, xã Kim Chung, huyện Đông Anh, Hà Nội</t>
  </si>
  <si>
    <t>Tầng 1, TTTM dịch vụ tổng hợp, Xã Tứ Hiệp, huyện Thanh Trì, HN</t>
  </si>
  <si>
    <t>Số 75 Thôn Yên Xá, xã Tân Triều, huyện Thanh Trì, Hà Nội</t>
  </si>
  <si>
    <t>WIN3766</t>
  </si>
  <si>
    <t>Tầng 1, Tòa CT03B, KĐT Nam Thăng Long, phường Phú Thượng, quận Tây Hồ, Hà Nội</t>
  </si>
  <si>
    <t>11 Dốc Vân, Thôn Du Ngoại, xã Mai Lâm, huyện Đông Anh, Hà Nội</t>
  </si>
  <si>
    <t>Lô U03-L01, Khu đô thị mới Dương Nội, Phường Yên Nghĩa, quận Hà Đông, HN</t>
  </si>
  <si>
    <t>WIN3778</t>
  </si>
  <si>
    <t>Số nhà 23, ngõ 14, phố Mễ Trì Hạ , Tổ dân phố 2, phường Mễ Trì, quận Nam Từ Liêm, Hà Nội</t>
  </si>
  <si>
    <t>Thôn 7, Xã Ninh Hiệp, Huyện Gia Lâm, HN</t>
  </si>
  <si>
    <t>Tầng 1, Khối CT1, khu văn phòng và nhà ở, số 536A Minh Khai, Phường Vĩnh Tuy, Quận Hai Bà Trưng, HN</t>
  </si>
  <si>
    <t>32 ngõ Láng Trung, phường Láng Hạ, quận Đống Đa, Hà Nội</t>
  </si>
  <si>
    <t>Tầng 1, Tòa The Legend , 109 Nguyễn Tuân, phường Nhân Chính, quận Thanh Xuân, Thành phố Hà Nội</t>
  </si>
  <si>
    <t>Số 70 Đại Linh, TDP 18, phường Trung Văn, quận Nam Từ Liêm , Thành phố Hà Nội</t>
  </si>
  <si>
    <t>Tầng 1, tòa 18T2, CT15 Khu Đô Thị Mới Việt Hưng, Phường Giang Biên, Quận Long Biên, Hà Nội</t>
  </si>
  <si>
    <t>Shophouse CH02-20, Số 2 Gamuda Gardens 2-2, Phường Trần Phú, Quận Hoàng Mai, Hà Nội</t>
  </si>
  <si>
    <t>Thôn Đoài, xã Kim Nỗ, huyện Đông Anh, Hà Nội</t>
  </si>
  <si>
    <t>Số 74, đường Vĩnh Hưng, Tổ 25 phường Vĩnh Hưng, quận Hoàng Mai, Hà Nội.</t>
  </si>
  <si>
    <t>WIN3881</t>
  </si>
  <si>
    <t>Tầng 1, L1-05, L1-06,Tòa Nhà FLC Complex, số 36 đường Phạm Hùng, phường Mỹ Đình, quận Nam Từ Liêm, HN</t>
  </si>
  <si>
    <t>win3882</t>
  </si>
  <si>
    <t>A10-NV4 ô số 26-27 KĐTM hai bên đường Lê Trọng Tấn , 
xã An Khánh, huyện Hoài Đức, HN</t>
  </si>
  <si>
    <t>Số 24, ngõ 476 đường Ngọc Thụy, phường Ngọc Thụy, quận Long Biên , Hà Nội.</t>
  </si>
  <si>
    <t>Số 57 đường La Nội,+L681:L700 phường Dương Nội, quận Hà Đông, Hà Nội.</t>
  </si>
  <si>
    <t>79 Đường Bát Khối , Phường Long Biên , Quận Long Biên , HN</t>
  </si>
  <si>
    <t>Số 01+01A GA, Dự án Nhà phố Rice City Sông Hồng, 139 Gia Quất, phường Thượng Thanh, Long Biên, Hà Nội</t>
  </si>
  <si>
    <t>Số 58, Đường Liên Xã, Thôn Nhuế, Kim Chung, Đông Anh, Hà Nội</t>
  </si>
  <si>
    <t>Tầng 1, khu Vinaconex 1, 289A Khuất Duy Tiến, phường Trung Hòa, quận Cầu Giấy, Hà Nội</t>
  </si>
  <si>
    <t>347 Vũ Tông Phan, Phường Khương Đình,Quận Thanh Xuân, Thành phố Hà Nội</t>
  </si>
  <si>
    <t>WIN3941</t>
  </si>
  <si>
    <t>Kiot 11, tầng 1, nhà chung cư CT5- ĐN1 đường Trần Hữu Dực, KĐT Mỹ Đình II , phường Mỹ Đình 2, quận Nam Từ Liêm, Hà Nội</t>
  </si>
  <si>
    <t>Số 86 ngõ 20 đường Mỹ Đình, phường Mỹ Đình 2, Nam Từ Liêm, Hà Nội</t>
  </si>
  <si>
    <t>Lô BT1-18 Đường Phúc Lợi , Phường Phúc Lợi, Quận Long Biên , Thành Phố Hà Nội.</t>
  </si>
  <si>
    <t>Số 41 Vũ Thạnh, phường Ô Chợ Dừa, quận Đống Đa, HN</t>
  </si>
  <si>
    <t>173 Hà Huy Tập , TT Yên Viên, huyện Gia Lâm, HN</t>
  </si>
  <si>
    <t>153-155 Đê La Thành, phường Nam Đồng, Quận Đống Đa, HN</t>
  </si>
  <si>
    <t>Kiot số 03 và số 04, tầng 1, nhà 23 tầng- CT1, phường Trung Văn, quận Nam Từ Liêm, Hà Nội.</t>
  </si>
  <si>
    <t>Kiot DV-17 tầng 1, Nhà Chung cư @Home, số 987 tam Trinh, phường Yên Sở, Hoàng Mai, Hà Nội</t>
  </si>
  <si>
    <t>Thôn 3, xã Vạn Phúc, huyện Thanh Trì, Hà Nội</t>
  </si>
  <si>
    <t>Số 39 đường Đỗ Xuân Hợp, phường Mỹ Đình 1, quận Nam Từ Liêm, Hà Nội</t>
  </si>
  <si>
    <t>Ngã Ba Lương Quy, Xuân Nộn, Đông Anh, Hà Nội</t>
  </si>
  <si>
    <t>Phố Keo, xã Kim Sơn, huyện Gia Lâm, HN</t>
  </si>
  <si>
    <t>Khu 6, Thụy Lôi, xã Thụy Lâm, huyện Đông Anh, HN</t>
  </si>
  <si>
    <t>WIN3998</t>
  </si>
  <si>
    <t>17 Khu 5, Thị trấn Trạm Trôi, huyện Hoài Đức, HN</t>
  </si>
  <si>
    <t>Khu vực Hồ Giềng (Xóm Mới), Ngãi Cầu, xã An Khánh, huyện Hoài Đức, Hà Nội</t>
  </si>
  <si>
    <t>4B Tràng Thi, phường Hàng Trống, Q. Hoàn Kiếm, Hà Nội</t>
  </si>
  <si>
    <t>Số 26 ngõ 58 Trần Bình, phường Mai Dịch, Q. Cầu Giấy, Hà Nội</t>
  </si>
  <si>
    <t>Lô 21 khu BT4-3 Khu nhà ở Trung Văn,đường trung văn, phường Trung Văn, quận Nam Từ Liêm, HN</t>
  </si>
  <si>
    <t>42 Vĩnh Tuy, phường Vĩnh Tuy, quận Hai Bà Trưng, HN</t>
  </si>
  <si>
    <t>Tầng 1, Gemek Tower, KĐTM Lê Trọng Tấn – Geleximco, đường Lê Trọng Tấn, 
xã An Khánh, huyện Hoài Đức, Hà Nội</t>
  </si>
  <si>
    <t>60 Tứ Hiệp, xã Tứ Hiệp, huyện Thanh Trì, HN</t>
  </si>
  <si>
    <t>86 Quan Nhân, phường Nhân Chính, Quận Thanh Xuân, thành phố Hà Nội</t>
  </si>
  <si>
    <t>Ô 13A, lô Ơ2, khu nhà ở Bán đảo Linh Đàm, Hoàng Liệt, phường Hoàng Liệt , Quận Hoàng Mai, HN</t>
  </si>
  <si>
    <t>271 Nam Dư, phường Lĩnh Nam, quận Hoàng Mai, HN</t>
  </si>
  <si>
    <t>Tầng 1, Chung cư Packexim 2, ngách 6 ngõ 15 An Dương Vương, 
phường Phú Thượng, quận Tây Hồ, HN</t>
  </si>
  <si>
    <t>E4.1.9 (SH09), tầng 1, Tòa nhà E4, thuộc tòa CT2 KĐTM Mỹ Đình - Mễ Trì (Dự án Emerald), đường Đình Thôn,
 phường Mỹ Đình 1, quận Nam Từ Liêm, HN</t>
  </si>
  <si>
    <t>TT01-05,Tòa NO-CT1, Hải Đăng City, Hàm Nghi, Phường Mỹ Đình 2, Quận Nam Từ Liêm, TP Hà Nội</t>
  </si>
  <si>
    <t>SO05A, tầng 1, Tòa A3 (CT03), KCH Vinhomes Gardenia, Hàm Nghi, phường Cầu Diễn, Quận Nam Từ Liêm, HN</t>
  </si>
  <si>
    <t>Gian hàng kinh doanh số 115 tại tầng 1 thuộc nhà chung cư số G2, phường Mễ Trì, quận Nam Từ Liêm, Hà Nội</t>
  </si>
  <si>
    <t>LK02-03, khu C14 Bộ Công an, đường Trung Văn, phường Trung Văn, Quận Nam Từ Liêm, Hà Nội</t>
  </si>
  <si>
    <t>WIN4064</t>
  </si>
  <si>
    <t>175 KHU BIỆT THỰ THỦY NGUYÊN, MAIRINA ECOPARK  XÃ PHỤNG CÔNG VĂN GIANG HƯNG YÊN</t>
  </si>
  <si>
    <t>Tầng 1, chung cư cao tầng, Lô C4, phường Xuân Tảo, Quận Bắc Từ Liêm, Hà Nội</t>
  </si>
  <si>
    <t>Số 1 ngõ 206 đường Cổ Linh, phường Long Biên, quận Long Biên, Hà Nội</t>
  </si>
  <si>
    <t>4-TT2A, Khu nhà liền kề 622 Minh Khai, phường Vĩnh Tuy, quận Hai Bà Trưng, HN</t>
  </si>
  <si>
    <t>WIN4068</t>
  </si>
  <si>
    <t>Tầng 1, nhà CT8A, dự án công trình HH Đại Thanh, xã Tả Thanh Oai, huyện Thanh Trì, HN</t>
  </si>
  <si>
    <t>LK09 Khu nhà thấp tầng ngõ 38 Xuân La, phường Xuân La, quận Tây Hồ, HN</t>
  </si>
  <si>
    <t>TT18-50 KĐTM Văn Phú, đường Lê Trọng Tấn, phường Phú La, quận Hà Đông, Hà Nội</t>
  </si>
  <si>
    <t>Đường mới Tứ Hiệp, Ngũ Hiệp- Tự Khoát, xã Ngũ Hiệp, huyện Thanh Trì, HN</t>
  </si>
  <si>
    <t>58A Nguyễn Khánh Toàn, phường Quan Hoa, quận Cầu Giấy, HN</t>
  </si>
  <si>
    <t>win4094</t>
  </si>
  <si>
    <t>8 Hoàng Công Chất, phường Phú Diễn, quận Bắc Từ Liêm, Hà Nội</t>
  </si>
  <si>
    <t>5 ngõ 464 Âu Cơ, Phường Nhật Tân, quận Tây Hồ, HN</t>
  </si>
  <si>
    <t>WIN4102</t>
  </si>
  <si>
    <t>PRV - KHU THẤP TẰNG 2A PARK RIVER ECOPARK XUÂN QUAN VĂN GIANG HUNGE YÊN</t>
  </si>
  <si>
    <t>01 nhà B1, khu tập thể Quân đội Mai Dịch, phường Mai Dịch, quận Cầu Giấy, HN</t>
  </si>
  <si>
    <t>51 phố Huyện, thị trấn Quốc Oai, huyện Quốc Oai, HN</t>
  </si>
  <si>
    <t>Thôn Phương Trạch, xã Vĩnh Ngọc, huyện Đông Anh, HN</t>
  </si>
  <si>
    <t>Kiot C3-2, Chung cư C3, KĐT Mỹ Đình 1, Nguyễn Cơ Thạch, phường Cầu Diễn, quận Nam Từ Liêm, thành phố Hà Nội</t>
  </si>
  <si>
    <t>Kiot C3-2, Chung cư C3, KĐT Mỹ Đình 1, Nguyễn Cơ Thạch, phường Cầu Diễn, quận Nam Từ Liêm, HN</t>
  </si>
  <si>
    <t>284 Tựu Liệt, xã Tam Hiệp, Thanh Trì, Hà Nội</t>
  </si>
  <si>
    <t>30 ngách 33A ngõ 107 Lĩnh Nam, Phường Vĩnh Hưng, Quận Hoàng Mai, HN</t>
  </si>
  <si>
    <t>WIN4117</t>
  </si>
  <si>
    <t>45 Phủ Doãn, phường Hàng Trống, quận Hoàn Kiếm, Hà Nội</t>
  </si>
  <si>
    <t>61, TDP 3 Do Nha, phường Tây Mỗ, quận Nam Từ Liêm, HN</t>
  </si>
  <si>
    <t>Thôn Lỗ Khê, Xã Liên Hà, Huyện Đông Anh, HN</t>
  </si>
  <si>
    <t>Thôn Công Đình, xã Đình Xuyên, huyện Gia Lâm, HN</t>
  </si>
  <si>
    <t>Tầng 1, số 44 ngõ 260 đội cấn , phường Liễu Giai, quận Ba Đình, Hà Nội</t>
  </si>
  <si>
    <t>119 Đường Nước Phần lan, phường Tứ Liên, quận Tây Hồ, HN</t>
  </si>
  <si>
    <t>Số 22 Phố Hoàng Diệu, Phường Quang Trung, thị xã Sơn Tây, HN</t>
  </si>
  <si>
    <t>134 Lò Đúc, phường Đống Mác, quận Hai Bà Trưng, HN</t>
  </si>
  <si>
    <t>30 Phạm Văn Đồng, phường Dịch Vọng, quận Cầu Giấy, HN</t>
  </si>
  <si>
    <t>Xóm 8, thôn Thụy Khuê, xã Sài Sơn, huyện Quốc Oai, HN</t>
  </si>
  <si>
    <t>262 Lĩnh Nam, phường Lĩnh Nam, quận Hoàng Mai, HN</t>
  </si>
  <si>
    <t>SH43, tầng 1, tòa K2, CT2, Khu Hi Brand, KĐTM Văn Phú (the K-Park), phường Phú La, quận Hà Đông, HN</t>
  </si>
  <si>
    <t>SO-05, tầng 1, tòa R1, Royal City, 72A Nguyễn Trãi, Phường Thượng Đình, Quận Thanh Xuân, HN</t>
  </si>
  <si>
    <t>Thôn Đồng Bụt, xã Ngọc Liệp, huyện Quốc Oai, Hà Nội</t>
  </si>
  <si>
    <t>Ô 103, tầng 1, Tòa nhà HH An Bình 1, KĐTM Định Công, phường Định Công, quận Hoàng Mai, HN</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</si>
  <si>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</si>
  <si>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</si>
  <si>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</si>
  <si>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</si>
  <si>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</si>
  <si>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Tầng 1, tầng 2 thuộc tòa nhà A6, dự án Bình City, Khu đô thị Thành phố Giao Lưu, 
phường Cổ Nhuế 2, quận Bắc Từ Liêm, HN</t>
  </si>
  <si>
    <t>Tổ 6 ,Thanh Lãm, phường Phú Lãm, quận Hà Đông, HN</t>
  </si>
  <si>
    <t>20 Văn Phú, phường Phú La, quận Hà Đông, HN</t>
  </si>
  <si>
    <t>97 Phố Vác, xã Dân Hòa, huyện Thanh Oai, HN</t>
  </si>
  <si>
    <t>Số 121 Phú Minh ( khu 1, đường 2 xã Phú Minh), huyện Sóc Sơn, HN</t>
  </si>
  <si>
    <t>số 77, tổ 6, thị trấn Sóc Sơn, huyện Sóc Sơn, HN</t>
  </si>
  <si>
    <t>Thôn 6 xã Ninh Hiệp, huyện Gia Lâm, Hà Nội</t>
  </si>
  <si>
    <t>Thôn Mai Châu, xã Đại Mạch, huyện Đông Anh, Hà Nội</t>
  </si>
  <si>
    <t>Thôn Lưu Phái, Xã Ngũ Hiệp, Huyện Thanh Trì, HN</t>
  </si>
  <si>
    <t>Tổ dân phố số 6, thị trấn Quang Minh, huyện Mê Linh, Hà Nội</t>
  </si>
  <si>
    <t>A4-10 Tầng 1, tầng 2 thuộc tòa nhà A4, dự án Bình City, Khu đô thị Thành phố Giao Lưu, 
phường Cổ Nhuế 2, quận Bắc Từ Liêm, HN</t>
  </si>
  <si>
    <t>2 Vương Thừa Vũ, phường Khương Trung, quận Thanh Xuân, HN</t>
  </si>
  <si>
    <t>543 Thanh Lương, xã Bích Hòa, huyện Thanh Oai, HN</t>
  </si>
  <si>
    <t>429 Chùa Thông, Phường Sơn Lộc, Thị xã Sơn Tây, HN</t>
  </si>
  <si>
    <t>Phố Nỷ, xã Trung Giã, huyện Sóc Sơn, HN</t>
  </si>
  <si>
    <t>TM 11-A, Tầng 1, Tòa CT9A (Bamboo Garden), KĐT Quốc Oai, xã Sài Sơn, 
huyện Quốc Oai, HN</t>
  </si>
  <si>
    <t>106 CT2 - KĐT Văn Khê, đường Tố Hữu, phường La Khê, quận Hà Đông, HN</t>
  </si>
  <si>
    <t>WIN4244</t>
  </si>
  <si>
    <t>Số 1 đường Kim Đồng, phường Giáp Bát, quận Hoàng Mai, HN</t>
  </si>
  <si>
    <t>P110 nhà G9, 1 ngõ 495 Nguyễn Trãi, Phường Thanh Xuân Nam, Quận Thanh Xuân, HN</t>
  </si>
  <si>
    <t>103 ngõ 4 Phương Mai, P.Phương Mai, Q.Đống Đa, TP.Hà Nội</t>
  </si>
  <si>
    <t>Kiot 2-3, Tầng 1, Khu B, chung cư N04A-CC5, Khu Đoàn Ngoại Giao, 
P.Xuân Tảo, Q.Bắc Từ Liêm, HN</t>
  </si>
  <si>
    <t>win4258</t>
  </si>
  <si>
    <t>Số 1 La Thành, Phường Lê Lợi, Thị xã Sơn Tây, HN</t>
  </si>
  <si>
    <t>N2-L1-04, Tầng 1, Tòa NƠ2, Gold Season, 47 Nguyễn Tuân, Phường Thanh Xuân Trung, Quận Thanh Xuân, HN</t>
  </si>
  <si>
    <t>Số 121 Ỷ La, P.Dương Nội, Q. Hà Đông, HN</t>
  </si>
  <si>
    <t>18 Dốc Lã, Xã Yên Thường, Huyện Gia Lâm, TP.Hà Nội</t>
  </si>
  <si>
    <t>Tầng 1 Tháp B, Tòa nhà Central Point, 219 Trung Kính, Phường Yên Hòa, Quận Cầu Giấy, HN</t>
  </si>
  <si>
    <t>WIN4274</t>
  </si>
  <si>
    <t>Số 25-27 ngõ 214 Nguyễn Xiển, phường Hạ Đình, quận Thanh Xuân, HN</t>
  </si>
  <si>
    <t>Ki ốt số 38-40, tầng 1 thuộc tòa nhà B2.1.HH03D, Khu đô thị Thanh Hà - 
Cienco5, xã Cự Khê, huyện Thanh Oai, HN</t>
  </si>
  <si>
    <t>48 ngõ 99 Đức Giang, P.Thượng Thanh, Q.Long Biên, HN</t>
  </si>
  <si>
    <t>Số 67 Đường 2, khu 2 xã Phú Minh, huyện Sóc Sơn, HN</t>
  </si>
  <si>
    <t>L1-08, tầng 1 tòa HH3 - Khu chức năng đô thị Đại Mỗ (FLC Đại Mỗ), phường Đại Mỗ, quận Nam Từ Liêm, HN</t>
  </si>
  <si>
    <t>Xóm Tây, xã Vân Nội, Huyện Đông Anh, HN</t>
  </si>
  <si>
    <t>83 An Trạch, phường Quốc Tử Giám, Quận Đống Đa, Hà Nội</t>
  </si>
  <si>
    <t>Tầng 1 Tòa nhà Cowa Tower, 199 Hồ Tùng Mậu, Phường Cầu Diễn, Quận Nam Từ Liêm, Thành phố Hà Nội</t>
  </si>
  <si>
    <t>Tầng 1 Tòa nhà Cowa Tower, 199 Hồ Tùng Mậu, Phường Cầu Diễn, Quận Nam Từ Liêm, HN</t>
  </si>
  <si>
    <t>Lô 01, Tầng 1, Tòa CT3, Dự án nhà ở XH CBCS Bộ Công an, 170 ngõ 43 Cổ Nhuế, 
phường Cổ Nhuế 2, quận Bắc Từ Liêm, HN</t>
  </si>
  <si>
    <t>PL01-11 Dự án Khu đô thị Vinhomes Riverside 2, khu Phong Lan 1
, đường Nguyễn Lam, phường Phúc Đồng, quận Long Biên, HN</t>
  </si>
  <si>
    <t>Số 35 ngõ 381 Nguyễn Khang, Tổ 17, P. Yên Hòa, Q. Cầu Giấy, HN</t>
  </si>
  <si>
    <t>Ki ốt số: 54-56, tầng 1, tòa nhà B1.4-HH02-2C, Khu đô thị Thanh Hà – 
Cienco5, xã Cự Khê, huyện Thanh Oai, HN</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</si>
  <si>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</si>
  <si>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Xóm Mới, Ngọc Than, xã Ngọc Mỹ, huyện Quốc Oai, Hà Nội</t>
  </si>
  <si>
    <t>Số 183 Đường Nguyễn Ngọc Vũ, Tổ 6, phường Trung Hòa, Quận Cầu Giấy, HN</t>
  </si>
  <si>
    <t>Ô DVTM-04, tầng 1, khu B(361), tòa MHDI, ngõ 60 Hoàng Quốc Việt, P. Nghĩa Đô, Q. Cầu Giấy, Hà Nội</t>
  </si>
  <si>
    <t>Số 6 ngõ 22 Phú Viên, P. Bồ Đề, Q. Long Biên, Hà Nội</t>
  </si>
  <si>
    <t>WIN4340</t>
  </si>
  <si>
    <t>Số 171 đường Giải Phóng, phường Đồng Tâm, quận Hai Bà Trưng, HN</t>
  </si>
  <si>
    <t>Số 103- 105 đường Đa Phúc, thôn Dược Thượng, xã Tiên Dược, huyện Sóc Sơn, HN</t>
  </si>
  <si>
    <t>Xóm Tự, Thôn Phù Đổng, Xã Phù Đổng, Huyện Gia Lâm, HN</t>
  </si>
  <si>
    <t>Tổ 1, TT Quang Minh, H. Mê Linh, TP Hà Nội</t>
  </si>
  <si>
    <t>WIN4361</t>
  </si>
  <si>
    <t>19A Xa La, Phường Phúc La, Quận Hà Đông, HN</t>
  </si>
  <si>
    <t>win4364</t>
  </si>
  <si>
    <t>Thôn An Hạ, xã An Thượng, huyện Hoài Đức, Hà Nội (trên đường 72 cũ)</t>
  </si>
  <si>
    <t>Kiot 82, tầng 1, tòa HH3C, Khu DV TH và nhà ở Hồ Linh Đàm, P.Hoàng Liệt, Q.Hoàng Mai, HN</t>
  </si>
  <si>
    <t>Lô số 06, tầng 1, tòa nhà CT1- AB, Mễ trì, Q.Nam Từ Liêm, Hà Nội</t>
  </si>
  <si>
    <t>Tầng 1, Tòa A, Lô CT-21B, KĐTM Việt Hưng, Đào Văn Tập
, phường Giang Biên, quận Long Biên, HN</t>
  </si>
  <si>
    <t>Lô số 03A, Tòa nhà H thuộc Dự Án HH2 khu đô thị mới Dương Nội, Hà Đông, Hà Nội.</t>
  </si>
  <si>
    <t>Khu 7 - Phố Yên- Tiền Phong- Mê Linh - Hà Nội</t>
  </si>
  <si>
    <t>Lô 05, tầng 1, tòa N01, New Horizon city, 87 Lĩnh Nam, P.Mai Động, Q.Hoàng Mai, Hà Nội</t>
  </si>
  <si>
    <t>WIN4419</t>
  </si>
  <si>
    <t>R2.101, tòa nhà R2, 28 Lô X3, đường Trần Hữu Dực, P.Cầu Diễn, Q.Nam Từ Liêm, Hà Nội</t>
  </si>
  <si>
    <t>Số 153 - 155 phố Thanh Am, Tổ 23, P.Thượng Thanh, Q.Long Biên, HN</t>
  </si>
  <si>
    <t>Tầng 1, Eurowindow Multicomplex, 27 Trần Duy Hưng, P. Trung Hòa, Q.Cầu Giấy, HN</t>
  </si>
  <si>
    <t>56B Đinh Tiên Hoàng, Phường Ngô Quyền, Thị xã Sơn Tây, HN</t>
  </si>
  <si>
    <t>56 ngõ 43 Cổ Nhuế, Phường Cổ Nhuế 2, Q. Bắc Từ Liêm, HN</t>
  </si>
  <si>
    <t>Thôn Kiêu Kỵ, Xã Kiêu Kỵ, Huyện Gia Lâm, HN</t>
  </si>
  <si>
    <t>Số 78 đường quốc lộ 3, xã Phù Lỗ, huyện Sóc Sơn, Hà Nội</t>
  </si>
  <si>
    <t>Ô số 38 BT1, Khu ĐTM Pháp Vân - Tứ Hiệp, phường Hoàng Liệt, quận Hoàng Mai, HN</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</si>
  <si>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</si>
  <si>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</si>
  <si>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</si>
  <si>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G116 – Tầng 1, Lô HH Chung cư G1, Vinhomes Greenbay, Đường Lương thế vinh kéo dài, Phường mễ trì, Quận Nam Từ Liêm, Hà Nội</t>
  </si>
  <si>
    <t>Khu Chợ Kim, Xã Xuân Nộn, Huyện Đông Anh, HN</t>
  </si>
  <si>
    <t>WIN4503</t>
  </si>
  <si>
    <t>Tầng 1, tòa nhà 18 tầng One 18 tại 19 ngõ 298 đường Ngọc Lâm, Long Biên, Hà Nội</t>
  </si>
  <si>
    <t>Xóm 4, Xã Đông Dư, Huyện Gia Lâm, HN</t>
  </si>
  <si>
    <t>Số 45 Ngõ Thịnh Hào 1 Tôn Đức Thắng, phường Hàng Bột, Quận Đống Đa, HN</t>
  </si>
  <si>
    <t>Gian Hàng Thương Mại 10+ 11, Tầng 1, Tòa Nhà Pearl 1, số 01 đường Châu Văn Liêm, phường Phú Đô, quận Nam Từ Liêm, HN</t>
  </si>
  <si>
    <t>WIN4513</t>
  </si>
  <si>
    <t>Sân vận động trung tâm đường Quang Lãm, phường Phú Lãm, Quận Hà Đông, HN</t>
  </si>
  <si>
    <t>Gian hàng 110, tầng 1, Tòa nhà N01C Trung tâm Thương Mại và Dịch vụ Golden Land, 
số 275 Nguyễn Trãi, P. Thanh Xuân Trung, Q. Thanh Xuân, HN</t>
  </si>
  <si>
    <t>Số 321 Lâm Du, phường Bồ Đề, Quận Long Biên, Hà Nội</t>
  </si>
  <si>
    <t>Thôn Ngãi Cầu, xã An Khánh, huyện Hoài Đức,TP Hà Nội  (991 đường 72 cũ)</t>
  </si>
  <si>
    <t>Thôn 06, xã Song Phương, huyện Hoài Đức, HN</t>
  </si>
  <si>
    <t>Kiot 30 -32, tầng 1 tòa nhà Văn phòng Hồ Linh Đàm, phường Hoàng Liệt, quận Hoàng Mai, HN</t>
  </si>
  <si>
    <t>Số 65B Nguyễn Công Trứ, phường Đồng Nhân, quận Hai Bà Trưng, HN</t>
  </si>
  <si>
    <t>83 Quang Tiến, Phường Đại Mỗ, Quận Nam Từ Liêm, HN</t>
  </si>
  <si>
    <t>Số 20 tổ 3, phường Giang Biên, Q.Long Biên, HN</t>
  </si>
  <si>
    <t>120 Phố Mã, Phù Linh, Sóc Sơn, Hà Nội</t>
  </si>
  <si>
    <t>Căn hộ A2 – Lô BT04 – Đô thị mới Việt Hưng, phường Giang Biên, quận Long Biên , Hà Nội</t>
  </si>
  <si>
    <t>Số 25 phố Phúc Tân, phường Phúc Tân, quận Hoàn Kiếm, HN</t>
  </si>
  <si>
    <t>Ki ốt số 02-04, tầng 1 thuộc tòa nhà B2.1.HH03B, Khu đô thị Thanh Hà - 
Cienco5, xã Cự Khê, huyện Thanh Oai, HN</t>
  </si>
  <si>
    <t>Đội 7 Ngọc Hồi, Xã Ngọc Hồi, Huyện Thanh Trì, HN</t>
  </si>
  <si>
    <t>Số 48 ngõ 467 Lĩnh Nam, phường Lĩnh Nam, quận Hoàng Mai, HN</t>
  </si>
  <si>
    <t>BT4-B-1.3-7-Khu đô thị mới Đặng Xá II, Gia Lâm, Hà Nội</t>
  </si>
  <si>
    <t>38 đường Ngô Quyền, Phường Ngô Quyền, Thị xã Sơn Tây, HN</t>
  </si>
  <si>
    <t>Tầng 1, Khu A, tòa Viet Duc Complex, ngõ 164 Khuất Duy Tiến, phường Nhân Chính, quận Thanh Xuân, Hà Nội</t>
  </si>
  <si>
    <t>161 Khu Phố, Thị trấn Liên Quan, Huyện Thạch Thất, HN</t>
  </si>
  <si>
    <t>Thôn 6, Xã Thạch Xá, Thạch Thất, HN</t>
  </si>
  <si>
    <t>Ô thương mại dịch vụ số 5 - tầng 01, Tòa nhà NewSkyline, Lô CC2 Khu đô thị mới Văn Quán - Yên Phúc, Phường Văn Quán, Quận Hà Đông, HN</t>
  </si>
  <si>
    <t>Kiot 103, tầng 1 tòa nhà CT13 Khu Đô thị mới Tứ Hiệp, xã Tứ Hiệp, Huyện Thanh Trì, HN</t>
  </si>
  <si>
    <t>Số 31 phố Tùng Thiện, Phường Trung Sơn Trầm, Thị xã Sơn Tây, HN</t>
  </si>
  <si>
    <t>WIN4610</t>
  </si>
  <si>
    <t>Số 126 Thanh Lãm, phường Phú Lãm, quận Hà Đông, Hà Nội</t>
  </si>
  <si>
    <t>Số 72 ngõ 56 Thạch Cầu, Quận Long Biên, HN</t>
  </si>
  <si>
    <t>47 Quốc Lộ 2, khối 2, Phù Lỗ, Sóc Sơn, Hà Nội</t>
  </si>
  <si>
    <t>win4636</t>
  </si>
  <si>
    <t>236 đường Xuân Khanh, Xuân Khanh, Thị xã Sơn Tây, HN</t>
  </si>
  <si>
    <t>50 phố tía , tô hiệu, thường tín, hà nội</t>
  </si>
  <si>
    <t>Số 1 Yên Phúc, Phường Phúc La, Quận Hà Đông, Hà Nội</t>
  </si>
  <si>
    <t>Chân cầu Tự Khoát, Xã Ngũ Hiệp, Huyện Thanh Trì, HN</t>
  </si>
  <si>
    <t>126A Thanh Vị, Phường Sơn Lộc, Thị xã Sơn Tây, HN</t>
  </si>
  <si>
    <t>DVTM-05, tầng 1+2 tòa nhà CT1 Khu đô thị Gelexia Riverside
, 885 Tam Trinh, phường Yên Sở, quận Hoàng Mai, HN</t>
  </si>
  <si>
    <t>Thôn Tương Chúc (Chân cầu Tự Khoát), Xã Ngũ Hiệp, Huyện Thanh Trì, HN</t>
  </si>
  <si>
    <t>Xóm 5 văn phú ,thường tín, hà nội</t>
  </si>
  <si>
    <t>Thôn Xâm Dương 3, xã Ninh Sở, huyện Thường Tín, HN</t>
  </si>
  <si>
    <t>Đội 2, Xã Tự Nhiên, Huyện Thường Tín, HN</t>
  </si>
  <si>
    <t>Số 7 Xóm Đinh Tiên Hoàng, Xã Hà Hồi, Huyện Thường Tín, HN</t>
  </si>
  <si>
    <t>Khu Thá, xã Xuân Giang, huyện Sóc Sơn, Hà Nội</t>
  </si>
  <si>
    <t>78 Cầu Trì, Phường Sơn Lộc, Thị xã Sơn Tây, HN</t>
  </si>
  <si>
    <t>31-LK41 Khu Đô Thị Vân Canh, Xã Vân Canh, Huyện Hoài Đức, HN</t>
  </si>
  <si>
    <t>28 Hòe Thị, Phường Phương Canh, Quận Nam Từ Liêm, Hà Nội</t>
  </si>
  <si>
    <t>79 Ngọc Đại, Phường Đại Mỗ, Quận Nam Từ Liêm, Hà Nôi</t>
  </si>
  <si>
    <t>314 Trần Cung, Phường Cổ Nhuế 1, Quận Bắc Từ Liêm, Hà Nội</t>
  </si>
  <si>
    <t>Tầng 1 Tòa nhà Kinh Đô, số 93 Lò Đúc, phường Phạm Đình Hổ, quận Hai Bà Trưng, HN</t>
  </si>
  <si>
    <t>344 Ngọc Thụy, Phường Ngọc Thụy, Quận Long Biên, HN</t>
  </si>
  <si>
    <t>Số 2 ngõ 239 đường Trâu Quỳ, TDP An Đào, thị trấn Trâu Quỳ, huyện Gia Lâm, Hà Nội</t>
  </si>
  <si>
    <t>106 Nguyễn Hiền, phường Bách Khoa, quận Hai Bà Trưng, HN</t>
  </si>
  <si>
    <t>Lô 04, Tầng 1, nhà chung cư số CT1, 
phường Cổ Nhuế 2, quận Bắc Từ Liêm, HN</t>
  </si>
  <si>
    <t>98 Miếu Thờ, Xã Tiên Dược, Huyện Sóc Sơn, Hà Nội</t>
  </si>
  <si>
    <t>B12 Chợ Phú Cường, Xã Phú Cường, Huyện Sóc Sơn, Hà Nội</t>
  </si>
  <si>
    <t>Khu 10 Chợ Phố Hạ, Xã Mê Linh, Huyện Mê Linh, Hà Nội</t>
  </si>
  <si>
    <t>Khu A - Khu đất dịch vụ Do Lộ, Yên Nghĩa, Hà Đông, Hà Nội</t>
  </si>
  <si>
    <t>WIN4864</t>
  </si>
  <si>
    <t>138 Thị trân văn giang</t>
  </si>
  <si>
    <t>14 Trần Quý Cáp, Phường Văn Miếu, Quận Đống Đa, HN</t>
  </si>
  <si>
    <t>WIN4878</t>
  </si>
  <si>
    <t>Xã Ngũ Hiệp, Huyện Thanh Trì, HN</t>
  </si>
  <si>
    <t>WIN4880</t>
  </si>
  <si>
    <t>Thôn bên  363 thị trân văn giang</t>
  </si>
  <si>
    <t>Cụm 6 Thị trấn Phúc Thọ, Huyện Phúc Thọ, HN</t>
  </si>
  <si>
    <t>186 và 188 Tư Đình, Phường Long Biên, Quận Long Biên, Hà Nội</t>
  </si>
  <si>
    <t>SH6B+SH7B, Tầng 1 Tòa nhà HH3, Số 32 Phố Đại Từ, Phường Đại Kim, Quận Hoàng Mai, HN</t>
  </si>
  <si>
    <t>Xóm Dền, Xã Di Trạch, Huyện Hoài Đức, HN</t>
  </si>
  <si>
    <t>Khu 10 Thôn Thường Lệ, Xã Đại Thịnh, Huyện Mê Linh, HN</t>
  </si>
  <si>
    <t>Kiot 03 - Tầng 01, chung cư CT4, KĐTM Thạch Bàn, Phường Thạch Bàn, Quận Long Biên, Hà Nội</t>
  </si>
  <si>
    <t>Tầng 1, Tòa nhà Golden West, Số 2 Lê Văn Thiêm, Phường Nhân Chính, Quận Thanh Xuân, HN</t>
  </si>
  <si>
    <t>QL3 Phố Lộc Hà, Xã Mai Lâm, Huyện Đông Anh, Hà Nội</t>
  </si>
  <si>
    <t>Ngã Ba Yên Tàng, Thôn Yên Tàng, Xã Bắc Phú, Huyện Sóc Sơn, HN</t>
  </si>
  <si>
    <t>LK11-Lô 6, Dự án nhà ở Phùng Khoang, Phường Trung Văn, Quận Nam Từ Liêm, Hà Nội</t>
  </si>
  <si>
    <t>WIN4986</t>
  </si>
  <si>
    <t>Thôn Đìa, Xã Nam Hồng, Huyện Đông Anh, Hà Nội</t>
  </si>
  <si>
    <t>Thôn Quất Động, Xã Quất Động, Huyện Thường Tín, HN</t>
  </si>
  <si>
    <t>Số 38 Khu Tái Định Cư Ngô Thì Nhậm, Đường Phan Đình Giót, Phường La Khê, Quận Hà Đông, HN</t>
  </si>
  <si>
    <t>Thôn 9, Xã Phùng Xá, Huyện Thạch Thất, HN</t>
  </si>
  <si>
    <t>BT25, Lô TT2, Khu nhà ở C37 BCA, Khu đô thị mới Phùng Khoang, Phường Trung Văn, Quận Nam Từ Liêm, HN</t>
  </si>
  <si>
    <t>Số 67+69 Đường Ngô Đình Mẫn, Phường La Khê, Quận Hà Đông, HN</t>
  </si>
  <si>
    <t>Thôn Thọ Giáo, Xã Tân Minh, Huyện Thường Tín, HN</t>
  </si>
  <si>
    <t>Số 16 Hòa Sơn, Thị trấn Chúc Sơn, Huyện Chương Mỹ, HN</t>
  </si>
  <si>
    <t>Thôn Thái Hòa, Xã Bình Phú, Huyện Thạch Thất, HN</t>
  </si>
  <si>
    <t>Kiot dịch vụ số 2, Tầng 1, Tòa nhà B, Dự án X2, Phường Cầu Diễn, Nam Từ Liêm, Hà Nội</t>
  </si>
  <si>
    <t>Số 42 Đường Nghĩa Lộ, Phường Yên Nghĩa, Quận Hà Đông, HN</t>
  </si>
  <si>
    <t>Số 83, Ngõ 384, Đường Đông Hội, Xã Đông Hội, Huyện Đông Anh, Hà Nội</t>
  </si>
  <si>
    <t>55 Cầu Cốc, Phường Tây Mỗ, Nam Từ Liêm, Hà Nội</t>
  </si>
  <si>
    <t>Số 168 Thôn Mới, Xã Cao Dương, Huyện Thanh Oai, HN</t>
  </si>
  <si>
    <t>Thôn Yên Ngưu, Xã Tam Hiệp, Huyện Thanh Trì, HN</t>
  </si>
  <si>
    <t>248 Chợ Chiều Chuông, Xã Phương Trung, Huyện Thanh Oai, HN</t>
  </si>
  <si>
    <t>Số 120 QL21, Thôn Tảo Dương, Xã Hồng Dương, Huyện Thanh Oai, HN</t>
  </si>
  <si>
    <t>37 Thôn Chằm, Xã Bình Minh, Huyện Thanh Oai, HN</t>
  </si>
  <si>
    <t>Thôn Cổ Dương, Xã Tiên Dương, Huyện Đông Anh, HN</t>
  </si>
  <si>
    <t>Thôn Ngọc Chi ( Ngã tư Chợ Ngọc Chi), Xã Vĩnh Ngọc, Huyện Đông Anh, HN</t>
  </si>
  <si>
    <t>Số 9 Nam Dư, Phường Lĩnh Nam, Quận Hoàng Mai, HN</t>
  </si>
  <si>
    <t>Khu dân cư Bắc Thăng Long, Xã Hải Bối, Huyện Đông Anh, HN</t>
  </si>
  <si>
    <t>Thôn Bình An, Xã Trung Giã, Huyện Sóc Sơn, HN</t>
  </si>
  <si>
    <t>Số 1, TT Tổng Công ty Dược Việt Nam, tổ 1, phường Quan Hoa, quận Cầu Giấy, Hà Nội</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</si>
  <si>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</si>
  <si>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</si>
  <si>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</si>
  <si>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Căn B4 Số 23 Phố Cự Lộc, P.Thượng Đình, Q.Thanh Xuân, HN</t>
  </si>
  <si>
    <t>win5255</t>
  </si>
  <si>
    <t>Đội 4 Thôn 1 Xã Thạch Đà, Huyện Mê Linh, HN</t>
  </si>
  <si>
    <t>Khu 14 Thôn Yên Nhân, Xã Tiền Phong, Huyện Mê Linh, HN</t>
  </si>
  <si>
    <t>Khu 5 Thôn Do Hạ, Xã Tiền Phong, Huyện Mê Linh, HN</t>
  </si>
  <si>
    <t>134 Hoàng Tăng Bí, TDP Tân Nhuệ, Thụy Phương, Quận Bắc Từ Liêm, Hà Nội</t>
  </si>
  <si>
    <t>Khu đấu giá Tổ 1 Thị trấn Sóc Sơn, Huyện Sóc Sơn, TP Hà Nội</t>
  </si>
  <si>
    <t>Thôn Bến Trung, Xã Bắc Hồng, Huyện Đông Anh, HN</t>
  </si>
  <si>
    <t>Thôn Lã Côi, Xã Yên Viên, Huyện Gia Lâm, HN</t>
  </si>
  <si>
    <t>Huyện ứng Hòa</t>
  </si>
  <si>
    <t>95 Ba Thá, Xã Viên An, Huyện Ứng Hòa, HN</t>
  </si>
  <si>
    <t>85 Lê Lợi, Thị Trấn Vân Đình, Huyện Ứng Hòa, HN</t>
  </si>
  <si>
    <t>Tổ dân phố số 17, Phường Thanh Trì, Quận Hoàng Mai, HN</t>
  </si>
  <si>
    <t>71 Ngõ 180 Tây Mỗ, Quận Nam Từ Liêm, Hà Nội</t>
  </si>
  <si>
    <t>Số 158 Tiểu khu Phú Thịnh, Thị trấn Phú Minh, Huyện Phú Xuyên, HN</t>
  </si>
  <si>
    <t>114 Ngõ Văn Chương 2, Phường Văn Chương, Quận Đống Đa, Hà Nội</t>
  </si>
  <si>
    <t>Tầng 1, Tòa nhà UDIC Riverside 1, Ngõ 122 Vĩnh Tuy, Phường Vĩnh Tuy, Quận Hai Bà Trưng, HN</t>
  </si>
  <si>
    <t>Số 110 ngõ 553 Đường Giải Phóng, Phường Giáp Bát, Quận Hoàng Mai, HN</t>
  </si>
  <si>
    <t>win5308</t>
  </si>
  <si>
    <t>QL35 Thôn Phú Nhi, xã Thanh Lâm, huyện Mê Linh, HN</t>
  </si>
  <si>
    <t>32 Sáp Mai, Xã Võng La, Huyện Đông Anh, HN</t>
  </si>
  <si>
    <t>Thôn 5 Xã Cộng Hòa, Huyện Quốc Oai, HN</t>
  </si>
  <si>
    <t>win5324</t>
  </si>
  <si>
    <t>254 Phố Huyện, TT Quốc Oai, Huyện Quốc Oai, HN</t>
  </si>
  <si>
    <t>Kiot TM02 - Tầng 1, 
số 50 ngõ 28 đường Xuân La, Phường Xuân La, Quận Tây Hồ, Hà Nội</t>
  </si>
  <si>
    <t>17 Ngõ 75 Hồ Tùng Mậu, Phường Mai Dịch, Quận Cầu Giấy, HN</t>
  </si>
  <si>
    <t>Thôn 3 Xã Phượng Cách, Huyện Quốc Oai, HN</t>
  </si>
  <si>
    <t>Số 8 Trương Công Giai, tổ 21, phường Dịch Vọng, quận Cầu Giấy, Hà Nội.</t>
  </si>
  <si>
    <t>"Tầng 1 Nhà ở chung cư cao cấp N01-T1, phường Xuân Tảo, quận Bắc Từ Liêm, Hà Nội</t>
  </si>
  <si>
    <t>win5346</t>
  </si>
  <si>
    <t>Thôn Bái Đô, Xã Tri Thủy, Huyện Phú Xuyên, HN</t>
  </si>
  <si>
    <t>Khu Ao ông Sáu, Xã Trung Mầu, Huyện Gia Lâm, HN</t>
  </si>
  <si>
    <t>Lô 03C, tầng 1 Tòa L, Phường Dương Nội, Quận Hà Đông, HN</t>
  </si>
  <si>
    <t>B (SH4), Ô đất B4, Khu đô thị mới Nam Trung Yên, phường Yên Hòa, quận Cầu Giấy, HN</t>
  </si>
  <si>
    <t>Chợ Cầu Xây, thôn Thanh Vân, xã Tân Dân, huyện Sóc Sơn , HN</t>
  </si>
  <si>
    <t>Khu phố, thị trấn Liên Quan, Huyện Thạch Thất, HN</t>
  </si>
  <si>
    <t>WIN5377</t>
  </si>
  <si>
    <t>Nhà số 4+5, Block 1, Ô H-TT1, Khu nhà ở Hi Brand, Khu đô thị mới Văn Phú, Phường Phú La, Quận Hà Đông, HN</t>
  </si>
  <si>
    <t>Tầng 1 Khu căn hộ Tecco Skyville Tower, Xã Tứ Hiệp, Huyện Thanh Trì, HN</t>
  </si>
  <si>
    <t>53 Hậu Dưỡng, Xã Kim Chung, Huyện Đông Anh, HN</t>
  </si>
  <si>
    <t>Tầng 1, tòa nhà CT1B , phường Cổ Nhuế 1, quận Bắc Từ Liêm, Hà Nội</t>
  </si>
  <si>
    <t>Thôn Tằng My, Xã Nam Hồng, Huyện Đông Anh, HN</t>
  </si>
  <si>
    <t>Lô góc tầng 1, Tòa B1, Chung cư Ruby CT3 Phúc Lợi, Quận Long Biên, HN</t>
  </si>
  <si>
    <t>Tháp G, 
Khu đô thị Đông Nam đường Trần Duy Hưng, phường Trung Hòa, quận Cầu Giấy, HN</t>
  </si>
  <si>
    <t>Thôn Đồng Lư, xã Đồng Quang, huyện Quốc Oai, TP Hà Nội</t>
  </si>
  <si>
    <t>Cụm 5, xã Phụng Thượng, Huyện Phúc Thọ, HN</t>
  </si>
  <si>
    <t>Xóm Cầu, Thôn Hòa Mỹ, Xã Hồng Minh, Huyện Phú Xuyên, HN</t>
  </si>
  <si>
    <t>Tổ 10, Phường Thạch Bàn, Quận Long Biên, HN</t>
  </si>
  <si>
    <t>BT1.SH-A(07), Khu đô thị mới Đặng Xá, Xã Đặng Xá, Huyện Gia Lâm, HN</t>
  </si>
  <si>
    <t>Số 18 ngách 1 ngõ 119 Hồ Đắc Di, phường Nam Đồng, quận Đống Đa, Hà Nội</t>
  </si>
  <si>
    <t>17A, Ngõ 9 Nguyễn Tri Phương , phường Điện Biên, quận Ba Đình, HN</t>
  </si>
  <si>
    <t>48 Bích Câu, Phường Quốc Tử Giám, Quận Đống Đa, HN</t>
  </si>
  <si>
    <t>Ngã tư Cổ Đông, Xóm 10, Thôn Đoàn Kết, Xã Cổ Đông, Thị xã Sơn Tây, HN</t>
  </si>
  <si>
    <t>Đội 2, thôn Xuân Bách, xã Quang Tiến, huyện Sóc Sơn, HN</t>
  </si>
  <si>
    <t>Lô A1.2, tầng 1 tòa nhà A, tổ hợp văn phòng, nhà ở cao cấp kết hợp dịch vụ thương mại HBI, 
Số 203 Nguyễn Huy Tưởng, Phương Thanh Xuân Trung, quận Thanh Xuân, HN</t>
  </si>
  <si>
    <t>Số 12 ngõ 4D Đặng Văn Ngữ, phường Trung Tự, quận Đống Đa, HN</t>
  </si>
  <si>
    <t>33-35 Ngõ Quan Thổ 1, Phường Tôn Đức Thức, Quận Đống Đa, HN</t>
  </si>
  <si>
    <t>Thôn Vài, Xã Hợp Thanh, Huyện Mỹ Đức, HN</t>
  </si>
  <si>
    <t>Số 87 Ngõ 322 Mỹ Đình, phường Mỹ Đình, Nam Từ Liêm, Hà Nội</t>
  </si>
  <si>
    <t>33 Võng Thị, Phường Bưởi, Quận Tây Hồ, TP Hà Nội</t>
  </si>
  <si>
    <t>Tầng 1, tòa nhà CT1B Hateco Apolo, phường Phương Canh, Quận Nam Từ Liêm, Hà Nội</t>
  </si>
  <si>
    <t>WIN5475</t>
  </si>
  <si>
    <t>273 Vũ Tông Phan, Phường Khương Trung, Quận Thanh Xuân, Hà Nội</t>
  </si>
  <si>
    <t>Thôn An Duyên, Xã Tô Hiệu, Huyện Thường Tín, HN</t>
  </si>
  <si>
    <t>Số 155 Xóm Đậu, Thôn Vỹ, Xã Cao Viên, Huyện Thanh Oai, HN</t>
  </si>
  <si>
    <t>WIN5488</t>
  </si>
  <si>
    <t>Thôn Thuận Tiến, Xã Dương Xá, Huyện Gia Lâm, HN</t>
  </si>
  <si>
    <t>Tầng 1, Ô I-HH, Dự án Green Pearl, 378 Minh Khai, Phường Vĩnh Tuy, Quận Hai Bà Trưng, HN</t>
  </si>
  <si>
    <t>Số 94 Phố Kim Bài, Thị trấn Kim Bài, Huyện Thanh Oai, HN</t>
  </si>
  <si>
    <t>Kiot 03A+03B+04, Tầng 1 Tòa nhà chung cư CT6,  Xã Tứ Hiệp, Huyện Thanh Trì, HN</t>
  </si>
  <si>
    <t>Thôn Thiết Úng, Xã Vân Hà, Huyện Đông Anh, HN</t>
  </si>
  <si>
    <t>105 Thành Công, Phường Thành Công, Quận Ba Đình, Hà Nội</t>
  </si>
  <si>
    <t>106 Dốc Chợ Thành Công, Phường Thành Công, Quận Ba Đình, Hà Nội</t>
  </si>
  <si>
    <t>Thôn 4 Xã Cát Quế, Huyện Hoài Đức, Hà Nội</t>
  </si>
  <si>
    <t>Tầng 1, tòa nhà C2 thuộc Dự án Khu nhà ở Xuân Đỉnh, phường Xuân Đỉnh, Quận Bắc Từ Liêm, Hà Nội</t>
  </si>
  <si>
    <t>Đội 7, Thôn Đỗ Xá, Xã Vạn Điểm, Huyện Thường Tín, HN</t>
  </si>
  <si>
    <t>Số 79 ngõ 94 Thượng Thanh, Tổ 14 Phường Thượng Thanh, Quận Long Biên, HN</t>
  </si>
  <si>
    <t>174 – 176 Hạ Hội, Xã Tân Lập, Huyện Đan Phượng, HN</t>
  </si>
  <si>
    <t>124 Thanh Ấm, Thị trấn Vân Đình, Huyện Ứng Hòa, HN</t>
  </si>
  <si>
    <t>Số 324 phố Đồng Dinh,Tổ 13, Phường Thạch Bàn, Quận Long Biên, HN</t>
  </si>
  <si>
    <t>Xóm 6,Thôn 3 Xã Thạch Thán, Huyện Quốc Oai, TP Hà Nội</t>
  </si>
  <si>
    <t>32 Phan Đình Giót, Phường Phương Liệt, Quận Thanh Xuân, TP Hà Nội</t>
  </si>
  <si>
    <t>B12A, tầng 1, Tòa B, 423 Minh Khai, Phường Vĩnh Tuy, Quận Hai Bà Trưng, HN</t>
  </si>
  <si>
    <t>Tầng 1, tòa nhà CT2B, phường Cổ Nhuế 1, quận Bắc Từ Liêm, Hà Nội</t>
  </si>
  <si>
    <t>265 Bạch Đằng, Phường Chương Dương, Quận Hoàn Kiếm, HN</t>
  </si>
  <si>
    <t>125 đường Đông Mỹ, Xã Đông Mỹ, Huyện Thanh Trì, HN</t>
  </si>
  <si>
    <t>thôn Kim Thượng, Xã Kim Lũ, huyện Sóc Sơn, Hà Nội</t>
  </si>
  <si>
    <t>Số 36 Đình Thôn, Phường Mỹ Đình 1, Quận Nam Từ Liêm, Hà Nội</t>
  </si>
  <si>
    <t>Số 2 Kỳ Vũ, Phường Thượng Cát, Quận Bắc Từ Liêm, TP.Hà Nội</t>
  </si>
  <si>
    <t>Số 15 Dịch Vọng Hậu, phường Dịch Vọng Hậu, quận Cầu Giấy, HN</t>
  </si>
  <si>
    <t>TDP 2 Mễ Trì Thượng, phường Mễ Trì, quận Nam Từ Liêm, Hà Nội</t>
  </si>
  <si>
    <t>Lô 1-3/E-F, Tòa nhà MD Complex Tower, 68 Nguyễn Cơ Thạch, P. Cầu Diễn, Q. Nam Từ Liêm, Hà Nội.</t>
  </si>
  <si>
    <t>43-45 Phan Xích, Xã Tân Hội, Huyện Đan Phương, HN</t>
  </si>
  <si>
    <t>Dốc Đa TốnThôn Thuận Tốn, Xã Đa Tốn, Huyện Gia Lâm, HN</t>
  </si>
  <si>
    <t>Xóm Mới, thôn Đức Hậu, xã Đức Hòa, huyện Sóc Sơn, Hà Nội</t>
  </si>
  <si>
    <t>1S5A, Tầng 1 Tòa nhà số P06, Dự án Vinhomes Ocean Park, Thị trấn Trâu Quỳ, Huyện Gia Lâm, HN</t>
  </si>
  <si>
    <t>số 50 Thúy lĩnh, Hoàng Mai hà nội</t>
  </si>
  <si>
    <t>Lô DTM01, Tầng 1, Tòa D Viet Duc Complex, ngõ 164 Khuất Duy Tiến, P.Nhân Chính, Q.Thanh Xuân, HN</t>
  </si>
  <si>
    <t>Thôn 2, Xã Lại Yên, Huyện Hoài Đức, HN</t>
  </si>
  <si>
    <t>102 Hoàng Đạo Thành, kim giang, Thanh Xuân, Hà nội</t>
  </si>
  <si>
    <t>200 Hoàng Hoa Thám, phường Thụy Khuê , Quận Tây Hồ, HN</t>
  </si>
  <si>
    <t>88,90 kim Giang, hoàng Mai</t>
  </si>
  <si>
    <t>Số 101 Ngõ 52 Lương Thế Vinh, Phường Thanh Xuân Bắc, Quận Thanh Xuân, Hà Nội Việt Nam</t>
  </si>
  <si>
    <t>1S09 tầng 1 tòa nhà S2.09 dự án vinhomes oceanpark, xã đa tốn gia lâm</t>
  </si>
  <si>
    <t>1S5A tầng 1 tòa s2.16 vin homes ocean park gia lâm</t>
  </si>
  <si>
    <t>D10+D11 Tầng 1 Khối nhà A, 423 Minh Khai, Phường Vĩnh Tuy, Quận Hai Bà Trưng, HN</t>
  </si>
  <si>
    <t>291 TDP 5 Xuân Phương, Nam Từ Liêm, Hà Nội</t>
  </si>
  <si>
    <t>78 ngõ 179 Hoàng Hoa Thám, Ba Đình , Hà Nội</t>
  </si>
  <si>
    <t>Lô đất 14 C, Ô đất 10 C, kdt Nam Trung Yên, HN</t>
  </si>
  <si>
    <t>1S02, Tầng 1 Tòa nhà số S2.03, Dự án Vinhomes Ocean Park, Xã Đa Tốn, Huyện Gia Lâm, HN</t>
  </si>
  <si>
    <t>1 S16 tầng 1 tòa s2,01 dự ánvinhomes oceanpark đa tốn gia lâm</t>
  </si>
  <si>
    <t>Tầng 1 dự án Newtatco, 161 Xuân La, Xuân Đỉnh, Bắc Từ Liêm, Hà Nội</t>
  </si>
  <si>
    <t>Số nhà 07-09 đường Cổ Vân, thôn Dục Nội, xã Việt Hùng, huyện Đông Anh, HN</t>
  </si>
  <si>
    <t>1S17, Tầng 1 Tòa nhà số S2.10, Dự án Vinhomes Ocean Park, Xã Đa Tốn, Huyện Gia Lâm, HN</t>
  </si>
  <si>
    <t>S1,11 Ocean park, tầng 1 tòa nhà S1,11 dự an vinhomes oceanpark đa tốn gia lâm</t>
  </si>
  <si>
    <t>Ô 1S05 Tầng 1 Tòa Nhà Số S3, VinHomes Symphony, đường Hoa Phượng, Phường Phúc Lợi Quận Long Biên, HN</t>
  </si>
  <si>
    <t>Số 167 Phú Diễn, tổ 13, phường Phú Diễn, quận Bắc Từ Liêm, HN</t>
  </si>
  <si>
    <t>1S12 tầng 1 tòa S1.05 vin homes ocean park gia lâm</t>
  </si>
  <si>
    <t>1S18 tầng 1 tòa S1.09 vinhomes Ocean park đa tốn gia lâm</t>
  </si>
  <si>
    <t>tầng N01-T8 Khu Ngoại Giao Đoàn, P. Xuân Tảo, Q. Bắc Từ Liêm TP. Hà Nội</t>
  </si>
  <si>
    <t>77 Trần Quốc Vượng, phường Dịch vọng Hậu, Cầu Giấy, Hà Nội</t>
  </si>
  <si>
    <t>số 8 núi trúc ba đình hà nội</t>
  </si>
  <si>
    <t>132 Trần Phú, Thị trấn Thường Tín, Huyện Thường Tín, HN</t>
  </si>
  <si>
    <t>92 Tô Vĩnh Diện, Phường Khương Trung, Thanh Xuân, Hà Nội</t>
  </si>
  <si>
    <t>WIN5660</t>
  </si>
  <si>
    <t>số 463 Thị trân văn giang</t>
  </si>
  <si>
    <t>Thôn Đức Thịnh, xã Tản Lĩnh, huyện Ba Vì, HN</t>
  </si>
  <si>
    <t>Số 117 – 119 Yên Phụ, phường Yên Phụ, quận Tây Hồ, HN</t>
  </si>
  <si>
    <t>256 Giang Cao bát tràng</t>
  </si>
  <si>
    <t>thôn dương đá, xã dương xá , gia lâm</t>
  </si>
  <si>
    <t>thôn trùng quán yên thường gia lâm</t>
  </si>
  <si>
    <t>Số nhà 15 Xóm chợ Yêm, Xã Đông Xuân, Huyện Sóc Sơn, HN</t>
  </si>
  <si>
    <t>Xóm 8, thôn 2 chợ Thạch Đà, Mê Linh, HN</t>
  </si>
  <si>
    <t>Căn 01-02 SH12, tầng 1 + tầng 2 tòa nhà S1.01, KĐTM Tây Mỗ Đại Mỗ - Vinhomes Park, Q.Nam Từ Liêm, HN</t>
  </si>
  <si>
    <t>Ki ốt 05-06, Ô đất OCT5, Khu đô thị mới Cổ Nhuế - Xuân Đỉnh, phường Cổ Nhuế 2, quận Bắc Từ Liêm, HN</t>
  </si>
  <si>
    <t>Số 55 ngách 159 ngõ 354 Trường Chinh, P.Khương Thượng, Q.Đống Đa, HN</t>
  </si>
  <si>
    <t>Số 73 phố Vũ Ngọc Phan, Phường Láng Hạ, Quận Đống Đa, HN</t>
  </si>
  <si>
    <t>Thôn 4, Xã Canh Nậu, Huyện Thạch Thất, HN</t>
  </si>
  <si>
    <t>Xóm 4, Thôn Đoan Nữ, Xã An Mỹ, Huyện Mỹ Đức, HN</t>
  </si>
  <si>
    <t>Thôn Tri Lễ, xã quang trung, Huyện Phú Xuyên, HN</t>
  </si>
  <si>
    <t>Số 242 Đường Mỹ Đình, phường Mỹ Đình 2 Q. Nam Từ Liêm, HN</t>
  </si>
  <si>
    <t>L1 - 07, Tòa nhà FLC COMPLEX, Số 36 đường Phạm Hùng, phường Mỹ Đình 2, quận Nam Từ Liêm, HN</t>
  </si>
  <si>
    <t>Số 25 ngách 173/24 đường Hoàng Hoa Thám, phường Ngọc Hà, Quận Ba Đình, HN</t>
  </si>
  <si>
    <t>Số 414 Đường Khương Đình, Phường Hạ Đình, Quận Thanh Xuân, HN</t>
  </si>
  <si>
    <t>Kiot 25, Tầng 1, Tòa CT2B, P.Thượng Thanh Q.Long Biên, HN</t>
  </si>
  <si>
    <t>Thôn 6 xã Tam Hiệp, huyện Phúc Thọ Thành phố Hà Nội Việt Nam</t>
  </si>
  <si>
    <t>96 Trần Bình, Phường Mai Dịch, Quận Cầu Giấy, Thành phố Hà Nội</t>
  </si>
  <si>
    <t>M17, Tầng 1+2 Tòa H1, P.Phúc Đồng, q. Long Biên, HN</t>
  </si>
  <si>
    <t>Số 329 Phố Mới, thôn Vĩnh Phệ, xã Chu Minh, huyện Ba Vì, HN</t>
  </si>
  <si>
    <t>WIN5746</t>
  </si>
  <si>
    <t>70 tân dân, phú xuyên hà nội</t>
  </si>
  <si>
    <t>Sàn TM D1.1, Khối nhà B, Số203 Nguyễn Huy Tưởng P.Thanh Xuân Trung, Q. Thanh Xuân, HN</t>
  </si>
  <si>
    <t>Số 65 Đường Cổ Điển, Thị trấn Văn Điển, Huyện Thanh Trì, HN</t>
  </si>
  <si>
    <t>Thôn Nam Lý, xã Bắc Sơn, huyện Sóc Sơn, HN</t>
  </si>
  <si>
    <t>Thôn Xuân Tảo, xã Xuân Giang, huyện Sóc Sơn, HN</t>
  </si>
  <si>
    <t>DVTM-15, tầng 1 đến tầng 2 thuộc Tò tại Ô đất B11-HH2, Bắc Cổ Nhuế-Chèm P.Đông Ngạc, Q.Bắc Từ Liêm, HN</t>
  </si>
  <si>
    <t>Ô SH1- t1 tòa nhà CT4, ANTHTM, VP v đ.K2, P.Cầu Diễn, Q.Nam Từ Liêm, HN</t>
  </si>
  <si>
    <t>chợ Giường, xóm gốc gạo, thôn Duyên Trường, Duyên thái, Thường Tín</t>
  </si>
  <si>
    <t>Thôn Cả, Xã Đông Xuân, Huyện Sóc Sơn, HN</t>
  </si>
  <si>
    <t>Số 107, tổ 8, Thị trấn Đông Anh, Huyện Đông Anh, HN</t>
  </si>
  <si>
    <t>01SH01-02 SH01, Tòa S2.03 – Z34.1(F1-CH03-1) Vinhomes Smart City, P.Tây Mỗ, Q.Nam Từ Liêm, HN</t>
  </si>
  <si>
    <t>Xóm Tân Minh, Thôn Yên Trường 2, Xã Trường Yên, Huyện Chương Mỹ, HN</t>
  </si>
  <si>
    <t>Thôn Đại Nghiệp, Xã Tân Dân, Huyện Phú Xuyên, HN</t>
  </si>
  <si>
    <t>55 Bùi Huy Bích, P.Hoàng Liệt, Q.Hoàng Mai, Hà Nội</t>
  </si>
  <si>
    <t>Thôn Thắng Trí, xã Minh Trí, huyện Sóc Sơn, HN</t>
  </si>
  <si>
    <t>số 211 thôn 3 giang cao bát tràng, gia lâm</t>
  </si>
  <si>
    <t>Thôn Nội Phật, xã Mai Đình, huyện Sóc Sơn, HN</t>
  </si>
  <si>
    <t>Xóm Bùng, Xã Dũng Tiến, Huyện Thường Tín, HN</t>
  </si>
  <si>
    <t>Thôn Xuân Trung, Xã Thủy Xuân Tiên, Huyện Chương Mỹ, HN</t>
  </si>
  <si>
    <t>Thôn Tân Trại, xã Phú Cường, huyện Sóc Sơn, HN</t>
  </si>
  <si>
    <t>W201S05 Tòa Shop và TMDV Vinhomes West Point, Đường Phạm Hùng, P.Mễ Trì, Q.Nam Từ Liêm, HN</t>
  </si>
  <si>
    <t>Thôn đường 3, xã Phù Lỗ, Huyện Sóc Sơn, HN</t>
  </si>
  <si>
    <t>SH A7, Tòa A, Anland Premium Khu ĐTM Dương Nội, Lê Văn Lương kéo dài, P.La Khê, Q.Hà Đông, HN</t>
  </si>
  <si>
    <t>Khu Chợ, xã Hiền Ninh, huyện Sóc Sơn, HN</t>
  </si>
  <si>
    <t>R2.119, số 28 lô X3 đường Trần Hữu Dực, phường Cầu Diễn, quận Nam Từ Liêm, HN</t>
  </si>
  <si>
    <t>Lô 01, Tầng 1 Tòa NO-DV02 CC Rose Town, Km 9 Ngọc Hồi, Phường Hoàng Liệt, quận Hoàng Mai, HN</t>
  </si>
  <si>
    <t>92 Lạc Trung, Phường Vĩnh Tuy, Quận Hai Bà Trưng, HN</t>
  </si>
  <si>
    <t>Tổ 13 phường Phú Lương, Quận Hà Đông, HN</t>
  </si>
  <si>
    <t>SH P2-07, Tòa nhà Park 2 Khu Tái Định Cư Đông Hội, xã Đông Hội, huyện Đông Anh, HN</t>
  </si>
  <si>
    <t>số 79 quán chè , khoái nội, thắng lợi, thường tín</t>
  </si>
  <si>
    <t>Số 99 Đường Đại Nghĩa, Thị Trấn Đại Nghĩa, Huyện Mỹ Đức, HN</t>
  </si>
  <si>
    <t>Số 77, Phố Bùi Xương Trạch, Phường Khương Đình, Quận Thanh Xuân, HN</t>
  </si>
  <si>
    <t>Thôn Khoang Sau, xã Sơn Đông, th xã Sơn Tây, HN</t>
  </si>
  <si>
    <t>Số 14 Ngõ 59 Dương Khuê, Dịch Vọng, Cầu Giấy, TP. Hà Nội</t>
  </si>
  <si>
    <t>Số 80 Trần Quốc Vượng, phường Dịch Vọng Hậu, quận Cầu Giấy, HN</t>
  </si>
  <si>
    <t>Thôn Giẽ Thượng, Xã Phú Yên, Huyện Phú Xuyên, HN</t>
  </si>
  <si>
    <t>Số 15, Tổ 4, Thị trấn Đông Anh, Huyện Đông Anh, HN</t>
  </si>
  <si>
    <t>Số 462 Ngô Gia Tự, phường Đức Giang, quận Long Biên, HN</t>
  </si>
  <si>
    <t>Thôn yên Thường, xã yên thường, Gia Lâm, hà nội</t>
  </si>
  <si>
    <t>A8-09 Tòa nhà A8 chung cư An Bình City, KĐT Thành phố Giao Lưu, P.Cổ Nhuế 1, Q.Bắc Từ Liêm, HN</t>
  </si>
  <si>
    <t>Thôn Đông, Xã Tầm Xá, Huyện Đông Anh, HN</t>
  </si>
  <si>
    <t>win5945</t>
  </si>
  <si>
    <t>Xóm 1A, Thôn Hoành, xã Đồng Tâm, huyện Mỹ Đức, HN</t>
  </si>
  <si>
    <t>Số 41 ngõ 203 Tôn Đức Thắng, Phường Hàng Bột, quận Đống Đa, HN</t>
  </si>
  <si>
    <t>Thôn Nhông Nương Tụ, Xã Phú Sơn, Huyện Ba Vì, HN</t>
  </si>
  <si>
    <t>69 Phố Hạ Đình, Phường Thanh Xuân Trung, Quận Thanh Xuân, HN</t>
  </si>
  <si>
    <t>Số 44 Phúc Diễn, phường Phúc Diễn, quận Bắc Từ Liêm, HN</t>
  </si>
  <si>
    <t>Thôn Thanh Trí, xã Minh Phú, huyện Sóc Sơn, HN</t>
  </si>
  <si>
    <t>102 Hoàng Ngọc Phách, Phường Láng Hạ, Quận Đống Đa, HN</t>
  </si>
  <si>
    <t>Thôn Thống Nhất, xã trung giã, huyện Sóc sơn, hà nội</t>
  </si>
  <si>
    <t>Số nhà 34 Phố Mạc Xá, phường Liên Mạc, quận Bắc Từ Liêm, HN</t>
  </si>
  <si>
    <t>Thôn Đan Tảo, xã Tân Minh, huyện Sóc Sơn, HN</t>
  </si>
  <si>
    <t>M7-108 Mipec City View, đường Hoàng Công, Kiến Hưng, Hà Đông, HN</t>
  </si>
  <si>
    <t>Số 27 phố Phùng Chí Kiên, phường Nghĩa Đô, quận Cầu Giấy, TP. Hà Nội Việt Nam</t>
  </si>
  <si>
    <t>Số nhà 188 đường Quảng Oai, Thị trấn Tây Đằng, Huyện Ba Vì, HN</t>
  </si>
  <si>
    <t>Số 8, ngõ 62, phố Thụy Ứng, Thị trấn Phùng, Huyện Đan Phượng, HN</t>
  </si>
  <si>
    <t>Số 51, Kim Quan, TL84, huyện Thạch Thất, HN</t>
  </si>
  <si>
    <t>Thôn Chợ Mơ, Xã Vạn Thắng, Huyện Ba Vì, HN</t>
  </si>
  <si>
    <t>41 Long Biên 1, Phường Ngọc Lâm, Quận Long Biên, HN</t>
  </si>
  <si>
    <t>Số 74 Thôn Yên Vĩnh, Xã Kim Chung, Huyện Hoài Đức, HN</t>
  </si>
  <si>
    <t>Thôn Liên Minh, Xã Thụy An, Huyện Ba Vì, HN</t>
  </si>
  <si>
    <t>Số 138, tổ 8 Phường Phú Lãm, Quận Hà Đông, HN</t>
  </si>
  <si>
    <t>102E Lê Thanh Nghị, Phường Bách Khoa, Quận Hai Bà Trưng, HN</t>
  </si>
  <si>
    <t>WIN6094</t>
  </si>
  <si>
    <t>Thôn Đại Đồng, Xã Đại Mạch, Huyện Đông Anh, HN</t>
  </si>
  <si>
    <t>01SH02-02SH02, Tòa S3.03 – DA KĐT mới Tây Mỗ, Đại Mỗ - Vinhomes Park,  P.Tây Mỗ, Q.Nam Từ Liêm, HN</t>
  </si>
  <si>
    <t>Số 8 ngõ 63 Lê Đức Thọ, Phường Mỹ Đình 2, Quận Nam Từ Liêm, HN</t>
  </si>
  <si>
    <t>Xóm Đông, Thôn Phú Mỹ, Xã Ngọc Mỹ, H.Quốc Oai, HN</t>
  </si>
  <si>
    <t>01 SH02 - 02 SH02, Tòa S1.06 (Z34M.1) - Vinhomes Park, P.Tây Mỗ, Q.Nam Từ Liêm, HN</t>
  </si>
  <si>
    <t>D04-L16 khu A khu ĐTM Dương Nội, P. Dương Nội, Q. Hà Đông, HN</t>
  </si>
  <si>
    <t>Thôn Mạch Lũng, Xã Đại Mạch, Huyện Đông Anh, HN</t>
  </si>
  <si>
    <t>Thôn Phượng Đồng, xã Phụng Châu, huyện Chương Mỹ, HN</t>
  </si>
  <si>
    <t>157 Đường Đình Thôn, Phường Mỹ Đình 1, Quận Nam Từ Liêm, HN</t>
  </si>
  <si>
    <t>12 Cổ Bản, Nhân Sơn, Đồng Mai, Hà Đông</t>
  </si>
  <si>
    <t>19T1 Kiến Hưng, KĐT Kiến Hưng, Hà Đông</t>
  </si>
  <si>
    <t>Số 28A, phố Cửa Nam, P. Cửa Nam, Q. Hoàn Kiếm, Hà Nội</t>
  </si>
  <si>
    <t>Ô B, Tầng 1, Tòa 17T4 Khu đô thị Trung Hòa – Nhân Chính, Phường Nhân Chính, Quận Thanh Xuân, HN</t>
  </si>
  <si>
    <t>Thôn Dục Tú, Xã Dục Tú, Huyện Đông Anh, HN</t>
  </si>
  <si>
    <t>Số 16, ngõ 80, Chùa Láng, Phường Láng Thượng, Quận Đống Đa, HN</t>
  </si>
  <si>
    <t>Số 15 Yên Sơn, Thị Trấn Chúc Sơn, Huyện Chương Mỹ, HN</t>
  </si>
  <si>
    <t>Xóm 1, Thôn Đông Nhân, xã Đông La, huyện Hoài Đức, HN</t>
  </si>
  <si>
    <t>19T4 Kiến Hưng, KĐT Kiến Hưng, Hà Đông</t>
  </si>
  <si>
    <t>BT12-VT9 và BT12-VT10 khu đô thị Xa La, P. Phúc La, Q. Hà Đông, HN</t>
  </si>
  <si>
    <t>win6172</t>
  </si>
  <si>
    <t>WM+ HPG Kiền Bái, Thuỷ Nguyên</t>
  </si>
  <si>
    <t>Huyện Thuỷ Nguyên</t>
  </si>
  <si>
    <t>6172 - WM+ HPG Kiền Bái, Thuỷ Nguyên</t>
  </si>
  <si>
    <t>Thôn 6, Xã Kiền Bái, Huyện Thuỷ Nguyên, TP. Hải Phòng Việt Nam</t>
  </si>
  <si>
    <t>Số 13, Tổ 3 Tân Xuân, TT Xuân Mai, Huyện Chương Mỹ, HN</t>
  </si>
  <si>
    <t>Phù Mã, Xã Phù Linh, Huyện Sóc Sơn, HN</t>
  </si>
  <si>
    <t>8B7 Ngõ 64 Lưu Hữu Phước, Phường Mỹ Đình 1, Quận Nam Từ Liêm, HN</t>
  </si>
  <si>
    <t>Xóm Bến, Xã Tốt Động, Huyện Chương Mỹ, HN</t>
  </si>
  <si>
    <t>Số 419 Vũ Tông Phan, Phường Khương Đình, Quận Thanh Xuân, HN</t>
  </si>
  <si>
    <t>WIN6212</t>
  </si>
  <si>
    <t>SỐ 1 LÊ PHỤNG HIỂU HOÀN KIẾM HÀ NỘI</t>
  </si>
  <si>
    <t>Số 57 Đại Đồng, Xã Đại Đồng, Huyện Thạch Thất, HN</t>
  </si>
  <si>
    <t>S4-02 Tòa Saphire 4, Tổ hợp Goldmark City, Số 136, Hồ Tùng Mậu, P. Phú Diễn, Q. Bắc Từ Liêm, HN</t>
  </si>
  <si>
    <t>Số 271 Vũ Tông Phan, Phường Khương Trung, Quận Thanh Xuân, HN</t>
  </si>
  <si>
    <t>Ki ốt 36, Chung cư HH1C Linh Đàm, Đường Nguyễn Phan Chánh, Phường Hoàng Liệt, Quận Hoàng Mai, HN</t>
  </si>
  <si>
    <t>TDP TOÀN THẮNG XÃ LỆ CHI, GIA LÂM</t>
  </si>
  <si>
    <t>Thôn 3, Xã Kim Lan, Huyện Gia Lâm, HN</t>
  </si>
  <si>
    <t>Thôn 2, Tân Hòa,Quốc oai</t>
  </si>
  <si>
    <t>Số 68-70, Thôn 1, Xã Quảng Bị, Huyện Chương Mỹ, HN</t>
  </si>
  <si>
    <t>Số 19 Ngõ 12 Láng Hạ, P.Thành Công, Q.Ba Đình, HN</t>
  </si>
  <si>
    <t>Số 128 Nguyễn Đổng Chi, Phường Cầu Diễn, Quận Nam Từ Liêm, HN</t>
  </si>
  <si>
    <t>Thôn Xa Mạc, Xã Liên Mạc, Huyện Mê Linh, HN</t>
  </si>
  <si>
    <t>Tầng 1, Chân đế chung cư Thăng Long Tower đường Mạc Thái Tổ, Tổ 50, Phường Yên Hòa, Quận Cầu Giấy, HN</t>
  </si>
  <si>
    <t>Thôn Tân Phú Mỹ, Xã Vật Lại, Huyện Ba Vì, HN</t>
  </si>
  <si>
    <t>Thôn Thiết Bình, Xã Vân Hà, H.Đông Anh, HN</t>
  </si>
  <si>
    <t>103 Sài Đồng, Phường Sài Đồng, Quận Long Biên, HN</t>
  </si>
  <si>
    <t>Thôn Quỳnh Đô, Xã Vĩnh Quỳnh, Huyện Thanh Trì, HN</t>
  </si>
  <si>
    <t>Số 118 Hòa Sơn, Thị Trấn Chúc Sơn, Huyện Chương Mỹ, HN</t>
  </si>
  <si>
    <t>98 Đồng Hương, Thị trấn Quốc Oai, Huyện Quốc Oai, HN</t>
  </si>
  <si>
    <t>Số 176 Ngõ 193 Phú Diễn, Phường Phú Diễn, Quận Bắc Từ Liêm, HN</t>
  </si>
  <si>
    <t>613 Phố Mía, Xã Đường Lâm, Thị xã Sơn Tây, HN</t>
  </si>
  <si>
    <t>Số 41 Đường Văn Tiến Dũng, P.Phúc Diễn, Q.Bắc Từ Liêm, HN</t>
  </si>
  <si>
    <t>Thôn Chẩn Kỳ, X. Trung Tú, H. Ứng Hòa, HN</t>
  </si>
  <si>
    <t>Số 136 Yên Phúc, P. Phúc La, Q. Hà Đông, HN</t>
  </si>
  <si>
    <t>SHA-110 Tầng 1 Tòa nhà A2, Khu đô thị Nam Thăng Long, Phường Đông Ngạc, Quận Bắc Từ Liêm, HN</t>
  </si>
  <si>
    <t>Số 29 Đường Thành, Phường Cửa Đông, Quận Hoàn Kiếm, HN</t>
  </si>
  <si>
    <t>Số 36C Lý Nam Đế, Phường Cửa Đông, Quận Hoàn Kiếm, HN</t>
  </si>
  <si>
    <t>BT01-6 , Khu Cổ Ngựa, KĐT Mỗ Lao, P.Mộ Lao, Hà Đông, HN</t>
  </si>
  <si>
    <t>Xóm Chợ, Xã Cổ Loa, Huyện Đông Anh, HN</t>
  </si>
  <si>
    <t>Thôn Yến Vỹ, X.Hương Sơn, H.Mỹ Đức, HN</t>
  </si>
  <si>
    <t>Thôn Đông Viên, X.Hữu Văn, H.Chương Mỹ, HN</t>
  </si>
  <si>
    <t>Số 40 Thôn Cao Trung, X.Đức Giang, H.Hoài Đức, HN</t>
  </si>
  <si>
    <t>Chợ Tam Hưng, Thôn Song Khê, x.Tam Hưng, h.Thanh Oai, HN</t>
  </si>
  <si>
    <t>Thôn 4, Xã Hạ Bằng, Huyện Thạch Thất, HN</t>
  </si>
  <si>
    <t>Thôn Vệ Sơn Đông, Xã Tân Minh, Huyện Sóc Sơn, HN</t>
  </si>
  <si>
    <t>6435 - WM+ HNI 343 Thanh Cao</t>
  </si>
  <si>
    <t>343 Đường Xã Thanh Cao, Thôn Thanh Thần, Xã Thanh Cao, H. Thanh Oai TP. Hà Nội Việt Nam</t>
  </si>
  <si>
    <t>288 Đường Xuân Khanh, Phường Xuân Khanh, Thị xã Sơn Tây, HN</t>
  </si>
  <si>
    <t>Xóm 3, Thôn Yên Nội, Xã Đồng Quang, Huyện Quốc Oai, HN</t>
  </si>
  <si>
    <t>WIN6443</t>
  </si>
  <si>
    <t>Thôn 2, Xã Đại Yên, Huyện Chương Mỹ, HN</t>
  </si>
  <si>
    <t>Thôn Trung, Xã Thượng Lâm, Huyện Mỹ Đức, HN</t>
  </si>
  <si>
    <t>Villa II-14, Dự án khu nhà ở và trung tâm Thương mại, P. Hà Cầu, Q. Hà Đông, TP. Hà Nội</t>
  </si>
  <si>
    <t>136 Phố Hát, Xã Hát Môn, Huyện Phúc Thọ, TP. Hà Nội H. Phúc Thọ, HN</t>
  </si>
  <si>
    <t>116 C2 Trung Tự, Đ. Phạm Ngọc Thạch, P.Kim Liên, Q.Đống đa, HN</t>
  </si>
  <si>
    <t>Thôn Khê Ngoại 1, Xã Văn Khê, Huyện Mê Linh, HN</t>
  </si>
  <si>
    <t>Cụm 11, Xã Võng Xuyên, H.Phúc Thọ, HN</t>
  </si>
  <si>
    <t>Xóm 4 Tình Lam, Xã Đại Thành, Huyện Quốc Oai, HN</t>
  </si>
  <si>
    <t>Thôn Bạch Trữ, Xã Tiến Thắng, Huyện Mê Linh, HN</t>
  </si>
  <si>
    <t>Xóm 4, Thôn Đinh Xuyên, Xã Hòa Nam, Huyện Ứng Hòa, HN</t>
  </si>
  <si>
    <t>42 Đường Trung Tâm, Xã Thọ An, Huyện Đan Phượng, HN</t>
  </si>
  <si>
    <t>Chợ Cấn Thượng, Xã Cấn Hữu, Huyện Quốc Oai, HN</t>
  </si>
  <si>
    <t>Số 95 Giang Cao, Xã Bát Tràng, Huyện Gia Lâm, HN</t>
  </si>
  <si>
    <t>Số 165 Đường Hồng Hà, Xã Hồng Hà, Huyện Đan Phượng, TP. Hà Nội</t>
  </si>
  <si>
    <t>Xóm Đồng Thố, Thôn 4, Xã Hồng Kỳ, Huyện Sóc Sơn, HN</t>
  </si>
  <si>
    <t>Shophouse CT3DV-TM24,25 IEC Residences, Xã Tứ Hiệp, Huyện Thanh Trì, HN</t>
  </si>
  <si>
    <t>WIN6528</t>
  </si>
  <si>
    <t>Thôn Đồng Du, Xã Hợp Đồng, Huyện Chương Mỹ, TP. Hà Nội</t>
  </si>
  <si>
    <t>Ô 05 tầng 1 tòa nhà B Dự án Cụm công trình nhà ở IA20 khu đô thị Nam Thăng Long, Phường Đông Ngạc, Q.Bắc Từ Liêm, HN</t>
  </si>
  <si>
    <t>Thôn 5, Xã Vân Phúc, Huyện Phúc Thọ, HN</t>
  </si>
  <si>
    <t>200 Quyết Thắng, Tổ 8, Phường Yên Nghĩa, Quận Hà Đông, HN</t>
  </si>
  <si>
    <t>Số nhà 366, Xóm Liên Kết, Thôn Trung, Xã Cao Viên, huyện Thanh Oai, Hà Nội</t>
  </si>
  <si>
    <t>Thôn Nội Đồng, Xã Đại Thịnh, Huyện Mê Linh, HN</t>
  </si>
  <si>
    <t>Thôn Động Phí, Xã Phương Tú, Huyện Ứng Hòa, HN</t>
  </si>
  <si>
    <t>Thôn Nhồi Dưới, Xã Cổ Loa, Huyện Đông Anh, HN</t>
  </si>
  <si>
    <t>Thôn Bờ Thồng, Xã Tuy Lai, Huyện Mỹ Đức, HN</t>
  </si>
  <si>
    <t>Số 35 Đông Khê, Cụm 3, Xã Đan Phượng, Huyện Đan Phượng, HN</t>
  </si>
  <si>
    <t>Thôn Bặt Ngõ, Xã Liên Bạt, Huyện Ứng Hòa, HN</t>
  </si>
  <si>
    <t>Thôn Ấp Tó, Xã Uy Nỗ, Huyện Đông Anh, HN</t>
  </si>
  <si>
    <t>V3–B01, Khu đô thị mới An Hưng, Phường La Khê, Quận Hà Đông, HN</t>
  </si>
  <si>
    <t>114 Ngõ 14 Quỳnh Lôi, Phường Quỳnh Mai, Quận Hai Bà Trưng, HN</t>
  </si>
  <si>
    <t>Số 60 Lê Trọng Tấn, Phường Khương Mai, Quận Thanh Xuân, HN</t>
  </si>
  <si>
    <t>SH B4 tòa CT6B, Khu đô thị mới Dương Nội, Phường Dương Nội, Quận Hà Đông, HN</t>
  </si>
  <si>
    <t>Thôn Hòa Bình, Xã Hoàng Văn Thụ, Huyện Chương Mỹ, HN</t>
  </si>
  <si>
    <t>Số 94, Thôn Dũng Tiến, Xã Kim Thư, Huyện Thanh Oai, HN</t>
  </si>
  <si>
    <t>Số 150 Phố Kim Anh, Xã Thanh Xuân, Huyện Sóc Sơn, HN</t>
  </si>
  <si>
    <t>Thôn Yên Thành, Xã Tản Lĩnh, Huyện Ba Vì, HN</t>
  </si>
  <si>
    <t>Thôn Yên Lạc 1, Xã Cần Kiệm, Huyện Thạch Thất, HN</t>
  </si>
  <si>
    <t>Thôn Ứng Hòa, Xã Lam Điền, Huyện Chương Mỹ, HN</t>
  </si>
  <si>
    <t>Số 4 Ngõ 167 Phương Mai, Phường Phương Mai, Quận Đống Đa, HN</t>
  </si>
  <si>
    <t>LK9-39 Khu Đô Thị mới Văn Phú, Phường Phú La, Quận Hà Đông, HN</t>
  </si>
  <si>
    <t>18 Hàng Than, Phường Nguyễn Trung Trực, Quận Ba Đình, HN</t>
  </si>
  <si>
    <t>Kiot 01,02,25,26, Tầng 1 - Tòa CT1B, trục đường 5 kéo dài, Phường Thượng Thanh, Quận Long Biên, HN</t>
  </si>
  <si>
    <t>số B3-Lô B-TT1, Khu nhà ở Bộ Tư lệnh Thủ Đô Hà Nội, Phường Yên Nghĩa, Quận Hà Đông, HN</t>
  </si>
  <si>
    <t>Số 55 Đường 422 Xã Tân Lập, Huyện Đan Phượng, HN</t>
  </si>
  <si>
    <t>TDP Nguyên Xá 1, Phường Minh Khai, Quận Bắc Từ Liêm, HN</t>
  </si>
  <si>
    <t>Chợ Đầu Đê, Xã Tiến Thịnh, Huyện Mê Linh, HN</t>
  </si>
  <si>
    <t>Ô thương mại dịch vụ 4 ( Tầng 1) Thuộc tòa nhà T4 Thăng Long, Huyện Hoài Đức, HN</t>
  </si>
  <si>
    <t>01S5A, Khối nhà S6 (S6.1+ S6.2), Khu Vinhomes Symphony, Lô đất G4*-HH16, Phường Phúc Lợi, Quận Long Biên, HN</t>
  </si>
  <si>
    <t>Số 164 đường 72, Phương Quan, Xã Vân Côn, Huyện Hoài Đức, HN</t>
  </si>
  <si>
    <t>332 Lũng Kênh, Xã Đức Giang , Huyện Hoài Đức, HN</t>
  </si>
  <si>
    <t>Kiot TMDV – B07 Tecco Diamond, KĐT Tứ Hiệp, Xã Tứ Hiệp, Huyện Thanh Trì, HN</t>
  </si>
  <si>
    <t>Số 28 Yên Hòa, Tổ 14 Yên Nghĩa, Phường Yên Nghĩa, Q.Hà Đông, HN</t>
  </si>
  <si>
    <t>TM10,11 Tầng 1+2 Tòa H3, Khu nhà ở xã hội tại Ô đất B8, NXH khu công viên công nghệ phần mềm Hà Nội, Phường Phúc Đồng, Quận Long Biên TP. Hà Nội Việt Nam</t>
  </si>
  <si>
    <t>Số nhà 39 Ngõ 192 Phố Lê Trọng Tấn, Phường Định Công, Quận Thanh Xuân, HN</t>
  </si>
  <si>
    <t>Lô 37-TTTM1, Khu đô thị mới hai bên đường Lê Trọng Tấn, Phường Dương Nội, Quận Hà Đông, HN</t>
  </si>
  <si>
    <t>win6794</t>
  </si>
  <si>
    <t>Thôn Hiền Lương, Xã An Tiến, huyện Mỹ Đức, HN</t>
  </si>
  <si>
    <t>Số 268A Phố Đội Cấn, Phường Cống Vị, Quận Ba Đình, HN</t>
  </si>
  <si>
    <t>158 Nguyễn Thái Học, Thị trấn Phùng, Huyện Đan Phượng, HN</t>
  </si>
  <si>
    <t>Số 7 Ngõ 12 Đường Phú Minh, Phường Minh Khai, Quận Bắc Từ Liêm, HN</t>
  </si>
  <si>
    <t>Thôn 5, Xã Ba Trại, Huyện Ba Vì, HN</t>
  </si>
  <si>
    <t>Số 23 Ngõ 214 Nguyễn Xiển, Phường Hạ Đình, Quận Thanh Xuân TP. Hà Nội Việt Nam</t>
  </si>
  <si>
    <t>Số 23 ngõ 214 Nguyễn Xiển, phường Hạ Đình, quận Thanh Xuân, thành phố Hà Nội, Việt Nam</t>
  </si>
  <si>
    <t>6856 - WM+ HNI Hội Xá, Mỹ Đức</t>
  </si>
  <si>
    <t>Xóm 3, Thôn Hội Xá, Xã Hương Sơn, Huyện Mỹ Đức TP. Hà Nội Việt Nam</t>
  </si>
  <si>
    <t>Thôn Thượng, Xã Bích Hòa, Huyện Thanh Oai, HN</t>
  </si>
  <si>
    <t>Đội 6 Quảng Yên, Xã Yên Sơn, Huyện Quốc Oai, HN</t>
  </si>
  <si>
    <t>Thôn Ngọc Nhị, Xã Cẩm Lĩnh, Huyện Ba Vì, HN</t>
  </si>
  <si>
    <t>Tầng 1, Tòa nhà HH2 Bắc Hà, Phố Tố Hữu, Phường Nhân Chính, Quận Thanh Xuân, HN</t>
  </si>
  <si>
    <t>TM1 – Chung cư C1 Thành Công, Phường Thành Công, Quận Ba Đình, HN</t>
  </si>
  <si>
    <t>Xóm 6, Xã Phúc Lâm, Huyện Mỹ Đức, HN</t>
  </si>
  <si>
    <t>S06 Tháp CENTRO, Newtatco Kosmo Tây Hồ, P.Xuân Tảo, Q.Bắc Từ Liêm, HN</t>
  </si>
  <si>
    <t>161 Phố Phú Nhi 2, Phường Phú Thịnh, Thị xã Sơn Tây, HN</t>
  </si>
  <si>
    <t>6888. Cửa hàng Winmart+ Vị Thủy</t>
  </si>
  <si>
    <t>Thôn Vị Thuỷ, Xã Thanh Mỹ, Thị xã Sơn Tây TP. Hà Nội</t>
  </si>
  <si>
    <t>Số 42 Nguyễn Đăng Phi, Thôn La Thạch, Xã Phương Đình, H. Đan Phượng, HN</t>
  </si>
  <si>
    <t>Thôn Hạ Sở, Xã Hồng Sơn, Huyện Mỹ Đức, HN</t>
  </si>
  <si>
    <t>SH2A, Tầng 1, Tòa nhà HH02 thuộc công trình Nhà ở cao tầng kết hợp DV TM Eco Lakeview, Số 32 Phố Đại Từ, P.Đại Kim, Q.Hoàng Mai, HN</t>
  </si>
  <si>
    <t>Số 116 Tây Tựu, Phường Tây Tựu, Quận Bắc Từ Liêm, HN</t>
  </si>
  <si>
    <t>Sàn S1, Khu thương mại dịch vụ tầng 1, CT5C, Khu đô thị mới Văn Khê, Phường La Khê, Quận Hà Đông TP. Hà Nội Việt Nam</t>
  </si>
  <si>
    <t>6929 - WM+ HNI La Đồng, Mỹ Đức</t>
  </si>
  <si>
    <t>Thôn La Đồng, Xã Hợp Tiến, Huyện Mỹ Đức TP. Hà Nội Việt Nam</t>
  </si>
  <si>
    <t>6939 - WM+ HNI 69 Ngô Xuân Quảng</t>
  </si>
  <si>
    <t>69 Ngô Xuân Quảng, Thị trấn Trâu Quỳ, Huyện Gia Lâm TP. Hà Nội Việt Nam</t>
  </si>
  <si>
    <t>Số 49C Hàng Bún, P. Nguyễn Trung Trực, Q. Ba Đình TP. Hà Nội Việt Nam</t>
  </si>
  <si>
    <t>6978 - WM+ HNI 48 LK 22 KĐT Vân Canh</t>
  </si>
  <si>
    <t>48 LK 22 - KĐT Vân Canh, Xã Vân Canh, Huyện Hoài Đức TP. Hà Nội Việt Nam</t>
  </si>
  <si>
    <t>Kiốt số T1-TM3, Tầng 01, Toà T1, Dự án Nhà ở chung cư cao tầng tại ô đất CT2, Thị trấn Trâu Quỳ, Huyện Gia Lâm TP. Hà Nội Việt Nam</t>
  </si>
  <si>
    <t>Đường QL3, Thôn Xuân Sơn, Xã Trung Giã, Huyện Sóc Sơn TP. Hà Nội Việt Nam</t>
  </si>
  <si>
    <t>winF205</t>
  </si>
  <si>
    <t>F205 - F205 FWMP HNI Shop R105-01 S16, OCP - Shop R105-01 S16, Vinhome Oceanpark, Trâu Quỳ, Gia Lâm, HN</t>
  </si>
  <si>
    <t>F209 - F209 FWMP Hào Nam - 40 Hào Nam</t>
  </si>
  <si>
    <t>F209 - F209 FWMP Hào Nam - 40 Hào Nam, Phường ô Chợ Dừa, Quận Đống Đa TP. Hà Nội Việt Nam (92789)</t>
  </si>
  <si>
    <t>X20</t>
  </si>
  <si>
    <t>CÔNG TY TNHH MTV X20 NAM ĐỊNH</t>
  </si>
  <si>
    <t>0601139140</t>
  </si>
  <si>
    <t>Lô 1 KCN Hoà Xá - Xã Mỹ Xá - TP.Nam Định -Tỉnh Nam Định - Việt Nam</t>
  </si>
  <si>
    <t>X20DETNAMDINH</t>
  </si>
  <si>
    <t>TỔNG CÔNG TY CỔ PHẦN DỆT MAY NAM ĐỊNH</t>
  </si>
  <si>
    <t>0600019436</t>
  </si>
  <si>
    <t>Số 43 Tô Hiệu, Phường Ngô Quyền, Thành phố Nam Định, Tỉnh Nam Định, Việt Nam</t>
  </si>
  <si>
    <t>X20NAMDINH</t>
  </si>
  <si>
    <t>Chi nhánh Công ty cổ phần X20 - Xí nghiệp Dệt Nam Định</t>
  </si>
  <si>
    <t>0100109339007</t>
  </si>
  <si>
    <t>Lô 1 Khu Công Nghiệp Hoà Xá TP Nam Định</t>
  </si>
  <si>
    <t>XNKTRUONGHUNG</t>
  </si>
  <si>
    <t>CÔNG TY TNHH XUẤT NHẬP KHẨU TRƯỜNG HƯNG</t>
  </si>
  <si>
    <t>0201906429</t>
  </si>
  <si>
    <t>Số 91 Đồng Thiện, Phường Vĩnh Niệm, Quận Lê Chân, Hải Phòng, Việt Nam</t>
  </si>
  <si>
    <t>XNKVIETUC</t>
  </si>
  <si>
    <t>CÔNG TY TNHH ĐẦU TƯ THƯƠNG MẠI XNK VIỆT ÚC</t>
  </si>
  <si>
    <t>0201282379</t>
  </si>
  <si>
    <t>Số 19/50 Chợ Hàng, Phường Đông Hải, Quận Lê Chân, Hải Phòng</t>
  </si>
  <si>
    <t>Lecomart</t>
  </si>
  <si>
    <t>Mã Giá</t>
  </si>
  <si>
    <t>Đơn đặt hàng</t>
  </si>
  <si>
    <t>Hiển thị trên sổ</t>
  </si>
  <si>
    <t>Ngày hạch toán (*)</t>
  </si>
  <si>
    <t>Ngày chứng từ (*)</t>
  </si>
  <si>
    <t>Số chứng từ (*)</t>
  </si>
  <si>
    <t>Hàng hóa giữ hộ/bán hộ</t>
  </si>
  <si>
    <t>Đơn giá vốn</t>
  </si>
  <si>
    <t>Tiền vốn</t>
  </si>
  <si>
    <t>th200</t>
  </si>
  <si>
    <t>cc300</t>
  </si>
  <si>
    <t>AAU</t>
  </si>
  <si>
    <t>ANNGHIA</t>
  </si>
  <si>
    <t>BACHHOAXANH</t>
  </si>
  <si>
    <t>FARMSHOP</t>
  </si>
  <si>
    <t>FINEMART</t>
  </si>
  <si>
    <t>FM</t>
  </si>
  <si>
    <t>FRUITS</t>
  </si>
  <si>
    <t>GDVN</t>
  </si>
  <si>
    <t>INTIMEXDANANG</t>
  </si>
  <si>
    <t>JMART</t>
  </si>
  <si>
    <t>KA</t>
  </si>
  <si>
    <t>KF</t>
  </si>
  <si>
    <t>KJHBINHDUONG-163</t>
  </si>
  <si>
    <t>MDBD</t>
  </si>
  <si>
    <t>MENAS</t>
  </si>
  <si>
    <t>MINHPHUOC</t>
  </si>
  <si>
    <t>NNK</t>
  </si>
  <si>
    <t>NHATMINH</t>
  </si>
  <si>
    <t>READY MART</t>
  </si>
  <si>
    <t>REALFMART</t>
  </si>
  <si>
    <t>SAIGONHD</t>
  </si>
  <si>
    <t>SATRA</t>
  </si>
  <si>
    <t>SONGNGOC</t>
  </si>
  <si>
    <t>VANCUONG</t>
  </si>
  <si>
    <t>TỔNG CỘNG</t>
  </si>
  <si>
    <t>WIN2BB2</t>
  </si>
  <si>
    <t>WM+ HNI Chợ Đồng Vàng</t>
  </si>
  <si>
    <t>Số 06-08, Khu Chợ Đồng Vàng, Xã Phượng Dực, Thành phố Hà Nội Việt Nam</t>
  </si>
  <si>
    <t>WIN2BD1</t>
  </si>
  <si>
    <t>WM+ HNI Hoàng Xá, Chương Dương</t>
  </si>
  <si>
    <t>Số 116, Thôn Hoàng Xá, Xã Chương Dương, Thành phố Hà Nội Việt Nam</t>
  </si>
  <si>
    <t>cgm300</t>
  </si>
  <si>
    <t>cgm100</t>
  </si>
  <si>
    <t>cgst150</t>
  </si>
  <si>
    <t>thst150</t>
  </si>
  <si>
    <t>lck</t>
  </si>
  <si>
    <t xml:space="preserve">Tên Sản Phẩm </t>
  </si>
  <si>
    <t>Tổng Số Lượng</t>
  </si>
  <si>
    <t>TỔNG TIỀN</t>
  </si>
  <si>
    <t>TỔNG CNC6</t>
  </si>
  <si>
    <t>sampling</t>
  </si>
  <si>
    <t>hàng đổi</t>
  </si>
  <si>
    <t>Tổng</t>
  </si>
  <si>
    <t>gm500</t>
  </si>
  <si>
    <t>Tổng HN</t>
  </si>
  <si>
    <t>Tổng Tỉnh</t>
  </si>
  <si>
    <t>kl00202</t>
  </si>
  <si>
    <t>tai heo 200g</t>
  </si>
  <si>
    <t xml:space="preserve">chân giò muối 100g </t>
  </si>
  <si>
    <t>giò tai lưỡi xào 250</t>
  </si>
  <si>
    <t>tai heo sốt thái 150g</t>
  </si>
  <si>
    <t>chân gà sả tắc 150g</t>
  </si>
  <si>
    <t xml:space="preserve">tai heo sốt thái 150g </t>
  </si>
  <si>
    <t>giò lụa 250g</t>
  </si>
  <si>
    <t>Hình thức bán hàng</t>
  </si>
  <si>
    <t>Phương thức thanh toán</t>
  </si>
  <si>
    <t>Kiêm phiếu xuất kho</t>
  </si>
  <si>
    <t>XK vào khu phi thuế quan và các TH được coi như XK</t>
  </si>
  <si>
    <t>Lập kèm hóa đơn</t>
  </si>
  <si>
    <t>Đã lập hóa đơn</t>
  </si>
  <si>
    <t>Số phiếu xuất</t>
  </si>
  <si>
    <t>Lý do xuất</t>
  </si>
  <si>
    <t>Số hóa đơn</t>
  </si>
  <si>
    <t>Ngày hóa đơn</t>
  </si>
  <si>
    <t>Nộp vào TK</t>
  </si>
  <si>
    <t>TK Tiền/Chi phí/Nợ (*)</t>
  </si>
  <si>
    <t>TK Doanh thu/Có (*)</t>
  </si>
  <si>
    <t>Tỷ lệ CK (%)</t>
  </si>
  <si>
    <t>TK chiết khấu</t>
  </si>
  <si>
    <t>Giá tính thuế XK</t>
  </si>
  <si>
    <t>% thuế XK</t>
  </si>
  <si>
    <t>Tiền thuế XK</t>
  </si>
  <si>
    <t>TK thuế XK</t>
  </si>
  <si>
    <t>TK thuế GTGT</t>
  </si>
  <si>
    <t>HH không TH trên tờ khai thuế GTGT</t>
  </si>
  <si>
    <t>Kho</t>
  </si>
  <si>
    <t>TK giá vốn</t>
  </si>
  <si>
    <t>TK Kho</t>
  </si>
  <si>
    <t>Diễn giải (Xuất hóa đơn)</t>
  </si>
  <si>
    <t>K-HCM</t>
  </si>
  <si>
    <t>WIN-063</t>
  </si>
  <si>
    <t>WIN-028</t>
  </si>
  <si>
    <t>WIN-057</t>
  </si>
  <si>
    <t>WIN-023</t>
  </si>
  <si>
    <t>WIN-024</t>
  </si>
  <si>
    <t>WIN-062</t>
  </si>
  <si>
    <t>WIN-LDG-01-008</t>
  </si>
  <si>
    <t>WIN-047</t>
  </si>
  <si>
    <t>WIN-AGG-01-010</t>
  </si>
  <si>
    <t>WIN-041</t>
  </si>
  <si>
    <t>WIN-CTO-01-016</t>
  </si>
  <si>
    <t>WIN-067</t>
  </si>
  <si>
    <t>WIN4940</t>
  </si>
  <si>
    <t>win6618</t>
  </si>
  <si>
    <t>win3259</t>
  </si>
  <si>
    <t>WIN5557</t>
  </si>
  <si>
    <t>WIN5657</t>
  </si>
  <si>
    <t>WIN6844</t>
  </si>
  <si>
    <t>WIN6992</t>
  </si>
  <si>
    <t>WIN2AP6</t>
  </si>
  <si>
    <t>WIN2APU</t>
  </si>
  <si>
    <t>WIN3157</t>
  </si>
  <si>
    <t>WIN4073</t>
  </si>
  <si>
    <t>WIN4662</t>
  </si>
  <si>
    <t>WIN4881</t>
  </si>
  <si>
    <t>WIN5231</t>
  </si>
  <si>
    <t>win6057</t>
  </si>
  <si>
    <t>win6135</t>
  </si>
  <si>
    <t>WIN-033</t>
  </si>
  <si>
    <t>WIN-053</t>
  </si>
  <si>
    <t>WIN-027</t>
  </si>
  <si>
    <t>WIN-017</t>
  </si>
  <si>
    <t>WIN-066</t>
  </si>
  <si>
    <t>Win-TBD-01-2BIE</t>
  </si>
  <si>
    <t>WIN6410</t>
  </si>
  <si>
    <t>WIN3305</t>
  </si>
  <si>
    <t>WIN2A25</t>
  </si>
  <si>
    <t>win6272</t>
  </si>
  <si>
    <t>WIN2035</t>
  </si>
  <si>
    <t>win2052</t>
  </si>
  <si>
    <t>WIN2107</t>
  </si>
  <si>
    <t>WIN2227</t>
  </si>
  <si>
    <t>win2615</t>
  </si>
  <si>
    <t>WIN2891</t>
  </si>
  <si>
    <t>WIN2965</t>
  </si>
  <si>
    <t>WIN2A10</t>
  </si>
  <si>
    <t>WIN2A39</t>
  </si>
  <si>
    <t>WIN2A49</t>
  </si>
  <si>
    <t>WIN2AR0</t>
  </si>
  <si>
    <t>WIN2AR7</t>
  </si>
  <si>
    <t>WIN2AR8</t>
  </si>
  <si>
    <t>WIN3158</t>
  </si>
  <si>
    <t>win3185</t>
  </si>
  <si>
    <t>win3218</t>
  </si>
  <si>
    <t>win3321</t>
  </si>
  <si>
    <t>win3352</t>
  </si>
  <si>
    <t>WIN3355</t>
  </si>
  <si>
    <t>WIN3386</t>
  </si>
  <si>
    <t>WIN3388</t>
  </si>
  <si>
    <t>WIN3473</t>
  </si>
  <si>
    <t>WIN3534</t>
  </si>
  <si>
    <t>WIN3670</t>
  </si>
  <si>
    <t>WIN3678</t>
  </si>
  <si>
    <t>win3759</t>
  </si>
  <si>
    <t>win3760</t>
  </si>
  <si>
    <t>WIN3811</t>
  </si>
  <si>
    <t>WIN3870</t>
  </si>
  <si>
    <t>WIN3873</t>
  </si>
  <si>
    <t>WIN3880</t>
  </si>
  <si>
    <t>WIN3904</t>
  </si>
  <si>
    <t>WIN3921</t>
  </si>
  <si>
    <t>WIN3933</t>
  </si>
  <si>
    <t>WIN3934</t>
  </si>
  <si>
    <t>WIN3946</t>
  </si>
  <si>
    <t>win3965</t>
  </si>
  <si>
    <t>WIN3971</t>
  </si>
  <si>
    <t>win3983</t>
  </si>
  <si>
    <t>win4012</t>
  </si>
  <si>
    <t>WIN4027</t>
  </si>
  <si>
    <t>win4146</t>
  </si>
  <si>
    <t>WIN4151</t>
  </si>
  <si>
    <t>WIN4268</t>
  </si>
  <si>
    <t>WIN4285</t>
  </si>
  <si>
    <t>WIN4312</t>
  </si>
  <si>
    <t>WIN4393</t>
  </si>
  <si>
    <t>WIN4395</t>
  </si>
  <si>
    <t>WIN4397</t>
  </si>
  <si>
    <t>WIN4405</t>
  </si>
  <si>
    <t>WIN4462</t>
  </si>
  <si>
    <t>win4615</t>
  </si>
  <si>
    <t>win4785</t>
  </si>
  <si>
    <t>WIN5043</t>
  </si>
  <si>
    <t>WIN5115</t>
  </si>
  <si>
    <t>WIN5230</t>
  </si>
  <si>
    <t>WIN5233</t>
  </si>
  <si>
    <t>WIN5270</t>
  </si>
  <si>
    <t>WIN5427</t>
  </si>
  <si>
    <t>win5548</t>
  </si>
  <si>
    <t>WIN5972</t>
  </si>
  <si>
    <t>win6001</t>
  </si>
  <si>
    <t>WIN6009</t>
  </si>
  <si>
    <t>WIN6065</t>
  </si>
  <si>
    <t>WIN6114</t>
  </si>
  <si>
    <t>WIN6158</t>
  </si>
  <si>
    <t>WIN6254</t>
  </si>
  <si>
    <t>WIN6256</t>
  </si>
  <si>
    <t>WIN6343</t>
  </si>
  <si>
    <t>WIN6596</t>
  </si>
  <si>
    <t>win6606</t>
  </si>
  <si>
    <t>win6802</t>
  </si>
  <si>
    <t>win6829</t>
  </si>
  <si>
    <t>WIN6875</t>
  </si>
  <si>
    <t>WIN6896</t>
  </si>
  <si>
    <t>WIN6957</t>
  </si>
  <si>
    <t>win6964</t>
  </si>
  <si>
    <t>win6970</t>
  </si>
  <si>
    <t>WIN1545</t>
  </si>
  <si>
    <t>WIN1630</t>
  </si>
  <si>
    <t>win6921</t>
  </si>
  <si>
    <t>WIN2881</t>
  </si>
  <si>
    <t>win2886</t>
  </si>
  <si>
    <t>win2954</t>
  </si>
  <si>
    <t>WIN2A46</t>
  </si>
  <si>
    <t>WIN2A92</t>
  </si>
  <si>
    <t>WIN2AGX</t>
  </si>
  <si>
    <t>WIN2AVM</t>
  </si>
  <si>
    <t>win3193</t>
  </si>
  <si>
    <t>WIN3663</t>
  </si>
  <si>
    <t>WIN4386</t>
  </si>
  <si>
    <t>WIN4412</t>
  </si>
  <si>
    <t>WIN5077</t>
  </si>
  <si>
    <t>WIN5278</t>
  </si>
  <si>
    <t>win5360</t>
  </si>
  <si>
    <t>WIN5588</t>
  </si>
  <si>
    <t>win5712</t>
  </si>
  <si>
    <t>WIN6058</t>
  </si>
  <si>
    <t>WIN6066</t>
  </si>
  <si>
    <t>win6070</t>
  </si>
  <si>
    <t>win6164</t>
  </si>
  <si>
    <t>win6186</t>
  </si>
  <si>
    <t>WIN6734</t>
  </si>
  <si>
    <t>win6869</t>
  </si>
  <si>
    <t>win6974</t>
  </si>
  <si>
    <t>win6985</t>
  </si>
  <si>
    <t>WIN2386</t>
  </si>
  <si>
    <t>win2446</t>
  </si>
  <si>
    <t>WIN2A05</t>
  </si>
  <si>
    <t>WIN3673</t>
  </si>
  <si>
    <t>win6190</t>
  </si>
  <si>
    <t>win6711</t>
  </si>
  <si>
    <t>WIN1685</t>
  </si>
  <si>
    <t>WIN4578</t>
  </si>
  <si>
    <t>WIN4590</t>
  </si>
  <si>
    <t>win1683</t>
  </si>
  <si>
    <t>win6735</t>
  </si>
  <si>
    <t>WIN4293</t>
  </si>
  <si>
    <t>WIN2AVK</t>
  </si>
  <si>
    <t>Win_DNI-01-2BIN</t>
  </si>
  <si>
    <t>WIN-DNG-01-009</t>
  </si>
  <si>
    <t>WIN-042</t>
  </si>
  <si>
    <t>WIN-KTM-01-014</t>
  </si>
  <si>
    <t>WIN-061</t>
  </si>
  <si>
    <t>WIN-022</t>
  </si>
  <si>
    <t>WIN-070</t>
  </si>
  <si>
    <t>WIN-071</t>
  </si>
  <si>
    <t>WIN-021</t>
  </si>
  <si>
    <t>WIN-046</t>
  </si>
  <si>
    <t>WIN-060</t>
  </si>
  <si>
    <t>DANH SÁCH KHÁCH HÀNG</t>
  </si>
  <si>
    <t>MÃ MISA</t>
  </si>
  <si>
    <t>Quận</t>
  </si>
  <si>
    <t>Tỉnh</t>
  </si>
  <si>
    <t xml:space="preserve">Sale </t>
  </si>
  <si>
    <t>TÊN NV</t>
  </si>
  <si>
    <t>tắt</t>
  </si>
  <si>
    <t>HỆ THỐNG</t>
  </si>
  <si>
    <t>MÔ HÌNH</t>
  </si>
  <si>
    <t>Supervisor</t>
  </si>
  <si>
    <t>TÌNH TRẠNG</t>
  </si>
  <si>
    <t>AAU-HCM-Q2-001</t>
  </si>
  <si>
    <t>aau001</t>
  </si>
  <si>
    <t>AAU Tháp Brilliant</t>
  </si>
  <si>
    <t>Khu Thương mại số : T3.B2.1I – Tầng B2- Tháp Brilliant, số 1, Đường 104- BTT, khu phố 3, Phường Bình Trưng Tây, Quận 2, TPHCM.</t>
  </si>
  <si>
    <t>Q2</t>
  </si>
  <si>
    <t>HCM</t>
  </si>
  <si>
    <t>SG009</t>
  </si>
  <si>
    <t>KMART ( Á ÂU)</t>
  </si>
  <si>
    <t>BÁN CHẬM</t>
  </si>
  <si>
    <t>AAU-HCM-Q1-002</t>
  </si>
  <si>
    <t>aau002</t>
  </si>
  <si>
    <t>AAU Diamond</t>
  </si>
  <si>
    <t>Gian hàng 41546, Tầng 4, Trung Tâm Thương Mại Diamond , số 34 Lê Duẩn, Phường Bến Nghé, Quận 1, Thành Phố Hồ Chí Minh, Việt Nam.</t>
  </si>
  <si>
    <t>Q1</t>
  </si>
  <si>
    <t>SG026</t>
  </si>
  <si>
    <t>ACM-HCM-TBH-014</t>
  </si>
  <si>
    <t>acm0014</t>
  </si>
  <si>
    <t>ACM - PHU</t>
  </si>
  <si>
    <t>Tầng trệt, CC Phúc Yên, số 31-33 Phan Huy Ích, Phường 15, Q.Tân Bình, TP HCM</t>
  </si>
  <si>
    <t>AEON; MIENNAM; 10%</t>
  </si>
  <si>
    <t>TBH</t>
  </si>
  <si>
    <t>SG027</t>
  </si>
  <si>
    <t>ACM-BDG-01-018</t>
  </si>
  <si>
    <t>acm0018</t>
  </si>
  <si>
    <t>ACM - BDG</t>
  </si>
  <si>
    <t>215A Yersin, P. Phú Cường, TP Thủ Dầu Một, Tỉnh Bình Dương</t>
  </si>
  <si>
    <t>AEON;MIENNAM;10%</t>
  </si>
  <si>
    <t>TBD</t>
  </si>
  <si>
    <t>SG002</t>
  </si>
  <si>
    <t>ACM-HCM-Q3-004</t>
  </si>
  <si>
    <t>acm1111</t>
  </si>
  <si>
    <t>ACM - CAO</t>
  </si>
  <si>
    <t>96 Cao Thắng, Phường 4, Quận 3, HCM</t>
  </si>
  <si>
    <t>Q3</t>
  </si>
  <si>
    <t>ACM-HCM-HBC-016</t>
  </si>
  <si>
    <t>acm1201</t>
  </si>
  <si>
    <t>ACM - CON</t>
  </si>
  <si>
    <t>Số 03-04 tầng 1, KDC Conic, Đại lộ Nguyễn Văn Linh, Xã Phong Phú, Huyện Bình Chánh, TP HCM</t>
  </si>
  <si>
    <t>HBC</t>
  </si>
  <si>
    <t>SG023</t>
  </si>
  <si>
    <t>ĐÓNG CỬA, NGƯNG KINH DOANH</t>
  </si>
  <si>
    <t>ACM-HCM-Q7-012</t>
  </si>
  <si>
    <t>acm1202</t>
  </si>
  <si>
    <t>ACM - GAR</t>
  </si>
  <si>
    <t>SC-02, SD-03, SF-04, SG-05, SE-13 Số 18-20 đường Tôn Dật Tiên, Khu phố Garden Plaza 1, Phường Tân Phong, Q7, HCM</t>
  </si>
  <si>
    <t>Q7</t>
  </si>
  <si>
    <t>ACM-HCM-Q7-008</t>
  </si>
  <si>
    <t>acm1203</t>
  </si>
  <si>
    <t>ACM - GRE</t>
  </si>
  <si>
    <t>SC-10, Khu phố Green View, Đường Nguyễn Lương Bằng, Phường Tân Phú, Q7, HCM</t>
  </si>
  <si>
    <t>ACM-HCM-Q7-010</t>
  </si>
  <si>
    <t>acm1204</t>
  </si>
  <si>
    <t>ACM - HUN</t>
  </si>
  <si>
    <t>11A đường Bùi Bằng Đoàn, Khu phố 3, Phường Tân Phong, Q7, HCM</t>
  </si>
  <si>
    <t>ACM-HCM-Q7-007</t>
  </si>
  <si>
    <t>acm1205</t>
  </si>
  <si>
    <t>ACM - NAM</t>
  </si>
  <si>
    <t>112, 114, 116 Hà Huy Tập, Phường Tân Phong, Q7, HCM</t>
  </si>
  <si>
    <t>ACM-HCM-HNB-015</t>
  </si>
  <si>
    <t>acm1206</t>
  </si>
  <si>
    <t>ACM - NEW</t>
  </si>
  <si>
    <t>D0102, Nguyễn Hữu Thọ, Xã Phước Kiển, Huyện Nhà Bè, TP HCM</t>
  </si>
  <si>
    <t>HNB</t>
  </si>
  <si>
    <t>ACM-HCM-Q2-002</t>
  </si>
  <si>
    <t>acm1208</t>
  </si>
  <si>
    <t>ACM - TRO</t>
  </si>
  <si>
    <t>49 Đường 66, Phường Thảo Điền, Q2, Tp HCM</t>
  </si>
  <si>
    <t>ACM-HCM-Q7-013</t>
  </si>
  <si>
    <t>acm1209</t>
  </si>
  <si>
    <t>ACM - HL7</t>
  </si>
  <si>
    <t>Tầng trệt, lô B, Khu căn hộ Himlam Riverside, số 0.01-0.02 đường D1, Phường Tân Hưng, Q7, HCM</t>
  </si>
  <si>
    <t>ACM-HCM-Q6-006</t>
  </si>
  <si>
    <t>acm1211</t>
  </si>
  <si>
    <t>ACM - HL6</t>
  </si>
  <si>
    <t>C2.00.01 tầng trệt, Khu thương mại CC Him Lam Chợ Lớn, 491 Hậu Giang, Phường 11, Q6, HCM</t>
  </si>
  <si>
    <t>Q6</t>
  </si>
  <si>
    <t>ACM-HCM-Q1-001</t>
  </si>
  <si>
    <t>acm1304</t>
  </si>
  <si>
    <t>ACM - SOM</t>
  </si>
  <si>
    <t>21-23 Nguyễn Thị Minh Khai, Phường Bến Nghé, Q1</t>
  </si>
  <si>
    <t>ACM-HCM-Q7-009</t>
  </si>
  <si>
    <t>acm1309</t>
  </si>
  <si>
    <t>ACM - SUN</t>
  </si>
  <si>
    <t>Số 0.01, Tháp V4, Sunrise City, 23 Nguyễn Hữu Thọ, phường Tân Hưng, quận 7, thành phố Hồ Chí Minh</t>
  </si>
  <si>
    <t>ACM-HCM-PNN-023</t>
  </si>
  <si>
    <t>acm1310</t>
  </si>
  <si>
    <t>ACM - ORC</t>
  </si>
  <si>
    <t>Một phần KTM-DV 1.01 (tầng 1), dự án Thương mại, dịch vụ, văn phòng, officetel và căn hộ tại số 128 đường Hồng Hà, phường 09, quận Phú Nhuận, thành phố Hồ Chí Minh, Việt Nam</t>
  </si>
  <si>
    <t>PNN</t>
  </si>
  <si>
    <t>AEON-HCM-TPU-000</t>
  </si>
  <si>
    <t>AEON1001</t>
  </si>
  <si>
    <t>AEON VIỆT NAM CELADON- TÂN PHÚ</t>
  </si>
  <si>
    <t>SỐ 30, ĐƯỜNG TÂN THẮNG, PHƯỜNG SƠN KỲ, QUẬN TÂN PHÚ, TP.HỒ CHÍ MINH, VIỆT NAM</t>
  </si>
  <si>
    <t>TPU</t>
  </si>
  <si>
    <t>AEON-BDG-01--001</t>
  </si>
  <si>
    <t>AEON1002</t>
  </si>
  <si>
    <t>AEON VIỆT NAM - CANARY</t>
  </si>
  <si>
    <t>Số 1, Đại lộ Bình Dương, Khu phố Bình Giao, Phường Thuận Giao, Thành phố Thuận An, Tỉnh Bình Dương, Việt Nam</t>
  </si>
  <si>
    <t>AEON-HCM-01--003</t>
  </si>
  <si>
    <t>AEON1004</t>
  </si>
  <si>
    <t>AEON VIỆT NAM - BÌNH TÂN</t>
  </si>
  <si>
    <t>Số 1 đường số 17A, Khu phố 11, Phường Bình Trị Đông B, Quận Bình Tân, TP.HCM.</t>
  </si>
  <si>
    <t>BTN</t>
  </si>
  <si>
    <t>AEON-BDG-01-1009</t>
  </si>
  <si>
    <t>AEON1009</t>
  </si>
  <si>
    <t>AEON BÌNH DƯƠNG NEW CITY</t>
  </si>
  <si>
    <t>Tầng 1, Lô C19, Khu đô thị mới thuộc Khu liên hợp Công Nghiệp - Dịch vụ - Đô thị tỉnh Bình Dương, P. Hòa Phú, Tp Thủ Dầu Một, tỉnh Bình Dương</t>
  </si>
  <si>
    <t>AEON-HCM-Q7-1010</t>
  </si>
  <si>
    <t>AEON1010</t>
  </si>
  <si>
    <t>AEON NGUYỄN VĂN LINH</t>
  </si>
  <si>
    <t>BF-01, Tầng Hầm 1, 101 Tôn Dật Tiên, Phường Tân Phú, Quận 7, Thành phố Hồ Chí Minh, Việt Nam</t>
  </si>
  <si>
    <t>-</t>
  </si>
  <si>
    <t>BHX10051</t>
  </si>
  <si>
    <t>BHX_HCM_Q08 - Cao Ốc City Gate Towers</t>
  </si>
  <si>
    <t>Cao Ốc City Gate Towers ,Q. 8, TP. Hồ Chí Minh</t>
  </si>
  <si>
    <t>BHX; MIENNAM</t>
  </si>
  <si>
    <t>Q8</t>
  </si>
  <si>
    <t>BHX</t>
  </si>
  <si>
    <t>KHÔNG GIAO</t>
  </si>
  <si>
    <t>BHX10066</t>
  </si>
  <si>
    <t>BHX_HCM_Q12 - Thạnh Xuân (TL 2005)</t>
  </si>
  <si>
    <t>Thạnh Xuân (TL 2005) ,Q. 12, TP. Hồ Chí Minh</t>
  </si>
  <si>
    <t>Q12</t>
  </si>
  <si>
    <t>BHX10073</t>
  </si>
  <si>
    <t>BHX_DON_BHO - An Bình</t>
  </si>
  <si>
    <t>An Bình, T. Đồng Nai</t>
  </si>
  <si>
    <t>DNI</t>
  </si>
  <si>
    <t>BHX10109</t>
  </si>
  <si>
    <t>BHX_HCM_TDU - 81A Đường 339</t>
  </si>
  <si>
    <t>81A Đường 339 ,TP. Thủ Đức, TP. Hồ Chí Minh</t>
  </si>
  <si>
    <t>TDC</t>
  </si>
  <si>
    <t>BHX10110</t>
  </si>
  <si>
    <t>BHX_HCM_BTA - 295 Tân Hoà Đông</t>
  </si>
  <si>
    <t>295 Tân Hoà Đông ,Q. Bình Tân, TP. Hồ Chí Minh</t>
  </si>
  <si>
    <t>BHX10125</t>
  </si>
  <si>
    <t>BHX_HCM_BTA - 532 Tỉnh Lộ 10</t>
  </si>
  <si>
    <t>532 Tỉnh Lộ 10 ,Q. Bình Tân, TP. Hồ Chí Minh</t>
  </si>
  <si>
    <t>BHX10168</t>
  </si>
  <si>
    <t>BHX_HCM_CGI - Bình Khánh</t>
  </si>
  <si>
    <t>Bình Khánh, TP. Hồ Chí Minh</t>
  </si>
  <si>
    <t>CGO</t>
  </si>
  <si>
    <t>BHX10299</t>
  </si>
  <si>
    <t>BHX_HCM_TPH -  131-133 Văn Cao</t>
  </si>
  <si>
    <t xml:space="preserve"> 131-133 Văn Cao ,Q. Tân Phú, TP. Hồ Chí Minh</t>
  </si>
  <si>
    <t>BHX10345</t>
  </si>
  <si>
    <t>BHX_HCM_BCH - Vĩnh Lộc A (Thửa đất 686)</t>
  </si>
  <si>
    <t>Vĩnh Lộc A (Thửa đất 686) ,H. Bình Chánh, TP. Hồ Chí Minh</t>
  </si>
  <si>
    <t>BHX10357</t>
  </si>
  <si>
    <t>BHX_HCM_Q07 - 63 Bùi Văn Ba</t>
  </si>
  <si>
    <t>63 Bùi Văn Ba ,Q. 7, TP. Hồ Chí Minh</t>
  </si>
  <si>
    <t>BHX10358</t>
  </si>
  <si>
    <t>BHX_HCM_Q07 -  665-667 Huỳnh Tấn Phát</t>
  </si>
  <si>
    <t xml:space="preserve"> 665-667 Huỳnh Tấn Phát ,Q. 7, TP. Hồ Chí Minh</t>
  </si>
  <si>
    <t>BHX10506</t>
  </si>
  <si>
    <t>BHX_KGI_RGI -  An Hoà</t>
  </si>
  <si>
    <t xml:space="preserve"> An Hoà, T. Kiên Giang</t>
  </si>
  <si>
    <t>KGG</t>
  </si>
  <si>
    <t>BHX1157</t>
  </si>
  <si>
    <t>BHX_HCM_BTA - 175 Lê Đình Cẩn</t>
  </si>
  <si>
    <t>175 Lê Đình Cẩn ,Q. Bình Tân, TP. Hồ Chí Minh</t>
  </si>
  <si>
    <t>BHX1257</t>
  </si>
  <si>
    <t>BHX_HCM_BTA - 261 Lê Đình Cẩn</t>
  </si>
  <si>
    <t>261 Lê Đình Cẩn ,Q. Bình Tân, TP. Hồ Chí Minh</t>
  </si>
  <si>
    <t>BHX13018</t>
  </si>
  <si>
    <t>BHX_HCM_Q08 - 1646A Võ Văn Kiệt</t>
  </si>
  <si>
    <t>1646A Võ Văn Kiệt ,Q. 8, TP. Hồ Chí Minh</t>
  </si>
  <si>
    <t>BHX-CMU-01-13044</t>
  </si>
  <si>
    <t>BHX13044</t>
  </si>
  <si>
    <t>BHX_CMA_TBI - Kho DC Mini Đông Mát Thới Bình</t>
  </si>
  <si>
    <t>Thửa đất số 2241, tờ bản đồ số 13, ấp Tắc Thủ, Xã Hồ Thị Kỷ, Huyện Thới Bình, Tỉnh Cà Mau, Việt Nam</t>
  </si>
  <si>
    <t>CMU</t>
  </si>
  <si>
    <t>BHX-DTP-01-13104</t>
  </si>
  <si>
    <t>BHX13104</t>
  </si>
  <si>
    <t>BHX_DTH_CLA - Kho DC mini Đông Mát Cao Lãnh</t>
  </si>
  <si>
    <t>Thửa đất số 181 -1023, tờ bản đồ số 6, khóm Thuận Phú, Phường Hoà Thuận, Thành phố Cao Lãnh, Tỉnh Đồng Tháp, Việt Nam</t>
  </si>
  <si>
    <t>DTP</t>
  </si>
  <si>
    <t>BHX13117</t>
  </si>
  <si>
    <t>BHX_CMA_TBI - Kho XLCL DC Mini Đông Mát Thới Bình</t>
  </si>
  <si>
    <t>Kho XLCL DC Mini Đông Mát Thới Bình, T. Cà Mau</t>
  </si>
  <si>
    <t>BHX-KGG-01-13152</t>
  </si>
  <si>
    <t>BHX13152</t>
  </si>
  <si>
    <t>BHX_KGI_CTH - Kho DC mini Đông Mát Kiên Giang</t>
  </si>
  <si>
    <t>Lô L4, Đường số 2, Khu Công Nghiệp Thạnh Lộc, Xã Thạnh Lộc, Huyện Châu Thành, Tỉnh Kiên Giang, Việt Nam</t>
  </si>
  <si>
    <t>BHX-BPC-01-13203</t>
  </si>
  <si>
    <t>BHX13203</t>
  </si>
  <si>
    <t>BHX_BPH_DPH - Kho DC Mini Đông Mát Đồng Phú</t>
  </si>
  <si>
    <t>Thửa đất số 57, 58, 63, 69, 68, 37, 38, 76, Tờ bản đồ 07, 12, 11, Thị trấn Tân Phú, Huyện Đồng Phú, Tỉnh Bình Phước, Việt Nam</t>
  </si>
  <si>
    <t>BPC</t>
  </si>
  <si>
    <t>BHX-TNH-01-13219</t>
  </si>
  <si>
    <t>BHX13219</t>
  </si>
  <si>
    <t>BHX_TNI_TNI - Kho DC Mini Đông Mát Tây Ninh</t>
  </si>
  <si>
    <t>Thửa đất số 477 và 653, tờ bản đồ số 18, ấp Bàu Lùn, xã Bình Minh, thành phố Tây Ninh, tỉnh Tây Ninh, Việt Nam</t>
  </si>
  <si>
    <t>TNI</t>
  </si>
  <si>
    <t>BHX-HCM-BTN-13229</t>
  </si>
  <si>
    <t>BHX13229</t>
  </si>
  <si>
    <t>BHX_HCM_BTA - Kho DC Mini Đông Mát Vĩnh Lộc</t>
  </si>
  <si>
    <t>Lô A65/II - A72/II, đường số 4, KCN Vĩnh Lộc, Phường Bình Hưng Hòa B, Quận Bình Tân, Thành phố Hồ Chí Minh, Việt Nam</t>
  </si>
  <si>
    <t>BHX-VTU-01-13236</t>
  </si>
  <si>
    <t>BHX13236</t>
  </si>
  <si>
    <t>BHX_BRV_PMY - Kho DC mini Đông Mát Phú Mỹ</t>
  </si>
  <si>
    <t>Ấp 4, Xã Tóc Tiên, Thị xã Phú Mỹ, Tỉnh Bà Rịa - Vũng Tàu, Việt Nam</t>
  </si>
  <si>
    <t>VTU</t>
  </si>
  <si>
    <t>BHX-DNI-01-13237</t>
  </si>
  <si>
    <t>BHX13237</t>
  </si>
  <si>
    <t>BHX_DON_BHO - Kho DC Mini Đông Mát Long Bình</t>
  </si>
  <si>
    <t>G243 Bùi Văn Hòa, Khu Phố 7, Phường Long Bình, Thành phố Biên Hòa, Tỉnh Đồng Nai, Việt Nam</t>
  </si>
  <si>
    <t>BHX-CTO-01-13254</t>
  </si>
  <si>
    <t>BHX13254</t>
  </si>
  <si>
    <t>BHX_CTH_TNO - Kho DC Mini Đông Mát Thốt Nốt</t>
  </si>
  <si>
    <t>Thửa đất số 2662, Tờ bản đồ số 2, Khu vực Thới Thạnh 1, Phường Thới Thuận, Quận Thốt Nốt, Thành phố Cần Thơ, Việt Nam</t>
  </si>
  <si>
    <t>CTO</t>
  </si>
  <si>
    <t>BHX13343</t>
  </si>
  <si>
    <t>BHX_KGI_CTH - Kho XLCL DC mini Đông Mát Kiên Giang</t>
  </si>
  <si>
    <t>Kho XLCL DC mini Đông Mát Kiên Giang, T. Kiên Giang</t>
  </si>
  <si>
    <t>BHX-BDG-01-13360</t>
  </si>
  <si>
    <t>BHX13360</t>
  </si>
  <si>
    <t>BHX_BDU_TAN - Kho DC Mini Đông Mát Thuận An</t>
  </si>
  <si>
    <t>Thửa đất số 29, tờ bản đồ số 192, Phường Bình Chuẩn, thành phố Thuận An, tỉnh Bình Dương</t>
  </si>
  <si>
    <t>BHX-BDG-01-13361</t>
  </si>
  <si>
    <t>BHX13361</t>
  </si>
  <si>
    <t>BHX_BDU_BCA - Kho DC Mini Đông Mát Bến Cát</t>
  </si>
  <si>
    <t>Số 12 đường Hai Tháng Chín, tổ 3, khu phố 1A, Phường Chánh Phú Hòa, Thị xã Bến Cát, Tỉnh Bình Dương, Việt Nam</t>
  </si>
  <si>
    <t>BHX-CTO-01-13362</t>
  </si>
  <si>
    <t>BHX13362</t>
  </si>
  <si>
    <t>BHX_CTH_CRA - Kho DC Mini Đông Mát Cần Thơ</t>
  </si>
  <si>
    <t>Thửa đất số 13,20, tờ bản đồ số 19, 20, phường Lê Bình, Quận Cái Răng, thành phố Cần Thơ.</t>
  </si>
  <si>
    <t>BHX13369</t>
  </si>
  <si>
    <t>BHX_BPH_DPH - Kho XLCL DC Mini Đông Mát Đồng Phú</t>
  </si>
  <si>
    <t>Kho XLCL DC Mini Đông Mát Đồng Phú, T. Bình Phước</t>
  </si>
  <si>
    <t>BHX13401</t>
  </si>
  <si>
    <t>BHX_KHH_DKH - Kho XLCL DC Mini Đông Mát Khánh Hòa</t>
  </si>
  <si>
    <t>Kho XLCL DC Mini Đông Mát Khánh Hòa, T. Khánh Hòa</t>
  </si>
  <si>
    <t>KHA</t>
  </si>
  <si>
    <t>BHX-DNI-01-13425</t>
  </si>
  <si>
    <t>BHX13425</t>
  </si>
  <si>
    <t>BHX_DON_LKH - Kho DC Mini Đông Mát Long Khánh</t>
  </si>
  <si>
    <t>Thửa đất số 225, tờ bản đồ số 14, Phường Phú Bình, Thành Phố Long Khánh, Tỉnh Đồng Nai</t>
  </si>
  <si>
    <t>BHX13467</t>
  </si>
  <si>
    <t>BHX_BDU_BCA - kho XLCL Hub Đông Mát Bến Cát</t>
  </si>
  <si>
    <t>kho XLCL Hub Đông Mát Bến Cát, T. Bình Dương</t>
  </si>
  <si>
    <t>BHX-CTO-01-13492</t>
  </si>
  <si>
    <t>BHX13492</t>
  </si>
  <si>
    <t>BHX_CTH_TNO - Chành Đông Mát Thốt Nốt</t>
  </si>
  <si>
    <t>BHX-HUG-01-13493</t>
  </si>
  <si>
    <t>BHX13493</t>
  </si>
  <si>
    <t>BHX_HGI_VTH - Chành Đông Mát Vị Thanh</t>
  </si>
  <si>
    <t>Thửa số 137 – 320 – 435 – 442 tờ bản đồ số 45, khu vực 5, phường 5, thành phố vị thanh, tỉnh Hậu Giang</t>
  </si>
  <si>
    <t>HUG</t>
  </si>
  <si>
    <t>BHX-LAN-01-13535</t>
  </si>
  <si>
    <t>BHX13535</t>
  </si>
  <si>
    <t>BHX_LAN_CDU - Kho DC Mini Đông Mát Cần Đước</t>
  </si>
  <si>
    <t>Thửa đất số 2905, Tờ bản đồ số 3, Xã Long Cang, Huyện Cần Đước, Tỉnh Long An, Việt Nam</t>
  </si>
  <si>
    <t>LAN</t>
  </si>
  <si>
    <t>BHX-BPC-01-13564</t>
  </si>
  <si>
    <t>BHX13564</t>
  </si>
  <si>
    <t>BHX_BPH_DPH - Chành DC Đông Mát Đồng Phú</t>
  </si>
  <si>
    <t>BHX-HCM-HBC-13576</t>
  </si>
  <si>
    <t>BHX13576</t>
  </si>
  <si>
    <t>BHX_HCM_BCH - Kho DC mini đông mát Trần Đại Nghĩa (Kho Kem)</t>
  </si>
  <si>
    <t>G16/108A Đường Trần Đại Nghĩa , ấp 7 , xã Lê Minh Xuân , Huyện Bình Chánh , Thành phố Hồ Chí Minh</t>
  </si>
  <si>
    <t>BHX13577</t>
  </si>
  <si>
    <t>BHX_HCM_BCH - Kho XLCL DC mini đông mát Trần Đại Nghĩa (Kho Tạm)</t>
  </si>
  <si>
    <t>Kho XLCL DC mini đông mát Trần Đại Nghĩa (Kho Tạm) ,H. Bình Chánh, TP. Hồ Chí Minh</t>
  </si>
  <si>
    <t>BHX13592</t>
  </si>
  <si>
    <t>BHX_HCM_TDU - 520 Nguyễn Xiển</t>
  </si>
  <si>
    <t>520 Nguyễn Xiển ,TP. Thủ Đức, TP. Hồ Chí Minh</t>
  </si>
  <si>
    <t>BHX13608</t>
  </si>
  <si>
    <t>BHX_HCM_Q04 - 236 Tôn Đản</t>
  </si>
  <si>
    <t>236 Tôn Đản ,Q. 4, TP. Hồ Chí Minh</t>
  </si>
  <si>
    <t>Q4</t>
  </si>
  <si>
    <t>BHX-DNI-01-13638</t>
  </si>
  <si>
    <t>BHX13638</t>
  </si>
  <si>
    <t>BHX_DON_BHO - Chành Đông Mát Long Bình</t>
  </si>
  <si>
    <t>BHX-AGG-01-13660</t>
  </si>
  <si>
    <t>BHX13660</t>
  </si>
  <si>
    <t>BHX_AGI_CPH - Kho DC Mini Đông Mát Châu Phú</t>
  </si>
  <si>
    <t>Thửa số 34, Tờ Bản Đồ Số 24, Xã Mỹ Phú, Huyện Châu Phú, Tỉnh An Giang, Việt Nam</t>
  </si>
  <si>
    <t>AGG</t>
  </si>
  <si>
    <t>BHX13661</t>
  </si>
  <si>
    <t>BHX_AGI_CDO - Kho XLCL DC Mini Đông Mát Châu Phú</t>
  </si>
  <si>
    <t>Kho XLCL DC Mini Đông Mát Châu Phú, T. An Giang</t>
  </si>
  <si>
    <t>BHX13665</t>
  </si>
  <si>
    <t>BHX_HCM_Q08 - 118 Hưng Phú</t>
  </si>
  <si>
    <t>118 Hưng Phú ,Q. 8, TP. Hồ Chí Minh</t>
  </si>
  <si>
    <t>BHX-VLG-01-13669</t>
  </si>
  <si>
    <t>BHX13669</t>
  </si>
  <si>
    <t>BHX_VLO_LHO - Kho DC Mini Đông Mát Vĩnh Long</t>
  </si>
  <si>
    <t>Thửa đất số 491, tờ bản đồ số 40, xã Thanh Đức, huyện Long Hồ, tỉnh Vĩnh Long</t>
  </si>
  <si>
    <t>VLG</t>
  </si>
  <si>
    <t>BHX-HCM-HMN-13681</t>
  </si>
  <si>
    <t>BHX13681</t>
  </si>
  <si>
    <t>BHX_HCM_HMO - Kho DC Mini Đông Mát Hóc Môn</t>
  </si>
  <si>
    <t>31E Đường Đặng Công Bỉnh, Ấp 5, Xã Xuân Thới Sơn, Huyện Hóc Môn, TP.HCM</t>
  </si>
  <si>
    <t>HHM</t>
  </si>
  <si>
    <t>BHX13718</t>
  </si>
  <si>
    <t>BHX_BDU_BBA - Lai Uyên</t>
  </si>
  <si>
    <t>Lai Uyên, T. Bình Dương</t>
  </si>
  <si>
    <t>BHX1374</t>
  </si>
  <si>
    <t>BHX_HCM_BTA - 201 Gò Xoài</t>
  </si>
  <si>
    <t>201 Gò Xoài ,Q. Bình Tân, TP. Hồ Chí Minh</t>
  </si>
  <si>
    <t>BHX13741</t>
  </si>
  <si>
    <t>BHX_HCM_Q07 - 32 Đường số 6</t>
  </si>
  <si>
    <t>32 Đường số 6 ,Q. 7, TP. Hồ Chí Minh</t>
  </si>
  <si>
    <t>BHX-BTN-01-13768</t>
  </si>
  <si>
    <t>BHX13768</t>
  </si>
  <si>
    <t>BHX_BTH_PTH - Kho DC Mini Đông Mát Hàm Thuận Nam</t>
  </si>
  <si>
    <t>Lô C7 - 6/2, C7 - 7, C7 - 8/1 Đường N4, Khu Công Nghiệp Hàm Kiệm 1, Xã Hàm Mỹ, Huyện Hàm Thuận Nam, Tỉnh Bình Thuận, Việt Nam</t>
  </si>
  <si>
    <t>BHX13799</t>
  </si>
  <si>
    <t>BHX_HCM_Q07 - 97 Đường 79</t>
  </si>
  <si>
    <t>97 Đường 79 ,Q. 7, TP. Hồ Chí Minh</t>
  </si>
  <si>
    <t>BHX-HCM-HBC-13971</t>
  </si>
  <si>
    <t>BHX13971</t>
  </si>
  <si>
    <t>BHX_HCM_BCH_Kho DC MINI Đông Mát Nguyễn Văn Linh</t>
  </si>
  <si>
    <t>C10/28 Nguyễn Văn Linh, Ấp 5A Tổ 246, Xã Bình Hưng, Huyện Bình Chánh, Hồ Chí Minh</t>
  </si>
  <si>
    <t>BHX-VLG-01-13999</t>
  </si>
  <si>
    <t>BHX13999</t>
  </si>
  <si>
    <t>BHX_VLO_LHO - Chành Đông Mát Vĩnh Long</t>
  </si>
  <si>
    <t>BHX-BTN-01-14000</t>
  </si>
  <si>
    <t>BHX14000</t>
  </si>
  <si>
    <t>BHX_BTH_HTN - Chành Đông Mát Hàm Thuận Nam</t>
  </si>
  <si>
    <t>Lô C7 - 6/2, C7 - 7, C7 - 8/1 Đường N4, Khu Công Nghiệp Hàm Kiệm 1, Xã Hàm Mỹ, Huyện Hàm Thuận Nam, Tỉnh Bình Thuận</t>
  </si>
  <si>
    <t>BHX-HCM-TDC-14015</t>
  </si>
  <si>
    <t>BHX14015</t>
  </si>
  <si>
    <t>BHX_HCM_TDU - Kho DC Mini Đông Mát QL13</t>
  </si>
  <si>
    <t>Số 7 Đường số 10, khu phố 2, Hiệp Bình Phước, quận Thủ Đức, Thành phố Hồ Chí Minh</t>
  </si>
  <si>
    <t>BHX1521</t>
  </si>
  <si>
    <t>BHX_HCM_BTA - 131 Chiến Lược</t>
  </si>
  <si>
    <t>131 Chiến Lược ,Q. Bình Tân, TP. Hồ Chí Minh</t>
  </si>
  <si>
    <t>BHX1559</t>
  </si>
  <si>
    <t>BHX_HCM_TPH - 113 Tô Hiệu</t>
  </si>
  <si>
    <t>113 Tô Hiệu ,Q. Tân Phú, TP. Hồ Chí Minh</t>
  </si>
  <si>
    <t>BHX15878</t>
  </si>
  <si>
    <t>BHX_HCM_BTA - 09 Nguyễn Quý Yêm</t>
  </si>
  <si>
    <t>09 Nguyễn Quý Yêm ,Q. Bình Tân, TP. Hồ Chí Minh</t>
  </si>
  <si>
    <t>BHX161</t>
  </si>
  <si>
    <t>BHX_HCM_BTA - 20 Trương Phước Phan</t>
  </si>
  <si>
    <t>20 Trương Phước Phan ,Q. Bình Tân, TP. Hồ Chí Minh</t>
  </si>
  <si>
    <t>BHX1610</t>
  </si>
  <si>
    <t>BHX_HCM_BTA - 456 Lê Văn Quới</t>
  </si>
  <si>
    <t>456 Lê Văn Quới ,Q. Bình Tân, TP. Hồ Chí Minh</t>
  </si>
  <si>
    <t>BHX1633</t>
  </si>
  <si>
    <t>BHX_HCM_BTA - 103 Mã Lò</t>
  </si>
  <si>
    <t>103 Mã Lò ,Q. Bình Tân, TP. Hồ Chí Minh</t>
  </si>
  <si>
    <t>BHX1694</t>
  </si>
  <si>
    <t>BHX_HCM_BTA - 11 Miếu Gò Xoài</t>
  </si>
  <si>
    <t>11 Miếu Gò Xoài ,Q. Bình Tân, TP. Hồ Chí Minh</t>
  </si>
  <si>
    <t>BHX1696</t>
  </si>
  <si>
    <t>BHX_HCM_BTA - 287 Phan Anh</t>
  </si>
  <si>
    <t>287 Phan Anh ,Q. Bình Tân, TP. Hồ Chí Minh</t>
  </si>
  <si>
    <t>BHX1698</t>
  </si>
  <si>
    <t>BHX_HCM_TPH - 79 Cầu Xéo</t>
  </si>
  <si>
    <t>79 Cầu Xéo ,Q. Tân Phú, TP. Hồ Chí Minh</t>
  </si>
  <si>
    <t>BHX1769</t>
  </si>
  <si>
    <t>BHX_HCM_BTA - 869 Hương Lộ 2</t>
  </si>
  <si>
    <t>869 Hương Lộ 2 ,Q. Bình Tân, TP. Hồ Chí Minh</t>
  </si>
  <si>
    <t>BHX1829</t>
  </si>
  <si>
    <t>BHX_HCM_BTA - 138 Đường số 6</t>
  </si>
  <si>
    <t>138 Đường số 6 ,Q. Bình Tân, TP. Hồ Chí Minh</t>
  </si>
  <si>
    <t>BHX1832</t>
  </si>
  <si>
    <t>BHX_HCM_BTA - 1732 Tỉnh Lộ 10</t>
  </si>
  <si>
    <t>1732 Tỉnh Lộ 10 ,Q. Bình Tân, TP. Hồ Chí Minh</t>
  </si>
  <si>
    <t>BHX1837</t>
  </si>
  <si>
    <t>BHX_HCM_BTA - 964 Hương Lộ 2</t>
  </si>
  <si>
    <t>964 Hương Lộ 2 ,Q. Bình Tân, TP. Hồ Chí Minh</t>
  </si>
  <si>
    <t>BHX1861</t>
  </si>
  <si>
    <t>BHX_HCM_BTA - 82A Bình Trị Đông</t>
  </si>
  <si>
    <t>82A Bình Trị Đông ,Q. Bình Tân, TP. Hồ Chí Minh</t>
  </si>
  <si>
    <t>BHX1864</t>
  </si>
  <si>
    <t>BHX_HCM_BTA - 18 Phạm Đăng Giảng</t>
  </si>
  <si>
    <t>18 Phạm Đăng Giảng ,Q. Bình Tân, TP. Hồ Chí Minh</t>
  </si>
  <si>
    <t>BHX1865</t>
  </si>
  <si>
    <t>BHX_HCM_BTA - 4525 Nguyễn Cửu Phú</t>
  </si>
  <si>
    <t>4525 Nguyễn Cửu Phú ,Q. Bình Tân, TP. Hồ Chí Minh</t>
  </si>
  <si>
    <t>BHX191</t>
  </si>
  <si>
    <t>BHX_HCM_BTA - 393 Hương Lộ 3</t>
  </si>
  <si>
    <t>393 Hương Lộ 3 ,Q. Bình Tân, TP. Hồ Chí Minh</t>
  </si>
  <si>
    <t>BHX1935</t>
  </si>
  <si>
    <t>BHX_HCM_BTA - 146 Đường số 5</t>
  </si>
  <si>
    <t>146 Đường số 5 ,Q. Bình Tân, TP. Hồ Chí Minh</t>
  </si>
  <si>
    <t>BHX1942</t>
  </si>
  <si>
    <t>BHX_HCM_BTA - 46 Tên Lửa</t>
  </si>
  <si>
    <t>46 Tên Lửa ,Q. Bình Tân, TP. Hồ Chí Minh</t>
  </si>
  <si>
    <t>BHX1969</t>
  </si>
  <si>
    <t>BHX_HCM_BTA - 4423 Nguyễn Cửu Phú</t>
  </si>
  <si>
    <t>4423 Nguyễn Cửu Phú ,Q. Bình Tân, TP. Hồ Chí Minh</t>
  </si>
  <si>
    <t>BHX-HCM-HNB-19864</t>
  </si>
  <si>
    <t>BHX19864</t>
  </si>
  <si>
    <t>BHX_HCM_NBE - Kho DC Mini Đông Mát Nhà Bè</t>
  </si>
  <si>
    <t>Lô F5-1 và F5-2, Khu F, Khu Công Nghiệp Hiệp Phước, Xã Hiệp Phước, Huyện Nhà Bè, Thành phố Hồ Chí Minh, Việt Nam</t>
  </si>
  <si>
    <t>BHX-DLK-01-19865</t>
  </si>
  <si>
    <t>BHX19865</t>
  </si>
  <si>
    <t>BHX_DLA _BMT - Kho DC Mini Đông Mát Buôn Mê</t>
  </si>
  <si>
    <t>Cụm Công nghiệp Tân An 1, Phường Tân An, TP.Buôn Ma Thuột, Tỉnh Đắk Lắk, Việt Nam</t>
  </si>
  <si>
    <t>DLK</t>
  </si>
  <si>
    <t>BHX1992</t>
  </si>
  <si>
    <t>BHX_HCM_BTA - 164 Bùi Tư Toàn</t>
  </si>
  <si>
    <t>164 Bùi Tư Toàn ,Q. Bình Tân, TP. Hồ Chí Minh</t>
  </si>
  <si>
    <t>BHX2004</t>
  </si>
  <si>
    <t>BHX_HCM_BTA - 574 SINCO</t>
  </si>
  <si>
    <t>574 SINCO ,Q. Bình Tân, TP. Hồ Chí Minh</t>
  </si>
  <si>
    <t>BHX202</t>
  </si>
  <si>
    <t>BHX_HCM_BTA - 473/4A Tỉnh Lộ 10</t>
  </si>
  <si>
    <t>473/4A Tỉnh Lộ 10 ,Q. Bình Tân, TP. Hồ Chí Minh</t>
  </si>
  <si>
    <t>BHX2046</t>
  </si>
  <si>
    <t>BHX_HCM_BTA - 54 Trần Đại Nghĩa</t>
  </si>
  <si>
    <t>54 Trần Đại Nghĩa ,Q. Bình Tân, TP. Hồ Chí Minh</t>
  </si>
  <si>
    <t>BHX2099</t>
  </si>
  <si>
    <t>BHX_HCM_BTA - 423 Bình Thành</t>
  </si>
  <si>
    <t>423 Bình Thành ,Q. Bình Tân, TP. Hồ Chí Minh</t>
  </si>
  <si>
    <t>BHX2103</t>
  </si>
  <si>
    <t>BHX_HCM_BTA - 14 Đường số 2</t>
  </si>
  <si>
    <t>14 Đường số 2 ,Q. Bình Tân, TP. Hồ Chí Minh</t>
  </si>
  <si>
    <t>BHX2109</t>
  </si>
  <si>
    <t>BHX_HCM_Q12 - 110 Đường TCH36</t>
  </si>
  <si>
    <t>110 Đường TCH36 ,Q. 12, TP. Hồ Chí Minh</t>
  </si>
  <si>
    <t>BHX2115</t>
  </si>
  <si>
    <t>BHX_HCM_BCH - A8/17 Đường 1A</t>
  </si>
  <si>
    <t>A8/17 Đường 1A ,H. Bình Chánh, TP. Hồ Chí Minh</t>
  </si>
  <si>
    <t>BHX2144</t>
  </si>
  <si>
    <t>BHX_HCM_BTA - 123 Đường Số 11</t>
  </si>
  <si>
    <t>123 Đường Số 11 ,Q. Bình Tân, TP. Hồ Chí Minh</t>
  </si>
  <si>
    <t>BHX2192</t>
  </si>
  <si>
    <t>BHX_HCM_BTA - 6 Đường Số 40</t>
  </si>
  <si>
    <t>6 Đường Số 40 ,Q. Bình Tân, TP. Hồ Chí Minh</t>
  </si>
  <si>
    <t>BHX2214</t>
  </si>
  <si>
    <t>BHX_HCM_TPH - 63 Nguyễn Đỗ Cung</t>
  </si>
  <si>
    <t>63 Nguyễn Đỗ Cung ,Q. Tân Phú, TP. Hồ Chí Minh</t>
  </si>
  <si>
    <t>BHX2236</t>
  </si>
  <si>
    <t>BHX_HCM_BTA - 66/18 Bình Thành</t>
  </si>
  <si>
    <t>66/18 Bình Thành ,Q. Bình Tân, TP. Hồ Chí Minh</t>
  </si>
  <si>
    <t>BHX2247</t>
  </si>
  <si>
    <t>BHX_HCM_BCH - A6/71P Liên Ấp 123</t>
  </si>
  <si>
    <t>A6/71P Liên Ấp 123 ,H. Bình Chánh, TP. Hồ Chí Minh</t>
  </si>
  <si>
    <t>BHX2271</t>
  </si>
  <si>
    <t>BHX_HCM_HMO - 170 Trịnh Thị Miếng</t>
  </si>
  <si>
    <t>170 Trịnh Thị Miếng ,H. Hóc Môn, TP. Hồ Chí Minh</t>
  </si>
  <si>
    <t>BHX2272</t>
  </si>
  <si>
    <t>BHX_HCM_TBI - 633 Phạm Văn Bạch</t>
  </si>
  <si>
    <t>633 Phạm Văn Bạch ,Q. Tân Bình, TP. Hồ Chí Minh</t>
  </si>
  <si>
    <t>BHX-HCM-Q12-22859</t>
  </si>
  <si>
    <t>BHX22859</t>
  </si>
  <si>
    <t>BHX_HCM_Q12- Kho DC Mini Đông Mát 63 Trần Thị Do</t>
  </si>
  <si>
    <t>61 – 63 Trần Thị Do, Phường Hiệp Thành, Quận 12, Thành phố Hồ Chí Minh, Việt Nam</t>
  </si>
  <si>
    <t>BHX2333</t>
  </si>
  <si>
    <t>BHX_HCM_HMO - 35/1B Phan Văn Hớn</t>
  </si>
  <si>
    <t>35/1B Phan Văn Hớn ,H. Hóc Môn, TP. Hồ Chí Minh</t>
  </si>
  <si>
    <t>BHX2338</t>
  </si>
  <si>
    <t>BHX_HCM_Q12 - 111 Tân Chánh Hiệp</t>
  </si>
  <si>
    <t>111 Tân Chánh Hiệp ,Q. 12, TP. Hồ Chí Minh</t>
  </si>
  <si>
    <t>BHX2403</t>
  </si>
  <si>
    <t>BHX_HCM_BCH - E1/2 Ấp 5 (Vĩnh Lộc B)</t>
  </si>
  <si>
    <t>E1/2 Ấp 5 (Vĩnh Lộc B) ,H. Bình Chánh, TP. Hồ Chí Minh</t>
  </si>
  <si>
    <t>BHX2423</t>
  </si>
  <si>
    <t>BHX_HCM_HMO - 93/8A Ấp Mỹ Hòa 1</t>
  </si>
  <si>
    <t>93/8A Ấp Mỹ Hòa 1 ,H. Hóc Môn, TP. Hồ Chí Minh</t>
  </si>
  <si>
    <t>BHX2425</t>
  </si>
  <si>
    <t>BHX_HCM_HMO - 33/4F Trung Mỹ (Tân Xuân)</t>
  </si>
  <si>
    <t>33/4F Trung Mỹ (Tân Xuân) ,H. Hóc Môn, TP. Hồ Chí Minh</t>
  </si>
  <si>
    <t>BHX2442</t>
  </si>
  <si>
    <t>BHX_HCM_BCH - 225 Hưng Nhơn</t>
  </si>
  <si>
    <t>225 Hưng Nhơn ,H. Bình Chánh, TP. Hồ Chí Minh</t>
  </si>
  <si>
    <t>BHX2546</t>
  </si>
  <si>
    <t>BHX_HCM_Q12 - 305 KP1 Tân Thới Hiệp</t>
  </si>
  <si>
    <t>305 KP1 Tân Thới Hiệp ,Q. 12, TP. Hồ Chí Minh</t>
  </si>
  <si>
    <t>BHX2579</t>
  </si>
  <si>
    <t>BHX_HCM_Q12 - 62A Trần Thị Cờ</t>
  </si>
  <si>
    <t>62A Trần Thị Cờ ,Q. 12, TP. Hồ Chí Minh</t>
  </si>
  <si>
    <t>BHX2643</t>
  </si>
  <si>
    <t>BHX_HCM_HMO - 23/9A Trịnh Thị Miếng</t>
  </si>
  <si>
    <t>23/9A Trịnh Thị Miếng ,H. Hóc Môn, TP. Hồ Chí Minh</t>
  </si>
  <si>
    <t>BHX2736</t>
  </si>
  <si>
    <t>BHX_HCM_Q12 - 30A Đường HT27</t>
  </si>
  <si>
    <t>30A Đường HT27 ,Q. 12, TP. Hồ Chí Minh</t>
  </si>
  <si>
    <t>BHX-LDG-01-27899</t>
  </si>
  <si>
    <t>BHX27899</t>
  </si>
  <si>
    <t>BHX_LDO_DTR - Kho DC Mini Đông Mát Lâm Đồng</t>
  </si>
  <si>
    <t>Lô F3-KCN, Khu Công Nghiệp Phú Hội, Xã Phú Hội, Huyện Đức Trọng, Tỉnh Lâm Đồng, Việt Nam</t>
  </si>
  <si>
    <t>LDG</t>
  </si>
  <si>
    <t>BHX-KHA-01-27900</t>
  </si>
  <si>
    <t>BHX27900</t>
  </si>
  <si>
    <t>BHX_KHH_DKH - Kho DC Mini Đông Mát Khánh Hòa</t>
  </si>
  <si>
    <t>Lô số 12, 13 thuộc Cụm Công Nghiệp Diên Phú – VCN, xã Diên Phú, huyện Diên Khánh, tỉnh Khánh Hòa.</t>
  </si>
  <si>
    <t>BHX-HCM-HBC-27904</t>
  </si>
  <si>
    <t>BHX27904</t>
  </si>
  <si>
    <t>BHX_HCM_BCH - Kho DC Mini Đông Mát Quận 6</t>
  </si>
  <si>
    <t>BHX27917</t>
  </si>
  <si>
    <t>BHX_HCM_BTA - Căn Hộ Flora ( Akari Hoàng Nam )</t>
  </si>
  <si>
    <t>Căn Hộ Flora ( Akari Hoàng Nam ) ,Q. Bình Tân, TP. Hồ Chí Minh</t>
  </si>
  <si>
    <t>BHX2794</t>
  </si>
  <si>
    <t>BHX_HCM_BCH - B11B/13F Võ Văn Vân</t>
  </si>
  <si>
    <t>B11B/13F Võ Văn Vân ,H. Bình Chánh, TP. Hồ Chí Minh</t>
  </si>
  <si>
    <t>BHX2835</t>
  </si>
  <si>
    <t>BHX_HCM_BTA - 63 Đường Số 29</t>
  </si>
  <si>
    <t>63 Đường Số 29 ,Q. Bình Tân, TP. Hồ Chí Minh</t>
  </si>
  <si>
    <t>BHX2858</t>
  </si>
  <si>
    <t>BHX_HCM_BCH - D11/4A Đoàn Nguyễn Tuấn</t>
  </si>
  <si>
    <t>D11/4A Đoàn Nguyễn Tuấn ,H. Bình Chánh, TP. Hồ Chí Minh</t>
  </si>
  <si>
    <t>BHX2900</t>
  </si>
  <si>
    <t>BHX_HCM_BCH - 222B/7DGV Ấp 2 (An Phú Tây)</t>
  </si>
  <si>
    <t>222B/7DGV Ấp 2 (An Phú Tây) ,H. Bình Chánh, TP. Hồ Chí Minh</t>
  </si>
  <si>
    <t>BHX3002</t>
  </si>
  <si>
    <t>BHX_HCM_TDU - 1030 Tỉnh Lộ 43</t>
  </si>
  <si>
    <t>1030 Tỉnh Lộ 43 ,TP. Thủ Đức, TP. Hồ Chí Minh</t>
  </si>
  <si>
    <t>BHX3092</t>
  </si>
  <si>
    <t>BHX_HCM_GVA - 384 Dương Quảng Hàm</t>
  </si>
  <si>
    <t>384 Dương Quảng Hàm ,Q. Gò Vấp, TP. Hồ Chí Minh</t>
  </si>
  <si>
    <t>GVP</t>
  </si>
  <si>
    <t>BHX3094</t>
  </si>
  <si>
    <t>BHX_HCM_NBE - 2805 Huỳnh Tấn Phát</t>
  </si>
  <si>
    <t>2805 Huỳnh Tấn Phát ,H. Nhà Bè, TP. Hồ Chí Minh</t>
  </si>
  <si>
    <t>BHX3111</t>
  </si>
  <si>
    <t>BHX_HCM_Q12 - Số 4-6 Đường APĐ01 (An Phú Đông)</t>
  </si>
  <si>
    <t>Số 4-6 Đường APĐ01 (An Phú Đông) ,Q. 12, TP. Hồ Chí Minh</t>
  </si>
  <si>
    <t>BHX3112</t>
  </si>
  <si>
    <t>BHX_HCM_BCH - G15/29A Láng Le Bàu Cò</t>
  </si>
  <si>
    <t>G15/29A Láng Le Bàu Cò ,H. Bình Chánh, TP. Hồ Chí Minh</t>
  </si>
  <si>
    <t>BHX3207</t>
  </si>
  <si>
    <t>BHX_HCM_Q07 - 769A Trần Xuân Soạn</t>
  </si>
  <si>
    <t>769A Trần Xuân Soạn ,Q. 7, TP. Hồ Chí Minh</t>
  </si>
  <si>
    <t>BHX3215</t>
  </si>
  <si>
    <t>BHX_HCM_Q12 - 61A Đường TX21 (Thạnh Xuân)</t>
  </si>
  <si>
    <t>61A Đường TX21 (Thạnh Xuân) ,Q. 12, TP. Hồ Chí Minh</t>
  </si>
  <si>
    <t>BHX3231</t>
  </si>
  <si>
    <t>BHX_HCM_NBE - 101/5 Ấp 1 (Hiệp Phước)</t>
  </si>
  <si>
    <t>101/5 Ấp 1 (Hiệp Phước) ,H. Nhà Bè, TP. Hồ Chí Minh</t>
  </si>
  <si>
    <t>BHX3235</t>
  </si>
  <si>
    <t>BHX_HCM_CCH - 85 Liêu Bình Hương</t>
  </si>
  <si>
    <t>85 Liêu Bình Hương ,H. Củ Chi, TP. Hồ Chí Minh</t>
  </si>
  <si>
    <t>CCI</t>
  </si>
  <si>
    <t>BHX3238</t>
  </si>
  <si>
    <t>BHX_HCM_TBI - 84 Bình Giã</t>
  </si>
  <si>
    <t>84 Bình Giã ,Q. Tân Bình, TP. Hồ Chí Minh</t>
  </si>
  <si>
    <t>BHX3248</t>
  </si>
  <si>
    <t>BHX_HCM_TDU - 22 Đường 339</t>
  </si>
  <si>
    <t>22 Đường 339 ,TP. Thủ Đức, TP. Hồ Chí Minh</t>
  </si>
  <si>
    <t>BHX3250</t>
  </si>
  <si>
    <t>BHX_HCM_TDU - 51 Đường Số 2</t>
  </si>
  <si>
    <t>51 Đường Số 2 ,TP. Thủ Đức, TP. Hồ Chí Minh</t>
  </si>
  <si>
    <t>BHX3251</t>
  </si>
  <si>
    <t>BHX_HCM_BTH - 860/42 Xô Viết Nghệ Tĩnh</t>
  </si>
  <si>
    <t>860/42 Xô Viết Nghệ Tĩnh ,Q. Bình Thạnh, TP. Hồ Chí Minh</t>
  </si>
  <si>
    <t>BTH</t>
  </si>
  <si>
    <t>BHX3257</t>
  </si>
  <si>
    <t>BHX_HCM_TDU - 99 Tăng Nhơn Phú</t>
  </si>
  <si>
    <t>99 Tăng Nhơn Phú ,TP. Thủ Đức, TP. Hồ Chí Minh</t>
  </si>
  <si>
    <t>BHX3264</t>
  </si>
  <si>
    <t>BHX_HCM_Q12 - 26/1 Nguyễn Thị Búp</t>
  </si>
  <si>
    <t>26/1 Nguyễn Thị Búp ,Q. 12, TP. Hồ Chí Minh</t>
  </si>
  <si>
    <t>BHX3271</t>
  </si>
  <si>
    <t>BHX_HCM_NBE - 2/4 Lê Văn Lương</t>
  </si>
  <si>
    <t>2/4 Lê Văn Lương ,H. Nhà Bè, TP. Hồ Chí Minh</t>
  </si>
  <si>
    <t>BHX3355</t>
  </si>
  <si>
    <t>BHX_HCM_NBE - 532 Nguyễn Văn Tạo</t>
  </si>
  <si>
    <t>532 Nguyễn Văn Tạo ,H. Nhà Bè, TP. Hồ Chí Minh</t>
  </si>
  <si>
    <t>BHX3365</t>
  </si>
  <si>
    <t>BHX_HCM_Q12 - 458 Đường TTH02</t>
  </si>
  <si>
    <t>458 Đường TTH02 ,Q. 12, TP. Hồ Chí Minh</t>
  </si>
  <si>
    <t>BHX3369</t>
  </si>
  <si>
    <t>BHX_HCM_BCH - F1/13 Vĩnh Lộc</t>
  </si>
  <si>
    <t>F1/13 Vĩnh Lộc ,H. Bình Chánh, TP. Hồ Chí Minh</t>
  </si>
  <si>
    <t>BHX3371</t>
  </si>
  <si>
    <t>BHX_HCM_TBI - 166A Trần Văn Quang</t>
  </si>
  <si>
    <t>166A Trần Văn Quang ,Q. Tân Bình, TP. Hồ Chí Minh</t>
  </si>
  <si>
    <t>BHX3376</t>
  </si>
  <si>
    <t>BHX_HCM_CCH - 427B Tân Thạnh Đông</t>
  </si>
  <si>
    <t>427B Tân Thạnh Đông ,H. Củ Chi, TP. Hồ Chí Minh</t>
  </si>
  <si>
    <t>BHX3388</t>
  </si>
  <si>
    <t>BHX_HCM_PNH - 123 Trần Hữu Trang</t>
  </si>
  <si>
    <t>123 Trần Hữu Trang ,Q. Phú Nhuận, TP. Hồ Chí Minh</t>
  </si>
  <si>
    <t>BHX3390</t>
  </si>
  <si>
    <t>BHX_HCM_CCH - 149/30 Ấp Chợ (Trung An)</t>
  </si>
  <si>
    <t>149/30 Ấp Chợ (Trung An) ,H. Củ Chi, TP. Hồ Chí Minh</t>
  </si>
  <si>
    <t>BHX3391</t>
  </si>
  <si>
    <t>BHX_HCM_TDU - 323 Lê Văn Thịnh</t>
  </si>
  <si>
    <t>323 Lê Văn Thịnh ,TP. Thủ Đức, TP. Hồ Chí Minh</t>
  </si>
  <si>
    <t>BHX3393</t>
  </si>
  <si>
    <t>BHX_HCM_Q07 - 148 Phạm Hữu Lầu</t>
  </si>
  <si>
    <t>148 Phạm Hữu Lầu ,Q. 7, TP. Hồ Chí Minh</t>
  </si>
  <si>
    <t>BHX3418</t>
  </si>
  <si>
    <t>BHX_HCM_BCH - 3A73/1 Ấp 3 Phạm Văn Hai</t>
  </si>
  <si>
    <t>3A73/1 Ấp 3 Phạm Văn Hai ,H. Bình Chánh, TP. Hồ Chí Minh</t>
  </si>
  <si>
    <t>BHX3427</t>
  </si>
  <si>
    <t>BHX_HCM_Q08 - 162 An Dương Vương</t>
  </si>
  <si>
    <t>162 An Dương Vương ,Q. 8, TP. Hồ Chí Minh</t>
  </si>
  <si>
    <t>BHX3437</t>
  </si>
  <si>
    <t>BHX_HCM_TDU - 419 Nguyễn Thị Định</t>
  </si>
  <si>
    <t>419 Nguyễn Thị Định ,TP. Thủ Đức, TP. Hồ Chí Minh</t>
  </si>
  <si>
    <t>BHX3447</t>
  </si>
  <si>
    <t>BHX_HCM_TBI - 373 Lý Thường Kiệt</t>
  </si>
  <si>
    <t>373 Lý Thường Kiệt ,Q. Tân Bình, TP. Hồ Chí Minh</t>
  </si>
  <si>
    <t>BHX3454</t>
  </si>
  <si>
    <t>BHX_HCM_TDU - 388 Tỉnh Lộ 43</t>
  </si>
  <si>
    <t>388 Tỉnh Lộ 43 ,TP. Thủ Đức, TP. Hồ Chí Minh</t>
  </si>
  <si>
    <t>BHX3501</t>
  </si>
  <si>
    <t>BHX_HCM_Q12 - 66 Đông Hưng Thuận</t>
  </si>
  <si>
    <t>66 Đông Hưng Thuận ,Q. 12, TP. Hồ Chí Minh</t>
  </si>
  <si>
    <t>BHX3502</t>
  </si>
  <si>
    <t>BHX_HCM_GVA - 80 Lê Văn Thọ</t>
  </si>
  <si>
    <t>80 Lê Văn Thọ ,Q. Gò Vấp, TP. Hồ Chí Minh</t>
  </si>
  <si>
    <t>BHX3547</t>
  </si>
  <si>
    <t>BHX_HCM_BCH - C7/2-C7/3 Phạm Hùng</t>
  </si>
  <si>
    <t>C7/2-C7/3 Phạm Hùng ,H. Bình Chánh, TP. Hồ Chí Minh</t>
  </si>
  <si>
    <t>BHX3555</t>
  </si>
  <si>
    <t>BHX_HCM_GVA - 26 Nguyễn Thượng Hiền</t>
  </si>
  <si>
    <t>26 Nguyễn Thượng Hiền ,Q. Gò Vấp, TP. Hồ Chí Minh</t>
  </si>
  <si>
    <t>BHX3588</t>
  </si>
  <si>
    <t>BHX_HCM_TDU - 83 Đặng Văn Bi</t>
  </si>
  <si>
    <t>83 Đặng Văn Bi ,TP. Thủ Đức, TP. Hồ Chí Minh</t>
  </si>
  <si>
    <t>BHX3616</t>
  </si>
  <si>
    <t>BHX_BDU_TDM - 258 Lê Hồng Phong</t>
  </si>
  <si>
    <t>258 Lê Hồng Phong, T. Bình Dương</t>
  </si>
  <si>
    <t>BHX3624</t>
  </si>
  <si>
    <t>BHX_HCM_GVA - 278 Phạm Văn Chiêu</t>
  </si>
  <si>
    <t>278 Phạm Văn Chiêu ,Q. Gò Vấp, TP. Hồ Chí Minh</t>
  </si>
  <si>
    <t>BHX3647</t>
  </si>
  <si>
    <t>BHX_HCM_Q07 - 49 Lý Phục Man</t>
  </si>
  <si>
    <t>49 Lý Phục Man ,Q. 7, TP. Hồ Chí Minh</t>
  </si>
  <si>
    <t>BHX3669</t>
  </si>
  <si>
    <t>BHX_HCM_BTA - 43A Bình Thành</t>
  </si>
  <si>
    <t>43A Bình Thành ,Q. Bình Tân, TP. Hồ Chí Minh</t>
  </si>
  <si>
    <t>BHX3696</t>
  </si>
  <si>
    <t>BHX_HCM_GVA - 44 Phạm Văn Chiêu</t>
  </si>
  <si>
    <t>44 Phạm Văn Chiêu ,Q. Gò Vấp, TP. Hồ Chí Minh</t>
  </si>
  <si>
    <t>BHX3711</t>
  </si>
  <si>
    <t>BHX_HCM_BCH - A2/22 Trần Đại Nghĩa</t>
  </si>
  <si>
    <t>A2/22 Trần Đại Nghĩa ,H. Bình Chánh, TP. Hồ Chí Minh</t>
  </si>
  <si>
    <t>BHX3712</t>
  </si>
  <si>
    <t>BHX_HCM_TDU - 42 Lê Văn Chí</t>
  </si>
  <si>
    <t>42 Lê Văn Chí ,TP. Thủ Đức, TP. Hồ Chí Minh</t>
  </si>
  <si>
    <t>BHX3743</t>
  </si>
  <si>
    <t>BHX_HCM_Q04 - 115 Xóm Chiếu</t>
  </si>
  <si>
    <t>115 Xóm Chiếu ,Q. 4, TP. Hồ Chí Minh</t>
  </si>
  <si>
    <t>BHX3751</t>
  </si>
  <si>
    <t>BHX_HCM_TDU - 190 Quốc Lộ 13</t>
  </si>
  <si>
    <t>190 Quốc Lộ 13 ,TP. Thủ Đức, TP. Hồ Chí Minh</t>
  </si>
  <si>
    <t>BHX3761</t>
  </si>
  <si>
    <t>BHX_HCM_GVA - 111 Lê Đức Thọ</t>
  </si>
  <si>
    <t>111 Lê Đức Thọ ,Q. Gò Vấp, TP. Hồ Chí Minh</t>
  </si>
  <si>
    <t>BHX3771</t>
  </si>
  <si>
    <t>BHX_HCM_BTH - 134 Đường D1</t>
  </si>
  <si>
    <t>134 Đường D1 ,Q. Bình Thạnh, TP. Hồ Chí Minh</t>
  </si>
  <si>
    <t>BHX3773</t>
  </si>
  <si>
    <t>BHX_HCM_TDU - 07 Ngô Quyền</t>
  </si>
  <si>
    <t>07 Ngô Quyền ,TP. Thủ Đức, TP. Hồ Chí Minh</t>
  </si>
  <si>
    <t>BHX3818</t>
  </si>
  <si>
    <t>BHX_HCM_BTA - 390/65/55 Quốc Lộ 1A</t>
  </si>
  <si>
    <t>390/65/55 Quốc Lộ 1A ,Q. Bình Tân, TP. Hồ Chí Minh</t>
  </si>
  <si>
    <t>BHX3828</t>
  </si>
  <si>
    <t>BHX_HCM_Q08 - 117 Âu Dương Lân</t>
  </si>
  <si>
    <t>117 Âu Dương Lân ,Q. 8, TP. Hồ Chí Minh</t>
  </si>
  <si>
    <t>BHX3836</t>
  </si>
  <si>
    <t>BHX_HCM_BTH - 63A Phan Văn Trị</t>
  </si>
  <si>
    <t>63A Phan Văn Trị ,Q. Bình Thạnh, TP. Hồ Chí Minh</t>
  </si>
  <si>
    <t>BHX3853</t>
  </si>
  <si>
    <t>BHX_HCM_TDU - 64 Đường số 7 Phước Bình</t>
  </si>
  <si>
    <t>64 Đường số 7 Phước Bình ,TP. Thủ Đức, TP. Hồ Chí Minh</t>
  </si>
  <si>
    <t>BHX3854</t>
  </si>
  <si>
    <t>BHX_HCM_Q07 - 35 Phạm Hữu Lầu</t>
  </si>
  <si>
    <t>35 Phạm Hữu Lầu ,Q. 7, TP. Hồ Chí Minh</t>
  </si>
  <si>
    <t>BHX3972</t>
  </si>
  <si>
    <t>BHX_HCM_Q11 - 17 Dương Đình Nghệ</t>
  </si>
  <si>
    <t>17 Dương Đình Nghệ ,Q. 11, TP. Hồ Chí Minh</t>
  </si>
  <si>
    <t>Q11</t>
  </si>
  <si>
    <t>BHX3990</t>
  </si>
  <si>
    <t>BHX_BDU_TDM - Thửa 2051 An Mỹ</t>
  </si>
  <si>
    <t>Thửa 2051 An Mỹ, T. Bình Dương</t>
  </si>
  <si>
    <t>BHX3999</t>
  </si>
  <si>
    <t>BHX_HCM_BTA - 159 Chiến Lược</t>
  </si>
  <si>
    <t>159 Chiến Lược ,Q. Bình Tân, TP. Hồ Chí Minh</t>
  </si>
  <si>
    <t>BHX4001</t>
  </si>
  <si>
    <t>BHX_LAN_CDU - Thửa 197 Long Hòa</t>
  </si>
  <si>
    <t>Thửa 197 Long Hòa, T. Long An</t>
  </si>
  <si>
    <t>BHX4044</t>
  </si>
  <si>
    <t>BHX_HCM_BCH - Kho xử lý nhập mua khác tỉnh</t>
  </si>
  <si>
    <t>Kho xử lý nhập mua khác tỉnh ,H. Bình Chánh, TP. Hồ Chí Minh</t>
  </si>
  <si>
    <t>BHX4134</t>
  </si>
  <si>
    <t>BHX_HCM_Q10 - 97 Hòa Hưng</t>
  </si>
  <si>
    <t>97 Hòa Hưng ,Q. 10, TP. Hồ Chí Minh</t>
  </si>
  <si>
    <t>Q10</t>
  </si>
  <si>
    <t>BHX4223</t>
  </si>
  <si>
    <t>BHX_DON_TBO - 15 Bình Minh</t>
  </si>
  <si>
    <t>15 Bình Minh, T. Đồng Nai</t>
  </si>
  <si>
    <t>BHX4244</t>
  </si>
  <si>
    <t>BHX_HCM_TDU - 197A Dương Đình Hội</t>
  </si>
  <si>
    <t>197A Dương Đình Hội ,TP. Thủ Đức, TP. Hồ Chí Minh</t>
  </si>
  <si>
    <t>BHX4255</t>
  </si>
  <si>
    <t>BHX_LAN_BLU - 271 và 277 DT835 Phước Lợi</t>
  </si>
  <si>
    <t>271 và 277 DT835 Phước Lợi, T. Long An</t>
  </si>
  <si>
    <t>BHX4284</t>
  </si>
  <si>
    <t>BHX_TNI_TNI - 9-11 Hẻm 42 Cách Mạng Tháng Tám</t>
  </si>
  <si>
    <t>9-11 Hẻm 42 Cách Mạng Tháng Tám, T. Tây Ninh</t>
  </si>
  <si>
    <t>BHX4291</t>
  </si>
  <si>
    <t>BHX_TNI_TBA - Thửa 790-1100 An Bình</t>
  </si>
  <si>
    <t>Thửa 790-1100 An Bình, T. Tây Ninh</t>
  </si>
  <si>
    <t>BHX4325</t>
  </si>
  <si>
    <t>BHX_VLO_LHO - 347/27 Phước Yên</t>
  </si>
  <si>
    <t>347/27 Phước Yên, T. Vĩnh Long</t>
  </si>
  <si>
    <t>BHX4345</t>
  </si>
  <si>
    <t>BHX_HCM_BTA - 135B -135C Bình Long</t>
  </si>
  <si>
    <t>135B -135C Bình Long ,Q. Bình Tân, TP. Hồ Chí Minh</t>
  </si>
  <si>
    <t>BHX4374</t>
  </si>
  <si>
    <t>BHX_LAN_BLU - Thửa 7476 KDC Thuận Đạo</t>
  </si>
  <si>
    <t>Thửa 7476 KDC Thuận Đạo, T. Long An</t>
  </si>
  <si>
    <t>BHX4384</t>
  </si>
  <si>
    <t>BHX_CTH_NKI - Thửa 108 Nguyễn Văn Linh</t>
  </si>
  <si>
    <t>Thửa 108 Nguyễn Văn Linh, T. Cần Thơ</t>
  </si>
  <si>
    <t>BHX4385</t>
  </si>
  <si>
    <t>BHX_CTH_BTH - Thửa 141 Nguyễn Chí Thanh (KCN Trà Nóc)</t>
  </si>
  <si>
    <t>Thửa 141 Nguyễn Chí Thanh (KCN Trà Nóc), T. Cần Thơ</t>
  </si>
  <si>
    <t>BHX4386</t>
  </si>
  <si>
    <t>BHX_CTH_TLA - Thửa 186 Thới Thuận A (Chợ Thới Lai)</t>
  </si>
  <si>
    <t>Thửa 186 Thới Thuận A (Chợ Thới Lai), T. Cần Thơ</t>
  </si>
  <si>
    <t>BHX4388</t>
  </si>
  <si>
    <t>BHX_VLO_MTH - 2 Nguyễn Trãi (Cái Nhum)</t>
  </si>
  <si>
    <t>2 Nguyễn Trãi (Cái Nhum), T. Vĩnh Long</t>
  </si>
  <si>
    <t>BHX4406</t>
  </si>
  <si>
    <t>BHX_HCM_Q08 - 797 Hưng Phú</t>
  </si>
  <si>
    <t>797 Hưng Phú ,Q. 8, TP. Hồ Chí Minh</t>
  </si>
  <si>
    <t>BHX4408</t>
  </si>
  <si>
    <t>BHX_BDU_TUY - Thửa 315, 316, 317 Hội Nghĩa</t>
  </si>
  <si>
    <t>Thửa 315, 316, 317 Hội Nghĩa, T. Bình Dương</t>
  </si>
  <si>
    <t>BHX4409</t>
  </si>
  <si>
    <t>BHX_BPH_BLO - Thửa 37, 36, 48 Hùng Vương</t>
  </si>
  <si>
    <t>Thửa 37, 36, 48 Hùng Vương, T. Bình Phước</t>
  </si>
  <si>
    <t>BHX4448</t>
  </si>
  <si>
    <t>BHX_HCM_Q04 - 116-118 Vĩnh Hội</t>
  </si>
  <si>
    <t>116-118 Vĩnh Hội ,Q. 4, TP. Hồ Chí Minh</t>
  </si>
  <si>
    <t>BHX4450</t>
  </si>
  <si>
    <t>BHX_TNI_CTH - Thửa 470 Khu phố 2 (Chợ Cao Xá)</t>
  </si>
  <si>
    <t>Thửa 470 Khu phố 2 (Chợ Cao Xá), T. Tây Ninh</t>
  </si>
  <si>
    <t>BHX4451</t>
  </si>
  <si>
    <t>BHX_TNI_HTH - Thửa 06-2032 Hiệp Tân</t>
  </si>
  <si>
    <t>Thửa 06-2032 Hiệp Tân, T. Tây Ninh</t>
  </si>
  <si>
    <t>BHX4467</t>
  </si>
  <si>
    <t>BHX_LAN_BLU - Thửa 39 Thị Trấn Bến Lức</t>
  </si>
  <si>
    <t>Thửa 39 Thị Trấn Bến Lức, T. Long An</t>
  </si>
  <si>
    <t>BHX4476</t>
  </si>
  <si>
    <t>BHX_HCM_Q12 - 243B Đường TA32</t>
  </si>
  <si>
    <t>243B Đường TA32 ,Q. 12, TP. Hồ Chí Minh</t>
  </si>
  <si>
    <t>BHX4477</t>
  </si>
  <si>
    <t>BHX_HCM_GVA - 3/14 Nguyễn Thái Sơn</t>
  </si>
  <si>
    <t>3/14 Nguyễn Thái Sơn ,Q. Gò Vấp, TP. Hồ Chí Minh</t>
  </si>
  <si>
    <t>BHX4478</t>
  </si>
  <si>
    <t>BHX_HCM_NBE - 44 Huỳnh Tấn Phát</t>
  </si>
  <si>
    <t>44 Huỳnh Tấn Phát ,H. Nhà Bè, TP. Hồ Chí Minh</t>
  </si>
  <si>
    <t>BHX4512</t>
  </si>
  <si>
    <t>BHX_BDU_PGI - Thửa 112, 142, 229 Độc Lập</t>
  </si>
  <si>
    <t>Thửa 112, 142, 229 Độc Lập, T. Bình Dương</t>
  </si>
  <si>
    <t>BHX4530</t>
  </si>
  <si>
    <t>BHX_DON_BHO - 355-355B Long Bình Tân</t>
  </si>
  <si>
    <t>355-355B Long Bình Tân, T. Đồng Nai</t>
  </si>
  <si>
    <t>BHX4533</t>
  </si>
  <si>
    <t>BHX_BDU_TDM - Thửa 16 Hòa Phú</t>
  </si>
  <si>
    <t>Thửa 16 Hòa Phú, T. Bình Dương</t>
  </si>
  <si>
    <t>BHX4534</t>
  </si>
  <si>
    <t>BHX_VLO_VLI - 160K Nam Kỳ Khởi Nghĩa (Chợ Vũng Liêm)</t>
  </si>
  <si>
    <t>160K Nam Kỳ Khởi Nghĩa (Chợ Vũng Liêm), T. Vĩnh Long</t>
  </si>
  <si>
    <t>BHX4535</t>
  </si>
  <si>
    <t>BHX_VLO_TBI - 38 Phan Văn Đáng (Chợ Tam Bình)</t>
  </si>
  <si>
    <t>38 Phan Văn Đáng (Chợ Tam Bình), T. Vĩnh Long</t>
  </si>
  <si>
    <t>BHX4540</t>
  </si>
  <si>
    <t>BHX_CTH_VTH - Lô B2 TTTM Vĩnh Thạnh</t>
  </si>
  <si>
    <t>Lô B2 TTTM Vĩnh Thạnh, T. Cần Thơ</t>
  </si>
  <si>
    <t>BHX4547</t>
  </si>
  <si>
    <t>BHX_HCM_NBE - 514C Nguyễn Văn Tạo</t>
  </si>
  <si>
    <t>514C Nguyễn Văn Tạo ,H. Nhà Bè, TP. Hồ Chí Minh</t>
  </si>
  <si>
    <t>BHX4548</t>
  </si>
  <si>
    <t>BHX_HCM_CCH - 130 Nguyễn Văn Khạ</t>
  </si>
  <si>
    <t>130 Nguyễn Văn Khạ ,H. Củ Chi, TP. Hồ Chí Minh</t>
  </si>
  <si>
    <t>BHX4551</t>
  </si>
  <si>
    <t>BHX_TNI_TNI - Thửa 37 Ninh Sơn</t>
  </si>
  <si>
    <t>Thửa 37 Ninh Sơn, T. Tây Ninh</t>
  </si>
  <si>
    <t>BHX4554</t>
  </si>
  <si>
    <t>BHX_DTH_CLA - 702 Phạm Hữu Lầu</t>
  </si>
  <si>
    <t>702 Phạm Hữu Lầu, T. Đồng Tháp</t>
  </si>
  <si>
    <t>BHX4555</t>
  </si>
  <si>
    <t>BHX_DON_TBO - 67 Đường 2/9 (Chợ Bờ Hồ)</t>
  </si>
  <si>
    <t>67 Đường 2/9 (Chợ Bờ Hồ), T. Đồng Nai</t>
  </si>
  <si>
    <t>BHX4584</t>
  </si>
  <si>
    <t>BHX_BDU_DTI - Thửa 13 14 40 Dầu Tiếng</t>
  </si>
  <si>
    <t>Thửa 13 14 40 Dầu Tiếng, T. Bình Dương</t>
  </si>
  <si>
    <t>BHX4616</t>
  </si>
  <si>
    <t>BHX_HCM_NBE - 2/2 Khu phố 7</t>
  </si>
  <si>
    <t>2/2 Khu phố 7 ,H. Nhà Bè, TP. Hồ Chí Minh</t>
  </si>
  <si>
    <t>BHX4624</t>
  </si>
  <si>
    <t>BHX_BDU_BCA - Thửa 189 Mỹ Phước</t>
  </si>
  <si>
    <t>Thửa 189 Mỹ Phước, T. Bình Dương</t>
  </si>
  <si>
    <t>BHX4627</t>
  </si>
  <si>
    <t>BHX_TGI_CBE - 212 Khu 3 Cái Bè</t>
  </si>
  <si>
    <t>212 Khu 3 Cái Bè, T. Tiền Giang</t>
  </si>
  <si>
    <t>TGG</t>
  </si>
  <si>
    <t>BHX4630</t>
  </si>
  <si>
    <t>BHX_CTH_NKI - 1A Nguyễn Hiền (KDC 91B)</t>
  </si>
  <si>
    <t>1A Nguyễn Hiền (KDC 91B), T. Cần Thơ</t>
  </si>
  <si>
    <t>BHX4665</t>
  </si>
  <si>
    <t>BHX_LAN_THO - Thửa 35 Thạnh Hóa</t>
  </si>
  <si>
    <t>Thửa 35 Thạnh Hóa, T. Long An</t>
  </si>
  <si>
    <t>BHX4675</t>
  </si>
  <si>
    <t>BHX_HCM_Q07 - 412 Lê Văn Lương</t>
  </si>
  <si>
    <t>412 Lê Văn Lương ,Q. 7, TP. Hồ Chí Minh</t>
  </si>
  <si>
    <t>BHX4676</t>
  </si>
  <si>
    <t>BHX_TNI_TBI - Thửa 56-190 Tân Lập</t>
  </si>
  <si>
    <t>Thửa 56-190 Tân Lập, T. Tây Ninh</t>
  </si>
  <si>
    <t>BHX4677</t>
  </si>
  <si>
    <t>BHX_HCM_BCH - F7/9 Trần Văn Giàu</t>
  </si>
  <si>
    <t>F7/9 Trần Văn Giàu ,H. Bình Chánh, TP. Hồ Chí Minh</t>
  </si>
  <si>
    <t>BHX4683</t>
  </si>
  <si>
    <t>BHX_AGI_CDO - Thửa 326 Thủ Khoa Nghĩa</t>
  </si>
  <si>
    <t>Thửa 326 Thủ Khoa Nghĩa, T. An Giang</t>
  </si>
  <si>
    <t>BHX4692</t>
  </si>
  <si>
    <t>BHX_TNI_TCH - Thửa 294 Tân Châu</t>
  </si>
  <si>
    <t>Thửa 294 Tân Châu, T. Tây Ninh</t>
  </si>
  <si>
    <t>BHX4701</t>
  </si>
  <si>
    <t>BHX_HCM_TDU - 1311 Nguyễn Duy Trinh</t>
  </si>
  <si>
    <t>1311 Nguyễn Duy Trinh ,TP. Thủ Đức, TP. Hồ Chí Minh</t>
  </si>
  <si>
    <t>BHX4713</t>
  </si>
  <si>
    <t>BHX_BDU_BCA - Thửa 1781 Thới Hòa</t>
  </si>
  <si>
    <t>Thửa 1781 Thới Hòa, T. Bình Dương</t>
  </si>
  <si>
    <t>BHX4722</t>
  </si>
  <si>
    <t>BHX_BPH_BDA - Thửa 608 Nghĩa Trung</t>
  </si>
  <si>
    <t>Thửa 608 Nghĩa Trung, T. Bình Phước</t>
  </si>
  <si>
    <t>BHX4738</t>
  </si>
  <si>
    <t>BHX_AGI_LXU - Thửa 110 Bình Khánh</t>
  </si>
  <si>
    <t>Thửa 110 Bình Khánh, T. An Giang</t>
  </si>
  <si>
    <t>BHX4745</t>
  </si>
  <si>
    <t>BHX_HCM_BTH - 8 Bình Lợi</t>
  </si>
  <si>
    <t>8 Bình Lợi ,Q. Bình Thạnh, TP. Hồ Chí Minh</t>
  </si>
  <si>
    <t>BHX4746</t>
  </si>
  <si>
    <t>BHX_HCM_Q12 - 23C Đường TL13</t>
  </si>
  <si>
    <t>23C Đường TL13 ,Q. 12, TP. Hồ Chí Minh</t>
  </si>
  <si>
    <t>BHX4748</t>
  </si>
  <si>
    <t>BHX_BDU_BCA - 98 Mỹ Phước</t>
  </si>
  <si>
    <t>98 Mỹ Phước, T. Bình Dương</t>
  </si>
  <si>
    <t>BHX4749</t>
  </si>
  <si>
    <t>BHX_BDU_TUY - Thửa 78 Tân Phước Khánh</t>
  </si>
  <si>
    <t>Thửa 78 Tân Phước Khánh, T. Bình Dương</t>
  </si>
  <si>
    <t>BHX4751</t>
  </si>
  <si>
    <t>BHX_TNI_DMC - Thửa 125 Dương Minh Châu</t>
  </si>
  <si>
    <t>Thửa 125 Dương Minh Châu, T. Tây Ninh</t>
  </si>
  <si>
    <t>BHX4778</t>
  </si>
  <si>
    <t>BHX_LAN_TAN - Thửa 76 Phường 4</t>
  </si>
  <si>
    <t>Thửa 76 Phường 4, T. Long An</t>
  </si>
  <si>
    <t>BHX4781</t>
  </si>
  <si>
    <t>BHX_BPH_CTH - Thửa 33 QL13 Minh Hưng</t>
  </si>
  <si>
    <t>Thửa 33 QL13 Minh Hưng, T. Bình Phước</t>
  </si>
  <si>
    <t>BHX4817</t>
  </si>
  <si>
    <t>BHX_HCM_TDU - 01 Bưng Ông Thoàn</t>
  </si>
  <si>
    <t>01 Bưng Ông Thoàn ,TP. Thủ Đức, TP. Hồ Chí Minh</t>
  </si>
  <si>
    <t>BHX4823</t>
  </si>
  <si>
    <t>BHX_HCM_Q05 - 10-12 Nhiêu Tâm</t>
  </si>
  <si>
    <t>10-12 Nhiêu Tâm ,Q. 5, TP. Hồ Chí Minh</t>
  </si>
  <si>
    <t>Q5</t>
  </si>
  <si>
    <t>BHX4836</t>
  </si>
  <si>
    <t>BHX_TNI_BCA - Thửa 552 Long Phi</t>
  </si>
  <si>
    <t>Thửa 552 Long Phi, T. Tây Ninh</t>
  </si>
  <si>
    <t>BHX4845</t>
  </si>
  <si>
    <t>BHX_HCM_Q07 - 865 Trần Xuân Soạn</t>
  </si>
  <si>
    <t>865 Trần Xuân Soạn ,Q. 7, TP. Hồ Chí Minh</t>
  </si>
  <si>
    <t>BHX4853</t>
  </si>
  <si>
    <t>BHX_LAN_CGI - Thửa 71 Cần Giuộc</t>
  </si>
  <si>
    <t>Thửa 71 Cần Giuộc, T. Long An</t>
  </si>
  <si>
    <t>BHX4854</t>
  </si>
  <si>
    <t>BHX_DTH_CTH - Thửa 210 Phú Mỹ Hiệp</t>
  </si>
  <si>
    <t>Thửa 210 Phú Mỹ Hiệp, T. Đồng Tháp</t>
  </si>
  <si>
    <t>BHX4869</t>
  </si>
  <si>
    <t>BHX_BDU_BCA - Thửa 71 Tân Định</t>
  </si>
  <si>
    <t>Thửa 71 Tân Định, T. Bình Dương</t>
  </si>
  <si>
    <t>BHX4871</t>
  </si>
  <si>
    <t>BHX_BRV_PMY - 40 Nguyễn Cư Trinh (Chợ Ngọc Hà)</t>
  </si>
  <si>
    <t>40 Nguyễn Cư Trinh (Chợ Ngọc Hà), T. Vũng Tàu</t>
  </si>
  <si>
    <t>BHX4876</t>
  </si>
  <si>
    <t>BHX_AGI_PTA - Thửa 208 Tỉnh Lộ 954 Phú Hiệp</t>
  </si>
  <si>
    <t>Thửa 208 Tỉnh Lộ 954 Phú Hiệp, T. An Giang</t>
  </si>
  <si>
    <t>BHX4883</t>
  </si>
  <si>
    <t>BHX_HCM_Q12 - 42E Hiệp Thành 22</t>
  </si>
  <si>
    <t>42E Hiệp Thành 22 ,Q. 12, TP. Hồ Chí Minh</t>
  </si>
  <si>
    <t>BHX4887</t>
  </si>
  <si>
    <t>BHX_BDU_BCA - Thửa 917 Thới Hòa (Đường N5)</t>
  </si>
  <si>
    <t>Thửa 917 Thới Hòa (Đường N5), T. Bình Dương</t>
  </si>
  <si>
    <t>BHX4888</t>
  </si>
  <si>
    <t>BHX_BDU_BCA - Thửa 656 An Tây</t>
  </si>
  <si>
    <t>Thửa 656 An Tây, T. Bình Dương</t>
  </si>
  <si>
    <t>BHX4891</t>
  </si>
  <si>
    <t>BHX_LAN_TTR - Thửa 154 Lạc Tấn</t>
  </si>
  <si>
    <t>Thửa 154 Lạc Tấn, T. Long An</t>
  </si>
  <si>
    <t>BHX4893</t>
  </si>
  <si>
    <t>BHX_HCM_NBE - 23/1B Huỳnh Tấn Phát</t>
  </si>
  <si>
    <t>23/1B Huỳnh Tấn Phát ,H. Nhà Bè, TP. Hồ Chí Minh</t>
  </si>
  <si>
    <t>BHX4898</t>
  </si>
  <si>
    <t>BHX_HCM_Q08 - 118 Bùi Minh Trực</t>
  </si>
  <si>
    <t>118 Bùi Minh Trực ,Q. 8, TP. Hồ Chí Minh</t>
  </si>
  <si>
    <t>BHX4899</t>
  </si>
  <si>
    <t>BHX_HCM_Q08 - 199 Phú Định</t>
  </si>
  <si>
    <t>199 Phú Định ,Q. 8, TP. Hồ Chí Minh</t>
  </si>
  <si>
    <t>BHX4917</t>
  </si>
  <si>
    <t>BHX_BPH_DPH - Lô 31 ĐT741 Tân An</t>
  </si>
  <si>
    <t>Lô 31 ĐT741 Tân An, T. Bình Phước</t>
  </si>
  <si>
    <t>BHX4963</t>
  </si>
  <si>
    <t>BHX_BDU_BCA - 18 DC6-NC2 Mỹ Phước</t>
  </si>
  <si>
    <t>18 DC6-NC2 Mỹ Phước, T. Bình Dương</t>
  </si>
  <si>
    <t>BHX4981</t>
  </si>
  <si>
    <t>BHX_AGI_LXU - 349/3G Phạm Cự Lượng</t>
  </si>
  <si>
    <t>349/3G Phạm Cự Lượng, T. An Giang</t>
  </si>
  <si>
    <t>BHX4992</t>
  </si>
  <si>
    <t>BHX_HCM_NBE - 2016 Lê Văn Lương</t>
  </si>
  <si>
    <t>2016 Lê Văn Lương ,H. Nhà Bè, TP. Hồ Chí Minh</t>
  </si>
  <si>
    <t>BHX5003</t>
  </si>
  <si>
    <t>BHX_BRV_PMY - Tổ 1 Hắc Dịch</t>
  </si>
  <si>
    <t>Tổ 1 Hắc Dịch, T. Vũng Tàu</t>
  </si>
  <si>
    <t>BHX5007</t>
  </si>
  <si>
    <t>BHX_HCM_TDU - 72 Quốc Hương</t>
  </si>
  <si>
    <t>72 Quốc Hương ,TP. Thủ Đức, TP. Hồ Chí Minh</t>
  </si>
  <si>
    <t>BHX5019</t>
  </si>
  <si>
    <t>BHX_AGI_TBI - Thửa 74 Tịnh Biên</t>
  </si>
  <si>
    <t>Thửa 74 Tịnh Biên, T. An Giang</t>
  </si>
  <si>
    <t>BHX5020</t>
  </si>
  <si>
    <t>BHX_AGI_APH - Lô số 9 Quốc Thái</t>
  </si>
  <si>
    <t>Lô số 9 Quốc Thái, T. An Giang</t>
  </si>
  <si>
    <t>BHX5029</t>
  </si>
  <si>
    <t>BHX_BDU_PGI - Thửa 211 Phước Hòa</t>
  </si>
  <si>
    <t>Thửa 211 Phước Hòa, T. Bình Dương</t>
  </si>
  <si>
    <t>BHX5036</t>
  </si>
  <si>
    <t>BHX_BPH_BDA - Thửa 533 Bom Bo</t>
  </si>
  <si>
    <t>Thửa 533 Bom Bo, T. Bình Phước</t>
  </si>
  <si>
    <t>BHX5077</t>
  </si>
  <si>
    <t>BHX_AGI_TSO - Thửa 01 Núi Sập</t>
  </si>
  <si>
    <t>Thửa 01 Núi Sập, T. An Giang</t>
  </si>
  <si>
    <t>BHX5094</t>
  </si>
  <si>
    <t>BHX_CTH_OMO - 1094 QL91 Châu Văn Liêm</t>
  </si>
  <si>
    <t>1094 QL91 Châu Văn Liêm, T. Cần Thơ</t>
  </si>
  <si>
    <t>BHX5119</t>
  </si>
  <si>
    <t>BHX_BDU_DAN - Thửa 2359 Đông Chiêu</t>
  </si>
  <si>
    <t>Thửa 2359 Đông Chiêu, T. Bình Dương</t>
  </si>
  <si>
    <t>BHX5120</t>
  </si>
  <si>
    <t>BHX_DTH_THO - Thửa 71 Sa Rài</t>
  </si>
  <si>
    <t>Thửa 71 Sa Rài, T. Đồng Tháp</t>
  </si>
  <si>
    <t>BHX5177</t>
  </si>
  <si>
    <t>BHX_DTH_TNO - Thửa 216 Tràm Chim</t>
  </si>
  <si>
    <t>Thửa 216 Tràm Chim, T. Đồng Tháp</t>
  </si>
  <si>
    <t>BHX5179</t>
  </si>
  <si>
    <t>BHX_HCM_CCH - 415 Quốc Lộ 22 (Phước Hiệp)</t>
  </si>
  <si>
    <t>415 Quốc Lộ 22 (Phước Hiệp) ,H. Củ Chi, TP. Hồ Chí Minh</t>
  </si>
  <si>
    <t>BHX5181</t>
  </si>
  <si>
    <t>BHX_BRV_VTA - 176 Trương Công Định</t>
  </si>
  <si>
    <t>176 Trương Công Định, T. Vũng Tàu</t>
  </si>
  <si>
    <t>BHX5190</t>
  </si>
  <si>
    <t>BHX_KGI_THI - Lô 01 QL80 Tân Hiệp</t>
  </si>
  <si>
    <t>Lô 01 QL80 Tân Hiệp, T. Kiên Giang</t>
  </si>
  <si>
    <t>BHX5221</t>
  </si>
  <si>
    <t>BHX_AGI_CTH - Thửa 387 An Châu</t>
  </si>
  <si>
    <t>Thửa 387 An Châu, T. An Giang</t>
  </si>
  <si>
    <t>BHX5229</t>
  </si>
  <si>
    <t>BHX_HCM_TPH - 60 Nguyễn Cửu Đàm</t>
  </si>
  <si>
    <t>60 Nguyễn Cửu Đàm ,Q. Tân Phú, TP. Hồ Chí Minh</t>
  </si>
  <si>
    <t>BHX5235</t>
  </si>
  <si>
    <t>BHX_KGI_HDA - Thửa L26 Thị Tứ (Chợ Sóc Xoài)</t>
  </si>
  <si>
    <t>Thửa L26 Thị Tứ (Chợ Sóc Xoài), T. Kiên Giang</t>
  </si>
  <si>
    <t>BHX5256</t>
  </si>
  <si>
    <t>BHX_NTH_PRA - 702 Đường 21/08 (Ngã Tư Ga)</t>
  </si>
  <si>
    <t xml:space="preserve">702 Đường 21/08 (Ngã Tư Ga), T. Ninh Thuận </t>
  </si>
  <si>
    <t>NTN</t>
  </si>
  <si>
    <t>BHX5258</t>
  </si>
  <si>
    <t>BHX_HCM_Q08 - 108 An Dương Vương</t>
  </si>
  <si>
    <t>108 An Dương Vương ,Q. 8, TP. Hồ Chí Minh</t>
  </si>
  <si>
    <t>BHX5283</t>
  </si>
  <si>
    <t>BHX_CTH_CRA - Lô G7A-5 Bùi Quang Trinh (Chợ Phú Thứ)</t>
  </si>
  <si>
    <t>Lô G7A-5 Bùi Quang Trinh (Chợ Phú Thứ), T. Cần Thơ</t>
  </si>
  <si>
    <t>BHX5290</t>
  </si>
  <si>
    <t>BHX_BDU_BCA - Thửa 676 Chánh Phú Hòa</t>
  </si>
  <si>
    <t>Thửa 676 Chánh Phú Hòa, T. Bình Dương</t>
  </si>
  <si>
    <t>BHX5333</t>
  </si>
  <si>
    <t>BHX_BTH_BBI - Thửa 24 Chợ Lầu</t>
  </si>
  <si>
    <t>Thửa 24 Chợ Lầu, T. Bình Thuận</t>
  </si>
  <si>
    <t>BHX5334</t>
  </si>
  <si>
    <t>BHX_VLO_MTH - Ấp Chợ (Mỹ An)</t>
  </si>
  <si>
    <t>Ấp Chợ (Mỹ An), T. Vĩnh Long</t>
  </si>
  <si>
    <t>BHX5354</t>
  </si>
  <si>
    <t>BHX_KHH_DKH - 94 Lý Tự Trọng</t>
  </si>
  <si>
    <t>94 Lý Tự Trọng, T. Khánh Hòa</t>
  </si>
  <si>
    <t>BHX5388</t>
  </si>
  <si>
    <t>BHX_HCM_BTH - 234 Hoàng Hoa Thám</t>
  </si>
  <si>
    <t>234 Hoàng Hoa Thám ,Q. Bình Thạnh, TP. Hồ Chí Minh</t>
  </si>
  <si>
    <t>BHX5399</t>
  </si>
  <si>
    <t>BHX_KGI_RGI - 544 Nguyễn Trung Trực</t>
  </si>
  <si>
    <t>544 Nguyễn Trung Trực, T. Kiên Giang</t>
  </si>
  <si>
    <t>BHX5426</t>
  </si>
  <si>
    <t>BHX_HCM_Q12 - 277 Dương Thị Mười</t>
  </si>
  <si>
    <t>277 Dương Thị Mười ,Q. 12, TP. Hồ Chí Minh</t>
  </si>
  <si>
    <t>BHX5428</t>
  </si>
  <si>
    <t>BHX_BTH_TPH - 80 Võ Thị Sáu (Chợ Liên Hương)</t>
  </si>
  <si>
    <t>80 Võ Thị Sáu (Chợ Liên Hương), T. Bình Thuận</t>
  </si>
  <si>
    <t>BHX5444</t>
  </si>
  <si>
    <t>BHX_BRV_XMO - 73 Đường 328 (Hòa Bình)</t>
  </si>
  <si>
    <t>73 Đường 328 (Hòa Bình), T. Vũng Tàu</t>
  </si>
  <si>
    <t>BHX5451</t>
  </si>
  <si>
    <t>BHX_HCM_CCH - 1391 Tỉnh Lộ 7 (Chợ An Nhơn Tây)</t>
  </si>
  <si>
    <t>1391 Tỉnh Lộ 7 (Chợ An Nhơn Tây) ,H. Củ Chi, TP. Hồ Chí Minh</t>
  </si>
  <si>
    <t>BHX5454</t>
  </si>
  <si>
    <t>BHX_HCM_TDU - 143 Linh Đông</t>
  </si>
  <si>
    <t>143 Linh Đông ,TP. Thủ Đức, TP. Hồ Chí Minh</t>
  </si>
  <si>
    <t>BHX5458</t>
  </si>
  <si>
    <t>BHX_HCM_BTA - 90 Bùi Dương Lịch</t>
  </si>
  <si>
    <t>90 Bùi Dương Lịch ,Q. Bình Tân, TP. Hồ Chí Minh</t>
  </si>
  <si>
    <t>BHX5488</t>
  </si>
  <si>
    <t>BHX_HCM_TBI - 61 Nhất Chi Mai</t>
  </si>
  <si>
    <t>61 Nhất Chi Mai ,Q. Tân Bình, TP. Hồ Chí Minh</t>
  </si>
  <si>
    <t>BHX5498</t>
  </si>
  <si>
    <t>BHX_LAN_BLU - Ấp 2 Tân Bửu</t>
  </si>
  <si>
    <t>Ấp 2 Tân Bửu, T. Long An</t>
  </si>
  <si>
    <t>BHX5662</t>
  </si>
  <si>
    <t>BHX_KGI_GRI - Ấp Đồng Tràm (Long Thạnh)</t>
  </si>
  <si>
    <t>Ấp Đồng Tràm (Long Thạnh), T. Kiên Giang</t>
  </si>
  <si>
    <t>BHX5726</t>
  </si>
  <si>
    <t>BHX_HCM_Q07 - 1212 Huỳnh Tấn Phát</t>
  </si>
  <si>
    <t>1212 Huỳnh Tấn Phát ,Q. 7, TP. Hồ Chí Minh</t>
  </si>
  <si>
    <t>BHX5744</t>
  </si>
  <si>
    <t>BHX_BRV_PMY - 158 Tôn Thất Tùng</t>
  </si>
  <si>
    <t>158 Tôn Thất Tùng, T. Vũng Tàu</t>
  </si>
  <si>
    <t>BHX5746</t>
  </si>
  <si>
    <t>BHX_TNI_HTH - Ấp Long Khương (Chợ Long Hải)</t>
  </si>
  <si>
    <t>Ấp Long Khương (Chợ Long Hải), T. Tây Ninh</t>
  </si>
  <si>
    <t>BHX5804</t>
  </si>
  <si>
    <t>BHX_HCM_BTA - 143 Phạm Đăng Giảng</t>
  </si>
  <si>
    <t>143 Phạm Đăng Giảng ,Q. Bình Tân, TP. Hồ Chí Minh</t>
  </si>
  <si>
    <t>BHX5805</t>
  </si>
  <si>
    <t>BHX_AGI_CPH - Quốc Lộ 91 (Chợ Cái Dầu)</t>
  </si>
  <si>
    <t>Quốc Lộ 91 (Chợ Cái Dầu), T. An Giang</t>
  </si>
  <si>
    <t>BHX5806</t>
  </si>
  <si>
    <t>BHX_AGI_TBI - Lô 17 Chi Lăng</t>
  </si>
  <si>
    <t>Lô 17 Chi Lăng, T. An Giang</t>
  </si>
  <si>
    <t>BHX5897</t>
  </si>
  <si>
    <t>BHX_KGI_GRI - DT993 Giồng Riềng</t>
  </si>
  <si>
    <t>DT993 Giồng Riềng, T. Kiên Giang</t>
  </si>
  <si>
    <t>BHX5980</t>
  </si>
  <si>
    <t>BHX_HCM_TDU - 12/102 Man Thiện</t>
  </si>
  <si>
    <t>12/102 Man Thiện ,TP. Thủ Đức, TP. Hồ Chí Minh</t>
  </si>
  <si>
    <t>BHX6004</t>
  </si>
  <si>
    <t>BHX_HCM_Q07 - 734 Huỳnh Tấn Phát</t>
  </si>
  <si>
    <t>734 Huỳnh Tấn Phát ,Q. 7, TP. Hồ Chí Minh</t>
  </si>
  <si>
    <t>BHX6006</t>
  </si>
  <si>
    <t>BHX_DON_LKH - 3 Hoàng Diệu</t>
  </si>
  <si>
    <t>3 Hoàng Diệu, T. Đồng Nai</t>
  </si>
  <si>
    <t>BHX6008</t>
  </si>
  <si>
    <t>BHX_HCM_GVA - 357 Lê Văn Thọ</t>
  </si>
  <si>
    <t>357 Lê Văn Thọ ,Q. Gò Vấp, TP. Hồ Chí Minh</t>
  </si>
  <si>
    <t>BHX6020</t>
  </si>
  <si>
    <t>BHX_HCM_TDU - 1385/1 Nguyễn Duy Trinh</t>
  </si>
  <si>
    <t>1385/1 Nguyễn Duy Trinh ,TP. Thủ Đức, TP. Hồ Chí Minh</t>
  </si>
  <si>
    <t>BHX6022</t>
  </si>
  <si>
    <t>BHX_HCM_CGI - 375/2 Đào Cử</t>
  </si>
  <si>
    <t>375/2 Đào Cử, TP. Hồ Chí Minh</t>
  </si>
  <si>
    <t>BHX6026</t>
  </si>
  <si>
    <t>BHX_KGI_RGI - 1066 Nguyễn Trung Trực</t>
  </si>
  <si>
    <t>1066 Nguyễn Trung Trực, T. Kiên Giang</t>
  </si>
  <si>
    <t>BHX6040</t>
  </si>
  <si>
    <t>BHX_DON_LTH - Long Phú (Phước Thái)</t>
  </si>
  <si>
    <t>Long Phú (Phước Thái), T. Đồng Nai</t>
  </si>
  <si>
    <t>BHX6065</t>
  </si>
  <si>
    <t>BHX_HCM_CCH - 264A Nguyễn Thị Lắng</t>
  </si>
  <si>
    <t>264A Nguyễn Thị Lắng ,H. Củ Chi, TP. Hồ Chí Minh</t>
  </si>
  <si>
    <t>BHX6069</t>
  </si>
  <si>
    <t>BHX_CMA_CMA - Huỳnh Ngọc Điệp</t>
  </si>
  <si>
    <t>Huỳnh Ngọc Điệp, T. Cà Mau</t>
  </si>
  <si>
    <t>BHX6098</t>
  </si>
  <si>
    <t>BHX_LDO_BLO - 616 Nguyễn Văn Cừ</t>
  </si>
  <si>
    <t>616 Nguyễn Văn Cừ, T. Lâm Đồng</t>
  </si>
  <si>
    <t>BHX6114</t>
  </si>
  <si>
    <t>BHX_DLA_KPA - 501 Giải Phóng</t>
  </si>
  <si>
    <t>501 Giải Phóng, T. Đắk Lắk</t>
  </si>
  <si>
    <t>BHX6117</t>
  </si>
  <si>
    <t>BHX_HCM_Q08 - 1879 Phạm Thế Hiển</t>
  </si>
  <si>
    <t>1879 Phạm Thế Hiển ,Q. 8, TP. Hồ Chí Minh</t>
  </si>
  <si>
    <t>BHX6119</t>
  </si>
  <si>
    <t>BHX_AGI_TTO - Thửa 368 Tri Tôn</t>
  </si>
  <si>
    <t>Thửa 368 Tri Tôn, T. An Giang</t>
  </si>
  <si>
    <t>BHX6132</t>
  </si>
  <si>
    <t>BHX_CMA_CNU - Thửa 53 Phấn Thạnh</t>
  </si>
  <si>
    <t>Thửa 53 Phấn Thạnh, T. Cà Mau</t>
  </si>
  <si>
    <t>BHX6138</t>
  </si>
  <si>
    <t>BHX_HCM_Q07 - 181 Lê Văn Lương</t>
  </si>
  <si>
    <t>181 Lê Văn Lương ,Q. 7, TP. Hồ Chí Minh</t>
  </si>
  <si>
    <t>BHX6139</t>
  </si>
  <si>
    <t>BHX_VLO_VLO - 6 Phó Cơ Điều</t>
  </si>
  <si>
    <t>6 Phó Cơ Điều, T. Vĩnh Long</t>
  </si>
  <si>
    <t>BHX6148</t>
  </si>
  <si>
    <t>BHX_DLA_BMT - 385 Võ Văn Kiệt</t>
  </si>
  <si>
    <t>385 Võ Văn Kiệt, T. Đắk Lắk</t>
  </si>
  <si>
    <t>BHX6155</t>
  </si>
  <si>
    <t>BHX_HCM_BTH - 109 Bình Quới</t>
  </si>
  <si>
    <t>109 Bình Quới ,Q. Bình Thạnh, TP. Hồ Chí Minh</t>
  </si>
  <si>
    <t>BHX6157</t>
  </si>
  <si>
    <t>BHX_AGI_CDO - Thửa 450 Châu Phú B</t>
  </si>
  <si>
    <t>Thửa 450 Châu Phú B, T. An Giang</t>
  </si>
  <si>
    <t>BHX6183</t>
  </si>
  <si>
    <t>BHX_HCM_Q05 - 62 Trần Bình Trọng</t>
  </si>
  <si>
    <t>62 Trần Bình Trọng ,Q. 5, TP. Hồ Chí Minh</t>
  </si>
  <si>
    <t>BHX6187</t>
  </si>
  <si>
    <t>BHX_HCM_Q12 - 3A Thạnh Lộc 29</t>
  </si>
  <si>
    <t>3A Thạnh Lộc 29 ,Q. 12, TP. Hồ Chí Minh</t>
  </si>
  <si>
    <t>BHX6188</t>
  </si>
  <si>
    <t>BHX_HCM_TDU - 623H Đỗ Xuân Hợp</t>
  </si>
  <si>
    <t>623H Đỗ Xuân Hợp ,TP. Thủ Đức, TP. Hồ Chí Minh</t>
  </si>
  <si>
    <t>BHX6189</t>
  </si>
  <si>
    <t>BHX_HCM_TDU - 418 Quốc Lộ 13</t>
  </si>
  <si>
    <t>418 Quốc Lộ 13 ,TP. Thủ Đức, TP. Hồ Chí Minh</t>
  </si>
  <si>
    <t>BHX6215</t>
  </si>
  <si>
    <t>BHX_DLA_KPA - 81 Lê Duẩn</t>
  </si>
  <si>
    <t>81 Lê Duẩn, T. Đắk Lắk</t>
  </si>
  <si>
    <t>BHX6220</t>
  </si>
  <si>
    <t>BHX_AGI_TBI - Thửa 206 Nhà Bàng</t>
  </si>
  <si>
    <t>Thửa 206 Nhà Bàng, T. An Giang</t>
  </si>
  <si>
    <t>BHX6221</t>
  </si>
  <si>
    <t>BHX_CMA_CMA - 367 Nguyễn Công Trứ</t>
  </si>
  <si>
    <t>367 Nguyễn Công Trứ, T. Cà Mau</t>
  </si>
  <si>
    <t>BHX6238</t>
  </si>
  <si>
    <t>BHX_KGI_KLU - Quốc Lộ 80 (Ngã Ba)</t>
  </si>
  <si>
    <t>Quốc Lộ 80 (Ngã Ba), T. Kiên Giang</t>
  </si>
  <si>
    <t>BHX6239</t>
  </si>
  <si>
    <t>BHX_KGI_VTH - Thửa 420 Vĩnh Phước 2</t>
  </si>
  <si>
    <t>Thửa 420 Vĩnh Phước 2, T. Kiên Giang</t>
  </si>
  <si>
    <t>BHX6243</t>
  </si>
  <si>
    <t>BHX_BPH_BDA - Tân Hưng (Đức Phong)</t>
  </si>
  <si>
    <t>Tân Hưng (Đức Phong), T. Bình Phước</t>
  </si>
  <si>
    <t>BHX6245</t>
  </si>
  <si>
    <t>BHX_HCM_Q07 - 45 Võ Thị Nhờ</t>
  </si>
  <si>
    <t>45 Võ Thị Nhờ ,Q. 7, TP. Hồ Chí Minh</t>
  </si>
  <si>
    <t>BHX6250</t>
  </si>
  <si>
    <t>BHX_DLA_CMG - 49 Hùng Vương</t>
  </si>
  <si>
    <t>49 Hùng Vương, T. Đắk Lắk</t>
  </si>
  <si>
    <t>BHX6254</t>
  </si>
  <si>
    <t>BHX_KGI_ABI - TTTM Thứ Ba (Chợ Nông Sản)</t>
  </si>
  <si>
    <t>TTTM Thứ Ba (Chợ Nông Sản), T. Kiên Giang</t>
  </si>
  <si>
    <t>BHX6257</t>
  </si>
  <si>
    <t>BHX_DON_NTR - Đoàn Kết (Vĩnh Thanh)</t>
  </si>
  <si>
    <t>Đoàn Kết (Vĩnh Thanh), T. Đồng Nai</t>
  </si>
  <si>
    <t>BHX6262</t>
  </si>
  <si>
    <t>BHX_KHH_NTR - 63 Võ Trứ</t>
  </si>
  <si>
    <t>63 Võ Trứ, T. Khánh Hòa</t>
  </si>
  <si>
    <t>BHX6263</t>
  </si>
  <si>
    <t>BHX_DLA_BMT - 392 Phan Bội Châu</t>
  </si>
  <si>
    <t>392 Phan Bội Châu, T. Đắk Lắk</t>
  </si>
  <si>
    <t>BHX6265</t>
  </si>
  <si>
    <t>BHX_DLA_BMT - 151 Y Moan Ênuôl</t>
  </si>
  <si>
    <t>151 Y Moan Ênuôl, T. Đắk Lắk</t>
  </si>
  <si>
    <t>BHX6272</t>
  </si>
  <si>
    <t>BHX_HCM_BTA - 87 Tây Lân</t>
  </si>
  <si>
    <t>87 Tây Lân ,Q. Bình Tân, TP. Hồ Chí Minh</t>
  </si>
  <si>
    <t>BHX6277</t>
  </si>
  <si>
    <t>BHX_CMA_CNU - Khóm 1 Cái Nước</t>
  </si>
  <si>
    <t>Khóm 1 Cái Nước, T. Cà Mau</t>
  </si>
  <si>
    <t>BHX6283</t>
  </si>
  <si>
    <t>BHX_BDU_BCA - Thửa 711 An Tây</t>
  </si>
  <si>
    <t>Thửa 711 An Tây, T. Bình Dương</t>
  </si>
  <si>
    <t>BHX6287</t>
  </si>
  <si>
    <t>BHX_DLA_BMT - 152 Mai Hắc Đế</t>
  </si>
  <si>
    <t>152 Mai Hắc Đế, T. Đắk Lắk</t>
  </si>
  <si>
    <t>BHX6292</t>
  </si>
  <si>
    <t>BHX_BTH_PTH - Huỳnh Thúc Kháng (Chợ Mũi Né)</t>
  </si>
  <si>
    <t>Huỳnh Thúc Kháng (Chợ Mũi Né), T. Bình Thuận</t>
  </si>
  <si>
    <t>BHX6296</t>
  </si>
  <si>
    <t>BHX_BRV_CDU - Tổ 47 Xuân Hòa (Sơn Bình)</t>
  </si>
  <si>
    <t>Tổ 47 Xuân Hòa (Sơn Bình), T. Vũng Tàu</t>
  </si>
  <si>
    <t>BHX6297</t>
  </si>
  <si>
    <t>BHX_LAN_THU - Thửa 120 Tân Hưng</t>
  </si>
  <si>
    <t>Thửa 120 Tân Hưng, T. Long An</t>
  </si>
  <si>
    <t>BHX6328</t>
  </si>
  <si>
    <t>BHX_BRV_PMY - Tân Phú (Châu Pha)</t>
  </si>
  <si>
    <t>Tân Phú (Châu Pha), T. Vũng Tàu</t>
  </si>
  <si>
    <t>BHX6332</t>
  </si>
  <si>
    <t>BHX_CMA_TBI - Ấp 3 Tân Lộc</t>
  </si>
  <si>
    <t>Ấp 3 Tân Lộc, T. Cà Mau</t>
  </si>
  <si>
    <t>BHX6340</t>
  </si>
  <si>
    <t>BHX_AGI_APH - Thửa 179 An Phú</t>
  </si>
  <si>
    <t>Thửa 179 An Phú, T. An Giang</t>
  </si>
  <si>
    <t>BHX6341</t>
  </si>
  <si>
    <t>BHX_LAN_CGI - Thửa 163 Phước Lại</t>
  </si>
  <si>
    <t>Thửa 163 Phước Lại, T. Long An</t>
  </si>
  <si>
    <t>BHX6342</t>
  </si>
  <si>
    <t>BHX_LAN_CGI - Thửa 897 Mỹ Lộc</t>
  </si>
  <si>
    <t>Thửa 897 Mỹ Lộc, T. Long An</t>
  </si>
  <si>
    <t>BHX6363</t>
  </si>
  <si>
    <t>BHX_BPH_BGM - ĐT741 Đăk Ơ</t>
  </si>
  <si>
    <t>ĐT741 Đăk Ơ, T. Bình Phước</t>
  </si>
  <si>
    <t>BHX6365</t>
  </si>
  <si>
    <t>BHX_KGI_UMT - Quốc Lộ 63 (Thạnh Yên)</t>
  </si>
  <si>
    <t>Quốc Lộ 63 (Thạnh Yên), T. Kiên Giang</t>
  </si>
  <si>
    <t>BHX6379</t>
  </si>
  <si>
    <t>BHX_CMA_CMA - Bà Điều (Lý Văn Lâm)</t>
  </si>
  <si>
    <t>Bà Điều (Lý Văn Lâm), T. Cà Mau</t>
  </si>
  <si>
    <t>BHX6391</t>
  </si>
  <si>
    <t>BHX_LAN_CGI - Thửa 675 Đông Thạnh</t>
  </si>
  <si>
    <t>Thửa 675 Đông Thạnh, T. Long An</t>
  </si>
  <si>
    <t>BHX6403</t>
  </si>
  <si>
    <t>BHX_HCM_BTA - 172 Đường Số 8</t>
  </si>
  <si>
    <t>172 Đường Số 8 ,Q. Bình Tân, TP. Hồ Chí Minh</t>
  </si>
  <si>
    <t>BHX6420</t>
  </si>
  <si>
    <t>BHX_HCM_BTH - 138 Nguyễn Xí</t>
  </si>
  <si>
    <t>138 Nguyễn Xí ,Q. Bình Thạnh, TP. Hồ Chí Minh</t>
  </si>
  <si>
    <t>BHX6422</t>
  </si>
  <si>
    <t>BHX_HCM_CCH - 441 Tỉnh Lộ 7</t>
  </si>
  <si>
    <t>441 Tỉnh Lộ 7 ,H. Củ Chi, TP. Hồ Chí Minh</t>
  </si>
  <si>
    <t>BHX6429</t>
  </si>
  <si>
    <t>BHX_CMA_CNU - Khóm 2 Cái Nước</t>
  </si>
  <si>
    <t>Khóm 2 Cái Nước, T. Cà Mau</t>
  </si>
  <si>
    <t>BHX6431</t>
  </si>
  <si>
    <t>BHX_CMA_TVT - Khóm 1 Trần Văn Thời</t>
  </si>
  <si>
    <t>Khóm 1 Trần Văn Thời, T. Cà Mau</t>
  </si>
  <si>
    <t>BHX6439</t>
  </si>
  <si>
    <t>BHX_KGI_HDA - Quốc Lộ 80 Đường Hòn</t>
  </si>
  <si>
    <t>Quốc Lộ 80 Đường Hòn, T. Kiên Giang</t>
  </si>
  <si>
    <t>BHX6440</t>
  </si>
  <si>
    <t>BHX_KGI_HTI - Mạc Thiên Tích</t>
  </si>
  <si>
    <t>Mạc Thiên Tích, T. Kiên Giang</t>
  </si>
  <si>
    <t>BHX6475</t>
  </si>
  <si>
    <t>BHX_HCM_Q08 - 639 Tạ Quang Bửu</t>
  </si>
  <si>
    <t>639 Tạ Quang Bửu ,Q. 8, TP. Hồ Chí Minh</t>
  </si>
  <si>
    <t>BHX6495</t>
  </si>
  <si>
    <t>BHX_CMA_UMI - Ấp 3 Khánh Hội</t>
  </si>
  <si>
    <t>Ấp 3 Khánh Hội, T. Cà Mau</t>
  </si>
  <si>
    <t>BHX6496</t>
  </si>
  <si>
    <t>BHX_CMA_DDO - Tạ An Khương</t>
  </si>
  <si>
    <t>Tạ An Khương, T. Cà Mau</t>
  </si>
  <si>
    <t>BHX6521</t>
  </si>
  <si>
    <t>BHX_KHH_CLA - Quốc Lộ 1A (Cam Đức)</t>
  </si>
  <si>
    <t>Quốc Lộ 1A (Cam Đức), T. Khánh Hòa</t>
  </si>
  <si>
    <t>BHX6561</t>
  </si>
  <si>
    <t>BHX_CMA_TVT - Khóm 10 Sông Đốc</t>
  </si>
  <si>
    <t>Khóm 10 Sông Đốc, T. Cà Mau</t>
  </si>
  <si>
    <t>BHX6562</t>
  </si>
  <si>
    <t>BHX_CMA_PTA - Khóm 1 Cái Đôi Vàm</t>
  </si>
  <si>
    <t>Khóm 1 Cái Đôi Vàm, T. Cà Mau</t>
  </si>
  <si>
    <t>BHX6563</t>
  </si>
  <si>
    <t>BHX_CMA_CMA - Hải Thượng Lãn Ông</t>
  </si>
  <si>
    <t>Hải Thượng Lãn Ông, T. Cà Mau</t>
  </si>
  <si>
    <t>BHX6570</t>
  </si>
  <si>
    <t>BHX_BTH_HTB - Thôn 2 Hàm Đức (Chợ Sara Cũ)</t>
  </si>
  <si>
    <t>Thôn 2 Hàm Đức (Chợ Sara Cũ), T. Bình Thuận</t>
  </si>
  <si>
    <t>BHX6588</t>
  </si>
  <si>
    <t>BHX_HCM_BTH - 45B Đường D5</t>
  </si>
  <si>
    <t>45B Đường D5 ,Q. Bình Thạnh, TP. Hồ Chí Minh</t>
  </si>
  <si>
    <t>BHX6594</t>
  </si>
  <si>
    <t>BHX_CTH_CDO - Thạnh Quới 1 (Trung Hưng)</t>
  </si>
  <si>
    <t>Thạnh Quới 1 (Trung Hưng), T. Cần Thơ</t>
  </si>
  <si>
    <t>BHX6599</t>
  </si>
  <si>
    <t>BHX_LAN_CDU - Chợ Long Cang</t>
  </si>
  <si>
    <t>Chợ Long Cang, T. Long An</t>
  </si>
  <si>
    <t>BHX6604</t>
  </si>
  <si>
    <t>BHX_CMA_TVT - DT987A Trần Văn Thời</t>
  </si>
  <si>
    <t>DT987A Trần Văn Thời, T. Cà Mau</t>
  </si>
  <si>
    <t>BHX6616</t>
  </si>
  <si>
    <t>BHX_BRV_PMY - Tân Phước (Chợ Ông Trịnh)</t>
  </si>
  <si>
    <t>Tân Phước (Chợ Ông Trịnh), T. Vũng Tàu</t>
  </si>
  <si>
    <t>BHX6632</t>
  </si>
  <si>
    <t>BHX_BRV_VTA - 110C Đô Lương</t>
  </si>
  <si>
    <t>110C Đô Lương, T. Vũng Tàu</t>
  </si>
  <si>
    <t>BHX6669</t>
  </si>
  <si>
    <t>BHX_LAN_TTR - Tân Bình (Tân Trụ)</t>
  </si>
  <si>
    <t>Tân Bình (Tân Trụ), T. Long An</t>
  </si>
  <si>
    <t>BHX6671</t>
  </si>
  <si>
    <t>BHX_TNI_CTH - An Lộc (An Cơ)</t>
  </si>
  <si>
    <t>An Lộc (An Cơ), T. Tây Ninh</t>
  </si>
  <si>
    <t>BHX6725</t>
  </si>
  <si>
    <t>BHX_HCM_BCH - E3/89B Phong Phú</t>
  </si>
  <si>
    <t>E3/89B Phong Phú ,H. Bình Chánh, TP. Hồ Chí Minh</t>
  </si>
  <si>
    <t>BHX6743</t>
  </si>
  <si>
    <t>BHX_HCM_TBI - 718 Âu Cơ</t>
  </si>
  <si>
    <t>718 Âu Cơ ,Q. Tân Bình, TP. Hồ Chí Minh</t>
  </si>
  <si>
    <t>BHX6766</t>
  </si>
  <si>
    <t>BHX_KGI_HDA - Lình Huỳnh</t>
  </si>
  <si>
    <t>Lình Huỳnh, T. Kiên Giang</t>
  </si>
  <si>
    <t>BHX6774</t>
  </si>
  <si>
    <t>BHX_LAN_CDU - Long Hựu Đông (Chợ Kinh Nước Mặn)</t>
  </si>
  <si>
    <t>Long Hựu Đông (Chợ Kinh Nước Mặn), T. Long An</t>
  </si>
  <si>
    <t>BHX6780</t>
  </si>
  <si>
    <t>BHX_CMA_TBI - Trí Phải</t>
  </si>
  <si>
    <t>Trí Phải, T. Cà Mau</t>
  </si>
  <si>
    <t>BHX6781</t>
  </si>
  <si>
    <t>BHX_CMA_UMI - Khóm 4 U Minh</t>
  </si>
  <si>
    <t>Khóm 4 U Minh, T. Cà Mau</t>
  </si>
  <si>
    <t>BHX6835</t>
  </si>
  <si>
    <t>BHX_HCM_BTA - 56 Nguyễn Thức Tự</t>
  </si>
  <si>
    <t>56 Nguyễn Thức Tự ,Q. Bình Tân, TP. Hồ Chí Minh</t>
  </si>
  <si>
    <t>BHX6863</t>
  </si>
  <si>
    <t>BHX_CMA_CMA - Nguyễn Trãi</t>
  </si>
  <si>
    <t>Nguyễn Trãi, T. Cà Mau</t>
  </si>
  <si>
    <t>BHX6871</t>
  </si>
  <si>
    <t>BHX_KGI_AMI - Thửa 208 Thứ Mười Một</t>
  </si>
  <si>
    <t>Thửa 208 Thứ Mười Một, T. Kiên Giang</t>
  </si>
  <si>
    <t>BHX6884</t>
  </si>
  <si>
    <t>BHX_BDU_BCA - Thửa 1174 An Tây</t>
  </si>
  <si>
    <t>Thửa 1174 An Tây, T. Bình Dương</t>
  </si>
  <si>
    <t>BHX6895</t>
  </si>
  <si>
    <t>BHX_CMA_CMA - Nguyễn Công Trứ</t>
  </si>
  <si>
    <t>Nguyễn Công Trứ, T. Cà Mau</t>
  </si>
  <si>
    <t>BHX6923</t>
  </si>
  <si>
    <t>BHX_BRV_PMY - Mỹ Thạnh (Mỹ Xuân)</t>
  </si>
  <si>
    <t>Mỹ Thạnh (Mỹ Xuân), T. Vũng Tàu</t>
  </si>
  <si>
    <t>BHX6968</t>
  </si>
  <si>
    <t>BHX_HCM_BTH - 88 Phan Văn Hân</t>
  </si>
  <si>
    <t>88 Phan Văn Hân ,Q. Bình Thạnh, TP. Hồ Chí Minh</t>
  </si>
  <si>
    <t>BHX6970</t>
  </si>
  <si>
    <t>BHX_HCM_NBE - 42 Lê Văn Lương</t>
  </si>
  <si>
    <t>42 Lê Văn Lương ,H. Nhà Bè, TP. Hồ Chí Minh</t>
  </si>
  <si>
    <t>BHX6971</t>
  </si>
  <si>
    <t>BHX_LAN_MHO - Ấp 2 Bình Phong Thạnh</t>
  </si>
  <si>
    <t>Ấp 2 Bình Phong Thạnh, T. Long An</t>
  </si>
  <si>
    <t>BHX6993</t>
  </si>
  <si>
    <t>BHX_DON_TPH - 2240 Phú Lâm</t>
  </si>
  <si>
    <t>2240 Phú Lâm, T. Đồng Nai</t>
  </si>
  <si>
    <t>BHX7013</t>
  </si>
  <si>
    <t>BHX_HCM_CCH - 73 Đường Số 78</t>
  </si>
  <si>
    <t>73 Đường Số 78 ,H. Củ Chi, TP. Hồ Chí Minh</t>
  </si>
  <si>
    <t>BHX7032</t>
  </si>
  <si>
    <t>BHX_HCM_Q08 - 35B Mai Hắc Đế</t>
  </si>
  <si>
    <t>35B Mai Hắc Đế ,Q. 8, TP. Hồ Chí Minh</t>
  </si>
  <si>
    <t>BHX7104</t>
  </si>
  <si>
    <t>BHX_LDO_BLA - Quốc Lộ 55 Lộc Thành</t>
  </si>
  <si>
    <t>Quốc Lộ 55 Lộc Thành, T. Lâm Đồng</t>
  </si>
  <si>
    <t>BHX7111</t>
  </si>
  <si>
    <t>BHX_BRV_PMY - Đường B1 Mỹ Xuân</t>
  </si>
  <si>
    <t>Đường B1 Mỹ Xuân, T. Vũng Tàu</t>
  </si>
  <si>
    <t>BHX7140</t>
  </si>
  <si>
    <t>BHX_AGI_TTO - Ngô Tự Lợi (Ba Chúc)</t>
  </si>
  <si>
    <t>Ngô Tự Lợi (Ba Chúc), T. An Giang</t>
  </si>
  <si>
    <t>BHX7160</t>
  </si>
  <si>
    <t>BHX_KGI_CTH - Quốc Lộ 61 Minh An</t>
  </si>
  <si>
    <t>Quốc Lộ 61 Minh An, T. Kiên Giang</t>
  </si>
  <si>
    <t>BHX7167</t>
  </si>
  <si>
    <t>BHX_HCM_BCH - E9/11 Thới Hòa</t>
  </si>
  <si>
    <t>E9/11 Thới Hòa ,H. Bình Chánh, TP. Hồ Chí Minh</t>
  </si>
  <si>
    <t>BHX7237</t>
  </si>
  <si>
    <t>BHX_LDO_DLI - Phú Hiệp 3 (Gia Hiệp)</t>
  </si>
  <si>
    <t>Phú Hiệp 3 (Gia Hiệp), T. Lâm Đồng</t>
  </si>
  <si>
    <t>BHX7241</t>
  </si>
  <si>
    <t>BHX_HCM_GVA - 18 Phan Huy Ích</t>
  </si>
  <si>
    <t>18 Phan Huy Ích ,Q. Gò Vấp, TP. Hồ Chí Minh</t>
  </si>
  <si>
    <t>BHX7278</t>
  </si>
  <si>
    <t>BHX_HCM_BCH - D10/25 Dân Công Hỏa Tuyến</t>
  </si>
  <si>
    <t>D10/25 Dân Công Hỏa Tuyến ,H. Bình Chánh, TP. Hồ Chí Minh</t>
  </si>
  <si>
    <t>BHX7279</t>
  </si>
  <si>
    <t>BHX_HCM_BCH - F1/59A Vĩnh Lộc A</t>
  </si>
  <si>
    <t>F1/59A Vĩnh Lộc A ,H. Bình Chánh, TP. Hồ Chí Minh</t>
  </si>
  <si>
    <t>BHX7283</t>
  </si>
  <si>
    <t>BHX_DNG_DRL - QL14 Quảng Tín</t>
  </si>
  <si>
    <t>QL14 Quảng Tín, T. Đắk Nông</t>
  </si>
  <si>
    <t>DNO</t>
  </si>
  <si>
    <t>BHX7300</t>
  </si>
  <si>
    <t>BHX_HCM_Q12 - 31 Vườn Lài</t>
  </si>
  <si>
    <t>31 Vườn Lài ,Q. 12, TP. Hồ Chí Minh</t>
  </si>
  <si>
    <t>BHX7301</t>
  </si>
  <si>
    <t>BHX_HCM_Q12 - 28 Đường TMT13</t>
  </si>
  <si>
    <t>28 Đường TMT13 ,Q. 12, TP. Hồ Chí Minh</t>
  </si>
  <si>
    <t>BHX7326</t>
  </si>
  <si>
    <t>BHX_HCM_Q07 - 336 Huỳnh Tấn Phát</t>
  </si>
  <si>
    <t>336 Huỳnh Tấn Phát ,Q. 7, TP. Hồ Chí Minh</t>
  </si>
  <si>
    <t>BHX7337</t>
  </si>
  <si>
    <t>BHX_CMA_CMA - Thửa 97 Tắc Vân</t>
  </si>
  <si>
    <t>Thửa 97 Tắc Vân, T. Cà Mau</t>
  </si>
  <si>
    <t>BHX7588</t>
  </si>
  <si>
    <t>BHX_HCM_BTA - 123 Liên Khu 5-6</t>
  </si>
  <si>
    <t>123 Liên Khu 5-6 ,Q. Bình Tân, TP. Hồ Chí Minh</t>
  </si>
  <si>
    <t>BHX7601</t>
  </si>
  <si>
    <t>BHX_HCM_PNH - 1B Thích Quảng Đức</t>
  </si>
  <si>
    <t>1B Thích Quảng Đức ,Q. Phú Nhuận, TP. Hồ Chí Minh</t>
  </si>
  <si>
    <t>BHX7666</t>
  </si>
  <si>
    <t>BHX_LAN_CTH - Khu Phố 1 Tầm Vu</t>
  </si>
  <si>
    <t>Khu Phố 1 Tầm Vu, T. Long An</t>
  </si>
  <si>
    <t>BHX7672</t>
  </si>
  <si>
    <t>BHX_HCM_CCH - 143 TL15 (Phú Hòa Đông)</t>
  </si>
  <si>
    <t>143 TL15 (Phú Hòa Đông) ,H. Củ Chi, TP. Hồ Chí Minh</t>
  </si>
  <si>
    <t>BHX7686</t>
  </si>
  <si>
    <t>BHX_DNG_DRL - DT685 Nghĩa Thắng</t>
  </si>
  <si>
    <t>DT685 Nghĩa Thắng, T. Đắk Nông</t>
  </si>
  <si>
    <t>BHX7717</t>
  </si>
  <si>
    <t>BHX_CMA_TVT - Đá Bạc (Khánh Bình Tây)</t>
  </si>
  <si>
    <t>Đá Bạc (Khánh Bình Tây), T. Cà Mau</t>
  </si>
  <si>
    <t>BHX7758</t>
  </si>
  <si>
    <t>BHX_HCM_GVA - 2 Lê Lợi</t>
  </si>
  <si>
    <t>2 Lê Lợi ,Q. Gò Vấp, TP. Hồ Chí Minh</t>
  </si>
  <si>
    <t>BHX7805</t>
  </si>
  <si>
    <t>BHX_CMA_NHI - Thửa 599 Rạch Gốc</t>
  </si>
  <si>
    <t>Thửa 599 Rạch Gốc, T. Cà Mau</t>
  </si>
  <si>
    <t>BHX7819</t>
  </si>
  <si>
    <t>BHX_LDO_DLI - 775 Hùng Vương</t>
  </si>
  <si>
    <t>775 Hùng Vương, T. Lâm Đồng</t>
  </si>
  <si>
    <t>BHX7821</t>
  </si>
  <si>
    <t>BHX_HCM_Q07 - 524B Lê Văn Lương</t>
  </si>
  <si>
    <t>524B Lê Văn Lương ,Q. 7, TP. Hồ Chí Minh</t>
  </si>
  <si>
    <t>BHX7841</t>
  </si>
  <si>
    <t>BHX_HCM_NBE - 2635 Huỳnh Tấn Phát</t>
  </si>
  <si>
    <t>2635 Huỳnh Tấn Phát ,H. Nhà Bè, TP. Hồ Chí Minh</t>
  </si>
  <si>
    <t>BHX7863</t>
  </si>
  <si>
    <t>BHX_LDO_LHA - Liên Trung (Tân Hà)</t>
  </si>
  <si>
    <t>Liên Trung (Tân Hà), T. Lâm Đồng</t>
  </si>
  <si>
    <t>BHX7882</t>
  </si>
  <si>
    <t>BHX_HCM_Q07 - 60F Nguyễn Thị Thập</t>
  </si>
  <si>
    <t>60F Nguyễn Thị Thập ,Q. 7, TP. Hồ Chí Minh</t>
  </si>
  <si>
    <t>BHX7883</t>
  </si>
  <si>
    <t>BHX_HCM_Q01 - 158 Đề Thám</t>
  </si>
  <si>
    <t>158 Đề Thám ,Q. 1, TP. Hồ Chí Minh</t>
  </si>
  <si>
    <t>BHX7950</t>
  </si>
  <si>
    <t>BHX_HCM_BTA - 541A An Dương Vương</t>
  </si>
  <si>
    <t>541A An Dương Vương ,Q. Bình Tân, TP. Hồ Chí Minh</t>
  </si>
  <si>
    <t>BHX7951</t>
  </si>
  <si>
    <t>BHX_HCM_Q07 - 52 Đường Số 51</t>
  </si>
  <si>
    <t>52 Đường Số 51 ,Q. 7, TP. Hồ Chí Minh</t>
  </si>
  <si>
    <t>BHX7994</t>
  </si>
  <si>
    <t>BHX_LDO_DTE - Khu Phố 5C (Đạ Tẻh)</t>
  </si>
  <si>
    <t>Khu Phố 5C (Đạ Tẻh), T. Lâm Đồng</t>
  </si>
  <si>
    <t>BHX8024</t>
  </si>
  <si>
    <t>BHX_HCM_Q06 - Thửa 416 Phường 10</t>
  </si>
  <si>
    <t>Thửa 416 Phường 10 ,Q. 6, TP. Hồ Chí Minh</t>
  </si>
  <si>
    <t>BHX8105</t>
  </si>
  <si>
    <t>BHX_HCM_NBE - Thửa 1886 Phước Kiển</t>
  </si>
  <si>
    <t>Thửa 1886 Phước Kiển ,H. Nhà Bè, TP. Hồ Chí Minh</t>
  </si>
  <si>
    <t>BHX8152</t>
  </si>
  <si>
    <t>BHX_HCM_TPH - 108 Tân Hương</t>
  </si>
  <si>
    <t>108 Tân Hương ,Q. Tân Phú, TP. Hồ Chí Minh</t>
  </si>
  <si>
    <t>BHX8187</t>
  </si>
  <si>
    <t>BHX_DNG_DMI - Thửa 262 Đắk R'la</t>
  </si>
  <si>
    <t>Thửa 262 Đắk R'la, T. Đắk Nông</t>
  </si>
  <si>
    <t>BHX8190</t>
  </si>
  <si>
    <t>BHX_HCM_HMO - Thửa 98 Đông Thạnh</t>
  </si>
  <si>
    <t>Thửa 98 Đông Thạnh ,H. Hóc Môn, TP. Hồ Chí Minh</t>
  </si>
  <si>
    <t>BHX8191</t>
  </si>
  <si>
    <t>BHX_HCM_Q12 - 669A Hà Huy Giáp</t>
  </si>
  <si>
    <t>669A Hà Huy Giáp ,Q. 12, TP. Hồ Chí Minh</t>
  </si>
  <si>
    <t>BHX8223</t>
  </si>
  <si>
    <t>BHX_HCM_GVA - 309 Thống Nhất</t>
  </si>
  <si>
    <t>309 Thống Nhất ,Q. Gò Vấp, TP. Hồ Chí Minh</t>
  </si>
  <si>
    <t>BHX8284</t>
  </si>
  <si>
    <t>BHX_HCM_TDU - 141 Đỗ Xuân Hợp</t>
  </si>
  <si>
    <t>141 Đỗ Xuân Hợp ,TP. Thủ Đức, TP. Hồ Chí Minh</t>
  </si>
  <si>
    <t>BHX8343</t>
  </si>
  <si>
    <t>BHX_CTH_TNO - Thửa 10 Long Thạnh A</t>
  </si>
  <si>
    <t>Thửa 10 Long Thạnh A, T. Cần Thơ</t>
  </si>
  <si>
    <t>BHX8349</t>
  </si>
  <si>
    <t>BHX_BRV_TTH - Thửa số 403 Phú Mỹ</t>
  </si>
  <si>
    <t>Thửa số 403 Phú Mỹ, T. Vũng Tàu</t>
  </si>
  <si>
    <t>BHX8535</t>
  </si>
  <si>
    <t>BHX_HCM_BCH - Thửa 436 (Chợ Phú Lạc)</t>
  </si>
  <si>
    <t>Thửa 436 (Chợ Phú Lạc) ,H. Bình Chánh, TP. Hồ Chí Minh</t>
  </si>
  <si>
    <t>BHX8558</t>
  </si>
  <si>
    <t>BHX_HCM_HMO - 41/4B Xuân Thới Đông 2</t>
  </si>
  <si>
    <t>41/4B Xuân Thới Đông 2 ,H. Hóc Môn, TP. Hồ Chí Minh</t>
  </si>
  <si>
    <t>BHX8576</t>
  </si>
  <si>
    <t>BHX_HCM_BTA - 331 Lê Văn Quới</t>
  </si>
  <si>
    <t>331 Lê Văn Quới ,Q. Bình Tân, TP. Hồ Chí Minh</t>
  </si>
  <si>
    <t>BHX8602</t>
  </si>
  <si>
    <t>BHX_HCM_BCH - Quốc Lộ 50 (Đa Phước)</t>
  </si>
  <si>
    <t>Quốc Lộ 50 (Đa Phước) ,H. Bình Chánh, TP. Hồ Chí Minh</t>
  </si>
  <si>
    <t>BHX8653</t>
  </si>
  <si>
    <t>BHX_AGI_TTO - Trần Hưng Đạo</t>
  </si>
  <si>
    <t>Trần Hưng Đạo, T. An Giang</t>
  </si>
  <si>
    <t>BHX8656</t>
  </si>
  <si>
    <t>BHX_HCM_Q07 - 27 Đường Số 19</t>
  </si>
  <si>
    <t>27 Đường Số 19 ,Q. 7, TP. Hồ Chí Minh</t>
  </si>
  <si>
    <t>BHX8678</t>
  </si>
  <si>
    <t>BHX_HCM_NBE - 1415 Nguyễn Văn Tạo</t>
  </si>
  <si>
    <t>1415 Nguyễn Văn Tạo ,H. Nhà Bè, TP. Hồ Chí Minh</t>
  </si>
  <si>
    <t>BHX8727</t>
  </si>
  <si>
    <t>BHX_HCM_NBE - 1554 Lê Văn Lương</t>
  </si>
  <si>
    <t>1554 Lê Văn Lương ,H. Nhà Bè, TP. Hồ Chí Minh</t>
  </si>
  <si>
    <t>BHX8730</t>
  </si>
  <si>
    <t>BHX_HCM_BCH - E4/1 Tân Túc</t>
  </si>
  <si>
    <t>E4/1 Tân Túc ,H. Bình Chánh, TP. Hồ Chí Minh</t>
  </si>
  <si>
    <t>BHX8761</t>
  </si>
  <si>
    <t>BHX_CMA_CMA - Khóm 06 Phường 1</t>
  </si>
  <si>
    <t>Khóm 06 Phường 1, T. Cà Mau</t>
  </si>
  <si>
    <t>BHX8776</t>
  </si>
  <si>
    <t>BHX_HCM_Q08 - 336 Tạ Quang Bửu</t>
  </si>
  <si>
    <t>336 Tạ Quang Bửu ,Q. 8, TP. Hồ Chí Minh</t>
  </si>
  <si>
    <t>BHX8845</t>
  </si>
  <si>
    <t>BHX_BDU_TUY - Thửa 819 Vĩnh Tân</t>
  </si>
  <si>
    <t>Thửa 819 Vĩnh Tân, T. Bình Dương</t>
  </si>
  <si>
    <t>BHX8846</t>
  </si>
  <si>
    <t>BHX_DTH_THO - Tân Phước</t>
  </si>
  <si>
    <t>Tân Phước, T. Đồng Tháp</t>
  </si>
  <si>
    <t>BHX8863</t>
  </si>
  <si>
    <t>BHX_HCM_BTH - 27C Võ Duy Ninh</t>
  </si>
  <si>
    <t>27C Võ Duy Ninh ,Q. Bình Thạnh, TP. Hồ Chí Minh</t>
  </si>
  <si>
    <t>BHX8865</t>
  </si>
  <si>
    <t>BHX_HCM_TDU - 2/14 Đường số 20</t>
  </si>
  <si>
    <t>2/14 Đường số 20 ,TP. Thủ Đức, TP. Hồ Chí Minh</t>
  </si>
  <si>
    <t>BHX8866</t>
  </si>
  <si>
    <t>BHX_HCM_Q07 - 793/51 Trần Xuân Soạn</t>
  </si>
  <si>
    <t>793/51 Trần Xuân Soạn ,Q. 7, TP. Hồ Chí Minh</t>
  </si>
  <si>
    <t>BHX8867</t>
  </si>
  <si>
    <t>BHX_BRV_TTH - Mỹ Xuân</t>
  </si>
  <si>
    <t>Mỹ Xuân, T. Vũng Tàu</t>
  </si>
  <si>
    <t>BHX8887</t>
  </si>
  <si>
    <t>BHX_KGI_ABI - Tây Yên</t>
  </si>
  <si>
    <t>Tây Yên, T. Kiên Giang</t>
  </si>
  <si>
    <t>BHX8904</t>
  </si>
  <si>
    <t>BHX_HCM_TPH - 359 Tân Hương</t>
  </si>
  <si>
    <t>359 Tân Hương ,Q. Tân Phú, TP. Hồ Chí Minh</t>
  </si>
  <si>
    <t>BHX8909</t>
  </si>
  <si>
    <t>BHX_BPH_DXO - Tân Bình</t>
  </si>
  <si>
    <t>Tân Bình, T. Bình Phước</t>
  </si>
  <si>
    <t>BHX8916</t>
  </si>
  <si>
    <t>BHX_BDU_DAN - Đông Hòa</t>
  </si>
  <si>
    <t>Đông Hòa, T. Bình Dương</t>
  </si>
  <si>
    <t>BHX8917</t>
  </si>
  <si>
    <t>BHX_HCM_BCH - Tân Kiên (Bình Chánh)</t>
  </si>
  <si>
    <t>Tân Kiên (Bình Chánh) ,H. Bình Chánh, TP. Hồ Chí Minh</t>
  </si>
  <si>
    <t>BHX8924</t>
  </si>
  <si>
    <t>BHX_KGI_RGI - 04 Nguyễn Chí Thanh</t>
  </si>
  <si>
    <t>04 Nguyễn Chí Thanh, T. Kiên Giang</t>
  </si>
  <si>
    <t>BHX8927</t>
  </si>
  <si>
    <t>BHX_HCM_BTA - 228 Lê Văn Quới</t>
  </si>
  <si>
    <t>228 Lê Văn Quới ,Q. Bình Tân, TP. Hồ Chí Minh</t>
  </si>
  <si>
    <t>BHX8945</t>
  </si>
  <si>
    <t>BHX_CTH_NKI - 30A Mậu Thân</t>
  </si>
  <si>
    <t>30A Mậu Thân, T. Cần Thơ</t>
  </si>
  <si>
    <t>BHX9028</t>
  </si>
  <si>
    <t>BHX_HCM_BTH - 01 Võ Trường Toản</t>
  </si>
  <si>
    <t>01 Võ Trường Toản ,Q. Bình Thạnh, TP. Hồ Chí Minh</t>
  </si>
  <si>
    <t>BHX9125</t>
  </si>
  <si>
    <t>BHX_HCM_Q08 - Cảng Sông Phú Định</t>
  </si>
  <si>
    <t>Cảng Sông Phú Định ,Q. 8, TP. Hồ Chí Minh</t>
  </si>
  <si>
    <t>BHX9134</t>
  </si>
  <si>
    <t>BHX_BTH_TPH - Chí Công</t>
  </si>
  <si>
    <t>Chí Công, T. Bình Thuận</t>
  </si>
  <si>
    <t>BHX9138</t>
  </si>
  <si>
    <t>BHX_HCM_TDU - 80 Ngô Chí Quốc</t>
  </si>
  <si>
    <t>80 Ngô Chí Quốc ,TP. Thủ Đức, TP. Hồ Chí Minh</t>
  </si>
  <si>
    <t>BHX9141</t>
  </si>
  <si>
    <t>BHX_HCM_Q07 - 90 Gò Ô Môi</t>
  </si>
  <si>
    <t>90 Gò Ô Môi ,Q. 7, TP. Hồ Chí Minh</t>
  </si>
  <si>
    <t>BHX9148</t>
  </si>
  <si>
    <t>BHX_KGI_AMI - Tân Thạnh</t>
  </si>
  <si>
    <t>Tân Thạnh, T. Kiên Giang</t>
  </si>
  <si>
    <t>BHX9190</t>
  </si>
  <si>
    <t>BHX_HCM_BTA - 66 Đường số 1</t>
  </si>
  <si>
    <t>66 Đường số 1 ,Q. Bình Tân, TP. Hồ Chí Minh</t>
  </si>
  <si>
    <t>BHX9202</t>
  </si>
  <si>
    <t>BHX_LDO_DLA - 63 Bùi Thị Xuân</t>
  </si>
  <si>
    <t>63 Bùi Thị Xuân, T. Lâm Đồng</t>
  </si>
  <si>
    <t>BHX9215</t>
  </si>
  <si>
    <t>BHX_HCM_BTA - 36 Đường số 54</t>
  </si>
  <si>
    <t>36 Đường số 54 ,Q. Bình Tân, TP. Hồ Chí Minh</t>
  </si>
  <si>
    <t>BHX9248</t>
  </si>
  <si>
    <t>BHX_HCM_Q11 - 331 Nguyễn Thị Nhỏ</t>
  </si>
  <si>
    <t>331 Nguyễn Thị Nhỏ ,Q. 11, TP. Hồ Chí Minh</t>
  </si>
  <si>
    <t>BHX9272</t>
  </si>
  <si>
    <t>BHX_HCM_TDU  - 342 Nguyễn Duy Trinh</t>
  </si>
  <si>
    <t xml:space="preserve"> 342 Nguyễn Duy Trinh ,TP. Thủ Đức, TP. Hồ Chí Minh</t>
  </si>
  <si>
    <t>BHX9279</t>
  </si>
  <si>
    <t>BHX_HCM_BCH - 932 Quốc Lộ 50</t>
  </si>
  <si>
    <t>932 Quốc Lộ 50 ,H. Bình Chánh, TP. Hồ Chí Minh</t>
  </si>
  <si>
    <t>BHX9378</t>
  </si>
  <si>
    <t>BHX_HCM_BCH - Bình Hưng (4B)</t>
  </si>
  <si>
    <t>Bình Hưng (4B) ,H. Bình Chánh, TP. Hồ Chí Minh</t>
  </si>
  <si>
    <t>BHX9433</t>
  </si>
  <si>
    <t>BHX_CMA_TBI - Thới Bình</t>
  </si>
  <si>
    <t>Thới Bình, T. Cà Mau</t>
  </si>
  <si>
    <t>BHX9458</t>
  </si>
  <si>
    <t>BHX_HCM_TDU - An Phú</t>
  </si>
  <si>
    <t>An Phú ,TP. Thủ Đức, TP. Hồ Chí Minh</t>
  </si>
  <si>
    <t>BHX9460</t>
  </si>
  <si>
    <t>BHX_BRV_TTH - Phước Hòa</t>
  </si>
  <si>
    <t>Phước Hòa, T. Vũng Tàu</t>
  </si>
  <si>
    <t>BHX9667</t>
  </si>
  <si>
    <t>BHX_BDU_BBA - Long Nguyên</t>
  </si>
  <si>
    <t>Long Nguyên, T. Bình Dương</t>
  </si>
  <si>
    <t>BHX9762</t>
  </si>
  <si>
    <t>BHX_KHH_NTR - 173 Thống Nhất</t>
  </si>
  <si>
    <t>173 Thống Nhất, T. Khánh Hòa</t>
  </si>
  <si>
    <t>BHX9939</t>
  </si>
  <si>
    <t>BHX_HCM_Q12 - 146 TL19</t>
  </si>
  <si>
    <t>146 TL19 ,Q. 12, TP. Hồ Chí Minh</t>
  </si>
  <si>
    <t>BHX9941</t>
  </si>
  <si>
    <t>BHX_DON_CMY - Bảo Bình</t>
  </si>
  <si>
    <t>Bảo Bình, T. Đồng Nai</t>
  </si>
  <si>
    <t>BHX9964</t>
  </si>
  <si>
    <t>BHX_HCM_TDU - 169 Đường 154</t>
  </si>
  <si>
    <t>169 Đường 154 ,TP. Thủ Đức, TP. Hồ Chí Minh</t>
  </si>
  <si>
    <t>BHX9966</t>
  </si>
  <si>
    <t>BHX_LAN_TAN - Phường 03</t>
  </si>
  <si>
    <t>Phường 03, T. Long An</t>
  </si>
  <si>
    <t>BHX9998</t>
  </si>
  <si>
    <t>BHX_HCM_NBE - Phước Lộc</t>
  </si>
  <si>
    <t>Phước Lộc ,H. Nhà Bè, TP. Hồ Chí Minh</t>
  </si>
  <si>
    <t>FUJIBRG-VTU-01-12581</t>
  </si>
  <si>
    <t>brg12581</t>
  </si>
  <si>
    <t>CH haprofood 2 Hoàng Hoa Thám, Vũng Tàu</t>
  </si>
  <si>
    <t>Số 2, Hoàng Hoa Thám, phường 2, thành phố Vũng Tàu, tỉnh Bà Rịa - Vũng Tàu</t>
  </si>
  <si>
    <t>5%; BRG; MIENNAM</t>
  </si>
  <si>
    <t>FUJIBRG-HCM-Q1-12601</t>
  </si>
  <si>
    <t>brg12601</t>
  </si>
  <si>
    <t>BRG Hàm Nghi, Q1</t>
  </si>
  <si>
    <t>31-35 Hàm Nghi, phường Nguyễn Thái Bình, quận 1, HCM</t>
  </si>
  <si>
    <t>5%;BRG;MIENNAM</t>
  </si>
  <si>
    <t>FUJIBRG-HCM-Q3-12621</t>
  </si>
  <si>
    <t>brg12621</t>
  </si>
  <si>
    <t>BRG CH Haprofood 27B Nguyễn Đình Chiều</t>
  </si>
  <si>
    <t>CH Haprofood 27B Nguyễn Đình Chiều, Q.3, HCM</t>
  </si>
  <si>
    <t>FUJIBRG-HCM-Q4-12631</t>
  </si>
  <si>
    <t>brg12631</t>
  </si>
  <si>
    <t>BRG 442-444-446 Nguyễn Tất Thành, Q.4</t>
  </si>
  <si>
    <t>BRG 442-444-446 NGUYỄN TẤT THÀNH, QUẬN 4, HCM</t>
  </si>
  <si>
    <t>CircleK-BDG-01-BD7002</t>
  </si>
  <si>
    <t>CircleK-BD7002</t>
  </si>
  <si>
    <t>CircleK 508 Cách Mạng Tháng 8</t>
  </si>
  <si>
    <t>508 Cách Mạng Tháng Tám, phường Phú Cường, thành phố Thủ Dầu Một, tỉnh Bình Dương</t>
  </si>
  <si>
    <t>Circlek; Circlekmiennam; MIENNAM</t>
  </si>
  <si>
    <t>CIRCLEK</t>
  </si>
  <si>
    <t>KHÔNG ĐẶT HÀNG</t>
  </si>
  <si>
    <t>CircleK-BDG-01-BD7003</t>
  </si>
  <si>
    <t>CircleK-BD7003</t>
  </si>
  <si>
    <t>CircleK 174 Trần Văn Ơn</t>
  </si>
  <si>
    <t>174 Trần Văn Ơn, Khu 5, phường Phú Hòa, thành phố Thủ Dầu 1, tỉnh Bình Dương</t>
  </si>
  <si>
    <t>CircleK-DNI-01-BD7004</t>
  </si>
  <si>
    <t>CircleK-BD7004</t>
  </si>
  <si>
    <t>CircleK Số 1347 Đường Nguyễn Ái Quốc, Khu Phố 6</t>
  </si>
  <si>
    <t>1347 đường Nguyễn Ái Quốc, khu phố 6, phường Tân Tiến, thành phố Biên Hòa, tỉnh Đồng Nai</t>
  </si>
  <si>
    <t>CircleK-BDG-01-BD7005</t>
  </si>
  <si>
    <t>CircleK-BD7005</t>
  </si>
  <si>
    <t>CircleK 105 Lê Trọng Tấn, Khu Phố Bình Đường 2</t>
  </si>
  <si>
    <t>105 Lê Trọng Tấn, khu phố Bình Dương 2, phường An Bình, thành phố Dĩ An, tỉnh Bình Dương</t>
  </si>
  <si>
    <t>CircleK-BDG-01-BD7006</t>
  </si>
  <si>
    <t>CircleK-BD7006</t>
  </si>
  <si>
    <t>CircleK 355 Lý Thường Kiệt, Khu phố Thống Nhất 1</t>
  </si>
  <si>
    <t>355 Lý Thường Kiệt, phu phố Thống Nhất 1, phường Dĩ An, thành phố Dĩ An, tỉnh Bình Dương</t>
  </si>
  <si>
    <t>CircleK-DNI-01-BD7007</t>
  </si>
  <si>
    <t>CircleK-BD7007</t>
  </si>
  <si>
    <t>CircleK 144 Đường Phan Trung, Khu phố 7</t>
  </si>
  <si>
    <t>144 đường Phan Trung, khu phố 7, phường Tân Tiến, thành phố Biên Hòa, tỉnh Đồng Nai</t>
  </si>
  <si>
    <t>CircleK-DNI-01-BD7008</t>
  </si>
  <si>
    <t>CircleK-BD7008</t>
  </si>
  <si>
    <t>CircleK Số 134 Đường Vũ Hồng Phô, Khu phố 2</t>
  </si>
  <si>
    <t>Số 134 Đường Vũ Hồng Phô, khu phố 2, phường Bình Đa, thành phố Biên Hòa, tỉnh Đồng Nai</t>
  </si>
  <si>
    <t>CircleK-DNI-01-BD7009</t>
  </si>
  <si>
    <t>CircleK-BD7009</t>
  </si>
  <si>
    <t>CircleK Tầng trệt - Tầng 1 Số 216 Hà Huy Giáp khu phố 1</t>
  </si>
  <si>
    <t>Tầng trệt-tầng 1 số 216 Hà Huy Giáp, khu phố 1, phường Quyết Thắng, thành phố Biên Hòa, tỉnh Đồng Nai</t>
  </si>
  <si>
    <t>CircleK-BDG-01-BD7010</t>
  </si>
  <si>
    <t>CircleK-BD7010</t>
  </si>
  <si>
    <t>CircleK 305 Đường 30 tháng 4</t>
  </si>
  <si>
    <t>305 Đường 30 tháng 4, phường Phú Thọ, thành phố Thủ Dầu Một, Tỉnh Bình Dương</t>
  </si>
  <si>
    <t>CircleK-BDG-01-BD7011</t>
  </si>
  <si>
    <t>CircleK-BD7011</t>
  </si>
  <si>
    <t>CircleK Số 138 Đường 30 Tháng 4</t>
  </si>
  <si>
    <t>Số 138 Đường 30 Tháng 4, Phường Phú Hòa, Thành phố Thủ Dầu Một, Tỉnh Bình Dương, Việt Nam</t>
  </si>
  <si>
    <t>CircleK-DNI-01-BD7012</t>
  </si>
  <si>
    <t>CircleK-BD7012</t>
  </si>
  <si>
    <t>CircleK 373 Hồ Thị Hương</t>
  </si>
  <si>
    <t>Số 373 Hồ Thị Hương, Khu phố 3, Phường Xuân Thành, Thành phố Long Khánh, Tỉnh Đồng Nai, Việt Nam</t>
  </si>
  <si>
    <t>CircleK-DNI-01-BD7013</t>
  </si>
  <si>
    <t>CircleK-BD7013</t>
  </si>
  <si>
    <t>CircleK Số 33 Đường 30 tháng 4</t>
  </si>
  <si>
    <t>Số 33 Đường 30 tháng 4, Khu Phố 1, Phường Trung Dũng, Thành phố Biên Hòa, Tỉnh Đồng Nai</t>
  </si>
  <si>
    <t>CircleK-BDG-01-BD7015</t>
  </si>
  <si>
    <t>CircleK-BD7015</t>
  </si>
  <si>
    <t>CircleK O8,DC35,Giao lộ đường D1 và đường D33, KDC Việt-Sing</t>
  </si>
  <si>
    <t>O 8, DC35, Giao lộ đường D1 và đường D33, Khu dân cư Việt - Sing, Khu phố 4, Phường An Phú, Thành phố Thuận An, Tỉnh Bình Dương</t>
  </si>
  <si>
    <t>CircleK-DNI-01-BD7016</t>
  </si>
  <si>
    <t>CircleK-BD7016</t>
  </si>
  <si>
    <t>CircleK 78 đường Võ Thị Sáu</t>
  </si>
  <si>
    <t>78 đường Võ Thị Sáu, Khu phố 1, Phường Quyết Thắng, Thành phố Biên Hòa, Tỉnh Đồng Nai, Việt Nam</t>
  </si>
  <si>
    <t>CircleK-DNI-01-BD7017</t>
  </si>
  <si>
    <t>CircleK-BD7017</t>
  </si>
  <si>
    <t>CircleK 22 đường Cách Mạng Tháng Tám</t>
  </si>
  <si>
    <t>Số 22 đường Cách Mạng Tháng Tám, Khu phố 1, Phường Xuân Hòa, Thành phố Long Khánh, Tỉnh Đồng Nai, Việt Nam</t>
  </si>
  <si>
    <t>CircleK-CTO-01-CT5001</t>
  </si>
  <si>
    <t>CircleK-CT5001</t>
  </si>
  <si>
    <t>CircleK 128 Hai Bà Trưng</t>
  </si>
  <si>
    <t>128 Hai Bà Trưng, Phường Tân An, Quận Ninh Ninh Kiều, Tỉnh Cần Thơ</t>
  </si>
  <si>
    <t>CircleK-CTO-01-CT5004</t>
  </si>
  <si>
    <t>CircleK-CT5004</t>
  </si>
  <si>
    <t>CircleK 3-5 Lý Tự Trọng</t>
  </si>
  <si>
    <t>3-5 Lý Tự Trọng, Phường An Phú, Quận Ninh Ninh Kiều, Tỉnh Cần Thơ</t>
  </si>
  <si>
    <t>CircleK-CTO-01-CT5005</t>
  </si>
  <si>
    <t>CircleK-CT5005</t>
  </si>
  <si>
    <t>CircleK 129 Trần Văn Khéo</t>
  </si>
  <si>
    <t>129 Trần Văn Khéo, Phường Cái Khế, Quận Ninh Ninh Kiều, Tỉnh Cần Thơ</t>
  </si>
  <si>
    <t>CircleK-CTO-01-CT5006</t>
  </si>
  <si>
    <t>CircleK-CT5006</t>
  </si>
  <si>
    <t>CircleK 376 Đường 30/4</t>
  </si>
  <si>
    <t>376 Đường 30/4, Phường Hưng Lợi, Quận Ninh Ninh Kiều, Tỉnh Cần Thơ</t>
  </si>
  <si>
    <t>CircleK-CTO-01-CT5007</t>
  </si>
  <si>
    <t>CircleK-CT5007</t>
  </si>
  <si>
    <t>CircleK Số 17 và 17/19 Đường 30/04</t>
  </si>
  <si>
    <t>Số 17 và 17/19 Đường 30/04, Phường Tân An, Quận Ninh Ninh Kiều, Tỉnh Cần Thơ</t>
  </si>
  <si>
    <t>CircleK-CTO-01-CT5008</t>
  </si>
  <si>
    <t>CircleK-CT5008</t>
  </si>
  <si>
    <t>CircleK 118 Đường 3/2</t>
  </si>
  <si>
    <t>118 Đường 3/2, Phường Xuân Khánh, Quận Ninh Ninh Kiều, Tỉnh Cần Thơ</t>
  </si>
  <si>
    <t>CircleK-CTO-01-CT5009</t>
  </si>
  <si>
    <t>CircleK-CT5009</t>
  </si>
  <si>
    <t>CircleK 89 Trần Việt Châu</t>
  </si>
  <si>
    <t>89 Trần Việt Châu, Phường An Hòa, Quận Ninh Ninh Kiều, Tỉnh Cần Thơ</t>
  </si>
  <si>
    <t>CircleK-CTO-01-CT5010</t>
  </si>
  <si>
    <t>CircleK-CT5010</t>
  </si>
  <si>
    <t>CircleK 59 Nguyễn Văn Cừ</t>
  </si>
  <si>
    <t>59 Nguyễn Văn Cừ, Phường An Hòa, Quận Ninh Ninh Kiều, Tỉnh Cần Thơ</t>
  </si>
  <si>
    <t>CircleK-CTO-01-CT5011</t>
  </si>
  <si>
    <t>CircleK-CT5011</t>
  </si>
  <si>
    <t>CircleK 59 Ngô Văn Sở</t>
  </si>
  <si>
    <t>59 Ngô Văn Sở, Phường Tân An, Quận Ninh Ninh Kiều, Tỉnh Cần Thơ</t>
  </si>
  <si>
    <t>CircleK-AGG-01-CT5012</t>
  </si>
  <si>
    <t>CircleK-CT5012</t>
  </si>
  <si>
    <t>CircleK 155 Ung Văn Khiêm</t>
  </si>
  <si>
    <t>155 Ung Văn Khiêm, Phường Đông Xuyên, Thành phố Long Xuyên, Tỉnh An Giang</t>
  </si>
  <si>
    <t>CircleK-AGG-01-CT5013</t>
  </si>
  <si>
    <t>CircleK-CT5013</t>
  </si>
  <si>
    <t>CircleK 97 Võ Thị Sáu</t>
  </si>
  <si>
    <t>97 Võ Thị Sáu, Phường Mỹ Xuyên, Thành phố Long Xuyên, Tỉnh An Giang</t>
  </si>
  <si>
    <t>CircleK-AGG-01-CT5014</t>
  </si>
  <si>
    <t>CircleK-CT5014</t>
  </si>
  <si>
    <t>CircleK 328/2A Đường Hùng Vương</t>
  </si>
  <si>
    <t>328/2A Đường Hùng Vương, Phường Mỹ Long, Thành phố Long Xuyên, Tỉnh An Giang</t>
  </si>
  <si>
    <t>CircleK-CTO-01-CT5015</t>
  </si>
  <si>
    <t>CircleK-CT5015</t>
  </si>
  <si>
    <t>CircleK 110 Nguyễn Việt Hồng</t>
  </si>
  <si>
    <t>110 Nguyễn Việt Hồng, Phường An Phú, Quận Ninh Ninh Kiều, Tỉnh Cần Thơ</t>
  </si>
  <si>
    <t>CircleK-CTO-01-CT5016</t>
  </si>
  <si>
    <t>CircleK-CT5016</t>
  </si>
  <si>
    <t>CircleK Số 80C Trần Chiên, Khu Vực Thạnh Mỹ</t>
  </si>
  <si>
    <t>Số 80C Trần Chiên, Khu Vực Thạnh Mỹ, Phường Lê Bình, Quận Cái RCái Răng, Tỉnh Cần Thơ</t>
  </si>
  <si>
    <t>CircleK-CTO-01-CT5017</t>
  </si>
  <si>
    <t>CircleK-CT5017</t>
  </si>
  <si>
    <t>CircleK 166 Đường 3/2</t>
  </si>
  <si>
    <t>166 Đường 3/2, Phường Hưng Lợi, Quận Ninh Ninh Kiều, Tỉnh Cần Thơ</t>
  </si>
  <si>
    <t>CircleK-CTO-01-CT5018</t>
  </si>
  <si>
    <t>CircleK-CT5018</t>
  </si>
  <si>
    <t>CircleK 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</si>
  <si>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RCái Răng, Tỉnh Cần Thơ</t>
  </si>
  <si>
    <t>CircleK-CTO-01-CT5019</t>
  </si>
  <si>
    <t>CircleK-CT5019</t>
  </si>
  <si>
    <t>CircleK 134A Đường 3/2</t>
  </si>
  <si>
    <t>134A Đường 3/2, Phường Hưng Lợi, Quận Ninh Ninh Kiều, Tỉnh Cần Thơ</t>
  </si>
  <si>
    <t>CircleK-CTO-01-CT5020</t>
  </si>
  <si>
    <t>CircleK-CT5020</t>
  </si>
  <si>
    <t>CircleK 108A-108B Đường Mậu Thân</t>
  </si>
  <si>
    <t>108A-108B Đường Mậu Thân, phường An Phú, quận Ninh Kiều, thành phố Cần Thơ, Việt Nam</t>
  </si>
  <si>
    <t>CircleK-CTO-01-CT5021</t>
  </si>
  <si>
    <t>CircleK-CT5021</t>
  </si>
  <si>
    <t>CircleK 153 Đường Trần Hưng Đạo</t>
  </si>
  <si>
    <t>153 Đường Trần Hưng Đạo, phường An Phú, quận Ninh Kiều, thành phố Cần Thơ, Việt Nam</t>
  </si>
  <si>
    <t>CircleK-TGG-01-CT5022</t>
  </si>
  <si>
    <t>CircleK-CT5022</t>
  </si>
  <si>
    <t>CircleK 30/2 Ấp Bắc, Phường 5, Thành phố Mỹ Tho</t>
  </si>
  <si>
    <t>Số 30/2 Ấp Bắc, Phường 5, Thành phố Mỹ Tho, Tỉnh Tiền Giang, Việt Nam</t>
  </si>
  <si>
    <t>CircleK-TGG-01-CT5023</t>
  </si>
  <si>
    <t>CircleK-CT5023</t>
  </si>
  <si>
    <t>CircleK Số 269B Lê Văn Phẩm, Phường 6, Thành phố Mỹ Tho</t>
  </si>
  <si>
    <t>Số 269B Lê Văn Phẩm, Phường 6, Thành phố Mỹ Tho, Tỉnh Tiền Giang, Việt Nam</t>
  </si>
  <si>
    <t>CircleK-KGG-01-CT5024</t>
  </si>
  <si>
    <t>CircleK-CT5024</t>
  </si>
  <si>
    <t>CircleK Số 99 đường 3 tháng 2</t>
  </si>
  <si>
    <t>Số 99 đường 3 tháng 2, Phường Vĩnh Bảo, Thành phố Rạch Giá, Tỉnh Kiên Giang, Việt Nam</t>
  </si>
  <si>
    <t>CircleK-KGG-01-CT5025</t>
  </si>
  <si>
    <t>CircleK-CT5025</t>
  </si>
  <si>
    <t>CircleK E9-3 và E9-4 đường 3 tháng 2</t>
  </si>
  <si>
    <t>E9-3 và E9-4 đường 3 tháng 2, Phường Vĩnh Lạc, Thành phố Rạch Giá, Tỉnh Kiên Giang, Việt Nam</t>
  </si>
  <si>
    <t>CircleK-KGG-01-CT5026</t>
  </si>
  <si>
    <t>CircleK-CT5026</t>
  </si>
  <si>
    <t>CircleK Số 130-132 đường Nguyễn Trung Trực</t>
  </si>
  <si>
    <t>Số 130-132 đường Nguyễn Trung Trực, Phường Vĩnh Bảo, Thành phố Rạch Giá, Tỉnh Kiên Giang</t>
  </si>
  <si>
    <t>CircleK-TGG-01-CT5027</t>
  </si>
  <si>
    <t>CircleK-CT5027</t>
  </si>
  <si>
    <t>CircleK Số 05 Lý Thường Kiệt, Tỉnh Tiền Giang, Việt Nam</t>
  </si>
  <si>
    <t>Số 05 Lý Thường Kiệt, Phường 4, Thành phố Mỹ Tho, Tỉnh Tiền Giang, Việt Nam</t>
  </si>
  <si>
    <t>CircleK-KHA-01-NT0001</t>
  </si>
  <si>
    <t>CircleK-NT0001</t>
  </si>
  <si>
    <t>CircleK 6A Nguyễn Chánh, Nha Trang, Khánh Hòa</t>
  </si>
  <si>
    <t>6A Nguyễn Chánh, Phường Lộc Thọ, Thành phố Nha Trang, Tỉnh Khánh Hòa, Việt Nam</t>
  </si>
  <si>
    <t>CircleK-KHA-01-NT0002</t>
  </si>
  <si>
    <t>CircleK-NT0002</t>
  </si>
  <si>
    <t>CircleK 78 Nguyễn Đình Chiểu, Nha Trang, Khánh Hòa</t>
  </si>
  <si>
    <t>78 Nguyễn Đình Chiểu, Phường Vĩnh Phước, Thành phố Nha Trang, Tỉnh Khánh Hòa, Việt Nam</t>
  </si>
  <si>
    <t>CircleK-KHA-01-NT0003</t>
  </si>
  <si>
    <t>CircleK-NT0003</t>
  </si>
  <si>
    <t>CircleK 15 đường Trần Hữu Duyệt, Nha Trang, Khánh Hòa</t>
  </si>
  <si>
    <t>15 đường Trần Hữu Duyệt, khu đô thị Vĩnh Điềm Trung, Xã Vĩnh Hiệp, Thành phố Nha Trang, Tỉnh Khánh Hòa, Việt Nam</t>
  </si>
  <si>
    <t>CircleK-KHA-01-NT0004</t>
  </si>
  <si>
    <t>CircleK-NT0004</t>
  </si>
  <si>
    <t>CircleK 4C Biệt Thự, Tỉnh Khánh Hòa, Việt Nam</t>
  </si>
  <si>
    <t>4C Biệt Thự, Phường Lộc Thọ, Thành phố Nha Trang, Tỉnh Khánh Hòa, Việt Nam</t>
  </si>
  <si>
    <t>CircleK-KHA-01-NT0005</t>
  </si>
  <si>
    <t>CircleK-NT0005</t>
  </si>
  <si>
    <t>CircleK Số 18 Trần Phú, Nha Trang, Khánh Hòa</t>
  </si>
  <si>
    <t>Số 18 Trần Phú, Phường Lộc Thọ, Thành phố Nha Trang, Tỉnh Khánh Hòa, Việt Nam</t>
  </si>
  <si>
    <t>CircleK-KHA-01-NT0009</t>
  </si>
  <si>
    <t>CircleK-NT0009</t>
  </si>
  <si>
    <t>CircleK Số 06 Tháp Bà, Nha Trang, Khánh Hòa</t>
  </si>
  <si>
    <t>06 Tháp Bà, Phường Vĩnh Thọ, Thành phố Nha Trang, Tỉnh Khánh Hòa, Việt Nam</t>
  </si>
  <si>
    <t>CircleK-KHA-01-NT0010</t>
  </si>
  <si>
    <t>CircleK-NT0010</t>
  </si>
  <si>
    <t>CircleK 19 Lê Thánh Tôn, Nha Trang, Khánh Hòa</t>
  </si>
  <si>
    <t>19 Lê Thánh Tôn, Phường Lộc Thọ, Thành phố Nha Trang, Tỉnh Khánh Hòa, Việt Nam</t>
  </si>
  <si>
    <t>CircleK-KHA-01-NT0011</t>
  </si>
  <si>
    <t>CircleK-NT0011</t>
  </si>
  <si>
    <t>CircleK 96B/3 Trần Phú, Nha Trang, Khánh Hòa</t>
  </si>
  <si>
    <t>96B/3 Trần Phú, Phường Lộc Thọ, Thành phố Nha Trang, Tỉnh Khánh Hòa, Việt Nam</t>
  </si>
  <si>
    <t>CircleK-HCM-Q10-SG0006</t>
  </si>
  <si>
    <t>CircleK-SG0006</t>
  </si>
  <si>
    <t>CircleK 75 Thành Thái</t>
  </si>
  <si>
    <t>75 Thành Thái, phường 14, quận 10, thành phố Hồ Chí Minh</t>
  </si>
  <si>
    <t>CircleK-HCM-Q2-SG0007</t>
  </si>
  <si>
    <t>CircleK-SG0007</t>
  </si>
  <si>
    <t>CircleK 6 Thảo Điền</t>
  </si>
  <si>
    <t>6 Thảo Điền, khu phố 1, phường Thảo Điền, thành phố Thủ Đức, thành phố Hồ Chí Minh</t>
  </si>
  <si>
    <t>CircleK-HCM-Q1-SG0012</t>
  </si>
  <si>
    <t>CircleK-SG0012</t>
  </si>
  <si>
    <t>CircleK 69 Hồ Tùng Mậu</t>
  </si>
  <si>
    <t>69 Hồ Tùng Maauk, phường Bến Nghé, quận 1, thành phố Hồ Chí Minh</t>
  </si>
  <si>
    <t>CircleK-HCM-Q7-SG0014</t>
  </si>
  <si>
    <t>CircleK-SG0014</t>
  </si>
  <si>
    <t>CircleK Lô CR2-12, Số 107 Đại Lộ Tôn Dật Tiên, Khu A</t>
  </si>
  <si>
    <t>Lô CR2-12, số 107 Đại lộ Tôn Dật Tiên, khu A, Phú Mỹ Hưng, phường Tân Phú, quận 7, thành phố Hồ Chí Minh</t>
  </si>
  <si>
    <t>CircleK-HCM-Q4-SG0031</t>
  </si>
  <si>
    <t>CircleK-SG0031</t>
  </si>
  <si>
    <t>CircleK 129F/95I Bến Vân Đồn</t>
  </si>
  <si>
    <t>129F/95i Bến Vân Đồn, phường 8, quận 4, Thành phố Hồ Chí Minh</t>
  </si>
  <si>
    <t>CircleK-HCM-TDC-SG0033</t>
  </si>
  <si>
    <t>CircleK-SG0033</t>
  </si>
  <si>
    <t>CircleK 366 Võ Văn Ngân</t>
  </si>
  <si>
    <t>366 Võ Văn Ngân, phường Bình Tho, thành phố Thủ Đức, thành phố Hồ Chí Minh</t>
  </si>
  <si>
    <t>CircleK-HCM-Q10-SG0034</t>
  </si>
  <si>
    <t>Circlek-SG0034</t>
  </si>
  <si>
    <t>CircleK 70A - 70B Đường Đồng Nai</t>
  </si>
  <si>
    <t>70A - 70B Đường Đồng Nai, Phường 15, Quận 10, Thành Phố Hồ Chí Minh</t>
  </si>
  <si>
    <t>CircleK-HCM-Q10-SG0035</t>
  </si>
  <si>
    <t>CircleK-SG0035</t>
  </si>
  <si>
    <t>CircleK 704 Sư Vạn Hạnh</t>
  </si>
  <si>
    <t>704 Sư Vạn Hạnh, phường 12, quận 10, thành phố Hồ Chí Minh</t>
  </si>
  <si>
    <t>CircleK-HCM-Q3-SG0036</t>
  </si>
  <si>
    <t>CircleK-SG0036</t>
  </si>
  <si>
    <t>CircleK 31 Bà Huyện Thanh Quan</t>
  </si>
  <si>
    <t>31 Bà Huyện Thanh Quan, phường Võ Thị Sáu, quận 3, thành phố Hồ Chí Minh</t>
  </si>
  <si>
    <t>CircleK-HCM-Q1-SG0040</t>
  </si>
  <si>
    <t>CircleK-SG0040</t>
  </si>
  <si>
    <t>CircleK 65C Nguyễn Thái Học</t>
  </si>
  <si>
    <t>65C Nguyễn Thái Học, phường Cầu Ông Lãnh, quận 1, thành phố Hồ Chí Minh</t>
  </si>
  <si>
    <t>CircleK-HCM-Q4-SG0042</t>
  </si>
  <si>
    <t>CircleK-SG0042</t>
  </si>
  <si>
    <t>CircleK 13 Tôn Đản</t>
  </si>
  <si>
    <t>13 và C 13/2 Tôn Đản, phường 13, quận 4, thành phố Hồ Chí Minh</t>
  </si>
  <si>
    <t>CircleK-HCM-TPU-SG0044</t>
  </si>
  <si>
    <t>CircleK-SG0044</t>
  </si>
  <si>
    <t>CircleK 118 Độc Lập</t>
  </si>
  <si>
    <t>118B - 118C Độc Lập, phường Tân Thành, quận Tân Phú, thành phố Hồ Chí Minh</t>
  </si>
  <si>
    <t>CircleK-HCM-Q1-SG0050</t>
  </si>
  <si>
    <t>CircleK-SG0050</t>
  </si>
  <si>
    <t>CircleK 45 Lý Tự Trọng</t>
  </si>
  <si>
    <t>45 Lý Tự Trọng, phường Bến Nghé, quận 1, thành phố Hồ Chí Minh</t>
  </si>
  <si>
    <t>CircleK-HCM-BTH-SG0051</t>
  </si>
  <si>
    <t>CircleK-SG0051</t>
  </si>
  <si>
    <t>CircleK 87 Trần Nguyên Đán</t>
  </si>
  <si>
    <t>87 Trần Nguyên Đán, phường 3, quận Bình Thạnh, thành phố Hồ Chí Minh</t>
  </si>
  <si>
    <t>CircleK-HCM-BTH-SG0053</t>
  </si>
  <si>
    <t>CircleK-SG0053</t>
  </si>
  <si>
    <t>CircleK Số 1 Công Trường Tự Do</t>
  </si>
  <si>
    <t>Số 1 Công Trường Tự Do, phường 19, quận Bình Thạnh, thành phố Hồ Chí Minh</t>
  </si>
  <si>
    <t>CircleK-HCM-Q5-SG0054</t>
  </si>
  <si>
    <t>CircleK-SG0054</t>
  </si>
  <si>
    <t>CircleK 9 Nguyễn Kim</t>
  </si>
  <si>
    <t>9 Nguyễn Kim, phường 12, quận 5, thành phố Hồ Chí Minh</t>
  </si>
  <si>
    <t>CircleK-HCM-Q7-SG0055</t>
  </si>
  <si>
    <t>CircleK-SG0055</t>
  </si>
  <si>
    <t>CircleK 459/8A Nguyễn Thị Thập</t>
  </si>
  <si>
    <t>459/8A Nguyễn Thị Thập, Quận 7, Thành phố Hồ Chí Minh</t>
  </si>
  <si>
    <t>CircleK-HCM-Q1-SG0056</t>
  </si>
  <si>
    <t>CircleK-SG0056</t>
  </si>
  <si>
    <t>CircleK 27Bis Tôn Thất Tùng</t>
  </si>
  <si>
    <t>27 Bis Tôn Thất Tùng, phường Phạm Ngũ Lão, quận 1, thành phố Hồ Chí Minh</t>
  </si>
  <si>
    <t>CircleK-HCM-Q7-SG0057</t>
  </si>
  <si>
    <t>CircleK-SG0057</t>
  </si>
  <si>
    <t>CircleK 199 - 201 Đường Số 17</t>
  </si>
  <si>
    <t>Số 199 - 201 Đường số 17, phường Tân Quý, quận 7, thành phố Hồ Chí Minh</t>
  </si>
  <si>
    <t>CircleK-HCM-Q3-SG0058</t>
  </si>
  <si>
    <t>CircleK-SG0058</t>
  </si>
  <si>
    <t>CircleK 374 Lê Văn Sỹ</t>
  </si>
  <si>
    <t>374 Lê Văn Sỹ, phường 14, quận 3, thành phố Hồ Chí Minh</t>
  </si>
  <si>
    <t>CircleK-HCM-Q1-SG0059</t>
  </si>
  <si>
    <t>CircleK-SG0059</t>
  </si>
  <si>
    <t>CircleK 273 Lê Thánh Tôn</t>
  </si>
  <si>
    <t>273 Lê Thánh Tôn, phường Bến Thành, quận 1, thành phố Hồ Chí Minh</t>
  </si>
  <si>
    <t>CircleK-HCM-PNN-SG0060</t>
  </si>
  <si>
    <t>CircleK-SG0060</t>
  </si>
  <si>
    <t>CircleK 220 Nguyễn Trọng Tuyển</t>
  </si>
  <si>
    <t>220 Nguyễn Trọng Tuyển, phường 8, quận Phú Nhuận, thành phố Hồ Chí Minh</t>
  </si>
  <si>
    <t>CircleK-HCM-Q7-SG0061</t>
  </si>
  <si>
    <t>CircleK-SG0061</t>
  </si>
  <si>
    <t>CircleK S34-2 Sky Garden 3 - Phú Mỹ Hưng, Đại Lộ Nguyễn Văn Linh</t>
  </si>
  <si>
    <t>S34-2 Sky Garden 3 - Phú Mỹ Hưng, Đại Lộ Nguyễn Văn Linh, phường Tân Phong, quận 7, thành phố Hồ Chí Minh</t>
  </si>
  <si>
    <t>CircleK-HCM-Q1-SG0068</t>
  </si>
  <si>
    <t>CircleK-SG0068</t>
  </si>
  <si>
    <t>CircleK 54 Tôn Thất Thiệp</t>
  </si>
  <si>
    <t>54 Tôn Thất Thiệp, phường Bến Nghé, quận 1, thành phố Hồ Chí Minh</t>
  </si>
  <si>
    <t>CircleK-HCM-BTH-SG0070</t>
  </si>
  <si>
    <t>CircleK-SG0070</t>
  </si>
  <si>
    <t>CircleK Số 142/7A Xô Viết Nghệ Tĩnh</t>
  </si>
  <si>
    <t>142/7A Xô Viết Nghệ Tĩnh, Phường 25, Quận Bình Thạnh, TP. Ho Chi Minh</t>
  </si>
  <si>
    <t>CircleK-HCM-Q7-SG0072</t>
  </si>
  <si>
    <t>CircleK-SG0072</t>
  </si>
  <si>
    <t>CircleK 45 Tân Mỹ</t>
  </si>
  <si>
    <t>45 Tân Mỹ, phường Tân Phú, quận 7, thành phố Hồ Chí Minh</t>
  </si>
  <si>
    <t>Ci</t>
  </si>
  <si>
    <t>CircleK-HCM-Q1-SG0077</t>
  </si>
  <si>
    <t>CircleK-SG0077</t>
  </si>
  <si>
    <t>CircleK 11 Nguyễn Văn Tráng</t>
  </si>
  <si>
    <t>11 Nguyễn Văn Trang, phường Bến Thành, quận 1, thành phố Hồ Chí Minh</t>
  </si>
  <si>
    <t>CircleK-HCM-Q5-SG0081</t>
  </si>
  <si>
    <t>CircleK-SG0081</t>
  </si>
  <si>
    <t>CircleK 290C An Dương Vương</t>
  </si>
  <si>
    <t>290C An Dương Vương, phường 4, quận 5, thành phố Hồ Chí Minh, thành phố Hà Nội</t>
  </si>
  <si>
    <t>CircleK-HCM-TBH-SG0085</t>
  </si>
  <si>
    <t>CircleK-SG0085</t>
  </si>
  <si>
    <t>CircleK 180 Nguyễn Hồng Đào</t>
  </si>
  <si>
    <t>180 Nguyễn Hồng Đào, phường 14, quận Tân Bình, thành phố Hồ Chí Minh</t>
  </si>
  <si>
    <t>CircleK-HCM-TBH-SG0086</t>
  </si>
  <si>
    <t>CircleK-SG0086</t>
  </si>
  <si>
    <t>CircleK 225A Hoàng Hoa Thám</t>
  </si>
  <si>
    <t>225A Hoàng Hoa Thám, phường 13, quận Tân Bình, thành phố Hồ Chí Minh</t>
  </si>
  <si>
    <t>CircleK-HCM-PNN-SG0088</t>
  </si>
  <si>
    <t>CircleK-SG0088</t>
  </si>
  <si>
    <t>CircleK 124 Phổ Quang</t>
  </si>
  <si>
    <t>124 Phổ Quang, phường 9, quận Phú Nhuận, thành phố Hồ Chí Minh</t>
  </si>
  <si>
    <t>CircleK-HCM-TBH-SG0090</t>
  </si>
  <si>
    <t>CircleK-SG0090</t>
  </si>
  <si>
    <t>CircleK 171B Hoàng Hoa Thám</t>
  </si>
  <si>
    <t>171B Hoàng Hoa Thám, phường 13, quận Tân Bình, thành phố Hồ Chí Minh</t>
  </si>
  <si>
    <t>CircleK-HCM-Q1-SG0091</t>
  </si>
  <si>
    <t>CircleK-SG0091</t>
  </si>
  <si>
    <t>CircleK 162 Nguyễn Công Trứ</t>
  </si>
  <si>
    <t>162 Nguyễn Công Trứ, phường Nguyễn Thái Bình, quận 1, thành phố Hồ Chí Minh</t>
  </si>
  <si>
    <t>CircleK-HCM-Q4-SG0093</t>
  </si>
  <si>
    <t>CircleK-SG0093</t>
  </si>
  <si>
    <t>CircleK 62 Nguyễn Khoái</t>
  </si>
  <si>
    <t>62 Nguyễn Khoái, phường 2, quận 4, thành phố Hồ Chí Minh</t>
  </si>
  <si>
    <t>CircleK-HCM-BTH-SG0095</t>
  </si>
  <si>
    <t>CircleK-SG0095</t>
  </si>
  <si>
    <t>CircleK 190B Phan Văn Trị</t>
  </si>
  <si>
    <t>190B Nguyễn Tri Phương, phường 12, quận Bình Thạnh, Thành phố Hồ Chí Minh</t>
  </si>
  <si>
    <t>CircleK-HCM-BTH-SG0097</t>
  </si>
  <si>
    <t>CircleK-SG0097</t>
  </si>
  <si>
    <t>CircleK 315B Bùi Hữu Nghĩa</t>
  </si>
  <si>
    <t>315 Bùi Hữu Nghĩa, phường 1, quận Bình Thạnh, thành phố Hồ Chí Minh</t>
  </si>
  <si>
    <t>CircleK-HCM-Q1-SG0100</t>
  </si>
  <si>
    <t>CircleK-SG0100</t>
  </si>
  <si>
    <t>CircleK 32A-32B Bùi Thị Xuân</t>
  </si>
  <si>
    <t>32A-32B Bùi Thị Xuân, phường Bến Thành, quận 1, thành phố Hồ Chí Minh</t>
  </si>
  <si>
    <t>CircleK-HCM-GVP-SG0101</t>
  </si>
  <si>
    <t>CircleK-SG0101</t>
  </si>
  <si>
    <t>CircleK 47-49 Nguyễn Văn Bảo</t>
  </si>
  <si>
    <t>47-49 Nguyễn Văn Bảo, phường 4, quận Gò Vấp, thành phố Hồ Chí Minh</t>
  </si>
  <si>
    <t>CircleK-HCM-Q1-SG0102</t>
  </si>
  <si>
    <t>CircleK-SG0102</t>
  </si>
  <si>
    <t>CircleK 325-327 Phạm Ngũ Lão</t>
  </si>
  <si>
    <t>325-327 Phạm Ngũ Lão, phường Phạm Ngũ Lão, quận 1, thành phố Hồ Chí Minh</t>
  </si>
  <si>
    <t>CircleK-HCM-TBH-SG0103</t>
  </si>
  <si>
    <t>CircleK-SG0103</t>
  </si>
  <si>
    <t>CircleK 06 Quách Văn Tuấn</t>
  </si>
  <si>
    <t>06 Quách Văn Tuấn, phường 12, quận Tân Bình, thành phố Hồ Chí Minh</t>
  </si>
  <si>
    <t>CircleK-HCM-Q3-SG0106</t>
  </si>
  <si>
    <t>CircleK-SG0106</t>
  </si>
  <si>
    <t>CircleK 43 Phạm Ngọc Thạch</t>
  </si>
  <si>
    <t>43 Phạm Ngọc Thạch, phường Võ Thị Sáu, quận 3, thành phố Hồ Chí Minh</t>
  </si>
  <si>
    <t>CircleK-HCM-Q10-SG0109</t>
  </si>
  <si>
    <t>CircleK-SG0109</t>
  </si>
  <si>
    <t>CircleK 268 Lý Thường Kiệt</t>
  </si>
  <si>
    <t>268 Lý Thường Kiệt, phường 14, quận 10, thành phố Hồ Chí Minh</t>
  </si>
  <si>
    <t>CircleK-HCM-Q7-SG0112</t>
  </si>
  <si>
    <t>CircleK-SG0112</t>
  </si>
  <si>
    <t>CircleK 702 Nguyễn Văn Linh</t>
  </si>
  <si>
    <t>702 Nguyễn Văn Linh, phường Tân Phong, quận 7, thành phố Hồ Chí Minh</t>
  </si>
  <si>
    <t>CircleK-HCM-Q7-SG0114</t>
  </si>
  <si>
    <t>CircleK-SG0114</t>
  </si>
  <si>
    <t>CircleK 42 Đường C</t>
  </si>
  <si>
    <t>42 Đường C, phường Tân Phú, quận 7, thành phố Hồ Chí Minh</t>
  </si>
  <si>
    <t>CircleK-HCM-Q1-SG0115</t>
  </si>
  <si>
    <t>CircleK-SG0115</t>
  </si>
  <si>
    <t>CircleK 257A Nguyễn Trãi</t>
  </si>
  <si>
    <t>257A Nguyễn Trãi, phường Nguyễn Cư Trinh, quận 1, thành phố Hồ Chí Minh</t>
  </si>
  <si>
    <t>CircleK-HCM-GVP-SG0117</t>
  </si>
  <si>
    <t>CircleK-SG0117</t>
  </si>
  <si>
    <t>CircleK 67 Lê Đức Thọ</t>
  </si>
  <si>
    <t>67 Lê Đức Thọ, phường 7, quận Gò Vấp, thành phố Hồ Chí Minh</t>
  </si>
  <si>
    <t>CircleK-HCM-Q11-SG0122</t>
  </si>
  <si>
    <t>CircleK-SG0122</t>
  </si>
  <si>
    <t>CircleK 58 Lữ Gia</t>
  </si>
  <si>
    <t>58 Lữ Gia, phường 15, quận 11, thành phố Hồ Chí Minh</t>
  </si>
  <si>
    <t>CircleK-HCM-Q7-SG0123</t>
  </si>
  <si>
    <t>CircleK-SG0123</t>
  </si>
  <si>
    <t>CircleK 15 Bùi Bằng Đoàn</t>
  </si>
  <si>
    <t>15 Bùi Quang Đoàn, KP Hùng Vương 3, phường Tân Phong, quận 7, thành phố Hồ Chí Minh</t>
  </si>
  <si>
    <t>CircleK-HCM-Q5-SG0124</t>
  </si>
  <si>
    <t>CircleK-SG0124</t>
  </si>
  <si>
    <t>CircleK 217A Nguyễn Văn Cừ</t>
  </si>
  <si>
    <t>217A Nguyễn Văn Cừ, phường 4, quận 5, thành phố Hồ Chí Minh</t>
  </si>
  <si>
    <t>CircleK-HCM-Q6-SG0125</t>
  </si>
  <si>
    <t>CircleK-SG0125</t>
  </si>
  <si>
    <t>CircleK 4-6 Đường Số 10</t>
  </si>
  <si>
    <t>4-6 Đường số 10, phường 13, quận 6, thành phố Hồ Chí Minh</t>
  </si>
  <si>
    <t>CircleK-HCM-BTN-SG0127</t>
  </si>
  <si>
    <t>CircleK-SG0127</t>
  </si>
  <si>
    <t>CircleK 160 Đường Số 19</t>
  </si>
  <si>
    <t>160 Đường số 19, khu phố 2, phường Bình Trị Đông B, quận Bình Tân, thành phố Hồ Chí Minh</t>
  </si>
  <si>
    <t>CircleK-HCM-Q8-SG0128</t>
  </si>
  <si>
    <t>CircleK-SG0128</t>
  </si>
  <si>
    <t>CircleK 91 Đường Nguyễn Thị Mười</t>
  </si>
  <si>
    <t>91 đường Nguyễn Thị Mười, phường 4, quận 8, thành phố Hồ Chí Minh</t>
  </si>
  <si>
    <t>CircleK-HCM-GVP-SG0129</t>
  </si>
  <si>
    <t>CircleK-SG0129</t>
  </si>
  <si>
    <t>CircleK 184 Lê Đức Thọ</t>
  </si>
  <si>
    <t>184 Lê Đức Thọ, phường 6, quận Gò Vấp, thành phố Hồ Chí Minh</t>
  </si>
  <si>
    <t>CircleK-HCM-Q8-SG0130</t>
  </si>
  <si>
    <t>CircleK-SG0130</t>
  </si>
  <si>
    <t>CircleK 172 Nguyễn Thị Tần</t>
  </si>
  <si>
    <t>172 Nguyễn Thị Tân, phường 2, quận 8, thành phố Hồ Chí Minh</t>
  </si>
  <si>
    <t>CircleK-HCM-BTH-SG0131</t>
  </si>
  <si>
    <t>CircleK-SG0131</t>
  </si>
  <si>
    <t>CircleK 197A-199 Điện Biên Phủ</t>
  </si>
  <si>
    <t>197A-199 Điện Biên Phủ, phường 15, quận Bình Thạnh, thành phố Hồ Chí Minh</t>
  </si>
  <si>
    <t>CircleK-HCM-Q7-SG0134</t>
  </si>
  <si>
    <t>CircleK-SG0134</t>
  </si>
  <si>
    <t>CircleK 58 Phạm Văn Nghị, Khu Sky Garden 2-Phú Mỹ Hưng</t>
  </si>
  <si>
    <t>58 Phạm Văn Nghị, khu Sky Garden 2 - Phú Mỹ Hưng, phường Tân Phong, quận 7, thành phố Hồ Chí Minh</t>
  </si>
  <si>
    <t>CircleK-HCM-TPU-SG0136</t>
  </si>
  <si>
    <t>CircleK-SG0136</t>
  </si>
  <si>
    <t>CircleK 21 Thạch Lam</t>
  </si>
  <si>
    <t>21 Thạch Lam, phường Hiệp Tân, quận Tân Phú, thành phố Hồ Chí Minh</t>
  </si>
  <si>
    <t>CircleK-HCM-BTN-SG0137</t>
  </si>
  <si>
    <t>CircleK-SG0137</t>
  </si>
  <si>
    <t>CircleK 193 Đường Số 1</t>
  </si>
  <si>
    <t>193 Đường số 1, phường Bình Trị Đông B, quận Bình Tân, thành phố Hồ Chí Minh</t>
  </si>
  <si>
    <t>CircleK-BDG-01-SG0138</t>
  </si>
  <si>
    <t>CircleK-SG0138</t>
  </si>
  <si>
    <t>CircleK Tầng Hầm Tòa Nhà H1, Khu Phố Tân Lập</t>
  </si>
  <si>
    <t>Tầng hầm tòa nhà H1, khu phố Tân Lập, phường Đông Hòa, Thị xã Dĩ An, Tỉnh Bình Dương</t>
  </si>
  <si>
    <t>CircleK-HCM-GVP-SG0139</t>
  </si>
  <si>
    <t>CircleK-SG0139</t>
  </si>
  <si>
    <t>CircleK 29 Lê Lợi</t>
  </si>
  <si>
    <t>29 Lê Lợi, phường 4, quận Gò Vấp, thành phố Hồ Chí Minh</t>
  </si>
  <si>
    <t>CircleK-HCM-TPU-SG0141</t>
  </si>
  <si>
    <t>CircleK-SG0141</t>
  </si>
  <si>
    <t>CircleK 29 Trịnh Đình Thảo</t>
  </si>
  <si>
    <t>29 Trịnh Đình Thảo, phường Hòa Thạnh, quận Tân Phú, thành phố Hồ Chí Minh</t>
  </si>
  <si>
    <t>CircleK-HCM-Q7-SG0143</t>
  </si>
  <si>
    <t>CircleK-SG0143</t>
  </si>
  <si>
    <t>CircleK 12 Phạm Văn Nghị</t>
  </si>
  <si>
    <t>12 Phạm Văn Nghị, phường Tân Phong, quận 7, thành phố Hồ Chí Minh</t>
  </si>
  <si>
    <t>CircleK-HCM-Q1-SG0144</t>
  </si>
  <si>
    <t>CircleK-SG0144</t>
  </si>
  <si>
    <t>CircleK 82 Nguyễn Huệ</t>
  </si>
  <si>
    <t>82 Nguyễn Huệ, phường Bến Nghé, quận 1, thành phố Hồ Chí Minh</t>
  </si>
  <si>
    <t>CircleK-HCM-Q4-SG0145</t>
  </si>
  <si>
    <t>CircleK-SG0145</t>
  </si>
  <si>
    <t>CircleK 22 Nguyễn Trường Tộ</t>
  </si>
  <si>
    <t>22 Nguyễn Trường Tộ, phường 13, quận 4, thành phố Hồ Chí Minh</t>
  </si>
  <si>
    <t>CircleK-HCM-Q6-SG0146</t>
  </si>
  <si>
    <t>CircleK-SG0146</t>
  </si>
  <si>
    <t>CircleK 18 Bình Phú</t>
  </si>
  <si>
    <t>18 Bình Phú, phường 11, quận 6, thành phố Hồ Chí Minh</t>
  </si>
  <si>
    <t>CircleK-HCM-Q6-SG0148</t>
  </si>
  <si>
    <t>CircleK-SG0148</t>
  </si>
  <si>
    <t>CircleK 5A Đường Chợ Lớn</t>
  </si>
  <si>
    <t>5A Đường Chợ Lớn, phường 11, quận 6, thành phố Hồ Chí Minh</t>
  </si>
  <si>
    <t>CircleK-HCM-Q7-SG0150</t>
  </si>
  <si>
    <t>CircleK-SG0150</t>
  </si>
  <si>
    <t>CircleK 2 Nguyễn Khắc Viện</t>
  </si>
  <si>
    <t>2 Nguyễn Khắc Viện, phường Tân Phú, quận 7, thành phố Hồ Chí Minh</t>
  </si>
  <si>
    <t>CircleK-HCM-TDC-SG0154</t>
  </si>
  <si>
    <t>CircleK-SG0154</t>
  </si>
  <si>
    <t>CircleK 45 Thống Nhất</t>
  </si>
  <si>
    <t>45 Thống Nhất, phường Bình Thọ, thành phố Thủ Đức, thành phố Hồ Chí Minh</t>
  </si>
  <si>
    <t>CircleK-HCM-TPU-SG0155</t>
  </si>
  <si>
    <t>CircleK-SG0155</t>
  </si>
  <si>
    <t>CircleK 144 Lê Trọng Tấn</t>
  </si>
  <si>
    <t>144 Lê Trọng Tấn, phường Tây Thạnh, quận Tân Phú, thành phố Hồ Chí Minh</t>
  </si>
  <si>
    <t>CircleK-HCM-Q9-SG0156</t>
  </si>
  <si>
    <t>CircleK-SG0156</t>
  </si>
  <si>
    <t>CircleK 295 Đỗ Xuân Hợp, khu phố 4</t>
  </si>
  <si>
    <t>295 Đỗ Xuân Hợp, Phước Long B, Quận 9, Thành phố Hồ Chí Minh</t>
  </si>
  <si>
    <t>Q9</t>
  </si>
  <si>
    <t>CircleK-HCM-BTH-SG0157</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</si>
  <si>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</si>
  <si>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</si>
  <si>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</si>
  <si>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CircleK-HCM-TBH-SG0158</t>
  </si>
  <si>
    <t>CircleK-SG0158</t>
  </si>
  <si>
    <t>CircleK 42 Lê Trung Nghĩa</t>
  </si>
  <si>
    <t>42 Lê Trung Nghĩa, Phường 12, Tân Bình, Thành phố Hồ Chí Minh</t>
  </si>
  <si>
    <t>CircleK-HCM-Q7-SG0159</t>
  </si>
  <si>
    <t>CircleK-SG0159</t>
  </si>
  <si>
    <t>CircleK 402 Hà Huy Tập</t>
  </si>
  <si>
    <t>402 Hà Huy Tập - Khu phố Mỹ Khanh, phường Tân Phongm quận 7, thành phố Hồ Chí Minh</t>
  </si>
  <si>
    <t>CircleK-HCM-Q3-SG0160</t>
  </si>
  <si>
    <t>CircleK-SG0160</t>
  </si>
  <si>
    <t>CircleK 17 Cao Thắng</t>
  </si>
  <si>
    <t>17 Cao Thăng, phường 3, quận 3, thành phố Hồ Chí Minh</t>
  </si>
  <si>
    <t>CircleK-HCM-TPU-SG0161</t>
  </si>
  <si>
    <t>CircleK-SG0161</t>
  </si>
  <si>
    <t>CircleK 353A Tân Sơn Nhì</t>
  </si>
  <si>
    <t>353A Tân Sơn Nhì, phường Tân Sơn Nhì, quận Tân Phú, thành phố Hồ Chí Minh</t>
  </si>
  <si>
    <t>CircleK-HCM-TBH-SG0162</t>
  </si>
  <si>
    <t>CircleK-SG0162</t>
  </si>
  <si>
    <t>CircleK 41 Yên Thế</t>
  </si>
  <si>
    <t>41 Yên Thế, Phường 2, quận Tân Bình, thành phố Hồ Chí Minh</t>
  </si>
  <si>
    <t>CircleK-HCM-TBH-SG0163</t>
  </si>
  <si>
    <t>CircleK-SG0163</t>
  </si>
  <si>
    <t>CircleK 50 Nhất Chi Mai</t>
  </si>
  <si>
    <t>50 Nhất Chi Mai, phường 13, quận Tân Bình, thành phố Hồ Chí Minh</t>
  </si>
  <si>
    <t>CircleK-HCM-Q9-SG0164</t>
  </si>
  <si>
    <t>CircleK-SG0164</t>
  </si>
  <si>
    <t>CircleK 18A15 Tăng Nhơn Phú</t>
  </si>
  <si>
    <t>18A15 Tăng Nhơn Phú, phường Phước Long B, thành phố Thủ Đức, thành phố Hồ Chí Minh</t>
  </si>
  <si>
    <t>CircleK-HCM-Q7-SG0167</t>
  </si>
  <si>
    <t>CircleK-SG0167</t>
  </si>
  <si>
    <t>CircleK 621 Nguyễn Thị Thập</t>
  </si>
  <si>
    <t>621 Nguyễn Thị Thập, khu phố 1, phường Tân Hưng, quận 7, thành phố Hồ Chí Minh</t>
  </si>
  <si>
    <t>CircleK-HCM-Q10-SG0168</t>
  </si>
  <si>
    <t>CircleK-SG0168</t>
  </si>
  <si>
    <t>CircleK 44 Cửu Long</t>
  </si>
  <si>
    <t>44 Cửu Long, phường 15, quận 10, thành phố Hồ Chí Minh</t>
  </si>
  <si>
    <t>CircleK-HCM-Q1-SG0169</t>
  </si>
  <si>
    <t>CircleK-SG0169</t>
  </si>
  <si>
    <t>CircleK 59 Đông Du</t>
  </si>
  <si>
    <t>59 Đông Du, phường Bến Nghé, quận 1, thành phố Hồ Chí Minh, Việt Nam</t>
  </si>
  <si>
    <t>CircleK-HCM-TPU-SG0174</t>
  </si>
  <si>
    <t>CircleK-SG0174</t>
  </si>
  <si>
    <t>CircleK 683A Âu Cơ</t>
  </si>
  <si>
    <t>Shop 8, B01.01, Tầng 1, Block B - Cao ốc Thương Mại và CC Âu Cơ, 683A Đường Âu Cơ, phường Tân Thành, quận Tân Phú, thành phố Hồ Chí Minh</t>
  </si>
  <si>
    <t>CircleK-HCM-TDC-SG0175</t>
  </si>
  <si>
    <t>CircleK-SG0175</t>
  </si>
  <si>
    <t>CircleK 66C Hoàng Diệu 2</t>
  </si>
  <si>
    <t>66C Đường Hoàng Diệu 2, khu phố 3, đường Linh Chiểu, quận Thủ Đức, thành phố Hồ Chí Minh</t>
  </si>
  <si>
    <t>CircleK-HCM-GVP-SG0176</t>
  </si>
  <si>
    <t>CircleK-SG0176</t>
  </si>
  <si>
    <t>CircleK 1 Đường Số 1</t>
  </si>
  <si>
    <t>1 Đường số 1, phường 5, quận Gò Vấp, thành phố Hồ Chí Minh</t>
  </si>
  <si>
    <t>CircleK-HCM-Q7-SG0177</t>
  </si>
  <si>
    <t>CircleK-SG0177</t>
  </si>
  <si>
    <t>CircleK Số 15-17 Đường Số 3 Khu Dân Cư Phú Mỹ</t>
  </si>
  <si>
    <t>15 Lô L - 17 Lô L, đường số 3, khu dân cư Phú Mỹ, phường Phú Mỹ, quận 7, thành phố Hồ Chí Minh</t>
  </si>
  <si>
    <t>CircleK-HCM-Q7-SG0182</t>
  </si>
  <si>
    <t>CircleK-SG0182</t>
  </si>
  <si>
    <t>CircleK EA3-01-01 Tòa nhà Era Town</t>
  </si>
  <si>
    <t>EA3-01-01 Tòa nhà Era Town, đường 15B, phường Phú Mỹ, quận 7, thành phố Hồ Chí Minh</t>
  </si>
  <si>
    <t>CircleK-HCM-Q7-SG0184</t>
  </si>
  <si>
    <t>CircleK-SG0184</t>
  </si>
  <si>
    <t>CircleK A24 Đường Số 4</t>
  </si>
  <si>
    <t>A24 Đường D4, phường Tân Hưng, quận 7, thành phố Hồ Chí Minh</t>
  </si>
  <si>
    <t>CircleK-HCM-TPU-SG0187</t>
  </si>
  <si>
    <t>CircleK-SG0187</t>
  </si>
  <si>
    <t>CircleK Vườn Lài</t>
  </si>
  <si>
    <t>304-304A Vườn Lài, phường Phú Thọ Hòa quận Tân Phú, thành phố Hồ Chí Minh</t>
  </si>
  <si>
    <t>CircleK-HCM-Q7-SG0188</t>
  </si>
  <si>
    <t>CircleK-SG0188</t>
  </si>
  <si>
    <t>CircleK 73-75 Trần Trọng Cung</t>
  </si>
  <si>
    <t>73-75 Trần Trọng Cung, phường Tân Thuận Đông, quận 7, thành phố Hồ Chí Minh</t>
  </si>
  <si>
    <t>CircleK-HCM-Q8-SG0189</t>
  </si>
  <si>
    <t>CircleK-SG0189</t>
  </si>
  <si>
    <t>CircleK 42 Đường Phạm Như Tăng</t>
  </si>
  <si>
    <t>42 Đường Phạm Như Tăng, phường 4, Quận 8, thành phố Hồ Chí Minh, Việt Nam</t>
  </si>
  <si>
    <t>CircleK-HCM-PNN-SG0190</t>
  </si>
  <si>
    <t>CircleK-SG0190</t>
  </si>
  <si>
    <t>CircleK 58-60 Hoa Cúc</t>
  </si>
  <si>
    <t>58-60 Hoa Cúc, phường 7, quận Phú Nhuận, thành phố Hồ Chí Minh</t>
  </si>
  <si>
    <t>CircleK-HCM-Q9-SG0195</t>
  </si>
  <si>
    <t>CircleK-SG0195</t>
  </si>
  <si>
    <t>CircleK 62 Man Thiện</t>
  </si>
  <si>
    <t>62 Đường Man Thiện, phường Tăng Nhơn Phú A, quận 9, thành phố Hồ Chí Minh</t>
  </si>
  <si>
    <t>CircleK-HCM-Q10-SG0197</t>
  </si>
  <si>
    <t>CircleK-SG0197</t>
  </si>
  <si>
    <t>CircleK 525 Tô Hiến Thành</t>
  </si>
  <si>
    <t>525 Tô Hiến Thành, phường 14, quận 10, thành phố Hồ Chí Minh</t>
  </si>
  <si>
    <t>CircleK-HCM-Q6-SG0198</t>
  </si>
  <si>
    <t>CircleK-SG0198</t>
  </si>
  <si>
    <t>CircleK 92 Hậu Giang</t>
  </si>
  <si>
    <t>92 Hậu Giang, phường 6, quận 6, thành phố Hồ Chí Minh</t>
  </si>
  <si>
    <t>CircleK-HCM-Q9-SG0199</t>
  </si>
  <si>
    <t>CircleK-SG0199</t>
  </si>
  <si>
    <t>CircleK Số 449 Đường Lê Văn Việt</t>
  </si>
  <si>
    <t>Số 2 Đường 449 - 449E Đường Lê Văn Việt, Phường Tăng Nhơn Phú A, TP. Thủ Đức, TP. Hồ Chí Minh, Viet Nam</t>
  </si>
  <si>
    <t>CircleK-HCM-Q7-SG0200</t>
  </si>
  <si>
    <t>CircleK-SG0200</t>
  </si>
  <si>
    <t>CircleK 02 Đường Nội Khu Hưng Gia IV</t>
  </si>
  <si>
    <t>02 Đường Nội Khu Hưng Gia IV, phường Tân Phong, quận 7, thành phố Hồ Chí Minh, Việt Nam</t>
  </si>
  <si>
    <t>CircleK-HCM-Q3-SG0201</t>
  </si>
  <si>
    <t>CircleK-SG0201</t>
  </si>
  <si>
    <t>CircleK 45 Cao Thắng</t>
  </si>
  <si>
    <t>45 Cao Thăng, phường 3, quận 3, thành phố Hồ Chí Minh</t>
  </si>
  <si>
    <t>CircleK-HCM-Q1-SG0204</t>
  </si>
  <si>
    <t>CircleK-SG0204</t>
  </si>
  <si>
    <t>CircleK A67 Nguyễn Trãi</t>
  </si>
  <si>
    <t>A67 Nguyễn Trãi, phường Nguyễn Cư Trinh, quận 1, thành phố Hồ Chí Minh</t>
  </si>
  <si>
    <t>CircleK-HCM-BTH-SG0205</t>
  </si>
  <si>
    <t>CircleK-SG0205</t>
  </si>
  <si>
    <t>CircleK 609 Xô Viết Nghệ Tĩnh</t>
  </si>
  <si>
    <t>609 Xô Viết Nghệ Tĩnh, phường 26, quận Bình Thạnh, thành phố Hồ Chí Minh</t>
  </si>
  <si>
    <t>CircleK-HCM-Q2-SG0206</t>
  </si>
  <si>
    <t>CircleK-SG0206</t>
  </si>
  <si>
    <t>CircleK T2,00.01 Toà Nhà Krista 537 Nguyễn Duy Trinh</t>
  </si>
  <si>
    <t>T2,00.01 Tòa nhà Krista 537 Nguyễn Duy Trinh, phường Bình Trung Đông, thành phố Thủ Đức, thành phố Hồ Chí Minh</t>
  </si>
  <si>
    <t>CircleK-HCM-GVP-SG0207</t>
  </si>
  <si>
    <t>CircleK-SG0207</t>
  </si>
  <si>
    <t>CircleK 371 Nguyễn Kiệm</t>
  </si>
  <si>
    <t>371 Nguyễn Kiệm, phường 3, quận Gò Vấp, thành phố Hồ Chí Minh</t>
  </si>
  <si>
    <t>CircleK-HCM-Q3-SG0211</t>
  </si>
  <si>
    <t>CircleK-SG0211</t>
  </si>
  <si>
    <t>CircleK Số 264 Nguyễn Đình Chiểu</t>
  </si>
  <si>
    <t>Số 264 Nguyễn Đình Chiểu, phường Võ Thị Sáu, quận 3, thành phố Hồ Chí Minh</t>
  </si>
  <si>
    <t>CircleK-HCM-BTH-SG0212</t>
  </si>
  <si>
    <t>CircleK-SG0212</t>
  </si>
  <si>
    <t>CircleK 292 Điện Biên Phủ</t>
  </si>
  <si>
    <t>292 Điện Biên Phủ, phường 11, quận Bình Thạnh, thành phố Hồ Chí Minh</t>
  </si>
  <si>
    <t>CircleK-HCM-Q3-SG0214</t>
  </si>
  <si>
    <t>CircleK-SG0214</t>
  </si>
  <si>
    <t>CircleK 103 Trương Định</t>
  </si>
  <si>
    <t>103 Trương Định, phường Võ Thị Sáu, quận 3, thành phố Hồ Chí Minh</t>
  </si>
  <si>
    <t>CircleK-HCM-Q1-SG0216</t>
  </si>
  <si>
    <t>CircleK-SG0216</t>
  </si>
  <si>
    <t>CircleK 55 Phạm Viết Chánh</t>
  </si>
  <si>
    <t>55 Phạm Việt Chánh, phường Nguyễn Cư Trinh, quận 1, thành phố Hồ Chí Minh</t>
  </si>
  <si>
    <t>CircleK-HCM-BTH-SG0217</t>
  </si>
  <si>
    <t>CircleK-SG0217</t>
  </si>
  <si>
    <t>CircleK 475 Điện Biên Phủ</t>
  </si>
  <si>
    <t>Số 475 Điện Biên Phủ, phường 25, quận Bình Thạnh, thành phố Hồ Chí Minh</t>
  </si>
  <si>
    <t>CircleK-HCM-BTN-SG0219</t>
  </si>
  <si>
    <t>CircleK-SG0219</t>
  </si>
  <si>
    <t>CircleK 74 Đường Số 1</t>
  </si>
  <si>
    <t>Số 74 đường số 1, phường Bình Trị Đông B, quận Bình Tân, thành phố Hồ Chí Minh</t>
  </si>
  <si>
    <t>CircleK-HCM-TBH-SG0220</t>
  </si>
  <si>
    <t>CircleK-SG0220</t>
  </si>
  <si>
    <t>CircleK 16 Ấp Bắc</t>
  </si>
  <si>
    <t>Số 16 Đường Ấp Bắc, phường 13, quận Tân Bình, thành phố Hồ Chí Minh</t>
  </si>
  <si>
    <t>CircleK-HCM-Q10-SG0222</t>
  </si>
  <si>
    <t>CircleK-SG0222</t>
  </si>
  <si>
    <t>CircleK 529 Sư Vạn Hạnh</t>
  </si>
  <si>
    <t>Số 529 Sư Vạn Hạnh, phường 13, quận 10, thành phố Hồ Chí Minh</t>
  </si>
  <si>
    <t>CircleK-HCM-TBH-SG0223</t>
  </si>
  <si>
    <t>CircleK-SG0223</t>
  </si>
  <si>
    <t>CircleK 26 Nguyễn Thái Bình</t>
  </si>
  <si>
    <t>Số 26 Nguyễn Thí Bình, phường 4, quận Tân Bình, thành phố Hồ Chí Minh</t>
  </si>
  <si>
    <t>CircleK-HCM-PNN-SG0224</t>
  </si>
  <si>
    <t>CircleK-SG0224</t>
  </si>
  <si>
    <t>CircleK 243 Phan Đình Phùng</t>
  </si>
  <si>
    <t>Số 243 Phan Đình Phùng, phường 15 quận Phú Nhuận, thành phố Hồ Chí Minh</t>
  </si>
  <si>
    <t>CircleK-HCM-BTH-SG0225</t>
  </si>
  <si>
    <t>CircleK-SG0225</t>
  </si>
  <si>
    <t>CircleK Số 74 Nguyễn Văn Thương</t>
  </si>
  <si>
    <t>74 Nguyễn Văn Thường, phường 25, quận Bình Thạnh, thành phố Hồ Chí Minh</t>
  </si>
  <si>
    <t>CircleK-HCM-BTH-SG0226</t>
  </si>
  <si>
    <t>CircleK-SG0226</t>
  </si>
  <si>
    <t>CircleK L3-SH01 Vinhomes Central Park, 720A Điện Biên Phủ</t>
  </si>
  <si>
    <t>Số L3-SH01 Toàn Landmark 3, Vinhomes Central Park, 720A Điện Biên Phủ, phường 22, quận Bình Thạnh, thành phố Hồ Chí Minh</t>
  </si>
  <si>
    <t>CircleK-HCM-Q1-SG0227</t>
  </si>
  <si>
    <t>CircleK-SG0227</t>
  </si>
  <si>
    <t>CircleK 131 Trần Đình Xu</t>
  </si>
  <si>
    <t>Số 131 Trần Đình Xu, phường Nguyễn Cư Trinh, quận 1, thành phố Hồ Chí Minh</t>
  </si>
  <si>
    <t>CircleK-HCM-Q1-SG0228</t>
  </si>
  <si>
    <t>CircleK-SG0228</t>
  </si>
  <si>
    <t>CircleK 165-167 Lê Thánh Tôn</t>
  </si>
  <si>
    <t>Số 165-167 Lê Thánh Tôn, phường Bến Thành, quận 1, thành phố Hồ Chí Minh</t>
  </si>
  <si>
    <t>CircleK-HCM-Q10-SG0229</t>
  </si>
  <si>
    <t>CircleK-SG0229</t>
  </si>
  <si>
    <t>CircleK 306 Cao Thắng</t>
  </si>
  <si>
    <t>Số 306 Cao Thăng, phường 12, quận 10, thành phố Hồ Chí Minh</t>
  </si>
  <si>
    <t>CircleK-HCM-BTN-SG0231</t>
  </si>
  <si>
    <t>CircleK-SG0231</t>
  </si>
  <si>
    <t>CircleK 259 Đường số 7</t>
  </si>
  <si>
    <t>Số 259 Đường số 7, phường Bình Trị Đông B, quận Bình Tân, thành phố Hồ Chí Minh</t>
  </si>
  <si>
    <t>CircleK-HCM-Q8-SG0232</t>
  </si>
  <si>
    <t>CircleK-SG0232</t>
  </si>
  <si>
    <t>CircleK 139-141 Âu Dương Lân</t>
  </si>
  <si>
    <t>139-141 Âu Dương Lân, phường 2, quận 8, thành phố Hồ Chí Minh</t>
  </si>
  <si>
    <t>CircleK-HCM-Q1-SG0233</t>
  </si>
  <si>
    <t>CircleK-SG0233</t>
  </si>
  <si>
    <t>CircleK 32 Nguyễn Hữu Cầu</t>
  </si>
  <si>
    <t>Số 32 Nguyễn Hữu Cầu, phường Tân Định, quận 1, thành phố Hồ Chí Minh</t>
  </si>
  <si>
    <t>CircleK-HCM-Q5-SG0234</t>
  </si>
  <si>
    <t>CircleK-SG0234</t>
  </si>
  <si>
    <t>CircleK 81 Trần Bình Trọng</t>
  </si>
  <si>
    <t>81 Trần Bình Trọng, phường 1, quận 5, thành phố Hồ Chí Minh</t>
  </si>
  <si>
    <t>CircleK-HCM-BTH-SG0235</t>
  </si>
  <si>
    <t>CircleK-SG0235</t>
  </si>
  <si>
    <t>CircleK 113 Nguyễn Gia Trí</t>
  </si>
  <si>
    <t>113 Nguyễn Gia Trí, phường 25, quận Bình Thạnh, thành phố Hồ Chí Minh</t>
  </si>
  <si>
    <t>CircleK-HCM-TPU-SG0236</t>
  </si>
  <si>
    <t>CircleK-SG0236</t>
  </si>
  <si>
    <t>CircleK RS3 06-07, Richstar Residence, 239 - 241 &amp; 278 Hòa Bình</t>
  </si>
  <si>
    <t>RS3-SH06 và QS3-SH07 CC Richstar Residence Novaland số 239-241 và 278 Hòa Bình, phường Hiệp Tân, quận Tân Phú, thành phố Hồ Chí Minh</t>
  </si>
  <si>
    <t>CircleK-HCM-Q1-SG0237</t>
  </si>
  <si>
    <t>CircleK-SG0237</t>
  </si>
  <si>
    <t>CircleK 2 Trần Khắc Chân</t>
  </si>
  <si>
    <t>2 Trần Khắc Chân, phường Tân Định, quận 1, thành phố Hồ Chí Minh</t>
  </si>
  <si>
    <t>CircleK-HCM-TBH-SG0239</t>
  </si>
  <si>
    <t>CircleK-SG0239</t>
  </si>
  <si>
    <t>CircleK 69B Phạm Văn Hai</t>
  </si>
  <si>
    <t>69B Phạm Văn Hai, phường 3, quận Tân Bình, thành phố Hồ Chí Minh</t>
  </si>
  <si>
    <t>CircleK-HCM-Q3-SG0240</t>
  </si>
  <si>
    <t>CircleK-SG0240</t>
  </si>
  <si>
    <t>CircleK 62 Phạm Ngọc Thạch</t>
  </si>
  <si>
    <t>62 Phạm Ngọc Thạch, phường Võ Thị Sáu, quận 3, thành phố Hồ Chí Minh</t>
  </si>
  <si>
    <t>CircleK-HCM-TBH-SG0243</t>
  </si>
  <si>
    <t>CircleK-SG0243</t>
  </si>
  <si>
    <t>CircleK 369 Nguyễn Thái Bình</t>
  </si>
  <si>
    <t>369 Nguyễn Thái Bình, phường 12, quận Tân Bình, thành phố Hồ Chí Minh</t>
  </si>
  <si>
    <t>CircleK-HCM-BTH-SG0247</t>
  </si>
  <si>
    <t>CircleK-SG0247</t>
  </si>
  <si>
    <t>CircleK 720A Điện Biên Phủ</t>
  </si>
  <si>
    <t>L1-SH.01B Tòa nhà Landmark 1, VinhomesCentral Park 720A Điện Biên Phủ, phường 22, quận Bình Thạnh, thành phố Hồ Chí Minh</t>
  </si>
  <si>
    <t>CircleK-HCM-TBH-SG0248</t>
  </si>
  <si>
    <t>CircleK-SG0248</t>
  </si>
  <si>
    <t>CircleK 33 Hoàng Hoa Thám</t>
  </si>
  <si>
    <t>33 Hoàng Hoa Thám, phường 13, quận Tân Bình, thành phố Hồ Chí Minh</t>
  </si>
  <si>
    <t>CircleK-HCM-Q1-SG0250</t>
  </si>
  <si>
    <t>CircleK-SG0250</t>
  </si>
  <si>
    <t>CircleK 271 Phạm Ngũ Lão</t>
  </si>
  <si>
    <t>271 Phạm Ngũ Lão, phường Phạm Ngũ Lão, quận 1, thành phố Hồ Chí Minh</t>
  </si>
  <si>
    <t>CircleK-HCM-Q3-SG0251</t>
  </si>
  <si>
    <t>CircleK-SG0251</t>
  </si>
  <si>
    <t>CircleK 188 Nguyễn Thị Minh Khai</t>
  </si>
  <si>
    <t>188 Nguyễn Thị Minh Khai, phường Võ Thị Sáu, quận 3, thành phố Hồ Chí Minh</t>
  </si>
  <si>
    <t>CircleK-HCM-Q2-SG0252</t>
  </si>
  <si>
    <t>CircleK-SG0252</t>
  </si>
  <si>
    <t>CircleK Số 28 Mai Chí Thọ</t>
  </si>
  <si>
    <t>Số SAV.3-00.27 Tòa nhà The Sun Avenue, tầng trệt, Tháp S3, số 28 Mai Chí Thọ, phường An Phú, thành phố Thủ Đức, thành phố Hồ Chí Minh</t>
  </si>
  <si>
    <t>CircleK-HCM-GVP-SG0254</t>
  </si>
  <si>
    <t>CircleK-SG0254</t>
  </si>
  <si>
    <t>CircleK 27 Phạm Văn Chiêu</t>
  </si>
  <si>
    <t>27 Phạm Văn Chiêu, phường 14, quận Gò Vấp, thành phố Hồ Chí Minh</t>
  </si>
  <si>
    <t>CircleK-HCM-Q8-SG0255</t>
  </si>
  <si>
    <t>CircleK-SG0255</t>
  </si>
  <si>
    <t>CircleK 809B – 811 Tạ Quang Bửu</t>
  </si>
  <si>
    <t>809B-811 Tạ Quang Bửu, phường 5, quận 8, thành phố Hồ Chí Minh</t>
  </si>
  <si>
    <t>CircleK-HCM-Q7-SG0256</t>
  </si>
  <si>
    <t>CircleK-SG0256</t>
  </si>
  <si>
    <t>CircleK  33 Nguyễn Hữu Thọ</t>
  </si>
  <si>
    <t>A1.09, Sunrise City View - Khu phức hợp căn hộ Nhật Hoa, 33 Nguyễn Hữu Thọ, phường Tân Hưng, quận 7, thành phố Hồ Chí Minh</t>
  </si>
  <si>
    <t>CircleK-HCM-Q1-SG0258</t>
  </si>
  <si>
    <t>CircleK-SG0258</t>
  </si>
  <si>
    <t>CircleK 15C Nguyễn Thị Minh Khai</t>
  </si>
  <si>
    <t>15C Nguyễn Thị Minh Khai, phường Bến Nghé, quận 1, thành phố Hồ Chí Minh</t>
  </si>
  <si>
    <t>CircleK-HCM-Q5-SG0259</t>
  </si>
  <si>
    <t>CircleK-SG0259</t>
  </si>
  <si>
    <t>CircleK 37C Thuận Kiều</t>
  </si>
  <si>
    <t>37C Thuận Kiều, phường 12, quận 5, thành phố Hồ Chí Minh</t>
  </si>
  <si>
    <t>CircleK-HCM-Q1-SG0262</t>
  </si>
  <si>
    <t>CircleK-SG0262</t>
  </si>
  <si>
    <t>CircleK 69 Nguyễn Khắc Nhu</t>
  </si>
  <si>
    <t>69 Nguyễn Khắc Nhu, phường Cô Giang, quận 1, thành phố Hồ Chí Minh</t>
  </si>
  <si>
    <t>CircleK-HCM-Q2-SG0264</t>
  </si>
  <si>
    <t>CircleK-SG0264</t>
  </si>
  <si>
    <t>CircleK 83 Đường Số 3, Khu Phố 4</t>
  </si>
  <si>
    <t>83 Đường số 3, khu phố 4, phường Bình An, Quận 2, thành phố Hồ Chí Minh</t>
  </si>
  <si>
    <t>CircleK-HCM-HBC-SG0265</t>
  </si>
  <si>
    <t>CircleK-SG0265</t>
  </si>
  <si>
    <t>CircleK Cao ốc CC SaiGon Mia- Khu Dân Cư Trung Sơn</t>
  </si>
  <si>
    <t>L1-02 Tầng 1 Cao ốc CC Saigon Mia, đường số 9A CC Cụm III, IV - Khu dân cư Trung Sơn, xã Bình Hưng, huyện Bình Chánh, thành phố Hồ Chí Minh</t>
  </si>
  <si>
    <t>CircleK-HCM-PNN-SG0266</t>
  </si>
  <si>
    <t>CircleK-SG0266</t>
  </si>
  <si>
    <t>CircleK 103 Trần Huy Liệu</t>
  </si>
  <si>
    <t>103 Trần Huy Liệu, phường 12, quận Phú Nhuận, thành phố Hồ Chí Minh</t>
  </si>
  <si>
    <t>CircleK-HCM-Q10-SG0267</t>
  </si>
  <si>
    <t>CircleK-SG0267</t>
  </si>
  <si>
    <t>CircleK 87 Cửu Long</t>
  </si>
  <si>
    <t>87 Cửu Long, phường 15, quận 10, thành phố Hồ Chí Minh</t>
  </si>
  <si>
    <t>CircleK-HCM-Q7-SG0268</t>
  </si>
  <si>
    <t>CircleK-SG0268</t>
  </si>
  <si>
    <t>CircleK Phú Mỹ Hưng - 12 Tân Trào</t>
  </si>
  <si>
    <t>Tầng 1 khu trung tâm thương mại tài chính Dầu Khí Phú Mỹ Hưng, Lô C6-01 Khu A Số 12 Tân Trào, quận 7, thành phố Hồ Chí Minh</t>
  </si>
  <si>
    <t>CircleK-HCM-Q10-SG0269</t>
  </si>
  <si>
    <t>CircleK-SG0269</t>
  </si>
  <si>
    <t>CircleK 285 Cách Mạng Tháng Tám</t>
  </si>
  <si>
    <t>285/94 Cách Mạng Tháng 8, Phường 12, quận 10, thành phố Hồ Chí Minh, Việt Nam</t>
  </si>
  <si>
    <t>CircleK-HCM-GVP-SG0272</t>
  </si>
  <si>
    <t>CircleK-SG0272</t>
  </si>
  <si>
    <t>CircleK 14 Nguyễn Văn Bảo</t>
  </si>
  <si>
    <t>14 Nguyễn Văn Bảo, phường 4, quận Gò Vấp, thành phố Hồ Chí Minh</t>
  </si>
  <si>
    <t>CircleK-HCM-Q7-SG0273</t>
  </si>
  <si>
    <t>CircleK-SG0273</t>
  </si>
  <si>
    <t>CircleK 60 Lâm Văn Bền</t>
  </si>
  <si>
    <t>Số 60 Lâm Văn Bền, phường Tân Kiểng, quận 7, thành phố Hồ Chí Minh</t>
  </si>
  <si>
    <t>CircleK-HCM-Q7-SG0274</t>
  </si>
  <si>
    <t>CircleK-SG0274</t>
  </si>
  <si>
    <t>CircleK 144 - 146 Lâm Văn Bền</t>
  </si>
  <si>
    <t>144-146 Lâm Văn Bền, phường Tân Quý, quận 7, thành phố Hồ Chí Minh</t>
  </si>
  <si>
    <t>CircleK-HCM-BTH-SG0275</t>
  </si>
  <si>
    <t>CircleK-SG0275</t>
  </si>
  <si>
    <t>CircleK 184A-184B Nguyễn Xí</t>
  </si>
  <si>
    <t>184A-184B Nguyễn Xí, phường 26, quận Bình Thạnh, thành phố Hồ Chí Minh</t>
  </si>
  <si>
    <t>CircleK-HCM-TBH-SG0277</t>
  </si>
  <si>
    <t>CircleK-SG0277</t>
  </si>
  <si>
    <t>CircleK 36-38 Trần Thái Tông</t>
  </si>
  <si>
    <t>36-38 Trần Thái Tông, phường 15, quận Tân Bình, thành phố Hồ Chí Minh</t>
  </si>
  <si>
    <t>CircleK-HCM-Q1-SG0278</t>
  </si>
  <si>
    <t>CircleK-SG0278</t>
  </si>
  <si>
    <t>CircleK 160 Bùi Thị Xuân</t>
  </si>
  <si>
    <t>160 Bùi Thị Xuân, phường Phạm Ngũ Lão, quận 1, thành phố Hồ Chí Minh</t>
  </si>
  <si>
    <t>CircleK-HCM-BTN-SG0279</t>
  </si>
  <si>
    <t>CircleK-SG0279</t>
  </si>
  <si>
    <t>CircleK 395 Kinh Dương Vương</t>
  </si>
  <si>
    <t>Kiot khu vực mặt tiền Kinh Dương Vương - 395 Kinh Dương Vương, phường An Lạc, quận Bình Tân, thành phố Hồ Chí Minh</t>
  </si>
  <si>
    <t>CircleK-HCM-Q5-SG0281</t>
  </si>
  <si>
    <t>CircleK-SG0281</t>
  </si>
  <si>
    <t>CircleK 273 Trần Bình Trọng</t>
  </si>
  <si>
    <t>273 Trần Bình Trọng, phường 4, quận 5, thành phố Hồ Chí Minh</t>
  </si>
  <si>
    <t>CircleK-HCM-Q7-SG0282</t>
  </si>
  <si>
    <t>CircleK-SG0282</t>
  </si>
  <si>
    <t>CircleK 139 Nguyễn Đức Cảnh Khu Phố Mỹ Phát - H29-2</t>
  </si>
  <si>
    <t>139 Nguyễn Đức Cảnh, khu phố Mỹ Phát - H29-2, Phường Tân Phong, quận 7, thành phố Hồ Chí Minh</t>
  </si>
  <si>
    <t>CircleK-HCM-Q9-SG0283</t>
  </si>
  <si>
    <t>CircleK-SG0283</t>
  </si>
  <si>
    <t>CircleK Cao Ốc Safira, Số 454 Võ Chí Công</t>
  </si>
  <si>
    <t>D02.01.01 - TM, Tầng 1 và tầng 2 Tháp D2, Cao ốc Safira. Số 454 đường Võ Chí Công, phường Phú Hữu, quận 9, thành phố Hồ Chí Minh</t>
  </si>
  <si>
    <t>CircleK-HCM-Q10-SG0284</t>
  </si>
  <si>
    <t>CircleK-SG0284</t>
  </si>
  <si>
    <t>CircleK 2H Trần Nhân Tôn</t>
  </si>
  <si>
    <t>Số 2H Trần Nhân Tôn, phường 02, quận 10, thành phố Hồ Chí Minh</t>
  </si>
  <si>
    <t>CircleK-HCM-HBC-SG0285</t>
  </si>
  <si>
    <t>CircleK-SG0285</t>
  </si>
  <si>
    <t>CircleK Citizen Apartment, Trung Son Residential quarter</t>
  </si>
  <si>
    <t>Tầng Trệt, CC Lô 3-4, Cụm 1, Khu dân cư Trung Sơn, đường số 9A, xã Bình Hưng, huyện Bình Chánh, thành phố Hồ Chí Minh</t>
  </si>
  <si>
    <t>CircleK-HCM-Q7-SG0286</t>
  </si>
  <si>
    <t>CircleK-SG0286</t>
  </si>
  <si>
    <t>CircleK 402 Nguyễn Thị Thập</t>
  </si>
  <si>
    <t>402 Nguyễn Thị Thập, phường Tân Quý, quận 7, thành phố Hồ Chí Minh</t>
  </si>
  <si>
    <t>CircleK-HCM-Q10-SG0287</t>
  </si>
  <si>
    <t>CircleK-SG0287</t>
  </si>
  <si>
    <t>CircleK 311 Nguyễn Tri Phương</t>
  </si>
  <si>
    <t>311 Nguyễn Tri Phương, phường 5, quận 10, thành phố Hồ Chí Minh</t>
  </si>
  <si>
    <t>CircleK-HCM-TDC-SG0288</t>
  </si>
  <si>
    <t>CircleK-SG0288</t>
  </si>
  <si>
    <t>CircleK 223 Đặng Văn Bi</t>
  </si>
  <si>
    <t>Số 223 Đặng Văn Bi, khu phố 4, phường Trường Thọ, thành phố Thủ Đức, thành phố Hồ Chí Minh</t>
  </si>
  <si>
    <t>CircleK-HCM-Q7-SG0289</t>
  </si>
  <si>
    <t>CircleK-SG0289</t>
  </si>
  <si>
    <t>CircleK 126 Đường Số 15</t>
  </si>
  <si>
    <t>126 Đường số 15, phường Tân Kiểng, quận 7, thành phố Hồ Chí Minh</t>
  </si>
  <si>
    <t>CircleK-HCM-TPU-SG0290</t>
  </si>
  <si>
    <t>CircleK-SG0290</t>
  </si>
  <si>
    <t>CircleK 264 Độc Lập</t>
  </si>
  <si>
    <t>264 Độc Lập, phường Tân Thành, quận Tân Phú, thành phố Hồ Chí Minh</t>
  </si>
  <si>
    <t>CircleK-HCM-PNN-SG0291</t>
  </si>
  <si>
    <t>CircleK-SG0291</t>
  </si>
  <si>
    <t>CircleK 135-137 Lê Văn Sỹ</t>
  </si>
  <si>
    <t>Số 135-137 Lê Văn Sỹ, phường 13, quận Phú Nhuận, thành phố Hồ Chí Minh</t>
  </si>
  <si>
    <t>CircleK-HCM-Q11-SG0292</t>
  </si>
  <si>
    <t>CircleK-SG0292</t>
  </si>
  <si>
    <t>CircleK 150 Nguyễn Thị Nhỏ</t>
  </si>
  <si>
    <t>150 Nguyễn Thị Nhỏ, phường 15, quận 11, thành phố Hồ Chí Minh, Việt Nam</t>
  </si>
  <si>
    <t>CircleK-HCM-Q7-SG0293</t>
  </si>
  <si>
    <t>CircleK-SG0293</t>
  </si>
  <si>
    <t>CircleK 485 Huỳnh Tấn Phát</t>
  </si>
  <si>
    <t>485 Huỳnh Tấn Phát, phường Tân Thuận Đông, quận 7, thành phố Hồ Chí Minh</t>
  </si>
  <si>
    <t>CircleK-HCM-BTN-SG0294</t>
  </si>
  <si>
    <t>CircleK-SG0294</t>
  </si>
  <si>
    <t>CircleK 633 Tỉnh Lộ 10</t>
  </si>
  <si>
    <t>633 Tỉnh Lộ 10, phường Bình Trị Đông B, quận Bình Tân, thành phố Hồ Chí Minh</t>
  </si>
  <si>
    <t>CircleK-HCM-Q6-SG0295</t>
  </si>
  <si>
    <t>CircleK-SG0295</t>
  </si>
  <si>
    <t>CircleK 18 Tân Hòa Đông</t>
  </si>
  <si>
    <t>Số 18 Tân Hòa Đông, phường 14, quận 6, thành phố Hồ Chí Minh</t>
  </si>
  <si>
    <t>CircleK-HCM-GVP-SG0296</t>
  </si>
  <si>
    <t>CircleK-SG0296</t>
  </si>
  <si>
    <t>CircleK 619 Lê Đức Thọ</t>
  </si>
  <si>
    <t>Số 619 Lê Đức Thọ, phường 16, quận Gò Vấp, thành phố Hồ Chí Minh</t>
  </si>
  <si>
    <t>CircleK-HCM-Q2-SG0297</t>
  </si>
  <si>
    <t>CircleK-SG0297</t>
  </si>
  <si>
    <t>CircleK  Khu CC Phức Hợp Lô M1 74 Nguyễn Cơ Thạch</t>
  </si>
  <si>
    <t>Căn số A1-00.04 Tháp A1, khu CC phức hợp Lô M1 74 Nguyễn Cơ Thạch, phường An Lợi Đông, thành phố Thủ Đức, thành phố Hồ Chí Minh</t>
  </si>
  <si>
    <t>CircleK-HCM-Q11-SG0298</t>
  </si>
  <si>
    <t>CircleK-SG0298</t>
  </si>
  <si>
    <t>CircleK 17H-17K Dương Đình Nghệ</t>
  </si>
  <si>
    <t>17H-17K Dương Đình Nghệ, phường 8, quận 11, thành phố Hồ Chí Minh</t>
  </si>
  <si>
    <t>CircleK-HCM-TBH-SG0299</t>
  </si>
  <si>
    <t>CircleK-SG0299</t>
  </si>
  <si>
    <t>CircleK 04 Phổ Quang</t>
  </si>
  <si>
    <t>Số 4 Phổ Quang, phường 2, quận Tân Bình, thành phố Hồ Chí Minh</t>
  </si>
  <si>
    <t>CircleK-HCM-BTH-SG0300</t>
  </si>
  <si>
    <t>CircleK-SG0300</t>
  </si>
  <si>
    <t>CircleK Số 27 Nguyễn Gia Trí</t>
  </si>
  <si>
    <t>27 Nguyễn Gia Trí, phường 25, quận Bình Thạnh, thành phố Hồ Chí Minh</t>
  </si>
  <si>
    <t>CircleK-HCM-TPU-SG0301</t>
  </si>
  <si>
    <t>CircleK-SG0301</t>
  </si>
  <si>
    <t>CircleK 135 Nguyễn Cửu Đàm</t>
  </si>
  <si>
    <t>135 Nguyễn Cửu Đàm, phường Tân Sơn Nhì, quận Tân Phú, thành phố Hồ Chí Minh</t>
  </si>
  <si>
    <t>CircleK-HCM-Q12-SG0302</t>
  </si>
  <si>
    <t>CircleK-SG0302</t>
  </si>
  <si>
    <t>CircleK 474 Trần Thị Năm</t>
  </si>
  <si>
    <t>474 Trần Thị Năm, phường Tân Chánh Hiệp, quận 12, thành phố Hồ Chí Minh</t>
  </si>
  <si>
    <t>CircleK-HCM-TPU-SG0303</t>
  </si>
  <si>
    <t>CircleK-SG0303</t>
  </si>
  <si>
    <t>CircleK 7A Thoại Ngọc Hầu</t>
  </si>
  <si>
    <t>Thương Mại dịch vụ SH01, Cao ốc Thoại Ngọc Hầu (Resgreen Tower) - 7A Thoại Ngọc Hầu, phường Hòa Thạnh, quận Tân Phú, thành phố Hồ Chí Minh</t>
  </si>
  <si>
    <t>CircleK-HCM-HMN-SG0304</t>
  </si>
  <si>
    <t>CircleK-SG0304</t>
  </si>
  <si>
    <t>CircleK 144/5 Nguyễn Ảnh Thủ</t>
  </si>
  <si>
    <t>Số 144/5 Nguyễn Ảnh Thủ, Ấp Trung Chánh 2, xã Trung Tránh, huyện Hóc Môn, thành phố Hồ Chí Minh</t>
  </si>
  <si>
    <t>CircleK-HCM-Q10-SG0305</t>
  </si>
  <si>
    <t>CircleK-SG0305</t>
  </si>
  <si>
    <t>CircleK 297 Nguyễn Duy Dương</t>
  </si>
  <si>
    <t>Số 297 Nguyễn Duy Dương, phường 4, quận 10, thành phố Hồ Chí Minh</t>
  </si>
  <si>
    <t>CircleK-HCM-GVP-SG0306</t>
  </si>
  <si>
    <t>CircleK-SG0306</t>
  </si>
  <si>
    <t>CircleK 469 Thống Nhất</t>
  </si>
  <si>
    <t>469 Thống Nhất, phường 16, quận Gò Vấp, thành phố Hồ Chí Minh</t>
  </si>
  <si>
    <t>CircleK-HCM-TPU-SG0307</t>
  </si>
  <si>
    <t>CircleK-SG0307</t>
  </si>
  <si>
    <t>CircleK 55 Đường S11</t>
  </si>
  <si>
    <t>Số 55 Đường S11, phường Tây Thạnh, quận Tân Phú, thành phố Hồ Chí Minh</t>
  </si>
  <si>
    <t>CircleK-HCM-PNN-SG0308</t>
  </si>
  <si>
    <t>CircleK-SG0308</t>
  </si>
  <si>
    <t>CircleK 22 Phan Xích Long</t>
  </si>
  <si>
    <t>22 Phan Xích Long, phường 03, quận Phú Nhuận, thành phố Hồ Chí Minh</t>
  </si>
  <si>
    <t>CircleK-HCM-GVP-SG0309</t>
  </si>
  <si>
    <t>CircleK-SG0309</t>
  </si>
  <si>
    <t>CircleK 416 Phan Huy Ích</t>
  </si>
  <si>
    <t>Số 416 Phan Huy Ích, phường 12, quận Gò Vấp, thành phố Hồ Chí Minh</t>
  </si>
  <si>
    <t>CircleK-HCM-TBH-SG0310</t>
  </si>
  <si>
    <t>CircleK-SG0310</t>
  </si>
  <si>
    <t>CircleK 78-80 Đồng Đen</t>
  </si>
  <si>
    <t>Số 78-80 Đồng Đen, phường 14, quận Tân Bình, thành phố Hồ Chí Minh</t>
  </si>
  <si>
    <t>CircleK-HCM-PNN-SG0311</t>
  </si>
  <si>
    <t>CircleK-SG0311</t>
  </si>
  <si>
    <t>CircleK 44 Huỳnh Văn Bánh</t>
  </si>
  <si>
    <t>Số 44 Huỳnh Văn Bánh, phường 15, quận Phú Nhuận, thành phố Hồ Chí Minh</t>
  </si>
  <si>
    <t>CircleK-HCM-Q11-SG0312</t>
  </si>
  <si>
    <t>CircleK-SG0312</t>
  </si>
  <si>
    <t>CircleK 319 Lý Thường Kiệt</t>
  </si>
  <si>
    <t>CH số 0.13 và 0.14, CH Cao ốc Thương Mại căn hộ Thuần Việt, số 319 Lý Thường Kiệt, phường 15, quận 11, thành phố Hồ Chí Minh</t>
  </si>
  <si>
    <t>CircleK-HCM-GVP-SG0313</t>
  </si>
  <si>
    <t>CircleK-SG0313</t>
  </si>
  <si>
    <t>CircleK 271 Lê Văn Thọ</t>
  </si>
  <si>
    <t>271 Lê Văn Thọ, phường 9, quận Gò Vấp, thành phố Hồ Chí Minh</t>
  </si>
  <si>
    <t>CircleK-HCM-GVP-SG0314</t>
  </si>
  <si>
    <t>CircleK-SG0314</t>
  </si>
  <si>
    <t>CircleK 309 Nguyễn Văn Khối</t>
  </si>
  <si>
    <t>Số 309 Nguyễn Văn Khôi, phường 8, quận Gò Vấp, Thành phố Hồ Chí Minh</t>
  </si>
  <si>
    <t>CircleK-HCM-Q8-SG0315</t>
  </si>
  <si>
    <t>CircleK-SG0315</t>
  </si>
  <si>
    <t>CircleK Tầng Trệt Số 264-266 Âu Dương Lân</t>
  </si>
  <si>
    <t>Tầng trệt số 264-266 Âu Dương Lân, phường 3, quận 8, thành phố Hồ Chí Minh</t>
  </si>
  <si>
    <t>CircleK-HCM-Q9-SG0316</t>
  </si>
  <si>
    <t>CircleK-SG0316</t>
  </si>
  <si>
    <t>CircleK 88 Phước Thiện</t>
  </si>
  <si>
    <t>1.02 Tầng 1, Tòa nhà CC S6.03 thuộc khu nhà cao tầng - DAKDC và CV Phước Thiên tại số 88 đường Phước Thiên, phường Long Bình, thành phố Thủ Đức, thành phố Hồ Chí Minh</t>
  </si>
  <si>
    <t>CircleK-HCM-Q7-SG0317</t>
  </si>
  <si>
    <t>CircleK-SG0317</t>
  </si>
  <si>
    <t>CircleK Tầng Trệt - Số 167 Phạm Hữu Lầu, Tổ 17, Khu Phố 1</t>
  </si>
  <si>
    <t>Tầng Trệt - Số 167 Phạm Hữu Lầu, tổ 17, Khu phố 1, phường Phú Mỹ, quận 7, thành phố Hồ Chí Minh</t>
  </si>
  <si>
    <t>CircleK-HCM-Q8-SG0318</t>
  </si>
  <si>
    <t>CircleK-SG0318</t>
  </si>
  <si>
    <t>CircleK Tầng trệt số 210 - 212 Cao Lỗ</t>
  </si>
  <si>
    <t>Tầng trệt, số 210-212 Cao Lỗ, phường 4, quận 8, thành phố Hồ Chí Minh</t>
  </si>
  <si>
    <t>CircleK-HCM-BTH-SG0319</t>
  </si>
  <si>
    <t>CircleK-SG0319</t>
  </si>
  <si>
    <t>CircleK 14 Ung Văn Khiêm</t>
  </si>
  <si>
    <t>14 Ung Văn Khiếm, phường 25, quận Bình Thạnh, thành phố Hồ Chí Minh</t>
  </si>
  <si>
    <t>CircleK-HCM-GVP-SG0320</t>
  </si>
  <si>
    <t>CircleK-SG0320</t>
  </si>
  <si>
    <t>CircleK 190 Lê Văn Thọ</t>
  </si>
  <si>
    <t>190 Lê Văn Thọ, phường 11, quận Gò Vấp, thành phố Hồ Chí Minh</t>
  </si>
  <si>
    <t>CircleK-HCM-Q1-SG0321</t>
  </si>
  <si>
    <t>CircleK-SG0321</t>
  </si>
  <si>
    <t>CircleK 47 Nguyễn Huệ</t>
  </si>
  <si>
    <t>47 Nguyễn Huệ, phường Bến Nghé, quận 1, thành phố Hồ Chí Minh, Việt Nam</t>
  </si>
  <si>
    <t>CircleK-HCM-Q9-SG0322</t>
  </si>
  <si>
    <t>CircleK-SG0322</t>
  </si>
  <si>
    <t>CircleK Số 127 Lê Văn Việt</t>
  </si>
  <si>
    <t>127 Lê Văn Việt, Khu Phố 3, Phường Hiệp Phú, Thành phố Thủ Đức, Thành phố Hồ Chí Minh, Việt Nam</t>
  </si>
  <si>
    <t>CircleK-HCM-Q9-SG0323</t>
  </si>
  <si>
    <t>CircleK-SG0323</t>
  </si>
  <si>
    <t xml:space="preserve">CircleK 1.01 tại tầng 1, Tòa nhà CC S9.01 Khu nhà ở cao tầng </t>
  </si>
  <si>
    <t>1.01 tại tầng 1, Tòa nhà CC S9.01 thuộc Khu nhà ở cao tầng - Dự án Khu dân cư và Công viên Phước Thiện tại số 88 đường Phước Thiện, khu phố Phước Thiện, Phường Long Bình, Thành phố Thủ Đức, Thành phố Hồ Chí Minh, Việt Nam</t>
  </si>
  <si>
    <t>CircleK-HCM-GVP-SG0324</t>
  </si>
  <si>
    <t>CircleK-SG0324</t>
  </si>
  <si>
    <t>CircleK 128 Lê Đức Thọ</t>
  </si>
  <si>
    <t>128 Lê Đức Thọ, phường 6, quận Gò Vấp, thành phố Hồ Chí Minh, Việt Nam</t>
  </si>
  <si>
    <t>CircleK-HCM-Q12-SG0325</t>
  </si>
  <si>
    <t>CircleK-SG0325</t>
  </si>
  <si>
    <t>CircleK Số 15 Nguyễn Ảnh Thủ</t>
  </si>
  <si>
    <t>15 Nguyễn Ảnh Thủ, Khu phố 1, Phường Trung Mỹ Tây, Quận 12, Thành phố Hồ Chí Minh, Việt Nam</t>
  </si>
  <si>
    <t>CircleK-HCM-Q9-SG0326</t>
  </si>
  <si>
    <t>CircleK-SG0326</t>
  </si>
  <si>
    <t xml:space="preserve">CircleK 1.03 tại tầng 1, Tòa nhà CC S10.02 thuộc Khu nhà ở cao tầng </t>
  </si>
  <si>
    <t>1.03 tại tầng 1, Tòa nhà CC S10.02 thuộc Khu nhà ở cao tầng - Dự án Khu dân cư và Công viên Phước Thiện tại số 88 đường Phước Thiện, khu phố Phước Thiện, Phường Long Bình, Thành phố Thủ Đức, Thành phố Hồ Chí Minh, Việt Nam</t>
  </si>
  <si>
    <t>CircleK-HCM-TDC-SG0327</t>
  </si>
  <si>
    <t>CircleK-SG0327</t>
  </si>
  <si>
    <t>CircleK 364 Võ Văn Ngân</t>
  </si>
  <si>
    <t>364 Võ Văn Ngân, Khu phố 3, Phường Bình Thọ, Thành phố Thủ Đức, Thành phố Hồ Chí Minh, Việt Nam</t>
  </si>
  <si>
    <t>CircleK-HCM-GVP-SG0328</t>
  </si>
  <si>
    <t>CircleK-SG0328</t>
  </si>
  <si>
    <t>CircleK 386-388 Dương Quảng Hàm</t>
  </si>
  <si>
    <t>386-388 Dương Quảng Hàm, Phường 5, Quận Gò Vấp, Thành phố Hồ Chí Minh, Việt Nam</t>
  </si>
  <si>
    <t>CircleK-HCM-Q11-SG0329</t>
  </si>
  <si>
    <t>CircleK-SG0329</t>
  </si>
  <si>
    <t>CircleK Số 92B Hòa Bình</t>
  </si>
  <si>
    <t>92B Hòa Bình, Phường 5, Quận 11, Thành phố Hồ Chí Minh, Việt Nam</t>
  </si>
  <si>
    <t>CircleK-HCM-TDC-SG0330</t>
  </si>
  <si>
    <t>CircleK-SG0330</t>
  </si>
  <si>
    <t>CircleK 240 Hoàng Diệu 2</t>
  </si>
  <si>
    <t>240 Hoàng Diệu 2, Khu Phố 5, Phường Linh Chiểu, Thành phố Thủ Đức, Thành phố Hồ Chí Minh, Việt Nam</t>
  </si>
  <si>
    <t>CircleK-HCM-Q1-SG0331</t>
  </si>
  <si>
    <t>CircleK-SG0331</t>
  </si>
  <si>
    <t>CircleK Số 21 Nguyễn Văn Tráng</t>
  </si>
  <si>
    <t>Số 21 Nguyễn Văn Tráng, Phường Bến Nghé, Quận 1, Thành phố Hồ Chí Minh, Việt Nam</t>
  </si>
  <si>
    <t>CircleK-HCM-GVP-SG0332</t>
  </si>
  <si>
    <t>CircleK-SG0332</t>
  </si>
  <si>
    <t>CircleK Một phần của căn nhà số 586 - 588 Quang Trung</t>
  </si>
  <si>
    <t>Một phần của căn nhà số 586 - 588 Quang Trung, Phường 11, Quận Gò Vấp, Thành phố Hồ Chí Minh, Việt Nam</t>
  </si>
  <si>
    <t>CircleK-HCM-Q4-SG0333</t>
  </si>
  <si>
    <t>CircleK-SG0333</t>
  </si>
  <si>
    <t>CircleK 165-167-169-171, Đường Hoàng Diệu</t>
  </si>
  <si>
    <t>165-167-169-171, Đường Hoàng Diệu, Phường 09, Quận 4, Thành phố Hồ Chí Minh, Việt Nam</t>
  </si>
  <si>
    <t>CircleK-HCM-Q2-SG0334</t>
  </si>
  <si>
    <t>CircleK-SG0334</t>
  </si>
  <si>
    <t>CircleK Số 275 Võ Nguyên Giáp</t>
  </si>
  <si>
    <t>Căn Thương mại dịch vụ số 34 tại lầu 0, số tầng thương mại dịch vụ: 02 tầng thuộc dự án Lumiere Riverside, 275 Võ Nguyên Giáp, Phường An Phú, Thành phố Thủ Đức, Thành phố Hồ Chí Minh, Việt Nam</t>
  </si>
  <si>
    <t>CircleK-HCM-Q9-SG0335</t>
  </si>
  <si>
    <t>CircleK-SG0335</t>
  </si>
  <si>
    <t>CircleK 1.05 tại tầng 1,Tòa nhà CC BS11  Khu nhà ở cao tầng</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</si>
  <si>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</si>
  <si>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CircleK-HCM-Q1-SG0338</t>
  </si>
  <si>
    <t>CircleK-SG0338</t>
  </si>
  <si>
    <t>CircleK Một phần tầng trệt và một phần lầu 1 số 44 Nguyễn Huệ</t>
  </si>
  <si>
    <t>Một phần tầng trệt và một phần lầu 1 số 44 Nguyễn Huệ, Phường Bến Nghé, Quận 1, Thành phố Hồ Chí Minh, Việt Nam</t>
  </si>
  <si>
    <t>CircleK-HCM-Q9-SG0339</t>
  </si>
  <si>
    <t>CircleK-SG0339</t>
  </si>
  <si>
    <t>CircleK 1.01 tại tầng 1, CC S7.01 thuộc Khu nhà ở cao tầng</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</si>
  <si>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</si>
  <si>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CircleK-HCM-HBC-SG0340</t>
  </si>
  <si>
    <t>CircleK-SG0340</t>
  </si>
  <si>
    <t>CircleK 37 đường số 9A, Khu dân cư Trung Sơn</t>
  </si>
  <si>
    <t>37 đường số 9A, Khu dân cư Trung Sơn, Xã Bình Hưng, Huyện Bình Chánh, Thành Phố Hồ Chí Minh, Việt Nam</t>
  </si>
  <si>
    <t>CircleK-HCM-Q2-SG0341</t>
  </si>
  <si>
    <t>CircleK-SG0341</t>
  </si>
  <si>
    <t>CircleK Số 119 đường Trần Não</t>
  </si>
  <si>
    <t>Số 119 đường Trần Não, Khu phố 10, Phường An Khánh, Thành phố Thủ Đức, Thành phố Hồ Chí Minh, Việt Nam</t>
  </si>
  <si>
    <t>CircleK-HCM-Q1-SG0342</t>
  </si>
  <si>
    <t>CircleK-SG0342</t>
  </si>
  <si>
    <t>CircleK Một phần diện tích căn nhà số 42 Lê Lợi, Q1</t>
  </si>
  <si>
    <t>Một phần diện tích căn nhà số 42 Lê Lợi, Phường Bến Nghé, Quận 1, Thành phố Hồ Chí Minh, Việt Nam</t>
  </si>
  <si>
    <t>CircleK-HCM-TBH-SG0343</t>
  </si>
  <si>
    <t>CircleK-SG0343</t>
  </si>
  <si>
    <t>CircleK Khu vực C2 - Cảng Hàng không Quốc tế Tân Sơn Nhất</t>
  </si>
  <si>
    <t>Khu vực C2 - Tầng Trệt - Khu vực Thương mại Nhà để xe Ga quốc nội - Cảng Hàng không Quốc tế Tân Sơn Nhất, số 45 Trường Sơn, Phường 2, Quận Tân Bình, Thành phố Hồ Chí Minh, Việt Nam</t>
  </si>
  <si>
    <t>CircleK-HCM-BTN-SG0344</t>
  </si>
  <si>
    <t>CircleK-SG0344</t>
  </si>
  <si>
    <t>CircleK 73/5 Võ Văn Kiệt</t>
  </si>
  <si>
    <t>Tầng trệt và lầu 1 AK9-000.05 thuộc Khu công trình hỗn hợp lô F-Akari Hoàng Nam, số 73/5 Võ Văn Kiệt, Phường An Lạc, Quận Bình Tân, Thành phố Hồ Chí Minh, Việt Nam.</t>
  </si>
  <si>
    <t>CircleK-HCM-Q8-SG0345</t>
  </si>
  <si>
    <t>CircleK-SG0345</t>
  </si>
  <si>
    <t>CircleK 295 Dương Bá Trạc</t>
  </si>
  <si>
    <t>295 Dương Bá Trạc, Phường Rạch Ông, Quận 8, Thành phố Hồ Chí Minh, Việt Nam</t>
  </si>
  <si>
    <t>CircleK-HCM-Q3-SG0346</t>
  </si>
  <si>
    <t>Circlek-SG0346</t>
  </si>
  <si>
    <t xml:space="preserve">Cirlek 139 Hai Ba Trung </t>
  </si>
  <si>
    <t>139 Hai Ba Trung, Phuong Vo Thi Sau, Quan 3, Thanh pho Ho Chi Minh, Viet Nam</t>
  </si>
  <si>
    <t>CircleK-HCM-HNB-SG0347</t>
  </si>
  <si>
    <t>CircleK-SG0347</t>
  </si>
  <si>
    <t>CircleK Một phần diện tích căn nhà số 944 Lê Văn Lương, Nhà Bè</t>
  </si>
  <si>
    <t>Một phần diện tích căn nhà số 944 Lê Văn Lương, ấp 3, Xã Phước Kiển, Huyện Nhà Bè, Thành phố Hồ Chí Minh, Việt Nam</t>
  </si>
  <si>
    <t>CircleK-HCM-Q1-SG0348</t>
  </si>
  <si>
    <t>CircleK-SG0348</t>
  </si>
  <si>
    <t>CircleK Tầng trệt Phòng G04 - Tòa nhà PetroVietnam Tower tại số 1 - 5 Lê Duẩn</t>
  </si>
  <si>
    <t>Tầng trệt Phòng G04 - Tòa nhà PetroVietnam Tower tại số 1 - 5 Lê Duẩn, Phường Bến Nghé, Quận 1, Thành phố Hồ Chí Minh, Việt Nam</t>
  </si>
  <si>
    <t>CircleK-HCM-Q2-SG0349</t>
  </si>
  <si>
    <t>CircleK-SG0349</t>
  </si>
  <si>
    <t>CircleK 55 Thảo Điền, Thủ Đức</t>
  </si>
  <si>
    <t>55 Thảo Điền, Khu phố 2, Phường Thảo Điền, Thành phố Thủ Đức, Thành phố Hồ Chí Minh, Việt Nam</t>
  </si>
  <si>
    <t>CircleK-HCM-Q1-SG0350</t>
  </si>
  <si>
    <t>CircleK-SG0350</t>
  </si>
  <si>
    <t>CircleK 18 Lê Lai, Quận 1</t>
  </si>
  <si>
    <t>18 Lê Lai, Phường Bến Thành, Quận 1, Thành phố Hồ Chí Minh, Việt Nam</t>
  </si>
  <si>
    <t>CircleK-HCM-Q9-SG0351</t>
  </si>
  <si>
    <t>CircleK-SG0351</t>
  </si>
  <si>
    <t>CircleK 1.11 tại tầng 1, Tòa nhà chung cư BS10 thuộc Khu nhà ở cao tầng</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</si>
  <si>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</si>
  <si>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CircleK-HCM-Q4-SG0353</t>
  </si>
  <si>
    <t>CircleK-SG0353</t>
  </si>
  <si>
    <t>CircleK 106 Hoàng Diệu</t>
  </si>
  <si>
    <t>106 Hoàng Diệu, Phường 13, Quận 4, Thành phố Hồ Chí Minh, Việt Nam</t>
  </si>
  <si>
    <t>CircleK-HCM-PNN-SG0354</t>
  </si>
  <si>
    <t>CircleK-SG0354</t>
  </si>
  <si>
    <t>CircleK 116 Phổ Quang</t>
  </si>
  <si>
    <t>116 Phổ Quang, phường 09, quận Phú Nhuận, thành phố Hồ Chí Minh</t>
  </si>
  <si>
    <t>CircleK-HCM-BTH-SG0355</t>
  </si>
  <si>
    <t>CircleK-SG0355</t>
  </si>
  <si>
    <t>CircleK 188D Phan Văn Trị</t>
  </si>
  <si>
    <t>188D Phan Văn Trị, Phường Bình Thạnh, Thành phố Hồ Chí Minh, Việt Nam</t>
  </si>
  <si>
    <t>CircleK-HCM-HBC-SG0400</t>
  </si>
  <si>
    <t>CircleK-SG0400</t>
  </si>
  <si>
    <t>CircleK A10/7 Ấp 2</t>
  </si>
  <si>
    <t>A10/7 Ấp 2, xã Bình Hưng, huyện Bình Chánh, thành phố Hồ Chí Minh</t>
  </si>
  <si>
    <t>CircleK-VTU-01-VT3003</t>
  </si>
  <si>
    <t>CircleK-VT3003</t>
  </si>
  <si>
    <t>CircleK 1001 Bình Giã</t>
  </si>
  <si>
    <t>1001 Bình Giã, Phường Rạch Dừa, Thành Phố Vũng Tàu, Tỉnh Bà Rịa - Vũng Tàu</t>
  </si>
  <si>
    <t>Circlek; MIENNAM</t>
  </si>
  <si>
    <t>CircleK-VTU-01-VT3004</t>
  </si>
  <si>
    <t>CircleK-VT3004</t>
  </si>
  <si>
    <t>CircleK 15 La Văn Cầu</t>
  </si>
  <si>
    <t>15 La Văn Cầu, Phường Thắng Tam, Thành Phố Vũng Tàu, Tỉnh Bà Rịa - Vũng Tàu</t>
  </si>
  <si>
    <t>CircleK-VTU-01-VT3005</t>
  </si>
  <si>
    <t>CircleK-VT3005</t>
  </si>
  <si>
    <t>CircleK 153 Thùy Vân</t>
  </si>
  <si>
    <t>153 Thùy Vân, Phường Thắng Tam, Thành Phố Vũng Tàu, Tỉnh Bà Rịa - Vũng Tàu</t>
  </si>
  <si>
    <t>CircleK-VTU-01-VT3006</t>
  </si>
  <si>
    <t>CircleK-VT3006</t>
  </si>
  <si>
    <t>CircleK 1 Thùy Vân</t>
  </si>
  <si>
    <t>1 Thùy Vân, Phường 2, Thành Phố Vũng Tàu, Tỉnh Bà Rịa - Vũng Tàu</t>
  </si>
  <si>
    <t>CircleK-VTU-01-VT3008</t>
  </si>
  <si>
    <t>CircleK-VT3008</t>
  </si>
  <si>
    <t>CircleK 23D4 Đường 30/4</t>
  </si>
  <si>
    <t>23D4 Đường 30/4, Phường 9, Thành Phố Vũng Tàu, Tỉnh Bà Rịa - Vũng Tàu</t>
  </si>
  <si>
    <t>CircleK-VTU-01-VT3009</t>
  </si>
  <si>
    <t>CircleK-VT3009</t>
  </si>
  <si>
    <t>CircleK 205 Nam Kỳ Khởi Nghĩa</t>
  </si>
  <si>
    <t>205 Nam Kỳ Khởi Nghĩa, Phường 3, Thành Phố Vũng Tàu, Tỉnh Bà Rịa - Vũng Tàu</t>
  </si>
  <si>
    <t>CircleK-VTU-01-VT3010</t>
  </si>
  <si>
    <t>CircleK-VT3010</t>
  </si>
  <si>
    <t>CircleK 26 Phan Văn Trị</t>
  </si>
  <si>
    <t>26 Phan Văn Trị, Phường Thắng Tam, Thành Phố Vũng Tàu, Tỉnh Bà Rịa - Vũng Tàu</t>
  </si>
  <si>
    <t>CircleK-VTU-01-VT3011</t>
  </si>
  <si>
    <t>CircleK-VT3011</t>
  </si>
  <si>
    <t>CircleK 6 Quang Trung</t>
  </si>
  <si>
    <t>6 Quang Trung, Phường 1, Thành Phố Vũng Tàu, Tỉnh Bà Rịa - Vũng Tàu</t>
  </si>
  <si>
    <t>CircleK-VTU-01-VT3012</t>
  </si>
  <si>
    <t>CircleK-VT3012</t>
  </si>
  <si>
    <t>CircleK Số 12 Nhà Dịch Vụ 15 Tầng</t>
  </si>
  <si>
    <t>Số 12 Nhà Dịch Vụ 15 Tầng, Phường 7, Thành Phố Vũng Tàu, Tỉnh Bà Rịa - Vũng Tàu</t>
  </si>
  <si>
    <t>CircleK-VTU-01-VT3013</t>
  </si>
  <si>
    <t>CircleK-VT3013</t>
  </si>
  <si>
    <t>CircleK 4 Lê Lợi</t>
  </si>
  <si>
    <t>4 Lê Lợi, Phường 4, Thành Phố Vũng Tàu, Tỉnh Bà Rịa - Vũng Tàu</t>
  </si>
  <si>
    <t>CircleK-VTU-01-VT3014</t>
  </si>
  <si>
    <t>CircleK-VT3014</t>
  </si>
  <si>
    <t>CircleK 43 Thùy Vân</t>
  </si>
  <si>
    <t>43 Thùy Vân, Phường 2, Thành Phố Vũng Tàu, Tỉnh Bà Rịa - Vũng Tàu</t>
  </si>
  <si>
    <t>CircleK-VTU-01-VT3015</t>
  </si>
  <si>
    <t>CircleK-VT3015</t>
  </si>
  <si>
    <t>CircleK 117/21 Thùy Vân</t>
  </si>
  <si>
    <t>117/21 Thùy Vân, Phường 2, Thành Phố Vũng Tàu, Tỉnh Bà Rịa - Vũng Tàu</t>
  </si>
  <si>
    <t>CircleK-VTU-01-VT3017</t>
  </si>
  <si>
    <t>CircleK-VT3017</t>
  </si>
  <si>
    <t>CircleK 103 Thùy Vân</t>
  </si>
  <si>
    <t>103 Thùy Vân, Phường 2, Thành Phố Vũng Tàu, Tỉnh Bà Rịa - Vũng Tàu</t>
  </si>
  <si>
    <t>CircleK-VTU-01-VT3018</t>
  </si>
  <si>
    <t>CircleK-VT3018</t>
  </si>
  <si>
    <t>CircleK 152 Hoàng Hoa Thám</t>
  </si>
  <si>
    <t>152 Hoàng Hoa Thám, Phường 2, Thành Phố Vũng Tàu, Tỉnh Bà Rịa - Vũng Tàu</t>
  </si>
  <si>
    <t>CircleK-VTU-01-VT3019</t>
  </si>
  <si>
    <t>CircleK-VT3019</t>
  </si>
  <si>
    <t>CircleK Tầng Trệt CC Vũng Tàu Gold Sea - 172 Hoàng Hoa Thám</t>
  </si>
  <si>
    <t>Tầng Trệt CC Vũng Tàu Gold Sea - 172 Hoàng Hoa Thám, Phường 2, Thành Phố Vũng Tàu, Tỉnh Bà Rịa - Vũng Tàu</t>
  </si>
  <si>
    <t>CircleK-VTU-01-VT3020</t>
  </si>
  <si>
    <t>CircleK-VT3020</t>
  </si>
  <si>
    <t>CircleK 18 Nguyễn Trường Tộ</t>
  </si>
  <si>
    <t>18 Nguyễn Trường Tộ, Phường 3, Thành Phố Vũng Tàu, Tỉnh Bà Rịa - Vũng Tàu</t>
  </si>
  <si>
    <t>CircleK-VTU-01-VT3021</t>
  </si>
  <si>
    <t>CircleK-VT3021</t>
  </si>
  <si>
    <t>CircleK 78 Trần Hưng Đạo</t>
  </si>
  <si>
    <t>78 Trần Hưng Đạo, Phường 1, Thành Phố Vũng Tàu, Tỉnh Bà Rịa - Vũng Tàu</t>
  </si>
  <si>
    <t>COOP-GLI-01-BINHDINH</t>
  </si>
  <si>
    <t>COOP112</t>
  </si>
  <si>
    <t>CM Quy Nhơn</t>
  </si>
  <si>
    <t>Số 07, Đường Lê Duẩn, Phường Lý Thường Kiệt, Thành phố Quy Nhơn, Tỉnh Bình Định, Việt Nam</t>
  </si>
  <si>
    <t>COOP;MIENNAM</t>
  </si>
  <si>
    <t>BDH</t>
  </si>
  <si>
    <t>CM</t>
  </si>
  <si>
    <t>COOP-DTP-01-TIENGIANG</t>
  </si>
  <si>
    <t>COOP114</t>
  </si>
  <si>
    <t>CM Mỹ Tho</t>
  </si>
  <si>
    <t>Số 35 Ấp Bắc, P.5, TP.Mỹ Tho, Tỉnh Tiền Giang</t>
  </si>
  <si>
    <t>COOP-LDG-01-PHANTHIET</t>
  </si>
  <si>
    <t>COOP118</t>
  </si>
  <si>
    <t>CM Phan Thiết</t>
  </si>
  <si>
    <t>Số 1A Nguyễn Tất Thành, Phường Bình Hưng, Thành phố  Phan Thiết, Tỉnh Bình Thuận, Việt Nam</t>
  </si>
  <si>
    <t>COOP-AGG-01-SAIGONAG</t>
  </si>
  <si>
    <t>COOP119</t>
  </si>
  <si>
    <t>CM Long Xuyên</t>
  </si>
  <si>
    <t>Số 12 Nguyễn Huệ, Phường Mỹ Long, Thành phố Long Xuyên, Tỉnh An Giang, Việt Nam</t>
  </si>
  <si>
    <t>COOP-VLG-01-VINHLONG</t>
  </si>
  <si>
    <t>COOP120</t>
  </si>
  <si>
    <t>CM Vĩnh Long</t>
  </si>
  <si>
    <t>Số 26 đường 3/2, Phường 1, Thành phố  Vĩnh Long, Tỉnh Vĩnh Long, Việt Nam</t>
  </si>
  <si>
    <t>COOP-CTO-01-HAUGIANG</t>
  </si>
  <si>
    <t>COOP121</t>
  </si>
  <si>
    <t>CM Vị Thanh</t>
  </si>
  <si>
    <t>319 Trần Hưng Đạo, Phường I, Thành phố Vị Thanh, Tỉnh Hậu Giang, Việt Nam</t>
  </si>
  <si>
    <t>COOP-DLK-01-PHUYEN</t>
  </si>
  <si>
    <t>COOP122</t>
  </si>
  <si>
    <t>CM Tuy Hòa</t>
  </si>
  <si>
    <t>ô phố B8 khu dân dụng Duy Tân, Phường 4, TP Tuy Hoà, Tỉnh Phú Yên, Việt Nam</t>
  </si>
  <si>
    <t>PYN</t>
  </si>
  <si>
    <t>COOP12211</t>
  </si>
  <si>
    <t>CH CF PY Phú Thứ</t>
  </si>
  <si>
    <t>KP.PHÚ THỨ, THỊ TRẤN PHÚ THỨ, H.TÂY HÒA, TỈNH PHÚ YÊN, VIỆT NAM</t>
  </si>
  <si>
    <t>CF</t>
  </si>
  <si>
    <t>COOP12213</t>
  </si>
  <si>
    <t>CH CF PY Sơn Hòa</t>
  </si>
  <si>
    <t>KP.TRUNG HÒA, THỊ TRẤN CỦNG SƠN, HUYỆN SƠN HÒA, TỈNH PHÚ YÊN, VIỆT NAM</t>
  </si>
  <si>
    <t>COOP-GLI-01-GIALAI</t>
  </si>
  <si>
    <t>COOP123</t>
  </si>
  <si>
    <t>CM Pleiku</t>
  </si>
  <si>
    <t>21 đường Cách Mạng Tháng Tám, Phường Hoa Lư, Thành phố  Pleiku, Tỉnh Gia Lai, Việt Nam</t>
  </si>
  <si>
    <t>GLI</t>
  </si>
  <si>
    <t>COOP-DNI-01-BIENHOA</t>
  </si>
  <si>
    <t>COOP124</t>
  </si>
  <si>
    <t>CM Biên Hòa</t>
  </si>
  <si>
    <t>Số 121, Phạm Văn Thuận , P.Tân Tiến, TP.Biên Hòa, T.Đồng Nai</t>
  </si>
  <si>
    <t>COOP-DNI-01-SAIGONBP</t>
  </si>
  <si>
    <t>COOP127</t>
  </si>
  <si>
    <t>CM Đồng Xoài</t>
  </si>
  <si>
    <t>Khu trung tâm thương mại Đồng Xoài, đường Phú Riềng Đỏ, Phường Tân Bình, Thành Phố Đồng Xoài, Tỉnh Bình Phước, Việt Nam</t>
  </si>
  <si>
    <t>COOP-DNG-01-DANANG</t>
  </si>
  <si>
    <t>COOP128</t>
  </si>
  <si>
    <t>CM Đà Nẵng</t>
  </si>
  <si>
    <t>478 Điện Biên Phủ, Phường Thanh Khê Đông, Quận Thanh Khê, Thành phố Đà Nẵng, Việt Nam</t>
  </si>
  <si>
    <t>DNG</t>
  </si>
  <si>
    <t>COOP-HCM-PNN-RACHMIEU</t>
  </si>
  <si>
    <t>COOP130</t>
  </si>
  <si>
    <t>CM Rạch Miễu</t>
  </si>
  <si>
    <t>48 Hoa Sứ, Phường 07, Quận Phú Nhuận, Thành phố Hồ Chí Minh, Việt Nam</t>
  </si>
  <si>
    <t>COOP-VTU-01-VUNGTAU</t>
  </si>
  <si>
    <t>COOP131</t>
  </si>
  <si>
    <t>CM Vũng Tàu</t>
  </si>
  <si>
    <t>Số 36 Nguyễn Thái Học, Phường 7, Thành Phố Vũng Tàu, Tỉnh Bà Rịa - Vũng Tàu, Việt Nam</t>
  </si>
  <si>
    <t>COOP-DNG-01-TAMKY</t>
  </si>
  <si>
    <t>COOP132</t>
  </si>
  <si>
    <t>CM Tam Kỳ</t>
  </si>
  <si>
    <t>07 Phan Chu Trinh, Phường Phước Hòa, Thành phố Tam Kỳ, Tỉnh Quảng Nam, Việt Nam</t>
  </si>
  <si>
    <t>QNM</t>
  </si>
  <si>
    <t>COOP-HCM-Q3-NHIEULOC</t>
  </si>
  <si>
    <t>COOP133</t>
  </si>
  <si>
    <t>CM Nhiêu Lộc</t>
  </si>
  <si>
    <t>Cao ốc SCREC, Trường Sa, Phường 12, Quận 3, Thành phố Hồ Chí Minh, Việt Nam</t>
  </si>
  <si>
    <t>COOP-HCM-Q8-BINHDONG</t>
  </si>
  <si>
    <t>COOP134</t>
  </si>
  <si>
    <t>CM Tuy Lý Vương</t>
  </si>
  <si>
    <t>40-54 Tuy Lý Vương, Phường 13, Quận 8, Thành phố Hồ Chí Minh, Việt Nam</t>
  </si>
  <si>
    <t>COOP-HCM-Q5-ANDONG</t>
  </si>
  <si>
    <t>COOP135</t>
  </si>
  <si>
    <t>CM Hùng Vương</t>
  </si>
  <si>
    <t>96 Hùng Vương, Phường 09, Quận 5, Thành phố Hồ Chí Minh, Việt Nam</t>
  </si>
  <si>
    <t>COOP-HCM-BTN-BINHTAN</t>
  </si>
  <si>
    <t>COOP136</t>
  </si>
  <si>
    <t>CM Bình Tân</t>
  </si>
  <si>
    <t>158 Đường Số 19, Phường Bình Trị Đông B, Quận Bình Tân, Thành phố Hồ Chí Minh, Việt Nam</t>
  </si>
  <si>
    <t>COOP-TTH-01-HUE</t>
  </si>
  <si>
    <t>COOP137</t>
  </si>
  <si>
    <t>CM Huế</t>
  </si>
  <si>
    <t>Trung tâm Thương mại Trường Tiền Plaza, 06 Trần Hưng Đạo, Phường Phú Hòa, Thành phố Huế, Tỉnh Thừa Thiên - Huế, Việt Nam</t>
  </si>
  <si>
    <t>TTH</t>
  </si>
  <si>
    <t>COOP-DLK-01-SAIGONBMT</t>
  </si>
  <si>
    <t>COOP138</t>
  </si>
  <si>
    <t>CM Buôn Ma Thuột</t>
  </si>
  <si>
    <t>Số 71 đường Nguyễn Tất Thành, Phường Tân An, TP.Buôn Ma Thuột, Tỉnh Đắk Lắk, Việt Nam</t>
  </si>
  <si>
    <t>COOP-KHA-01-NHATRANG</t>
  </si>
  <si>
    <t>COOP140</t>
  </si>
  <si>
    <t>CM Nha Trang</t>
  </si>
  <si>
    <t>02 Lê Hồng Phong, Phường Phước Hải, Thành phố Nha Trang, Tỉnh Khánh Hòa, Việt Nam</t>
  </si>
  <si>
    <t>COOP-HCM-Q12-50455</t>
  </si>
  <si>
    <t>COOP141</t>
  </si>
  <si>
    <t>CM Nguyễn Ảnh Thủ</t>
  </si>
  <si>
    <t>167/2 Nguyễn ảnh Thủ, phường Trung Mỹ Tây, Quận 12, Thành phố Hồ Chí Minh, Việt Nam</t>
  </si>
  <si>
    <t>COOP-CMU-01-SAIGONBL2</t>
  </si>
  <si>
    <t>COOP142</t>
  </si>
  <si>
    <t>CM Bạc Liêu 2</t>
  </si>
  <si>
    <t>07 Trần Huỳnh, Phường 7, Thành Phố Bạc Liêu, Tỉnh Bạc Liêu, Việt Nam</t>
  </si>
  <si>
    <t>BLU</t>
  </si>
  <si>
    <t>COOP-AGG-01-KIENGIANG</t>
  </si>
  <si>
    <t>COOP144</t>
  </si>
  <si>
    <t>CM Kiên Giang</t>
  </si>
  <si>
    <t>Số 1332 đường Nguyễn Trung Trực, Phường An Bình, Thành phố Rạch Giá, Tỉnh Kiên Giang, Việt Nam</t>
  </si>
  <si>
    <t>COOP-QNI-01-QUANGNGAI</t>
  </si>
  <si>
    <t>COOP145</t>
  </si>
  <si>
    <t>CM Quảng Ngãi</t>
  </si>
  <si>
    <t>Hẻm 242 Nguyễn Nghiêm, Phường Nguyễn Nghiêm, Thành phố Quảng Ngãi, Tỉnh Quảng Ngãi, Việt Nam</t>
  </si>
  <si>
    <t>QNI</t>
  </si>
  <si>
    <t>COOP-CTO-01-SOCTRANG</t>
  </si>
  <si>
    <t>COOP147</t>
  </si>
  <si>
    <t>CM Sóc Trăng</t>
  </si>
  <si>
    <t>06 Hùng Vương, Phường 6, Thành phố Sóc Trăng, Tỉnh Sóc Trăng, Việt Nam</t>
  </si>
  <si>
    <t>STG</t>
  </si>
  <si>
    <t>COOP-KHA-01-PHANRANG</t>
  </si>
  <si>
    <t>COOP148</t>
  </si>
  <si>
    <t>CM Phan Rang</t>
  </si>
  <si>
    <t>Trung tâm Thương mại Chợ Thanh Hà, Đường Trần Phú, Phường Phủ Hà, TP. Phan Rang-Tháp Chàm, Tỉnh Ninh Thuận, Việt Nam</t>
  </si>
  <si>
    <t>COOP-HCM-Q1-84415</t>
  </si>
  <si>
    <t>COOP151</t>
  </si>
  <si>
    <t>CM Cống Quỳnh</t>
  </si>
  <si>
    <t>189C Cống Quỳnh, Phường Nguyễn Cư Trinh, Quận 1, Thành phố Hồ Chí Minh, Việt Nam</t>
  </si>
  <si>
    <t>COOP-HCM-HMN-HOCMON</t>
  </si>
  <si>
    <t>COOP152</t>
  </si>
  <si>
    <t>CM Hóc Môn</t>
  </si>
  <si>
    <t>380 đường Đặng Thúc Vịnh, ấp Thới Tứ 1, Xã Thới Tam Thôn, Huyện Hóc Môn, Thành phố Hồ Chí Minh, Việt Nam</t>
  </si>
  <si>
    <t>COOP-HCM-Q6-HAUGIANG</t>
  </si>
  <si>
    <t>COOP153</t>
  </si>
  <si>
    <t>CM Hậu Giang</t>
  </si>
  <si>
    <t>188 Hậu Giang, Phường 06, Quận 6, Thành phố Hồ Chí Minh, Việt Nam</t>
  </si>
  <si>
    <t>COOP-HCM-Q11-DAMSEN</t>
  </si>
  <si>
    <t>COOP154</t>
  </si>
  <si>
    <t>CM Phú Thọ</t>
  </si>
  <si>
    <t>Tầng trệt, Tầng 1, Tầng 2 (Siêu thị CM) Khu A, CC Phú Thọ, P.15, Q.11, TP.HCM, Việt Nam</t>
  </si>
  <si>
    <t>COOP-HCM-Q3-NDC</t>
  </si>
  <si>
    <t>COOP155</t>
  </si>
  <si>
    <t>CM Nguyễn Đình Chiểu</t>
  </si>
  <si>
    <t>168 Nguyễn Đình Chiểu, Phường Võ Thị Sáu, Quận 3, Thành phố Hồ Chí Minh, Việt Nam</t>
  </si>
  <si>
    <t>COOP-HCM-Q6-PHULAM</t>
  </si>
  <si>
    <t>COOP157</t>
  </si>
  <si>
    <t>CM Phú Lâm</t>
  </si>
  <si>
    <t>6 Bà Hom, Phường 13, Quận 6, Thành phố Hồ Chí Minh, Việt Nam</t>
  </si>
  <si>
    <t>COOP-HCM-TPU-THANGLOI</t>
  </si>
  <si>
    <t>COOP158</t>
  </si>
  <si>
    <t>CM Thắng Lợi</t>
  </si>
  <si>
    <t>102 Đường Phan Văn Hớn, phường Tân Thới Nhất, Quận 12, Thành phố Hồ Chí Minh, Việt Nam</t>
  </si>
  <si>
    <t>COOP-HCM-Q7-NAMSG</t>
  </si>
  <si>
    <t>COOP159</t>
  </si>
  <si>
    <t>CM Huỳnh Tấn Phát</t>
  </si>
  <si>
    <t>1362 Đường Huỳnh Tấn Phát, Khu Phố 1, Phường Phú Mỹ, Quận 7, Thành phố Hồ Chí Minh, Việt Nam</t>
  </si>
  <si>
    <t>COOP-HCM-PNN-PHUNHUAN</t>
  </si>
  <si>
    <t>COOP160</t>
  </si>
  <si>
    <t>CM Nguyễn Kiệm</t>
  </si>
  <si>
    <t>571-573 Nguyễn Kiệm, Phường 09, Quận Phú Nhuận, Thành phố Hồ Chí Minh, Việt Nam</t>
  </si>
  <si>
    <t>COOP-HCM-Q9-XLHN</t>
  </si>
  <si>
    <t>COOP161</t>
  </si>
  <si>
    <t>CM Xa Lộ Hà Nội</t>
  </si>
  <si>
    <t>191 Quang Trung, Phường Hiệp Phú, Quận 9 (Hết hiệu lực), Thành phố Hồ Chí Minh, Việt Nam</t>
  </si>
  <si>
    <t>COOP-HCM-GVP-GOVAP</t>
  </si>
  <si>
    <t>COOP162</t>
  </si>
  <si>
    <t>CM Phan Văn Trị</t>
  </si>
  <si>
    <t>543/1 Phan Văn Trị, Phường 7, Quận Gò Vấp, Thành phố Hồ Chí Minh, Việt Nam</t>
  </si>
  <si>
    <t>COOP-QTI-01-DONGHA</t>
  </si>
  <si>
    <t>COOP167</t>
  </si>
  <si>
    <t>CM Quảng Trị - Đông Hà</t>
  </si>
  <si>
    <t>Số 02 Trần Hưng Đạo, Phường 1, Thành phố Đông Hà, Tỉnh Quảng Trị, Việt Nam</t>
  </si>
  <si>
    <t>QTI</t>
  </si>
  <si>
    <t>COOP-VLG-01-TRAVINH</t>
  </si>
  <si>
    <t>COOP170</t>
  </si>
  <si>
    <t>CM Trà Vinh</t>
  </si>
  <si>
    <t>Đường Nguyễn Đáng, Khóm 3, Phường 6, Thành phố Trà Vinh, Tỉnh Trà Vinh, Việt Nam</t>
  </si>
  <si>
    <t>TVH</t>
  </si>
  <si>
    <t>COOP-LDG-01-BAOLOC</t>
  </si>
  <si>
    <t>COOP173</t>
  </si>
  <si>
    <t>CM Bảo Lộc</t>
  </si>
  <si>
    <t>Tháp nước đường Trần Phú, Phường 2, Thành phố Bảo Lộc, Tỉnh Lâm Đồng, Việt Nam</t>
  </si>
  <si>
    <t>COOP-KHA-01-CAMRANH</t>
  </si>
  <si>
    <t>COOP174</t>
  </si>
  <si>
    <t>CM Cam Ranh</t>
  </si>
  <si>
    <t>2038 Hùng Vương, Phường Cam Lộc, Thành phố Cam Ranh, Tỉnh Khánh Hòa, Việt Nam</t>
  </si>
  <si>
    <t>COOP-HCM-CCI-CUCHI</t>
  </si>
  <si>
    <t>COOP175</t>
  </si>
  <si>
    <t>CM Củ Chi</t>
  </si>
  <si>
    <t>357 Quốc lộ 22, ấp Thượng, Xã Tân Thông Hội, Huyện Củ Chi, Thành phố Hồ Chí Minh, Việt Nam</t>
  </si>
  <si>
    <t>COOP-TNH-01-TAYNINH</t>
  </si>
  <si>
    <t>COOP176</t>
  </si>
  <si>
    <t>CM Tây Ninh</t>
  </si>
  <si>
    <t>Số 576, đường Cách Mạng Tháng Tám, Phường 3, Thành phố Tây Ninh, Tỉnh Tây Ninh, Việt Nam</t>
  </si>
  <si>
    <t>TNH</t>
  </si>
  <si>
    <t>COOP-HCM-TPU-HOABINH</t>
  </si>
  <si>
    <t>COOP178</t>
  </si>
  <si>
    <t>CM Hòa Bình</t>
  </si>
  <si>
    <t>175 đường Hòa Bình, Phường Hiệp Tân, Quận Tân phú, Thành phố Hồ Chí Minh, Việt Nam</t>
  </si>
  <si>
    <t>COOP-PTO-00-VINHPHUC</t>
  </si>
  <si>
    <t>COOP179</t>
  </si>
  <si>
    <t>CM Vĩnh Phúc</t>
  </si>
  <si>
    <t>Tòa nhà Trung tâm Thương mại SOIVA Plaza, Đường Mê Linh, Phường Khai Quang, Thành phố Vĩnh Yên, Tỉnh Vĩnh Phúc, Việt Nam</t>
  </si>
  <si>
    <t>VPC</t>
  </si>
  <si>
    <t>COOP-HCM--CANGIO</t>
  </si>
  <si>
    <t>COOP180</t>
  </si>
  <si>
    <t>CM Cần Giờ</t>
  </si>
  <si>
    <t>Số 128, Đường Đào Cử, KP.Phong Thạnh, Thị Trấn Cần Thạnh, Huyện Cần Giờ, Thành phố Hồ Chí Minh, Việt Nam</t>
  </si>
  <si>
    <t>COOP-AGG-01-RACHGIA</t>
  </si>
  <si>
    <t>COOP184</t>
  </si>
  <si>
    <t>CM Rạch Giá</t>
  </si>
  <si>
    <t>Khu trung tâm thương mại tổng hợp 16 ha, Phường Vĩnh Thanh Vân, Thành phố Rạch Giá, Tỉnh Kiên Giang, Việt Nam</t>
  </si>
  <si>
    <t>COOP-HCM-TDC-BINHTRIEU</t>
  </si>
  <si>
    <t>COOP186</t>
  </si>
  <si>
    <t>CM Bình Triệu</t>
  </si>
  <si>
    <t>Số 68/1 Quốc lộ 13, Phường Hiệp Bình Chánh, Thành phố Thủ Đức, Thành phố Hồ Chí Minh, Việt Nam</t>
  </si>
  <si>
    <t>COOP-CTO-01-CANTHO</t>
  </si>
  <si>
    <t>COOP187</t>
  </si>
  <si>
    <t>CM Cần Thơ</t>
  </si>
  <si>
    <t>1, Đại lộ Hòa Bình, Phường Tân An, Quận Ninh Kiều, Thành phố Cần Thơ, Việt Nam</t>
  </si>
  <si>
    <t>COOP-TNH-01-TRANGBANG</t>
  </si>
  <si>
    <t>COOP189</t>
  </si>
  <si>
    <t>CM Trảng Bàng</t>
  </si>
  <si>
    <t>Khu phố Lộc An, Phường Trảng Bàng, Thị xã Trảng Bàng, Tỉnh Tây Ninh, Việt Nam</t>
  </si>
  <si>
    <t>COOP-HCM-GVP-DONGTHINH</t>
  </si>
  <si>
    <t>COOP196</t>
  </si>
  <si>
    <t>CM Foodcosa</t>
  </si>
  <si>
    <t>304A Quang Trung, Phường 11, Quận Gò Vấp, Thành phố Hồ Chí Minh, Việt Nam</t>
  </si>
  <si>
    <t>COOP-DTP-01-012</t>
  </si>
  <si>
    <t>COOP197</t>
  </si>
  <si>
    <t>CM Cao Lãnh</t>
  </si>
  <si>
    <t>01 Ngô Thời Nhậm, Phường 1, Thành phố Cao Lãnh, Tỉnh Đồng Tháp, Việt Nam</t>
  </si>
  <si>
    <t>COOP-VLG-01-013</t>
  </si>
  <si>
    <t>COOP199</t>
  </si>
  <si>
    <t>CM Bến Tre</t>
  </si>
  <si>
    <t>26A Trần Quốc Tuấn, Phường 4, Thành phố Bến Tre, Tỉnh Bến Tre, Việt Nam</t>
  </si>
  <si>
    <t>BTE</t>
  </si>
  <si>
    <t>COOP-HCM-CCI-2001</t>
  </si>
  <si>
    <t>COOP2001</t>
  </si>
  <si>
    <t>CH CF Tân Thạnh Đông</t>
  </si>
  <si>
    <t>533 Tỉnh Lộ 15, Xã Tân Thạnh Đông, Huyện Củ Chi, HCM</t>
  </si>
  <si>
    <t>COOP-HCM-Q6-2002</t>
  </si>
  <si>
    <t>COOP2002</t>
  </si>
  <si>
    <t>CH CF An Dương Vương 451</t>
  </si>
  <si>
    <t>451-453 An Dương Vương, Phường 11, Quận 6, HCM</t>
  </si>
  <si>
    <t>COOP-HCM-Q8-0161</t>
  </si>
  <si>
    <t>COOP2004</t>
  </si>
  <si>
    <t>CH CF Phạm Thế Hiển 2649</t>
  </si>
  <si>
    <t>2649 Phạm Thế Hiển, Phường 7, Quận 8</t>
  </si>
  <si>
    <t>COOP-HCM-BTN-2005</t>
  </si>
  <si>
    <t>COOP2005</t>
  </si>
  <si>
    <t>CH CF Hồ Văn Long 70</t>
  </si>
  <si>
    <t>70 Hồ Văn Long, P. Bình Hưng Hòa B,  Quận Bình Tân, TP. HCM</t>
  </si>
  <si>
    <t>COOP-HCM-Q9-2006</t>
  </si>
  <si>
    <t>COOP2006</t>
  </si>
  <si>
    <t>CH CF Lã Xuân Oai 138</t>
  </si>
  <si>
    <t>138A Lã Xuân Oai, Phường Tăng Nhơn Phú A, Quận 9, Tp.HCM</t>
  </si>
  <si>
    <t>COOP-HCM-Q7-0067</t>
  </si>
  <si>
    <t>COOP2007</t>
  </si>
  <si>
    <t>CH CF Trần Trọng Cung 65</t>
  </si>
  <si>
    <t>65 Trần Trọng Cung, P.Tân Thuận Đông, Quận 7, Tp.HCM</t>
  </si>
  <si>
    <t>COOP-HCM-HBC-2008</t>
  </si>
  <si>
    <t>COOP2008</t>
  </si>
  <si>
    <t xml:space="preserve">CH CF CC Hoàng Quân </t>
  </si>
  <si>
    <t>CC HQC, Block HQ3, Đường Nguyễn Văn Linh, Xã An Phú Tây, Huyện Bình Chánh, TP.HCM (Tầng trệt)</t>
  </si>
  <si>
    <t>COOP-HCM-TDC-2009</t>
  </si>
  <si>
    <t>COOP2009</t>
  </si>
  <si>
    <t>CH CF Gò Dưa 112</t>
  </si>
  <si>
    <t>112 Gò Dưa, P.Tam Bình,  Tp.Thủ Đức, HCM</t>
  </si>
  <si>
    <t>COOP-HCM-TPU-2010</t>
  </si>
  <si>
    <t>COOP2010</t>
  </si>
  <si>
    <t>CH CF CC IDICO</t>
  </si>
  <si>
    <t>Lô C Shophouse, CC Idico, 262 Lũy Bán Bích, P. Hòa Thạnh,  Quận Tân Phú, TP. HCM</t>
  </si>
  <si>
    <t>COOP-HCM-Q7-2011</t>
  </si>
  <si>
    <t>COOP2011</t>
  </si>
  <si>
    <t>CH CF CC LACASA</t>
  </si>
  <si>
    <t>Tầng 1 Block 1A, Khu phức hợp LaCaSa, Phường Phú Thuận, Quận 7</t>
  </si>
  <si>
    <t>COOP-HCM-TPU-2014</t>
  </si>
  <si>
    <t>COOP2014</t>
  </si>
  <si>
    <t>CH CF Kênh Tân Hóa</t>
  </si>
  <si>
    <t>Số 405-407 Kênh Tân Hóa, Phường Hòa Thạnh , Quận Tân Phú, Tp.HCM</t>
  </si>
  <si>
    <t>COOP-HCM-BTN-2015</t>
  </si>
  <si>
    <t>COOP2015</t>
  </si>
  <si>
    <t>CH CF Trương Phước Phan 169</t>
  </si>
  <si>
    <t>Số 169 Trương Phước Phan, KP8, Phường Bình Trị Đông, Quận Bình Tân, TP. HCM</t>
  </si>
  <si>
    <t>Coopfood; MIENNAM</t>
  </si>
  <si>
    <t>COOP-HCM-Q12-2016</t>
  </si>
  <si>
    <t>COOP2016</t>
  </si>
  <si>
    <t>CH CF Hà Huy Giáp 302</t>
  </si>
  <si>
    <t>302/40 Hà Huy Giáp, Phường Thạnh Xuân, Quận 12, Tp.HCM</t>
  </si>
  <si>
    <t>COOP-HCM-TPU-2017</t>
  </si>
  <si>
    <t>COOP2017</t>
  </si>
  <si>
    <t>CH CF Tân Sơn Nhì 387</t>
  </si>
  <si>
    <t>387 Tân Sơn Nhì, Phường Tân Thành, Quận Tân Phú, HCM</t>
  </si>
  <si>
    <t>COOP-HCM-Q7-0068</t>
  </si>
  <si>
    <t>COOP2018</t>
  </si>
  <si>
    <t>CH CF Savimex</t>
  </si>
  <si>
    <t>92A30, Khu dân cư Savimex, KP3, Phường Phú Thuận, Quận 7, Tp.HCM</t>
  </si>
  <si>
    <t>COOP-HCM-HMN-2019</t>
  </si>
  <si>
    <t>COOP2019</t>
  </si>
  <si>
    <t>CH CF Phan Văn Hớn 151</t>
  </si>
  <si>
    <t>151A Phan Văn Hớn, ấp 3, xã Xuân Thới Thượng, Huyện Hóc Môn, Tp.HCM</t>
  </si>
  <si>
    <t>COOP-HCM-TDC-2021</t>
  </si>
  <si>
    <t>COOP2021</t>
  </si>
  <si>
    <t>CH CF CC 4S Linh Đông</t>
  </si>
  <si>
    <t>65 Đường số 30, Linh Đông, trực thuộc, thành phố Thủ Đức, HCM</t>
  </si>
  <si>
    <t>COOP-HCM-TDC-0104</t>
  </si>
  <si>
    <t>COOP2023</t>
  </si>
  <si>
    <t>CH CF ĐS2 Trường Thọ</t>
  </si>
  <si>
    <t>91 Đường Số 2, Phường Trường Thọ, Quận Thủ Đức, Tp.HCM</t>
  </si>
  <si>
    <t>COOP-HCM-HMN-2025</t>
  </si>
  <si>
    <t>COOP2025</t>
  </si>
  <si>
    <t>CH CF Tân Xuân</t>
  </si>
  <si>
    <t>33/4A Ấp Mới 1, Xã Tân Xuân, Hóc Môn, TP. HCM</t>
  </si>
  <si>
    <t>COOP-HCM-Q9-0092</t>
  </si>
  <si>
    <t>COOP2027</t>
  </si>
  <si>
    <t>CH CF Tăng Nhơn Phú 26</t>
  </si>
  <si>
    <t>26 Tăng Nhơn Phú, Phước Long B, Quận 9, Tp.HCM</t>
  </si>
  <si>
    <t>COOP-HCM-TDC-0149</t>
  </si>
  <si>
    <t>COOP2028</t>
  </si>
  <si>
    <t>CH CF KDC Thanh Niên</t>
  </si>
  <si>
    <t>Góc đường số 1 và đường số 2, Hiệp Bình Phước, Quận Thủ Đức, Tp.HCM</t>
  </si>
  <si>
    <t>COOP-HCM-TDC-0058</t>
  </si>
  <si>
    <t>COOP2029</t>
  </si>
  <si>
    <t>CH CF CC Đạt Gia</t>
  </si>
  <si>
    <t>A03-04, CC Đạt Gia, 43 Cây Keo, Phường Tam Bình, Quận Thủ Đức, Tp.HCM</t>
  </si>
  <si>
    <t>COOP-HCM-TDC-0074</t>
  </si>
  <si>
    <t>COOP2030</t>
  </si>
  <si>
    <t>CH CF ĐS3 Hiệp Bình Phước</t>
  </si>
  <si>
    <t>12 Đường Số 3, Phường Hiệp Bình Phước, Quận Thủ Đức, Tp. HCM</t>
  </si>
  <si>
    <t>COOP-HCM-TDC-0146</t>
  </si>
  <si>
    <t>COOP2031</t>
  </si>
  <si>
    <t>CH CF Tỉnh Lộ 43</t>
  </si>
  <si>
    <t>898 Tỉnh Lộ 43, Quận Thủ Đức, Tp.HCM</t>
  </si>
  <si>
    <t>COOP-HCM-HMN-2032</t>
  </si>
  <si>
    <t>COOP2032</t>
  </si>
  <si>
    <t>CH CF Nguyễn Thị Sóc 153</t>
  </si>
  <si>
    <t>153 Nguyễn Thị Sóc, Ấp Bắc Lân, Xã Bà Điểm, Huyện Hóc Môn, Tp.HCM</t>
  </si>
  <si>
    <t>COOP-HCM-Q4-2033</t>
  </si>
  <si>
    <t>COOP2033</t>
  </si>
  <si>
    <t>CH CF Tôn Đản</t>
  </si>
  <si>
    <t>167 Tôn Đản, Phường 14, Quận 4, Tp.HCM</t>
  </si>
  <si>
    <t>COOP-HCM-HMN-2034</t>
  </si>
  <si>
    <t>COOP2034</t>
  </si>
  <si>
    <t>CH CF Hậu Lân</t>
  </si>
  <si>
    <t>35H-36H Hậu Lân, Xã Bà Điểm, Huyện Hóc Môn, Tp.HCM</t>
  </si>
  <si>
    <t>COOP-HCM-TBH-2035</t>
  </si>
  <si>
    <t>COOP2035</t>
  </si>
  <si>
    <t>CH CF Trần Văn Danh 12</t>
  </si>
  <si>
    <t>12-12A Trần Văn Danh, Phường 13, Quận Tân Bình, Tp.HCM</t>
  </si>
  <si>
    <t>COOP-HCM-TPU-2039</t>
  </si>
  <si>
    <t>COOP2039</t>
  </si>
  <si>
    <t>CH CF Nguyễn Hữu Tiến 11</t>
  </si>
  <si>
    <t>11 Nguyễn Hữu Tiến, Phường Tây Thạnh, Quận Tân Phú, Tp.HCM</t>
  </si>
  <si>
    <t>COOP-HCM-BTN-0118</t>
  </si>
  <si>
    <t>COOP2040</t>
  </si>
  <si>
    <t>CH CF Hồ Văn Long 30</t>
  </si>
  <si>
    <t>30 Hồ Văn Long, KP4, Phường Tân Tạo, Quận Bình Tân, Tp.HCM</t>
  </si>
  <si>
    <t>COOP-HCM-Q12-2041</t>
  </si>
  <si>
    <t>COOP2041</t>
  </si>
  <si>
    <t>CH CF Thạnh Lộc 17</t>
  </si>
  <si>
    <t>17-17A-17B-17C Thạnh Lộc 29, Phường Thạnh Lộc, Quận 12, Tp.HCM</t>
  </si>
  <si>
    <t>COOP-HCM-BTH-2042</t>
  </si>
  <si>
    <t>COOP2042</t>
  </si>
  <si>
    <t>CH CF Nguyễn Xí 247</t>
  </si>
  <si>
    <t>247A Nguyễn Xí, Phường 13, Quận Bình Thạnh, Tp.HCM</t>
  </si>
  <si>
    <t>COOP-HCM-Q7-0066</t>
  </si>
  <si>
    <t>COOP2043</t>
  </si>
  <si>
    <t>CH CF CC Belleza</t>
  </si>
  <si>
    <t>D1-14 Dự án Belleza tại Phạm Hữu Lầu, Phường Phú Mỹ, Quận 7, Tp.HCM</t>
  </si>
  <si>
    <t>COOP-HCM-TDC-2045</t>
  </si>
  <si>
    <t>COOP2045</t>
  </si>
  <si>
    <t>CH CF ĐS12 Trường Thọ</t>
  </si>
  <si>
    <t>1 Phần nhà số 2 và số 36 Đường 12, Phường Trường Thọ, Quận Thủ Đức, Tp.HCM</t>
  </si>
  <si>
    <t>COOP-HCM-Q9-0054</t>
  </si>
  <si>
    <t>COOP2046</t>
  </si>
  <si>
    <t>CH CF CC Eastern</t>
  </si>
  <si>
    <t>AG04 – AG05 tầng trệt Lô A CC Eastern, 299 Liên Phường, Phường Phú Hữu, Quận 9, Tp.HCM</t>
  </si>
  <si>
    <t>COOP-HCM-HNB-0136</t>
  </si>
  <si>
    <t>COOP2047</t>
  </si>
  <si>
    <t>CH CF CC Dragon Hill</t>
  </si>
  <si>
    <t>CC Dragon Hill Residence and Suites 2 TM03, Block 3 tầng trệt, 15A2 Nguyễn Hữu Thọ, Xã Phước Kiển, Huyện Nhà Bè, Tp.HCM</t>
  </si>
  <si>
    <t>COOP-HCM-Q9-0139</t>
  </si>
  <si>
    <t>COOP2048</t>
  </si>
  <si>
    <t>CH CF CC Him Lam Phú An</t>
  </si>
  <si>
    <t>Tầng trệt Block D – CC Him Lam Phú An, 32 Thủy Lợi, Phường Phước Long A, Quận 9, TP.HCM</t>
  </si>
  <si>
    <t>COOP-HCM-Q2-2051</t>
  </si>
  <si>
    <t>COOP2051</t>
  </si>
  <si>
    <t>CH CF Bình An</t>
  </si>
  <si>
    <t>33 Đường Số 2, Ấp Bình Khánh 2, Phường Bình An, Quận 2, TP.HCM</t>
  </si>
  <si>
    <t>COOP-HCM-PNN-2052</t>
  </si>
  <si>
    <t>COOP2052</t>
  </si>
  <si>
    <t xml:space="preserve">CH CF Phan Xích Long 37 </t>
  </si>
  <si>
    <t>37C Phan Xích Long, P.3,  Quận Phú Nhuận, TP.HCM</t>
  </si>
  <si>
    <t>COOP-HCM-TPU-2056</t>
  </si>
  <si>
    <t>COOP2056</t>
  </si>
  <si>
    <t>CH CF Vườn Lài 192</t>
  </si>
  <si>
    <t>192 Đường Vườn Lài, Tân Quý, Tân Phú, Thành phố Hồ Chí Minh</t>
  </si>
  <si>
    <t>COOP-HCM-Q12-2057</t>
  </si>
  <si>
    <t>COOP2057</t>
  </si>
  <si>
    <t>CH CF Nguyễn Thị Đặng 367</t>
  </si>
  <si>
    <t>367 Nguyễn Thị Đặng, Khu phố 4, Phường Tân Thới Hiệp, Quận 12, Tp.HCM</t>
  </si>
  <si>
    <t>COOP-HCM-TBH-2059</t>
  </si>
  <si>
    <t>COOP2059</t>
  </si>
  <si>
    <t>CH CF Trần Văn Quang 86</t>
  </si>
  <si>
    <t>86 Trần Văn Quang, Phường 10, Tân Bình, Thành phố Hồ Chí Minh</t>
  </si>
  <si>
    <t>COOP-HCM-CCI-2060</t>
  </si>
  <si>
    <t>COOP2060</t>
  </si>
  <si>
    <t>CH CF Tỉnh Lộ 8-628</t>
  </si>
  <si>
    <t>628 Tỉnh Lộ 8, Xã Phước Vĩnh An, Huyện Củ Chi, Tp.HCM</t>
  </si>
  <si>
    <t>COOP-HCM-BTH-2063</t>
  </si>
  <si>
    <t>COOP2063</t>
  </si>
  <si>
    <t>CH CF Phan Văn Hân 182</t>
  </si>
  <si>
    <t>182 Phan Văn Hân, Phường 17, Quận Bình Thạnh, Tp.HCM</t>
  </si>
  <si>
    <t>COOP-HCM-BTH-0111</t>
  </si>
  <si>
    <t>COOP2064</t>
  </si>
  <si>
    <t>CH CF Vạn Kiếp 31</t>
  </si>
  <si>
    <t>31 Vạn Kiếp , Phường 2, Quận Bình Thạnh, Tp.HCM</t>
  </si>
  <si>
    <t>COOP-HCM-Q9-0094</t>
  </si>
  <si>
    <t>COOP2065</t>
  </si>
  <si>
    <t xml:space="preserve">CH CF Trương Văn Thành 68  </t>
  </si>
  <si>
    <t>66A-68 Trương Văn Thành, KP6, Phường Hiệp Phú, Quận 9, Tp.HCM</t>
  </si>
  <si>
    <t>COOP-HCM-TDC-2066</t>
  </si>
  <si>
    <t>COOP2066</t>
  </si>
  <si>
    <t>CH CF Tam Hà 64</t>
  </si>
  <si>
    <t>64 Tam Hà, Khu Phố 3, Phường Tam Phú, Quận Thủ Đức, Tp.HCM</t>
  </si>
  <si>
    <t>COOP-HCM-HNB-2069</t>
  </si>
  <si>
    <t>COOP2069</t>
  </si>
  <si>
    <t xml:space="preserve">CH CF Lê Văn Lương 1187 </t>
  </si>
  <si>
    <t>1187 Đường  Lê Văn Lương, Ấp 3, Nhà Bè, Thành phố Hồ Chí Minh</t>
  </si>
  <si>
    <t>COOP-HCM-BTN-2072</t>
  </si>
  <si>
    <t>COOP2072</t>
  </si>
  <si>
    <t>CH CF CC Hoàng Kim Thế Gia</t>
  </si>
  <si>
    <t>A.002 CC Hoàng Kim Thế Gia, 31 Trương Phước Phan, Phường Bình Trị Đông, Quận Bình Tân, Tp.HCM</t>
  </si>
  <si>
    <t>COOP-HCM-BTN-2073</t>
  </si>
  <si>
    <t>COOP2073</t>
  </si>
  <si>
    <t>CH CF liên khu 4-5</t>
  </si>
  <si>
    <t>Liên khu 4-5, khu phố 4, phường Bình Hưng Hòa B, quận Bình Tân, thành phố Hồ Chí Minh</t>
  </si>
  <si>
    <t>COOP-HCM-TDC-0075</t>
  </si>
  <si>
    <t>COOP2074</t>
  </si>
  <si>
    <t>CH CF Lê Thị Hoa 240</t>
  </si>
  <si>
    <t>240 Lê Thị Hoa, KP5, Phường Bình Chiểu, Quận Thủ Đức, Tp.HCM</t>
  </si>
  <si>
    <t>COOP-HCM-Q9-0081</t>
  </si>
  <si>
    <t>COOP2075</t>
  </si>
  <si>
    <t>CH CF Đỗ Xuân Hợp 729</t>
  </si>
  <si>
    <t>729 Đỗ Xuân Hợp, Phường Phú Hữu, Quận 9, Tp.HCM</t>
  </si>
  <si>
    <t>COOP-HCM-Q12-2076</t>
  </si>
  <si>
    <t>COOP2076</t>
  </si>
  <si>
    <t>CH CF Trần Thị Cờ 292</t>
  </si>
  <si>
    <t>292 Trần Thị Cờ, KP3, Phường Thới An, Quận 12, Tp.HCM</t>
  </si>
  <si>
    <t>COOP-HCM-Q7-0073</t>
  </si>
  <si>
    <t>COOP2077</t>
  </si>
  <si>
    <t xml:space="preserve">CH CF Lâm Văn Bền 22 </t>
  </si>
  <si>
    <t>22 Lâm Văn Bền, Phường Tân Kiểng, Quân 7, Tp.HCM</t>
  </si>
  <si>
    <t>COOP-HCM-TBH-2078</t>
  </si>
  <si>
    <t>COOP2078</t>
  </si>
  <si>
    <t xml:space="preserve">CH CF Nguyễn Thái Bình 349 </t>
  </si>
  <si>
    <t>349 Nguyễn Thái Bình, Phường 12, Quận Tân Bình, Tp.HCM</t>
  </si>
  <si>
    <t>COOP-HCM-TDC-2079</t>
  </si>
  <si>
    <t>COOP2079</t>
  </si>
  <si>
    <t>CH CF ĐS9 Linh Tây</t>
  </si>
  <si>
    <t>63A Đường số 9, Phường Linh Tây, Quận Thủ Đức, Tp.HCM</t>
  </si>
  <si>
    <t>COOP-HCM-HMN-2080</t>
  </si>
  <si>
    <t>COOP2080</t>
  </si>
  <si>
    <t>CH CF Trần Văn Mười 12</t>
  </si>
  <si>
    <t>12/6B Trần Văn Mười, Xã Xuân Thới Đông, Hóc Môn, TP. HCM</t>
  </si>
  <si>
    <t>COOP-HCM-GVP-2082</t>
  </si>
  <si>
    <t>COOP2082</t>
  </si>
  <si>
    <t>CH CF An Lộc</t>
  </si>
  <si>
    <t>107-109 ĐƯỜNG SỐ 5, PHƯỜNG 17, QUẬN GÒ VẤP, HCM</t>
  </si>
  <si>
    <t>COOP-HCM-Q12-2085</t>
  </si>
  <si>
    <t>COOP2085</t>
  </si>
  <si>
    <t>CH CF Phan Văn Hớn 285</t>
  </si>
  <si>
    <t>285 Đường Phan Văn Hớn, Phường Tân Thới Nhất, Quận 12, Tp.HCM</t>
  </si>
  <si>
    <t>COOP-HCM-Q12-2086</t>
  </si>
  <si>
    <t>COOP2086</t>
  </si>
  <si>
    <t>CH CF Trường Chinh 22</t>
  </si>
  <si>
    <t>Tầng 1, 22/14 Trường Chinh, Phường Tân Thới Nhất, Quận 12, Tp.HCM</t>
  </si>
  <si>
    <t>COOP-HCM-BTN-2087</t>
  </si>
  <si>
    <t>COOP2087</t>
  </si>
  <si>
    <t>CH CF Vision</t>
  </si>
  <si>
    <t>96 Trần Đại Nghĩa, Phường Tân Tạo A, Quận Bình Tân, Tp.HCM</t>
  </si>
  <si>
    <t>COOP-HCM-TDC-2088</t>
  </si>
  <si>
    <t>COOP2088</t>
  </si>
  <si>
    <t>CH CF Tam Phú</t>
  </si>
  <si>
    <t>0.07, khối A1, CC Tam Phú, đường Cây Keo, Phường Tam Phú, Quận Thủ Đức, Tp.HCM</t>
  </si>
  <si>
    <t>COOP-HCM-TDC-2089</t>
  </si>
  <si>
    <t>COOP2089</t>
  </si>
  <si>
    <t>CH CF Sunview</t>
  </si>
  <si>
    <t>Tang 1, khoi A1 chung cu thuoc du an khu nha o Hiep Binh phuoc-Tam Binh, p. Hiep Binh Phuoc, Q. Thu Đuc, tp. HCM</t>
  </si>
  <si>
    <t>COOP-HCM-Q9-0109</t>
  </si>
  <si>
    <t>COOP2092</t>
  </si>
  <si>
    <t>CH CF Đông Tăng Long</t>
  </si>
  <si>
    <t>1451 Nguyễn Duy Trinh, KP Phước Lai, Phường Trường Thạnh, Quận 9, Tp.HCM</t>
  </si>
  <si>
    <t>COOP-HCM-TDC-0148</t>
  </si>
  <si>
    <t>COOP2093</t>
  </si>
  <si>
    <t>CH CF CC Linh Tây Tower</t>
  </si>
  <si>
    <t>Căn hộ thương mại số 08 tòa nhà Linh Tây Tower, Số TM1.08 Đường D1, Khu phố 1, Phường Linh Tây, Quận Thủ Đức</t>
  </si>
  <si>
    <t>COOP-HCM-Q9-0095</t>
  </si>
  <si>
    <t>COOP2094</t>
  </si>
  <si>
    <t>CH CF 9 View</t>
  </si>
  <si>
    <t>Số 1 Đường số 1, khu phố 4, Phường Phước Long B, Quận 9, Tp.HCM</t>
  </si>
  <si>
    <t>COOP-HCM-Q9-2095</t>
  </si>
  <si>
    <t>COOP2095</t>
  </si>
  <si>
    <t xml:space="preserve">CH CF Thủ Thiêm Garden </t>
  </si>
  <si>
    <t>269 Đường Liên Phường, Khu phố 6, Phường Phước Long B, Quận 9, Tp.HCM</t>
  </si>
  <si>
    <t>COOP-HCM-Q3-0103</t>
  </si>
  <si>
    <t>COOP2096</t>
  </si>
  <si>
    <t>CH CF Trần Quốc Thảo 171</t>
  </si>
  <si>
    <t>171 Trần Quốc Thảo, Phường 9, quận 3, Tp.HCM</t>
  </si>
  <si>
    <t>COOP-HCM-Q5-0099</t>
  </si>
  <si>
    <t>COOP2098</t>
  </si>
  <si>
    <t>CH CF The Garden Mall</t>
  </si>
  <si>
    <t>190 Hồng Bàng, Phường 15, Quận 5, Thành phố Hồ Chí Minh</t>
  </si>
  <si>
    <t>COOP-HCM-Q7-0163</t>
  </si>
  <si>
    <t>COOP2100</t>
  </si>
  <si>
    <t>CH CF Lê Văn Lương 302</t>
  </si>
  <si>
    <t>302 Lê Văn Lương, Phường Tân Hưng, Quận 7, TP. HCM</t>
  </si>
  <si>
    <t>COOP-HCM-BTN-2101</t>
  </si>
  <si>
    <t>COOP2101</t>
  </si>
  <si>
    <t>CH CF Đất Mới 272</t>
  </si>
  <si>
    <t>272A Đ. Bình Trị Đông, Khu phố 1, Bình Tân, Thành phố Hồ Chí Minh</t>
  </si>
  <si>
    <t>COOP-HCM-Q12-2102</t>
  </si>
  <si>
    <t>COOP2102</t>
  </si>
  <si>
    <t>CH CF Tô Ngọc Vân 478</t>
  </si>
  <si>
    <t>478A - 482A Tô Ngọc Vân, Phường Thạnh Xuân, Quận 12, TP. HCM</t>
  </si>
  <si>
    <t>COOP-HCM-Q9-0159</t>
  </si>
  <si>
    <t>COOP2103</t>
  </si>
  <si>
    <t>CH CF Phú Hữu</t>
  </si>
  <si>
    <t>828A Nguyễn Duy Trinh, Phường Phú Hữu, Quận 9, Tp. HCM</t>
  </si>
  <si>
    <t>COOP-HCM-GVP-2104</t>
  </si>
  <si>
    <t>COOP2104</t>
  </si>
  <si>
    <t>CH CF Cây Trâm</t>
  </si>
  <si>
    <t>246 Đ. Nguyễn Văn Khối, Phường 9, Quận Gò Vấp, Thành phố Hồ Chí Minh</t>
  </si>
  <si>
    <t>COOP-HCM-CCI-2105</t>
  </si>
  <si>
    <t>COOP2105</t>
  </si>
  <si>
    <t>CH CF Tỉnh Lộ 15 - 275</t>
  </si>
  <si>
    <t>275 Tỉnh Lộ 15, Ấp 9, Xã Tân Thạnh Đông, Huyện Củ Chi, Tp. HCM</t>
  </si>
  <si>
    <t>COOP-HCM-HBC-2106</t>
  </si>
  <si>
    <t>COOP2106</t>
  </si>
  <si>
    <t>CH CF CC Calla Garden</t>
  </si>
  <si>
    <t>13C Nguyễn Văn Linh , Xã Phong Phú , Huyện Bình Chánh , tphcm</t>
  </si>
  <si>
    <t>COOP-HCM-PNN-0090</t>
  </si>
  <si>
    <t>COOP2107</t>
  </si>
  <si>
    <t>CH CF Nguyễn Kiệm</t>
  </si>
  <si>
    <t>556 Nguyễn Kiệm, Phường 4, Quận Phú Nhuận, Tp. HCM</t>
  </si>
  <si>
    <t>COOP-HCM-Q9-2108</t>
  </si>
  <si>
    <t>COOP2108</t>
  </si>
  <si>
    <t>CH CF CC Ehome S</t>
  </si>
  <si>
    <t>Tầng 1 (trệt) , Block A Ehome S, Đường số 9, Khu phố 2, Phường Phú Hữu, Quận 9, TP.Hồ Chí Minh.</t>
  </si>
  <si>
    <t>COOP-HCM-GVP-2109</t>
  </si>
  <si>
    <t>COOP2109</t>
  </si>
  <si>
    <t>CH CF Lê Đức Thọ 269</t>
  </si>
  <si>
    <t>269 Lê Đức Thọ, Phường 17, Quận Gò Vấp, HCM</t>
  </si>
  <si>
    <t>COOP-HCM-Q5-0211</t>
  </si>
  <si>
    <t>COOP211</t>
  </si>
  <si>
    <t>CH CF Phan Văn Trị</t>
  </si>
  <si>
    <t>Lô B cc  Phan Văn Trị , P10, Q5, HCM</t>
  </si>
  <si>
    <t>COOP-HCM-Q12-2110</t>
  </si>
  <si>
    <t>COOP2110</t>
  </si>
  <si>
    <t>CH CF Nguyễn Thị Búp 101M</t>
  </si>
  <si>
    <t>101M Nguyễn Thị Búp, Khu Phố 3, Phường Hiệp Thành, Quận 12, HCM</t>
  </si>
  <si>
    <t>COOP-HCM-Q8-0162</t>
  </si>
  <si>
    <t>COOP2111</t>
  </si>
  <si>
    <t>CH CF Phạm Nhữ Tăng 11</t>
  </si>
  <si>
    <t>11-13 Phạm Nhữ Tăng, Phường 4, Quận 8, TP.Hồ Chí Minh</t>
  </si>
  <si>
    <t>COOP-HCM-HBC-0114</t>
  </si>
  <si>
    <t>COOP2112</t>
  </si>
  <si>
    <t>CH CF CC Lovera Khang Điền</t>
  </si>
  <si>
    <t>Căn hộ số 1.10, Tháp A, chung cư Lovera Vista Khang Điền, đường số 19, ấp 3, xã Phong Phú, huyện Bình Chánh, TP.HCM</t>
  </si>
  <si>
    <t>COOP-HCM-GVP-2113</t>
  </si>
  <si>
    <t>COOP2113</t>
  </si>
  <si>
    <t>CH CF CC Saigon Co.op</t>
  </si>
  <si>
    <t>Tầng trệt, CC Sài Gòn Co.op, một phần thửa số 33 - tờ bản đồ số 40 (Bộ địa chính), phường 15, quận Gò Vấp, HCM</t>
  </si>
  <si>
    <t>COOP-HCM-Q8-0100</t>
  </si>
  <si>
    <t>COOP2114</t>
  </si>
  <si>
    <t xml:space="preserve">CH CF CC Diamond Riverside </t>
  </si>
  <si>
    <t>Căn thương mại D-S01, D-S02, Tháp D, Khu căn hộ cao tầng Diamond Riverside, 1646A đường Võ Văn Kiệt, phường 16, quận 8, thành phố Hồ Chí Minh</t>
  </si>
  <si>
    <t>COOP-HCM-BTH-2115</t>
  </si>
  <si>
    <t>COOP2115</t>
  </si>
  <si>
    <t>CH CF Thanh Đa</t>
  </si>
  <si>
    <t>49-50 đường số 1, P.26, Q.Bình Thạnh, HCM</t>
  </si>
  <si>
    <t>COOP-HCM-TPU-0283</t>
  </si>
  <si>
    <t>COOP2116</t>
  </si>
  <si>
    <t>CH CF Tây Thạnh</t>
  </si>
  <si>
    <t>216-218 Tây Thạnh, phường Tây Thạnh, Quận Tân Phú , Tp.HCM</t>
  </si>
  <si>
    <t>COOP-HCM-BTN-0133</t>
  </si>
  <si>
    <t>COOP2117</t>
  </si>
  <si>
    <t>CH CF Đường Số 1 Tên Lửa</t>
  </si>
  <si>
    <t>166-168-170-172 Đường số 1, Phường Bình Trị Đông B, Quận Bình Tân, TP.Hồ Chí Minh</t>
  </si>
  <si>
    <t>COOP-HCM-HBC-0130</t>
  </si>
  <si>
    <t>COOP2119</t>
  </si>
  <si>
    <t>CH CF Liên Ấp 2-6</t>
  </si>
  <si>
    <t>F3/6Q Ấp 6, xã Vĩnh Lộc A, huyện Bình Chánh, TP.Hồ Chí Minh.</t>
  </si>
  <si>
    <t>COOP-HCM-Q1-212</t>
  </si>
  <si>
    <t>COOP212</t>
  </si>
  <si>
    <t>CH CF Pasteur</t>
  </si>
  <si>
    <t>95 Pasteur Q.1, HCM</t>
  </si>
  <si>
    <t>COOP-HCM-Q3-2120</t>
  </si>
  <si>
    <t>COOP2120</t>
  </si>
  <si>
    <t>CH CF Nguyễn Thông 1</t>
  </si>
  <si>
    <t>Số 1 Nguyễn Thông, phường 9, Quận 3, TP.Hồ Chí Minh.</t>
  </si>
  <si>
    <t>COOP-HCM-Q8-0827</t>
  </si>
  <si>
    <t>COOP2121</t>
  </si>
  <si>
    <t>CH CF Ba Đình</t>
  </si>
  <si>
    <t>827 Ba Đình, Phường 10, Quận 8, Thành phố Hồ Chí Minh.</t>
  </si>
  <si>
    <t>COOP-HCM-HNB-2123</t>
  </si>
  <si>
    <t>COOP2123</t>
  </si>
  <si>
    <t>CH CF Bình Khánh</t>
  </si>
  <si>
    <t>2680 Huỳnh Tấn Phát, Phú Xuân, Nhà Bè, HCM</t>
  </si>
  <si>
    <t>COOP-HCM-TPU-2124</t>
  </si>
  <si>
    <t>COOP2124</t>
  </si>
  <si>
    <t>CH CF Thoại Ngọc Hầu 1</t>
  </si>
  <si>
    <t>1C Thoại Ngọc Hầu, Phường Hòa Thạnh, Quận Tân Phú, HCM</t>
  </si>
  <si>
    <t>COOP-HCM-Q10-2125</t>
  </si>
  <si>
    <t>COOP2125</t>
  </si>
  <si>
    <t>CH CF Vĩnh Viễn 393</t>
  </si>
  <si>
    <t>391-393 Vĩnh Viễn, Phường 5, Quận 10, HCM</t>
  </si>
  <si>
    <t>COOP-HCM-HNB-0002</t>
  </si>
  <si>
    <t>COOP2126</t>
  </si>
  <si>
    <t xml:space="preserve">CH CF CC Phú Gia </t>
  </si>
  <si>
    <t>A1.01 Lô A CC Phú Gia, Khu Dân cư Phú Gia, Tổ 17, Ấp 1, xã Phú Xuân, huyện Nhà Bè, TP.HCM</t>
  </si>
  <si>
    <t>COOP-HCM-Q9-0107</t>
  </si>
  <si>
    <t>COOP2128</t>
  </si>
  <si>
    <t>CH CF CC Safira Khang Điền</t>
  </si>
  <si>
    <t>B2.01.13-TM tại tầng 01 và tầng 02 của tháp B2 thuộc Cao ốc Safira, Phường Phú Hữu, Quận 9, HCM</t>
  </si>
  <si>
    <t>COOP-HCM-HNB-2129</t>
  </si>
  <si>
    <t>COOP2129</t>
  </si>
  <si>
    <t>CH CF Nguyễn Văn Tạo</t>
  </si>
  <si>
    <t>102/5 Đường Nguyễn Văn Tạo, Ấp 1, Xã Hiệp Phước, Huyện Nhà Bè, HCM</t>
  </si>
  <si>
    <t>COOP-HCM-Q5-213</t>
  </si>
  <si>
    <t>COOP213</t>
  </si>
  <si>
    <t>CH CF Traần Chánh Chiếu</t>
  </si>
  <si>
    <t>113 Trần Chánh Chiếu, P14, Q5, HCM</t>
  </si>
  <si>
    <t>COOP-HCM-TDC-0144</t>
  </si>
  <si>
    <t>COOP2130</t>
  </si>
  <si>
    <t>CH CF Hồ Văn Tư</t>
  </si>
  <si>
    <t>60 Hồ Văn Tư, Phường Trường Thọ, Quận Thủ Đức, HCM</t>
  </si>
  <si>
    <t>COOP-HCM-TPU-2131</t>
  </si>
  <si>
    <t>COOP2131</t>
  </si>
  <si>
    <t>CH CF Quách Đình Bảo</t>
  </si>
  <si>
    <t>37 Quách Đình Bảo, Phường Phú Thạnh, Quận Tân Phú, HCM</t>
  </si>
  <si>
    <t>COOP-HCM-PNN-2132</t>
  </si>
  <si>
    <t>COOP2132</t>
  </si>
  <si>
    <t>CH CF Trương Quốc Dung</t>
  </si>
  <si>
    <t>35 Trương Quốc Dung, Phường 8, Phú Nhuận, HCM</t>
  </si>
  <si>
    <t>COOP-HCM-HNB-2134</t>
  </si>
  <si>
    <t>COOP2134</t>
  </si>
  <si>
    <t>CH CF CC Phú Hoàng Anh</t>
  </si>
  <si>
    <t>Nhà thương mại dịch vụ số 1.4, tầng 1, Khu C Cao ốc Phú Hoàng Anh, Nguyễn Hữu Thọ, phường Phước Kiển, huyện Nhà Bè, TP.HCM</t>
  </si>
  <si>
    <t>COOP-HCM-GVP-2135</t>
  </si>
  <si>
    <t>COOP2135</t>
  </si>
  <si>
    <t>CH CF Nguyễn Văn Dung</t>
  </si>
  <si>
    <t>18C - 18D Nguyễn Văn Dung, Phường 6, Quận Gò Vấp, Thành phố Hồ Chí Minh</t>
  </si>
  <si>
    <t>COOP-HCM-Q8-0101</t>
  </si>
  <si>
    <t>COOP2136</t>
  </si>
  <si>
    <t>CH CF Phú Định</t>
  </si>
  <si>
    <t>62 An Dương Vương, Phường 16, Quận 8, Thành phố Hồ Chí Minh</t>
  </si>
  <si>
    <t>COOP-HCM-Q1-2137</t>
  </si>
  <si>
    <t>COOP2137</t>
  </si>
  <si>
    <t>CH CF Nguyễn Thái Học Premium</t>
  </si>
  <si>
    <t>199-205 Nguyễn Thái Học, Phường Phạm Ngũ Lão, Quận 1, Thành phố Hồ Chí Minh</t>
  </si>
  <si>
    <t>COOP-HCM-TDC-2138</t>
  </si>
  <si>
    <t>COOP2138</t>
  </si>
  <si>
    <t>CH CF Đường Số 8 Linh Trung</t>
  </si>
  <si>
    <t>12 Đường Sô 8  , Phường linh Trung ,Thành Phố Thủ Đức , TPHCM</t>
  </si>
  <si>
    <t>COOP-HCM-BTH-214</t>
  </si>
  <si>
    <t>COOP214</t>
  </si>
  <si>
    <t>CH CF Chu Văn An</t>
  </si>
  <si>
    <t>49-50 đường số 1, P26, Q.Bình Thạnh</t>
  </si>
  <si>
    <t>COOP-HCM-HBC-2141</t>
  </si>
  <si>
    <t>COOP2141</t>
  </si>
  <si>
    <t>CH CF Thới Hòa</t>
  </si>
  <si>
    <t>E5/18B Thới Hoà, Ấp 5, xã Vĩnh Lộc A, huyện Bình Chánh, TP.HCM</t>
  </si>
  <si>
    <t>COOP-HCM-Q3-2142</t>
  </si>
  <si>
    <t>COOP2142</t>
  </si>
  <si>
    <t>CH CF Kỳ Đồng</t>
  </si>
  <si>
    <t>20 A Kỳ Đồng, Phường 9 , Quận 3 , Tphcm</t>
  </si>
  <si>
    <t>COOP-HCM-Q9-0001</t>
  </si>
  <si>
    <t>COOP2143</t>
  </si>
  <si>
    <t>CH CF Hoàng Hữu Nam</t>
  </si>
  <si>
    <t>434A Hoàng Hữu Nam, Phường Long Thạnh Mỹ, Q9, Thành Phố Thủ Đức</t>
  </si>
  <si>
    <t>COOP-HCM-Q8-0115</t>
  </si>
  <si>
    <t>COOP2145</t>
  </si>
  <si>
    <t>CH CF Bông Sao</t>
  </si>
  <si>
    <t>Căn dịch vụ thương mại B11 số nhà 0.01 (tầng 1 và tầng 2) và số nhà 0.02 (tầng 1), Block B1 thuộc Dự án Khu nhà ở Bông Sao (Khu B), P.5, Q.8, TP.HCM</t>
  </si>
  <si>
    <t>COOP-HCM-Q8-2147</t>
  </si>
  <si>
    <t>COOP2147</t>
  </si>
  <si>
    <t>CH CF Ehome 3</t>
  </si>
  <si>
    <t>31-33 Đường số 1, khu tái định cư Cảng Sông Phú Định, Phường 16, Quận 8</t>
  </si>
  <si>
    <t>COOP-HCM-TBH-2148</t>
  </si>
  <si>
    <t>COOP2148</t>
  </si>
  <si>
    <t>CH CF Nguyễn Sỹ Sách</t>
  </si>
  <si>
    <t>77 Nguyễn Sỹ Sách, Phường 15, Quận Tân Bình, Thành phố Hồ Chí Minh,</t>
  </si>
  <si>
    <t>COOP-HCM-Q9-5001</t>
  </si>
  <si>
    <t>COOP2149</t>
  </si>
  <si>
    <t>CH CF Hoàng Hữu Nam 222</t>
  </si>
  <si>
    <t>222 Hoàng Hữu Nam, Thủ Đức, HCM</t>
  </si>
  <si>
    <t>COOP-HCM-HMN-0215</t>
  </si>
  <si>
    <t>COOP215</t>
  </si>
  <si>
    <t>CH CF Đông Thạnh</t>
  </si>
  <si>
    <t>247 Đặng Thúc Vịnh, ấp 7, xã Đông Thạnh, huyện Hóc Môn, HCM</t>
  </si>
  <si>
    <t>COOP-HCM-PNN-2150</t>
  </si>
  <si>
    <t>COOP2150</t>
  </si>
  <si>
    <t>CH CF Nguyễn Văn Đậu 21</t>
  </si>
  <si>
    <t>21A - 21A1 Nguyễn Văn Đậu, Phường 5, Quận Phú Nhuận, HCM</t>
  </si>
  <si>
    <t>COOP-HCM-BTH-9997</t>
  </si>
  <si>
    <t>COOP2151</t>
  </si>
  <si>
    <t>CH CF đường D5 87</t>
  </si>
  <si>
    <t>Đường D5, Q.Bình Thạnh, HCM</t>
  </si>
  <si>
    <t>COOP-HCM-HMN-2152</t>
  </si>
  <si>
    <t>COOP2152</t>
  </si>
  <si>
    <t>CH CF Trung Mỹ Tây</t>
  </si>
  <si>
    <t>4/5 Tô Ký, Đ. Thiên Quang, Trung Mỹ Tây, Hóc Môn, Thành phố Hồ Chí Minh</t>
  </si>
  <si>
    <t>COOP-HCM-BTN-2153</t>
  </si>
  <si>
    <t>COOP2153</t>
  </si>
  <si>
    <t>CH CF CC Akari City</t>
  </si>
  <si>
    <t>77 Đường Võ Văn Kiệt, An Lạc, Bình Tân, Thành phố Hồ Chí Minh</t>
  </si>
  <si>
    <t>COOP-HCM-BTH-2154</t>
  </si>
  <si>
    <t>COOP2154</t>
  </si>
  <si>
    <t>CH CF Nơ Trang Long 17</t>
  </si>
  <si>
    <t>17 NƠ TRANG LONG, PHƯỜNG 12, QUẬN BÌNH THẠNH</t>
  </si>
  <si>
    <t>COOP-HCM-Q8-0223</t>
  </si>
  <si>
    <t>COOP2155</t>
  </si>
  <si>
    <t>CH CF Cao Lỗ</t>
  </si>
  <si>
    <t>218 Cao Lỗ, Phường 4, Quận 8, HCM</t>
  </si>
  <si>
    <t>COOP-HCM-TPU-2156</t>
  </si>
  <si>
    <t>COOP2156</t>
  </si>
  <si>
    <t>CH CF Phan Đình Phùng</t>
  </si>
  <si>
    <t>25A PHAN ĐÌNH PHÙNG, PHƯỜNG TÂN THÀNH,  QUẬN TÂN PHÚ</t>
  </si>
  <si>
    <t>COOP-HCM-HBC-2157</t>
  </si>
  <si>
    <t>COOP2157</t>
  </si>
  <si>
    <t>CH CF CC Hoàng Quân 2</t>
  </si>
  <si>
    <t>Căn số SH4-07, Tầng 1, Khối HQ4, Khu CC CC1 - Khu 2 thuộc Khu 17 - Khu đô thị mới Nam thành phố, Đại lộ Nguyễn Văn Linh, Xã An Phú Tây, Huyện Bình Chánh, TP.Hồ Chí Minh</t>
  </si>
  <si>
    <t>COOP-HCM-TDC-2158</t>
  </si>
  <si>
    <t>COOP2158</t>
  </si>
  <si>
    <t>CH CF CC Lavita Charm</t>
  </si>
  <si>
    <t>tầng 1+2, khối A, CC Lavita Charm, 58 đường số 1, khu nhà Lilama 45.1, khu phố 6, phường Trường Thọ, TP. Thủ Đức</t>
  </si>
  <si>
    <t>COOP-HCM-Q9-0004</t>
  </si>
  <si>
    <t>COOP2160</t>
  </si>
  <si>
    <t>CH CF Đình Phong Phú 88</t>
  </si>
  <si>
    <t>88 Đình Phong Phú, P.Tăng Nhơn Phú B, Tp.Thủ Đức, HCM</t>
  </si>
  <si>
    <t>COOP-HCM-HNB-2162</t>
  </si>
  <si>
    <t>COOP2162</t>
  </si>
  <si>
    <t xml:space="preserve">CH CF CC HoangAnh GoldHouse </t>
  </si>
  <si>
    <t>Nhà thương mại dịch vụ số 1.3, Khu B1, Khu nhà ở xã Phước Kiển (Hoàng Anh Gold House), đường Lê Văn Lương, Xã Phước Kiển, Huyện Nhà Bè, HCM</t>
  </si>
  <si>
    <t>COOP-HCM-Q6-2163</t>
  </si>
  <si>
    <t>COOP2163</t>
  </si>
  <si>
    <t>CH CF Lý Chiêu Hoàng 113</t>
  </si>
  <si>
    <t>113 Lý Chiêu Hoàng, Phường 10, Quận 6, Thành phố Hồ Chí Minh</t>
  </si>
  <si>
    <t>COOP-HCM-TDC-2164</t>
  </si>
  <si>
    <t>COOP2164</t>
  </si>
  <si>
    <t>CH CF CC Hausneo</t>
  </si>
  <si>
    <t>Căn hộ B.0.03 Lô B, CC Bảo Minh EZLAND (HausNeo), số 02 đường số 11, Khu phố 2, Phường Phú Hữu, Thành phố Thủ Đức, HCM</t>
  </si>
  <si>
    <t>COOPFOOD-HCM-TPU-2165</t>
  </si>
  <si>
    <t>COOP2165</t>
  </si>
  <si>
    <t>CH CF Trần Tấn 70</t>
  </si>
  <si>
    <t>70 Trần Tấn, phường Tân Sơn Nhì, quận Tân Phú, thành phố Hồ Chí Minh</t>
  </si>
  <si>
    <t>COOPFOOD-HCM-TDC-2166</t>
  </si>
  <si>
    <t>COOP2166</t>
  </si>
  <si>
    <t>CH CF Đường 11 Linh Xuân</t>
  </si>
  <si>
    <t>205 Đường số 11, khu phố 4, phường Linh Xuân, thành phố Thủ Đức, thành phố Hồ Chí Minh, Việt Nam</t>
  </si>
  <si>
    <t>COOPFOOD-HCM-Q9-2167</t>
  </si>
  <si>
    <t>COOP2167</t>
  </si>
  <si>
    <t>CH CF Tây Hòa 149</t>
  </si>
  <si>
    <t>149-149A Đường Tây Hòa, khu phố 2, phường Phước Long A, Thành phố Thủ Đức, thành phố Hồ Chí Minh</t>
  </si>
  <si>
    <t>COOP-HCM-Q11-2168</t>
  </si>
  <si>
    <t>COOP2168</t>
  </si>
  <si>
    <t>CH CF Bình Thới 205</t>
  </si>
  <si>
    <t>205-205A Bình Thới, phường 10, quận 11, thành phố Hồ Chí Minh</t>
  </si>
  <si>
    <t>COOP-HCM-TDC-2169</t>
  </si>
  <si>
    <t>COOP2169</t>
  </si>
  <si>
    <t>CH CF Kha Vạn Cân 557</t>
  </si>
  <si>
    <t>557 phường Kha Vạn Cân, khu phố 6, phường Linh Đông, thành phố Thủ Đức, thành phố Hồ Chí Minh, Việt Nam</t>
  </si>
  <si>
    <t>COOP-HCM-Q3-217</t>
  </si>
  <si>
    <t>COOP217</t>
  </si>
  <si>
    <t>CH CF Lê Văn Sỹ</t>
  </si>
  <si>
    <t>209 Lê Văn Sỹ, P13, Q3, HCM</t>
  </si>
  <si>
    <t>COOP-HCM-Q11-2170</t>
  </si>
  <si>
    <t>COOP2170</t>
  </si>
  <si>
    <t>CH CF Lạc Long Quân 87</t>
  </si>
  <si>
    <t>87 Lạc Long Quân, phường 1, quận 11, thành phố Hồ Chí Minh</t>
  </si>
  <si>
    <t>COOP-HCM-GVP-2171</t>
  </si>
  <si>
    <t>COOP2171</t>
  </si>
  <si>
    <t>CH CF CC Hà Đô</t>
  </si>
  <si>
    <t>Số 0.03 Tầng trệt Lô B CC Hà Đô, đường Nguyễn Văn Công, Phường 3, quận Gò Vấp, thành phố Hồ Chí Minh</t>
  </si>
  <si>
    <t>COOP-HCM-TDC-2172</t>
  </si>
  <si>
    <t>COOP2172</t>
  </si>
  <si>
    <t>CH CF CC Centum Wealth Complex</t>
  </si>
  <si>
    <t>Căn 0.02 và 0.03 tại tầng 1,2 Khối A1, Khu phức hợp Bách Phú Thịnh (Centum Wealth Complex), số 2A đường Phan Chu Trinh, phường Hiệp Phú, TP. Thủ Đức, TP.HCM</t>
  </si>
  <si>
    <t>COOP-HCM-GVP-2175</t>
  </si>
  <si>
    <t>Coop2175</t>
  </si>
  <si>
    <t>CH CF Nguyên Hồng</t>
  </si>
  <si>
    <t>84 Nguyên Hồng, Phường 1, Quận Gò Vấp, Thành phố Hồ Chí Minh</t>
  </si>
  <si>
    <t>COOP-HCM-TDC-2176</t>
  </si>
  <si>
    <t>COOP2176</t>
  </si>
  <si>
    <t>CH CF CC Sky 9</t>
  </si>
  <si>
    <t>Số 0.08-0.09 , Khối 2, Khu CC cao tầng tại số 61-63 Đường 1, Phường Phú Hữu, TP Thủ Đức, TP Hồ Chí Minh</t>
  </si>
  <si>
    <t>COOP-HCM-TPU-2177</t>
  </si>
  <si>
    <t>coop2177</t>
  </si>
  <si>
    <t>CH CF Lương Thế Vinh 30</t>
  </si>
  <si>
    <t>30 đường Lương Thế Vinh, Phường Tân Thới Hòa, Quận Tân Phú, TP. Hồ Chí Minh</t>
  </si>
  <si>
    <t>COOP-HCM-Q9-2178</t>
  </si>
  <si>
    <t>coop2178</t>
  </si>
  <si>
    <t>CH CF CC Rainbow S1.07</t>
  </si>
  <si>
    <t>Cửa hàng số 1.14, Tòa nhà S1.07, Khu A - Dự án khu dân cư và công viên Phước Thiện, 512 Nguyễn Xiển, khu phố Long Hòa, Phường Long Thạnh Mỹ, Thành phố Thủ Đức, Thành phố Hồ Chí Minh</t>
  </si>
  <si>
    <t>COOP-HCM-Q9-2179</t>
  </si>
  <si>
    <t>coop2179</t>
  </si>
  <si>
    <t>CH CF CC Rainbow S3.02</t>
  </si>
  <si>
    <t>Cửa hàng số 1.03, tầng 1, Tòa nhà CC S3.02, Khu A - Dự án khu dân cư và công viên Phước Thiện, 512 Nguyễn Xiển, khu phố Long Hòa, Phường Long Thạnh Mỹ, Thành phố Thủ Đức, Thành phố Hồ Chí Minh</t>
  </si>
  <si>
    <t>COOP-HCM-Q6-0218</t>
  </si>
  <si>
    <t>COOP218</t>
  </si>
  <si>
    <t>CH CF Chợ Lớn</t>
  </si>
  <si>
    <t>Số 2C Chợ Lớn, Phường Bình Phú, TP HCM</t>
  </si>
  <si>
    <t>COOP-HCM-Q9-2180</t>
  </si>
  <si>
    <t>coop2180</t>
  </si>
  <si>
    <t>CH CF CC Origami S10.03</t>
  </si>
  <si>
    <t>Số 1.05, tầng 1, Tòa nhà CC S10.03, thuộc khu nhà ở cao tầng - Dự án Khu dân cư và công viên Phước Thiện, 88 Phước Thiện, khu phố Phước Thiện, Phường Long Bình, Thành phố Thủ Đức, Thành phố Hồ Chí Minh</t>
  </si>
  <si>
    <t>COOP-HCM-Q9-2182</t>
  </si>
  <si>
    <t>coop2182</t>
  </si>
  <si>
    <t>CH CF CC Origami S8.01</t>
  </si>
  <si>
    <t>CH số 1.09, tầng 1, Tòa nhà CC số S8.01, thuộc Khu nhà ở cao tầng - Dự án khu dân cư và công viên Phước Thiện, 88 Phước Thiện, khu phố Phước Thiện, Phường Long Bình, Thành phố Thủ Đức, Thành phố Hồ Chí Minh</t>
  </si>
  <si>
    <t>COOP-HCM-Q9-2183</t>
  </si>
  <si>
    <t>coop2183</t>
  </si>
  <si>
    <t>CH CF CC Origami S7.03</t>
  </si>
  <si>
    <t>Cửa hàng số 1.04, tầng 1, Tòa nhà CC số S7.03, thuộc Khu nhà ở cao tầng - Dự án khu dân cư và công viên Phước Thiện, 88 Phước Thiện, khu phố Phước Thiện, Phường Long Bình, Thành phố Thủ Đức, Thành phố Hồ Chí Minh</t>
  </si>
  <si>
    <t>COOP-HCM-HBC-2184</t>
  </si>
  <si>
    <t>Coop2184</t>
  </si>
  <si>
    <t>CH CF CC Happy City</t>
  </si>
  <si>
    <t>Tầng trệt (tầng 1), khối nhà B, Lô số 1, Dự án KDC Hạnh Phúc, Lô 11B, xã Bình Hưng, huyện Bình Chánh, thành phố Hồ Chí Minh</t>
  </si>
  <si>
    <t>COOP-HCM-TDC-2185</t>
  </si>
  <si>
    <t>coop2185</t>
  </si>
  <si>
    <t>CH CF KDC Hiệp Bình</t>
  </si>
  <si>
    <t>Số 61/23B đường 48, Khu phố 6, P.Hiệp Bình Chánh, TP.Thủ Đức, TP Hồ Chí Minh</t>
  </si>
  <si>
    <t>COOP-HCM-TDC-2186</t>
  </si>
  <si>
    <t>COOP2186</t>
  </si>
  <si>
    <t>CH CF 109 Lò Lu</t>
  </si>
  <si>
    <t>109 Lò Lu, Phường Trường Thạnh, Thành phố Thủ Đức, Thành phố Hồ Chí Minh</t>
  </si>
  <si>
    <t>COOP-HCM-Q6-2187</t>
  </si>
  <si>
    <t>coop2187</t>
  </si>
  <si>
    <t>CH CF 239 Phạm Văn Chí</t>
  </si>
  <si>
    <t>239 Phạm Văn Chí, Phường 03, Quận 6, Tp Hồ Chí Minh</t>
  </si>
  <si>
    <t>COOP-HCM-Q3-2188</t>
  </si>
  <si>
    <t>COOP2188</t>
  </si>
  <si>
    <t>CH CF Cư Xá Đô Thành</t>
  </si>
  <si>
    <t>Số 2 đường số 3 Cư Xá Đô Thành, Phường 04, Quận 3, Thành phố Hồ Chí Minh, Việt Nam</t>
  </si>
  <si>
    <t>COOP-HCM-TBH-2189</t>
  </si>
  <si>
    <t>coop2189</t>
  </si>
  <si>
    <t>CH CF Phạm Phú Thứ 126</t>
  </si>
  <si>
    <t>126 - 128 Phạm Phú Thứ, Phường 11, Quận Tân Bình, Thành phố Hồ Chí Minh, Việt Nam</t>
  </si>
  <si>
    <t>COOP-HCM-TPU-2190</t>
  </si>
  <si>
    <t>coop2190</t>
  </si>
  <si>
    <t>CH CF Nguyễn Sơn 325</t>
  </si>
  <si>
    <t>325 Nguyễn Sơn, P.Phú Thạnh, Quận Tân Phú, TP.HCM</t>
  </si>
  <si>
    <t>COOP-HCM-PNN-2191</t>
  </si>
  <si>
    <t>COOP2191</t>
  </si>
  <si>
    <t>CH CF Nguyễn Trọng Tuyển 171</t>
  </si>
  <si>
    <t>171-171A Nguyễn Trọng Tuyển, Phường 8, Quận Phú Nhuận, Tp. Hồ Chí Minh</t>
  </si>
  <si>
    <t>COOP-HCM-Q2-2192</t>
  </si>
  <si>
    <t>COOP2192</t>
  </si>
  <si>
    <t>CH CF 317A Lê Văn Thịnh</t>
  </si>
  <si>
    <t>317A Lê Văn Thịnh, Khu Phố 2, Phường Cát Lái, Thành phố Thủ Đức, Thành phố Hồ Chí Minh</t>
  </si>
  <si>
    <t>COOP-HCM-Q7-2193</t>
  </si>
  <si>
    <t>COOP2193</t>
  </si>
  <si>
    <t>CH CF 167/2-167/2B-167/2D Phạm Hữu Lầu</t>
  </si>
  <si>
    <t>167/2-167/2B-167/2D Phạm Hữu Lầu, Phường Phú Mỹ, Quận 7, Thành phố Hồ Chí Minh</t>
  </si>
  <si>
    <t>COOP-HCM-Q12-2194</t>
  </si>
  <si>
    <t>COOP2194</t>
  </si>
  <si>
    <t>CH CF KDC Tham Lương</t>
  </si>
  <si>
    <t>35-37 Đường D8 (khu TĐC 38 ha), Phường Tân Thới Nhất, Quận 12, Thành phố Hồ Chí Minh</t>
  </si>
  <si>
    <t>COOP-HCM-Q4-2195</t>
  </si>
  <si>
    <t>COOP2195</t>
  </si>
  <si>
    <t>CH CF Nguyễn Khoái</t>
  </si>
  <si>
    <t>80 Nguyễn Khoái, Phường 02, Quận 4, Thành phố Hồ Chí Minh</t>
  </si>
  <si>
    <t>COOP-HCM-Q2-2196</t>
  </si>
  <si>
    <t>COOP2196</t>
  </si>
  <si>
    <t>CH CF Thân Văn Nhiếp</t>
  </si>
  <si>
    <t>Thân Văn Nhiếp, Phường An Phú, Thành phố Thủ Đức, Thành phố Hồ Chí Minh</t>
  </si>
  <si>
    <t>COOP-HCM-HBC-2197</t>
  </si>
  <si>
    <t>COOP2197</t>
  </si>
  <si>
    <t>CH CF CC WESTGATE</t>
  </si>
  <si>
    <t> Căn hộ thương mại dịch vụ số 0.12, Tầng 1,2, Khối D, Khu Trung tâm thương mại dịch vụ và Nhà ở (Chung cư Westgate), 98 Tân Túc, Thị Trấn Tân Túc, Huyện Bình Chánh, Thành phố Hồ Chí Minh</t>
  </si>
  <si>
    <t>COOP-HCM-Q2-2198</t>
  </si>
  <si>
    <t>COOP2198</t>
  </si>
  <si>
    <t>CH CF CC HOANGANH RIVERVIEW</t>
  </si>
  <si>
    <t>A01.04 tầng 1, Block A, chung cư Hoàng Anh River View, 37 Nguyễn Văn Hưởng, Phường Thảo Điền, Thành phố Thủ Đức, Thành phố Hồ Chí Minh </t>
  </si>
  <si>
    <t>COOP-HCM-TDC-2199</t>
  </si>
  <si>
    <t>COOP2199</t>
  </si>
  <si>
    <t>CH CF Bình Chiểu 72</t>
  </si>
  <si>
    <t>72 Bình Chiểu, Khu phố 3, Phường Bình Chiểu, Thành phố Hồ Chí Minh</t>
  </si>
  <si>
    <t>COOP-HCM-Q10-220</t>
  </si>
  <si>
    <t>COOP220</t>
  </si>
  <si>
    <t>CH CF Bạch Mã</t>
  </si>
  <si>
    <t>36 Cửu long , p15 ,q10</t>
  </si>
  <si>
    <t>COOP-HCM-Q7-2200</t>
  </si>
  <si>
    <t>COOP2200</t>
  </si>
  <si>
    <t>CH CF Bùi Văn Ba</t>
  </si>
  <si>
    <t>7 đường Bùi Văn Ba, khu phố 2, phường Tân Thuận Đông, Quận 7, Thành phố Hồ Chí Minh.</t>
  </si>
  <si>
    <t>COOP-HCM-Q9-2201</t>
  </si>
  <si>
    <t>COOP2201</t>
  </si>
  <si>
    <t>CH CF Ngô Quyền 52</t>
  </si>
  <si>
    <t>52 Ngô Quyền, Phường Hiệp Phú, Thành phố Thủ Đức, TP. HCM</t>
  </si>
  <si>
    <t>COOP-HCM-Q7-2202</t>
  </si>
  <si>
    <t>COOP2202</t>
  </si>
  <si>
    <t>CH CF Florita Him Lam</t>
  </si>
  <si>
    <t>Căn hộ thương mại Lô CS2 - CS3 - Trệt lửng, Khối C, Khu nhà ở thuộc Lô A1, thuộc dự án Khu nhà ở Him Lam (Tên thương mại là Chung cư Florita) tại Phường Tân Hưng, Quận 7, Thành phố Hồ Chí Minh</t>
  </si>
  <si>
    <t>COOP-HCM-HBC-2203</t>
  </si>
  <si>
    <t>COOP2203</t>
  </si>
  <si>
    <t>CH CF MIZUKI</t>
  </si>
  <si>
    <t>Căn hộ số EP23-000.01 (số mới 0.01), Tầng trệt thuộc chung cư CC8-9, giai đoạn 3 - Công trình thuộc khu nhà ở Nguyên Sơn, Ấp 3A, xã Bình Hưng, huyện Bình Chánh, Thành phố Hồ Chí Minh</t>
  </si>
  <si>
    <t>COOP-HCM-Q7-2204</t>
  </si>
  <si>
    <t>COOP2204</t>
  </si>
  <si>
    <t>CH CF CC LuxGarden</t>
  </si>
  <si>
    <t>Căn hộ thương mại B0.02, Khối B, thuộc Chung cư LuxGarden, 370 Nguyễn Văn Quỳ, Phường Phú Thuận, Quận 7, thành phố Hồ Chí Minh</t>
  </si>
  <si>
    <t>COOP-HCM-GVP-2205</t>
  </si>
  <si>
    <t>COOP2205</t>
  </si>
  <si>
    <t>CH CF Phạm Văn Chiêu</t>
  </si>
  <si>
    <t>106-108 Phạm Văn Chiêu, Phường Thông Tây Hội, Thành phố Hồ Chí Minh</t>
  </si>
  <si>
    <t>COOP-HCM-Q9-2206</t>
  </si>
  <si>
    <t>COOP2206</t>
  </si>
  <si>
    <t>CH CF Quốc lộ 13 cũ</t>
  </si>
  <si>
    <t>32 Quốc lộ 13 cũ, Phường Hiệp Bình, Thành phố Hồ Chí Minh</t>
  </si>
  <si>
    <t>COOP-HCM-HBC-2207</t>
  </si>
  <si>
    <t>COOP2207</t>
  </si>
  <si>
    <t>CH CF Vĩnh Lộc</t>
  </si>
  <si>
    <t>2110 đường Vĩnh Lộc, Xã Tân Vĩnh Lộc, Thành phố Hồ Chí Minh</t>
  </si>
  <si>
    <t>COOP-HCM-Q12-2208</t>
  </si>
  <si>
    <t>COOP2208</t>
  </si>
  <si>
    <t>CH CF Đông Hưng Thuận 02</t>
  </si>
  <si>
    <t>Số 73 Đông Hưng Thuận 02, Phường Đông Hưng Thuận, Thành phố Hồ Chí Minh</t>
  </si>
  <si>
    <t>COOP-HCM-BTN-2209</t>
  </si>
  <si>
    <t>COOP2209</t>
  </si>
  <si>
    <t>CH CF CC The Privia Khang Điền</t>
  </si>
  <si>
    <t>Căn thương mại dịch vụ số 1-10, Tầng 1, Tháp A, Khu nhà ở cao tầng Công ty Khang Phúc số 321 An Dương Vương, Phường An Lạc, Thành phố Hồ Chí Minh</t>
  </si>
  <si>
    <t>COOP-HCM-TDC-0221</t>
  </si>
  <si>
    <t>COOP221</t>
  </si>
  <si>
    <t>CH CF Đặng Văn Bi</t>
  </si>
  <si>
    <t>1 Đặng Văn Bi, Phường Thủ Đức, TP HCM</t>
  </si>
  <si>
    <t>COOP-HCM-Q12-2210</t>
  </si>
  <si>
    <t>COOP2210</t>
  </si>
  <si>
    <t>CH CF Tân Thới Nhất 02</t>
  </si>
  <si>
    <t>38 đường TTN02, Phường Đông Hưng Thuận, Thành phố Hồ Chí Minh</t>
  </si>
  <si>
    <t>COOP-HCM-BTN-2211</t>
  </si>
  <si>
    <t>COOP2211</t>
  </si>
  <si>
    <t>CH CF CC AKARI AK9</t>
  </si>
  <si>
    <t>Căn hộ thương mại F2.04A Khu dân cư Hoàng Nam, Lô F – Akari Hoàng Nam, 77 đại lộ Võ Văn Kiệt, phường An Lạc, Thành phố Hồ Chí Minh</t>
  </si>
  <si>
    <t>CO</t>
  </si>
  <si>
    <t>COOP-HCM-CCI-2212</t>
  </si>
  <si>
    <t>COOP2212</t>
  </si>
  <si>
    <t>CH CF Liêu Bình Hương</t>
  </si>
  <si>
    <t>Số 28 Liêu Bình Hương, Xã Củ Chi, Thành phố Hồ Chí Minh.</t>
  </si>
  <si>
    <t>COOP-HCM-Q12-2213</t>
  </si>
  <si>
    <t>COOP2213</t>
  </si>
  <si>
    <t>CH CF Khu Nam Long</t>
  </si>
  <si>
    <t>247/34 Đường Hà Huy Giáp, khu phố 3A, Phường An Phú Đông, Thành phố Hồ Chí Minh</t>
  </si>
  <si>
    <t>COOP-HCM-TBH-2214</t>
  </si>
  <si>
    <t>coop2214</t>
  </si>
  <si>
    <t>CH CF Cửu Long</t>
  </si>
  <si>
    <t>70 – 70A Cửu Long, Phường Tân Sơn Hòa, Thành phố Hồ Chí Minh</t>
  </si>
  <si>
    <t>COOP-HCM-TDC-2215</t>
  </si>
  <si>
    <t>coop2215</t>
  </si>
  <si>
    <t>CH CF Ngô Chí Quốc</t>
  </si>
  <si>
    <t>Số 70E – 70E1 Đường Ngô Chí Quốc, Phường Tam Bình, Thành phố Hồ Chí Minh</t>
  </si>
  <si>
    <t>COOP-HCM-HNB-2216</t>
  </si>
  <si>
    <t>COOP2216</t>
  </si>
  <si>
    <t>CH CF 219-221 Lê Văn Lương</t>
  </si>
  <si>
    <t>219-221 Lê Văn Lương, Ấp 3, Xã Nhà Bè, Thành phố Hồ Chí Minh</t>
  </si>
  <si>
    <t>COOP-HCM-BTH-2217</t>
  </si>
  <si>
    <t>COOP2217</t>
  </si>
  <si>
    <t>CH CF Đặng Thùy Trâm</t>
  </si>
  <si>
    <t>130-132 Đường Đặng Thùy Trâm, Phường Bình Lợi Trung, Thành phố Hồ Chí Minh</t>
  </si>
  <si>
    <t>Coop-HCM-Q8-02218</t>
  </si>
  <si>
    <t>coop2218</t>
  </si>
  <si>
    <t>CH CF CC Dream Home Palace</t>
  </si>
  <si>
    <t>Căn hộ thương mại A01-03 và A01-04 tầng trệt thuộc dự án Chung cư cao tầng Dream Home Palace tại 1436 Trịnh Quang Nghị, Phường Bình Đông, Thành phố Hồ Chí Minh.</t>
  </si>
  <si>
    <t>Coop-HCM-Q12-2220</t>
  </si>
  <si>
    <t>COOP2220</t>
  </si>
  <si>
    <t>CH CF Thới An</t>
  </si>
  <si>
    <t>H2 Lê Thị Riêng, Phường Thới An, Thành phố Hồ Chí Minh</t>
  </si>
  <si>
    <t>COOP-HCM-Q12-00225</t>
  </si>
  <si>
    <t>COOP225</t>
  </si>
  <si>
    <t>CH CF Tân Thới Hiệp</t>
  </si>
  <si>
    <t>265A Nguyễn Ảnh Thủ, phường Tân Thới Hiệp, quận 12, thành phố Hồ Chí Minh</t>
  </si>
  <si>
    <t>COOP-HCM-TDC-227</t>
  </si>
  <si>
    <t>COOP227</t>
  </si>
  <si>
    <t>CH CF Linh Trung</t>
  </si>
  <si>
    <t>Lô Cv 5, Khu Chế Xuất Linh Trung II, Phường Tam Bình, TP HCM</t>
  </si>
  <si>
    <t>COOP-HCM-TPU-0228</t>
  </si>
  <si>
    <t>COOP228</t>
  </si>
  <si>
    <t>CH CF Nguyễn Bá Tòng</t>
  </si>
  <si>
    <t>phường Tây Thạnh, Quận Tân Phú , Tp.HCM</t>
  </si>
  <si>
    <t>COOP-HCM-GVP-0229</t>
  </si>
  <si>
    <t>COOP229</t>
  </si>
  <si>
    <t>CH CF Lê Đức Thọ</t>
  </si>
  <si>
    <t>453 Đường Lê Đức Thọ, P.16, Quận Gò Vấp, Tp.Hcm</t>
  </si>
  <si>
    <t>COOP-HCM-BTH-230</t>
  </si>
  <si>
    <t>COOP230</t>
  </si>
  <si>
    <t>CH CF Lê Quang Định</t>
  </si>
  <si>
    <t>483 Lê Quang Định, P7, Q.Bình Thạnh, HCM</t>
  </si>
  <si>
    <t>COOP-HCM-Q2-233</t>
  </si>
  <si>
    <t>COOP233</t>
  </si>
  <si>
    <t>CH CF Nguyễn Thị Định</t>
  </si>
  <si>
    <t>431 Nguyễn Thị Định, Cát Lái, Quận 2, Thành phố Hồ Chí Minh</t>
  </si>
  <si>
    <t>COOP-HCM-GVP-0234</t>
  </si>
  <si>
    <t>COOP234</t>
  </si>
  <si>
    <t>CH CF Lê Văn Thọ</t>
  </si>
  <si>
    <t>80.8H Lê Văn Thọ, P.11, Q.Gò Vấp, TPHCM</t>
  </si>
  <si>
    <t>COOP-HCM-TDC-0238</t>
  </si>
  <si>
    <t>COOP238</t>
  </si>
  <si>
    <t>CH CF Hiệp Bình</t>
  </si>
  <si>
    <t>45 Hiệp Bình, P.Hiệp Bình Chánh, Q.Thủ Đức, HCM</t>
  </si>
  <si>
    <t>COOP-HCM-Q8-239</t>
  </si>
  <si>
    <t>COOP239</t>
  </si>
  <si>
    <t>CH CF Phú Lợi</t>
  </si>
  <si>
    <t>3419C Phạm Thế Hiển, P7,Quận 8, TPHCM</t>
  </si>
  <si>
    <t>COOP-HCM-Q1-0240</t>
  </si>
  <si>
    <t>COOP240</t>
  </si>
  <si>
    <t>CH CF Trần Quang Khải</t>
  </si>
  <si>
    <t>214 Trần Quang Khải, P.Tân Định, Q.1, HCM</t>
  </si>
  <si>
    <t>COOP-HCM-Q12-0243</t>
  </si>
  <si>
    <t>COOP243</t>
  </si>
  <si>
    <t>CH CF Nguyễn Văn Quá</t>
  </si>
  <si>
    <t>345 Nguyễn Văn Quá, Q.12, HCM</t>
  </si>
  <si>
    <t>COOP-HCM-Q12-0244</t>
  </si>
  <si>
    <t>COOP244</t>
  </si>
  <si>
    <t>CH CF Chợ cầu</t>
  </si>
  <si>
    <t>916 Nguyễn Văn Quá , Q12, HCM</t>
  </si>
  <si>
    <t>COOP-HCM-GVP-0245</t>
  </si>
  <si>
    <t>COOP245</t>
  </si>
  <si>
    <t>CH CF Nguyễn Oanh</t>
  </si>
  <si>
    <t>390 Nguyễn Oanh, Phường 6, Gò Vấp, HCM</t>
  </si>
  <si>
    <t>COOP-HCM-TPU-0246</t>
  </si>
  <si>
    <t>COOP246</t>
  </si>
  <si>
    <t xml:space="preserve">CH CF Nguyễn Cửu Đàm </t>
  </si>
  <si>
    <t>16 Nguyễn Cửu Đàm, P.Tân Sơn Nhì, Q.Tân Phú</t>
  </si>
  <si>
    <t>COOP-HCM-Q7-247</t>
  </si>
  <si>
    <t>COOP247</t>
  </si>
  <si>
    <t xml:space="preserve">CH CF 169 Lâm Văn Bền </t>
  </si>
  <si>
    <t>169 Lâm Văn Bền, P.Bình Thuận, Q7, HCM</t>
  </si>
  <si>
    <t>COOP-HCM-Q7-0131</t>
  </si>
  <si>
    <t>COOP249</t>
  </si>
  <si>
    <t>CH CF Trần Xuân Soạn</t>
  </si>
  <si>
    <t>851 Trần Xuân Soạn. Phường Tân Hưng, TP HCM</t>
  </si>
  <si>
    <t>COOP-HCM-Q9-0156</t>
  </si>
  <si>
    <t>COOP251</t>
  </si>
  <si>
    <t>CH CF Đỗ Xuân Hợp</t>
  </si>
  <si>
    <t>347 ĐỖ XUÂN HỢP Phường Bình Thọ, Q.Thủ Đức</t>
  </si>
  <si>
    <t>COOP-HCM-Q4-254</t>
  </si>
  <si>
    <t>COOP254</t>
  </si>
  <si>
    <t>CH CF Vĩnh Hội</t>
  </si>
  <si>
    <t>102 Vĩnh Hội ,Q4, HCM</t>
  </si>
  <si>
    <t>COOP-HCM-HNB-256</t>
  </si>
  <si>
    <t>COOP256</t>
  </si>
  <si>
    <t>CH CF Phú Xuân</t>
  </si>
  <si>
    <t>59 Huỳnh Tấn Phát, Nhà Bè, Phú Xuân</t>
  </si>
  <si>
    <t>COOP-HCM-BTN-0259</t>
  </si>
  <si>
    <t>COOP259</t>
  </si>
  <si>
    <t>CH CF Lê Văn Quới</t>
  </si>
  <si>
    <t>441 Lê Văn Quới, Bình Trị Đông A, Bình Tân, HCM</t>
  </si>
  <si>
    <t>COOP-HCM-GVP-0261</t>
  </si>
  <si>
    <t>COOP261</t>
  </si>
  <si>
    <t>CH CF Quang Trung</t>
  </si>
  <si>
    <t>1110 Quang Trung, Phường 8, Gò Vấp, HCM</t>
  </si>
  <si>
    <t>COOP-HCM-Q7-0262</t>
  </si>
  <si>
    <t>COOP262</t>
  </si>
  <si>
    <t>CH CF Huỳnh Tấn Phát</t>
  </si>
  <si>
    <t>1273 Huỳnh Tấn Phát, P.Phú Thuận , Quận 7 , HCM</t>
  </si>
  <si>
    <t>COOP-HCM-HNB-0263</t>
  </si>
  <si>
    <t>COOP263</t>
  </si>
  <si>
    <t>CH CF Nhà Bè</t>
  </si>
  <si>
    <t>12.10A Huỳnh Tấn Phát, Phú Xuân, Nhà Bè, HCM</t>
  </si>
  <si>
    <t>COOP-HCM-TDC-267</t>
  </si>
  <si>
    <t>COOP267</t>
  </si>
  <si>
    <t>CH CF Kha Vạn Cân</t>
  </si>
  <si>
    <t>1162(4.1C) Kha Vạn Cân, P.Linh Chiểu, Thủ Đức, TPHCM</t>
  </si>
  <si>
    <t>COOP-HCM-TBH-0157</t>
  </si>
  <si>
    <t>COOP269</t>
  </si>
  <si>
    <t>CH CF Bạch Đằng</t>
  </si>
  <si>
    <t>1387 Bạch Đăng, P2, Quận Tân Bình, TP.HCM</t>
  </si>
  <si>
    <t>COOP-HCM-BTN-0123</t>
  </si>
  <si>
    <t>COOP275</t>
  </si>
  <si>
    <t>CH CF KCN Vĩnh Lộc</t>
  </si>
  <si>
    <t>Khu CN Vĩnh Lộc. Phường Bình Hưng Hoà B. Quận Bình Tân</t>
  </si>
  <si>
    <t>COOP-HCM-CCI-0276</t>
  </si>
  <si>
    <t>COOP276</t>
  </si>
  <si>
    <t>CH CF KCN Tây Bắc</t>
  </si>
  <si>
    <t>Đường N4, KCN Tây Bắc Củ Chi, HCM</t>
  </si>
  <si>
    <t>COOP-HCM-TBH-277</t>
  </si>
  <si>
    <t>COOP277</t>
  </si>
  <si>
    <t>CH CF Trương Công Định</t>
  </si>
  <si>
    <t>33 Trương Công Định, P14, Q.Tân Bình,TP HCM</t>
  </si>
  <si>
    <t>COOP-HCM-GVP-0278</t>
  </si>
  <si>
    <t>COOP278</t>
  </si>
  <si>
    <t>CH CF Phạm Văn Bạch</t>
  </si>
  <si>
    <t>701 Phạm Văn Bạch, Phường 12, Quận Gò Vấp, TP.HCM</t>
  </si>
  <si>
    <t>COOP-HCM-Q4-279</t>
  </si>
  <si>
    <t>COOP279</t>
  </si>
  <si>
    <t>CH CF Tôn Thất Thuyết</t>
  </si>
  <si>
    <t>42 Tôn Thất Thuyết, Phường 04, Quận 04, TP.HCM</t>
  </si>
  <si>
    <t>COOP-HCM-Q10-0280</t>
  </si>
  <si>
    <t>COOP280</t>
  </si>
  <si>
    <t>CH CF Tô Hiến Thành</t>
  </si>
  <si>
    <t>24 Tô Hiến Thành, Phường 15, Quận 10, HCM</t>
  </si>
  <si>
    <t>COOP-HCM-Q8-0097</t>
  </si>
  <si>
    <t>COOP281</t>
  </si>
  <si>
    <t>CH CF Trương Đình Hội</t>
  </si>
  <si>
    <t>45 Trương Đình Hội , phường 16, Quận 8, Tp.HCM</t>
  </si>
  <si>
    <t>COOP-HCM-HBC-0282</t>
  </si>
  <si>
    <t>COOP282</t>
  </si>
  <si>
    <t>CH CF Quốc Lộ 50</t>
  </si>
  <si>
    <t>A23.10 Quốc Lộ 50, xã Bình Hưng, huyện Bình Chánh, Tp.HCM</t>
  </si>
  <si>
    <t>COOP-HCM-Q6-0286</t>
  </si>
  <si>
    <t>COOP286</t>
  </si>
  <si>
    <t>CH CF Tháp Mười</t>
  </si>
  <si>
    <t>32 - 34 Tháp Mười, phường 02, Quận 06, Tp.HCM</t>
  </si>
  <si>
    <t>COOP-HCM-BTH-0141</t>
  </si>
  <si>
    <t>COOP289</t>
  </si>
  <si>
    <t>CH CF Bùi Đình Túy</t>
  </si>
  <si>
    <t>193 Bùi Đình Tuý, phường 24, Quận Bình Thạnh</t>
  </si>
  <si>
    <t>COOP-HCM-Q9-290</t>
  </si>
  <si>
    <t>COOP290</t>
  </si>
  <si>
    <t>CH CF Nguyễn Văn Tăng</t>
  </si>
  <si>
    <t>437 Nguyễn Văn Tăng, P. Long Thạnh Mỹ, Q.9</t>
  </si>
  <si>
    <t>COOP-HCM-Q12-0291</t>
  </si>
  <si>
    <t>COOP291</t>
  </si>
  <si>
    <t>CH CF Lê Văn Khương</t>
  </si>
  <si>
    <t>402 Lê Văn Khương, phường Thới An, Quận 12, HCM</t>
  </si>
  <si>
    <t>COOP-HCM-Q2-293</t>
  </si>
  <si>
    <t>COOP293</t>
  </si>
  <si>
    <t>CH CF Nguyễn Duy Trinh</t>
  </si>
  <si>
    <t>605 Nguyễn Duy Trinh, phường Bình Trưng Đông, Quận 2</t>
  </si>
  <si>
    <t>COOP-HCM-Q8-0158</t>
  </si>
  <si>
    <t>COOP298</t>
  </si>
  <si>
    <t>CH CF Hưng Phú</t>
  </si>
  <si>
    <t>4 Lê Quang Kim, Phường 9, Quận 8.</t>
  </si>
  <si>
    <t>COOPFAIR-HCM-TDC-0001</t>
  </si>
  <si>
    <t>COOP301</t>
  </si>
  <si>
    <t>Co-op Xtra Linh Trung</t>
  </si>
  <si>
    <t>934 Quốc lộ 1A, Phường Linh Xuân, Tp Hồ Chí Minh</t>
  </si>
  <si>
    <t>XTRA</t>
  </si>
  <si>
    <t>COOPFAIR-HCM-Q7-0002</t>
  </si>
  <si>
    <t>COOP304</t>
  </si>
  <si>
    <t>Co-op Xtra Tân Phong</t>
  </si>
  <si>
    <t>1058 Nguyễn Văn Linh, Q7, HCM</t>
  </si>
  <si>
    <t>COOPFAIR-HCM-Q10-0004</t>
  </si>
  <si>
    <t>COOP305</t>
  </si>
  <si>
    <t xml:space="preserve">Co-op Xtra Sư Vạn Hạnh </t>
  </si>
  <si>
    <t>11 Sư Vạn Hạnh, Phường Hoà Hưng, Thành phố Hồ Chí Minh</t>
  </si>
  <si>
    <t>COOPFAIR-HCM-TDC-0003</t>
  </si>
  <si>
    <t>COOP306</t>
  </si>
  <si>
    <t>Co-op Xtra Phạm Văn Đồng</t>
  </si>
  <si>
    <t>240-242 phạm Văn Đồng, Hiệp Bình Chánh, Thủ Đức, HCM</t>
  </si>
  <si>
    <t>COOPFAIR-HCM-Q8-0006</t>
  </si>
  <si>
    <t>COOP308</t>
  </si>
  <si>
    <t>Co-op Xtra Tạ Quang Bửu</t>
  </si>
  <si>
    <t>Premium Central Plaza, Tầng 2, TTTM Premium Central Plaza, số 854-856 đường Tạ Quang Bửu, Phường 5, Quận 8, TPHCM</t>
  </si>
  <si>
    <t>COOPFAIR-HCM-Q9-0005</t>
  </si>
  <si>
    <t>COOP309</t>
  </si>
  <si>
    <t>Co-opXtra Long Bình</t>
  </si>
  <si>
    <t>Lô L2-01, tầng 2, TTTM Vincom Mega Mall Grand Park, số 88 đường Phước Thiện, khu phố Phước Thiện, Phường Long Bình, TP Thủ Đức, TPHCM</t>
  </si>
  <si>
    <t>COOPFINE-HCM-Q7-0003</t>
  </si>
  <si>
    <t>COOP399</t>
  </si>
  <si>
    <t>FINELIFE SUPERMARKET URBAN HILL</t>
  </si>
  <si>
    <t>51A Nguyễn Văn Linh P.Tân Phong Q7 TPHCM</t>
  </si>
  <si>
    <t>FINELIFE</t>
  </si>
  <si>
    <t>COOP-HCM-TBH-0401</t>
  </si>
  <si>
    <t>COOP401</t>
  </si>
  <si>
    <t>CH CF Bình Giã</t>
  </si>
  <si>
    <t>31 Thăng Long , Phường 4 , Quận Tân Bình, Tp.HCM</t>
  </si>
  <si>
    <t>COOP-HCM-GVP-0402</t>
  </si>
  <si>
    <t>COOP402</t>
  </si>
  <si>
    <t>CH CF Thống Nhất</t>
  </si>
  <si>
    <t>481 Thống Nhất, Phường 16, Quận Gò Vấp, HCM</t>
  </si>
  <si>
    <t>COOP-HCM-TBH-0403</t>
  </si>
  <si>
    <t>COOP403</t>
  </si>
  <si>
    <t>CH CF 203 Võ Thành Trang</t>
  </si>
  <si>
    <t>203-205 Võ Thành Trang, Phường 11, Quận Tân Bình, HCM</t>
  </si>
  <si>
    <t>COOP-HCM-Q8-0404</t>
  </si>
  <si>
    <t>COOP404</t>
  </si>
  <si>
    <t>CH CF Phạm Thế Hiển 2</t>
  </si>
  <si>
    <t>1289 Phạm Thế Hiển, P.15, Q.8, Tp.HCM</t>
  </si>
  <si>
    <t>COOP-HCM-BTN-0405</t>
  </si>
  <si>
    <t>COOP405</t>
  </si>
  <si>
    <t>CH CF 418 Trần Văn Giàu</t>
  </si>
  <si>
    <t>Số 418 đường số 7, Phường Tân Tạo, Quận Bình Tân, Tp.HCM</t>
  </si>
  <si>
    <t>COOP-HCM-TPU-0406</t>
  </si>
  <si>
    <t>COOP406</t>
  </si>
  <si>
    <t>CH CF 85 Nguyễn Sơn</t>
  </si>
  <si>
    <t>85-87 đường Nguyễn Sơn, P.Phú Thạnh, Quận Tân Phú, TP.HCM</t>
  </si>
  <si>
    <t>COOP-HCM-TDC-409</t>
  </si>
  <si>
    <t>COOP409</t>
  </si>
  <si>
    <t>CH CF Hiệp Bình Chánh 33</t>
  </si>
  <si>
    <t>33 Đường 12, phường Hiệp Bình Chánh, quận Thủ Đức, HCM</t>
  </si>
  <si>
    <t>COOP-HCM-Q2-0410</t>
  </si>
  <si>
    <t>COOP410</t>
  </si>
  <si>
    <t>CH CF Cát Lái</t>
  </si>
  <si>
    <t>615 Nguyễn Thị Định, phường Cát Lái, quận 2, HCM</t>
  </si>
  <si>
    <t>COOPFINE-HCM-Q10-4201</t>
  </si>
  <si>
    <t>COOP4201</t>
  </si>
  <si>
    <t>FINELIFE FOODSTORE HA DO</t>
  </si>
  <si>
    <t>118 Đường 3/2 , phường 12 , Quận 10 , Tp.HCM</t>
  </si>
  <si>
    <t>COOPFINE-HCM-Q7-0001</t>
  </si>
  <si>
    <t>COOP4202</t>
  </si>
  <si>
    <t>FINELIFE FOODSTORE RIVIERA POINT</t>
  </si>
  <si>
    <t>Số 2, nguyễn văn Tưởng, KP3, P.Tân Phú, Q7, HCM</t>
  </si>
  <si>
    <t>COOPFINE-HCM-HBC-0002</t>
  </si>
  <si>
    <t>COOP4203</t>
  </si>
  <si>
    <t>FINELIFE SUPER MARKET SAIGON MIA</t>
  </si>
  <si>
    <t>Đường 9A, KDC Trung Sơn, Xã Bình Hưng, Huyện Bình Chánh, HCM</t>
  </si>
  <si>
    <t>COOPFINE-HCM-Q2-4205</t>
  </si>
  <si>
    <t>COOP4205</t>
  </si>
  <si>
    <t>FINELIFE LUMIERE AN PHÚ</t>
  </si>
  <si>
    <t>Số nhà 0.06-0.07-0.08 tại Trệt +1 (căn thông tầng), 277 đường Võ Nguyên Giáp, Khu phố 4, Phường An Phú, Thành phố Thủ Đức, Tp. HCM, Việt Nam</t>
  </si>
  <si>
    <t>COOP-BDG-01-017</t>
  </si>
  <si>
    <t>COOP503</t>
  </si>
  <si>
    <t>CM Bình Dương 2</t>
  </si>
  <si>
    <t>1 Phú Lợi, Phường Phú Lợi, Thành phố Thủ Dầu Một, Tỉnh Bình Dương, Việt Nam</t>
  </si>
  <si>
    <t>COOP-DKN-01-016</t>
  </si>
  <si>
    <t>COOP504</t>
  </si>
  <si>
    <t>CM Đăk Nông</t>
  </si>
  <si>
    <t>Đường Huỳnh Thúc Kháng, Tổ Dân Phố 1, Phường Nghĩa Thành, Thành phố Gia Nghĩa, Tỉnh Đắk Nông, Việt Nam</t>
  </si>
  <si>
    <t>COOP-HCM-Q10-TOANTAM</t>
  </si>
  <si>
    <t>COOP505</t>
  </si>
  <si>
    <t>CM Lý Thường Kiệt</t>
  </si>
  <si>
    <t>Trung tâm Thương mại - văn hóa - dịch vụ - giải trí, 497 Hòa Hảo, Phường 07, Quận 10, Thành phố Hồ Chí Minh, Việt Nam</t>
  </si>
  <si>
    <t>COOP-HCM-BTH-00506</t>
  </si>
  <si>
    <t>COOP506</t>
  </si>
  <si>
    <t>CM Văn Thánh</t>
  </si>
  <si>
    <t>561A Điện Biên Phủ, Phường 25, Quận Bình Thạnh, Thành phố Hồ Chí Minh, Việt Nam</t>
  </si>
  <si>
    <t>COOP-LDG-01-019</t>
  </si>
  <si>
    <t>COOP507</t>
  </si>
  <si>
    <t>CM LaGi</t>
  </si>
  <si>
    <t>Đường Thống Nhất, KP4, Phường Tân Thiện, Thị xã La Gi, Tỉnh Bình Thuận, Việt Nam</t>
  </si>
  <si>
    <t>COOP-HCM-HNB-00508</t>
  </si>
  <si>
    <t>COOP508</t>
  </si>
  <si>
    <t>CM Nguyễn Bình</t>
  </si>
  <si>
    <t>18 Nguyễn Bình, Xã Phú Xuân, Huyện Nhà Bè, Thành phố Hồ Chí Minh, Việt Nam</t>
  </si>
  <si>
    <t>COOP-HCM-HBC-00509</t>
  </si>
  <si>
    <t>COOP509</t>
  </si>
  <si>
    <t>CM Vĩnh Lộc B</t>
  </si>
  <si>
    <t>Số 2 khu tái định cư Vĩnh Lộc B đường số 8, Xã Vĩnh Lộc B, Huyện Bình Chánh, Thành phố Hồ Chí Minh, Việt Nam</t>
  </si>
  <si>
    <t>COOP-HCM-HMN-00510</t>
  </si>
  <si>
    <t>COOP510</t>
  </si>
  <si>
    <t>CM Đỗ Văn Dậy</t>
  </si>
  <si>
    <t>18 Đỗ Văn Dậy, Ấp Tân Thới 1, Xã Tân Hiệp, Huyện Hóc Môn, Thành phố Hồ Chí Minh, Việt Nam</t>
  </si>
  <si>
    <t>COOP-HCM-Q12-00511</t>
  </si>
  <si>
    <t>COOP511</t>
  </si>
  <si>
    <t>CM Hiệp Thành</t>
  </si>
  <si>
    <t>276 Nguyễn ảnh Thủ, phường Hiệp Thành, Quận 12, Thành phố Hồ Chí Minh, Việt Nam</t>
  </si>
  <si>
    <t>COOP-QTI-01-021</t>
  </si>
  <si>
    <t>COOP512</t>
  </si>
  <si>
    <t>CM Quảng Bình</t>
  </si>
  <si>
    <t>Số 7, Đường 23-8, Phường Đồng Phú, Thành phố Đồng Hới, Tỉnh Quảng Bình, Việt Nam</t>
  </si>
  <si>
    <t>QBH</t>
  </si>
  <si>
    <t>COOP-TNH-01-022</t>
  </si>
  <si>
    <t>COOP513</t>
  </si>
  <si>
    <t>CM Bến Lức</t>
  </si>
  <si>
    <t>61 Quốc Lộ 1A - Khu Phố 4, Thị trấn Bến Lức, Huyện Bến Lức, Tỉnh Long An, Việt Nam</t>
  </si>
  <si>
    <t>COOP-TNH-01-023</t>
  </si>
  <si>
    <t>COOP514</t>
  </si>
  <si>
    <t>CM Tân An</t>
  </si>
  <si>
    <t>Số 1, Mai Thị Tốt, Phường 2, Thành phố Tân An, Tỉnh Long An, Việt Nam</t>
  </si>
  <si>
    <t>COOP-VTU-01-024</t>
  </si>
  <si>
    <t>COOP515</t>
  </si>
  <si>
    <t>CM Bà Rịa</t>
  </si>
  <si>
    <t>6 Nguyễn Hữu Thọ, KP 2, Phường Phước Trung, Thành phố Bà Rịa, Tỉnh Bà Rịa - Vũng Tàu, Việt Nam</t>
  </si>
  <si>
    <t>COOP-BDG-01-025</t>
  </si>
  <si>
    <t>COOP516</t>
  </si>
  <si>
    <t>CM Bình Dương</t>
  </si>
  <si>
    <t>368 Đường 30 tháng 4, Phường Chánh Nghĩa, Thành phố Thủ Dầu Một, Tỉnh Bình Dương, Việt Nam</t>
  </si>
  <si>
    <t>COOP-DTP-01-026</t>
  </si>
  <si>
    <t>COOP517</t>
  </si>
  <si>
    <t>CM Sa Đéc</t>
  </si>
  <si>
    <t>Nguyễn Sinh Sắc, Khóm 2, Phường 2, Thành phố Sa Đéc, Tỉnh Đồng Tháp, Việt Nam</t>
  </si>
  <si>
    <t>COOP-DTP-01-027</t>
  </si>
  <si>
    <t>COOP518</t>
  </si>
  <si>
    <t>CM Gò Công</t>
  </si>
  <si>
    <t>Trần Công Tường, Khu Phố 2, Phường 5, Thị xã Gò Công, Tỉnh Tiền Giang, Việt Nam</t>
  </si>
  <si>
    <t>COOP-CTO-01-028</t>
  </si>
  <si>
    <t>COOP519</t>
  </si>
  <si>
    <t>CM Thốt Nốt</t>
  </si>
  <si>
    <t>Quốc Lộ 91, Khu Vực Phụng Thạnh I, Phường Thốt Nốt, Quận Thốt Nốt, Thành phố Cần Thơ, Việt Nam</t>
  </si>
  <si>
    <t>COOP-AGG-01-029</t>
  </si>
  <si>
    <t>COOP520</t>
  </si>
  <si>
    <t>CM Châu Đốc</t>
  </si>
  <si>
    <t>Tổ 21, Khóm Châu Quới 3, Phường Châu Phú B, Thành phố Châu Đốc, Tỉnh An Giang, Việt Nam</t>
  </si>
  <si>
    <t>COOP-CMU-01-CAMAU</t>
  </si>
  <si>
    <t>COOP522</t>
  </si>
  <si>
    <t>CM Cà mau</t>
  </si>
  <si>
    <t>Số 09 Trần Hưng Đạo, Phường 5, Thành phố Cà Mau, Tỉnh Cà Mau, Việt Nam</t>
  </si>
  <si>
    <t>COOP-DLK-01-BUONHO</t>
  </si>
  <si>
    <t>COOP523</t>
  </si>
  <si>
    <t>CM Buôn Hồ</t>
  </si>
  <si>
    <t>Số 464 đường Hùng Vương, Phường An Bình, Thị xã Buôn Hồ, Tỉnh Đắk Lắk, Việt Nam</t>
  </si>
  <si>
    <t>COOP-HCM-Q2-00524</t>
  </si>
  <si>
    <t>COOP524</t>
  </si>
  <si>
    <t>CM Đồng Văn Cống</t>
  </si>
  <si>
    <t>125 Đồng Văn Cống, Phường Thạnh Mỹ Lợi, Thành phố Thủ Đức, Thành phố Hồ Chí Minh, Việt Nam</t>
  </si>
  <si>
    <t>COOP-TNH-01-032</t>
  </si>
  <si>
    <t>COOP526</t>
  </si>
  <si>
    <t>CM Tân Châu (Tây Ninh)</t>
  </si>
  <si>
    <t>Đường Lê Duẩn, KP2, Thị trấn Tân Châu, Huyện Tân Châu, Tỉnh Tây Ninh, Việt Nam</t>
  </si>
  <si>
    <t>COOP-GLI-01-CHUSE</t>
  </si>
  <si>
    <t>COOP527</t>
  </si>
  <si>
    <t>CM Chư Sê</t>
  </si>
  <si>
    <t>912 Hùng Vương, tổ dân phố 4, Thị trấn Chư Sê, Huyện Chư Sê, Tỉnh Gia Lai, Việt Nam</t>
  </si>
  <si>
    <t>COOP-QNI-01-035</t>
  </si>
  <si>
    <t>COOP528</t>
  </si>
  <si>
    <t>CM Kon Tum</t>
  </si>
  <si>
    <t>205B Lê Hồng Phong, Phường Quyết Thắng, Thành phố Kon Tum, Tỉnh Kon Tum, Việt Nam</t>
  </si>
  <si>
    <t>KTM</t>
  </si>
  <si>
    <t>COOP-VTU-01-038</t>
  </si>
  <si>
    <t>COOP529</t>
  </si>
  <si>
    <t>CM Tân Thành</t>
  </si>
  <si>
    <t>Quốc lộ 51, tổ 12, khu phố Tân Phú, Phường Phú Mỹ, Thị Xã Phú Mỹ, Tỉnh Bà Rịa - Vũng Tàu, Việt Nam</t>
  </si>
  <si>
    <t>COOP-HCM-BTH-00530</t>
  </si>
  <si>
    <t>COOP530</t>
  </si>
  <si>
    <t>CM Chu Văn An</t>
  </si>
  <si>
    <t>241A Chu Văn An, Phường 12, Quận Bình Thạnh, Thành phố Hồ Chí Minh, Việt Nam</t>
  </si>
  <si>
    <t>COOP-AGG-01-037</t>
  </si>
  <si>
    <t>COOP531</t>
  </si>
  <si>
    <t>CM Hà Tiên</t>
  </si>
  <si>
    <t>Số 20 đường Mạc Công Du, khu phố 2, Phường Đông Hồ, Thành phố Hà Tiên, Tỉnh Kiên Giang, Việt Nam</t>
  </si>
  <si>
    <t>COOP-DTP-01-039</t>
  </si>
  <si>
    <t>COOP532</t>
  </si>
  <si>
    <t>CM Cai Lậy</t>
  </si>
  <si>
    <t>Số 79, Đường 30/4, Khu phố 2, Phường 1, Thị Xã Cai Lậy, Tỉnh Tiền Giang, Việt Nam</t>
  </si>
  <si>
    <t>COOP-DTP-01-040</t>
  </si>
  <si>
    <t>COOP533</t>
  </si>
  <si>
    <t>CM Hồng Ngự</t>
  </si>
  <si>
    <t>Khu nhà Cao ốc KII, Phường An Thạnh, Thành phố Hồng Ngự, Tỉnh Đồng Tháp, Việt Nam</t>
  </si>
  <si>
    <t>COOP-TNH-01-041</t>
  </si>
  <si>
    <t>COOP534</t>
  </si>
  <si>
    <t>CM Gò Dầu</t>
  </si>
  <si>
    <t>Quốc lộ 22B, KP Rạch Sơn, Thị trấn Gò Dầu, Huyện Gò Dầu, Tỉnh Tây Ninh, Việt Nam</t>
  </si>
  <si>
    <t>COOP-AGG-01-042</t>
  </si>
  <si>
    <t>COOP535</t>
  </si>
  <si>
    <t>CM Tân Châu (An Giang)</t>
  </si>
  <si>
    <t>Khóm Long Thạnh D, Phường Long Thạnh, Thị xã Tân Châu, Tỉnh An Giang, Việt Nam</t>
  </si>
  <si>
    <t>COOP-VLG-01-045</t>
  </si>
  <si>
    <t>COOP536</t>
  </si>
  <si>
    <t>CM Duyên Hải</t>
  </si>
  <si>
    <t>Đường Lý Thường Kiệt, Phường 1, Thị xã Duyên Hải, Tỉnh Trà Vinh, Việt Nam</t>
  </si>
  <si>
    <t>COOP-PTO-00-044</t>
  </si>
  <si>
    <t>COOP537</t>
  </si>
  <si>
    <t>CM Việt Trì</t>
  </si>
  <si>
    <t>Số 1606A, đường Hùng Vương, Phường Gia Cẩm, Thành phố Việt Trì, Tỉnh Phú Thọ, Việt Nam</t>
  </si>
  <si>
    <t>PTO</t>
  </si>
  <si>
    <t>COOP-TNH-01-043</t>
  </si>
  <si>
    <t>COOP538</t>
  </si>
  <si>
    <t>CM Phước Đông</t>
  </si>
  <si>
    <t>Khu Công nghiệp Phước Đông, Xã Phước Đông, Huyện Gò Dầu, Tỉnh Tây Ninh, Việt Nam</t>
  </si>
  <si>
    <t>COOP-LDG-01-047</t>
  </si>
  <si>
    <t>COOP539</t>
  </si>
  <si>
    <t>CM Phan Rí Cửa</t>
  </si>
  <si>
    <t>Khu phố Minh Tân, Thị trấn Phan Rí Cửa, Huyện Tuy Phong, Tỉnh Bình Thuận, Việt Nam</t>
  </si>
  <si>
    <t>COOP-TNH-01-046</t>
  </si>
  <si>
    <t>COOP540</t>
  </si>
  <si>
    <t>CM Cần Giuộc</t>
  </si>
  <si>
    <t>Tuyến tránh QL50, Khu Phố Thanh Ba, Thị trấn Cần Giuộc, Huyện Cần Giuộc, Tỉnh Long An, Việt Nam</t>
  </si>
  <si>
    <t>COOP-HCM-BTN-00541</t>
  </si>
  <si>
    <t>COOP541</t>
  </si>
  <si>
    <t>CM Bình Tân 2</t>
  </si>
  <si>
    <t>Tầng trệt - Lầu 1, Khu CC Nhà Sài Gòn, 819 Hương Lộ 2, Phường Bình Trị Đông A, Quận Bình Tân, Thành phố Hồ Chí Minh, Việt Nam</t>
  </si>
  <si>
    <t>COOP-CTO-01-052</t>
  </si>
  <si>
    <t>COOP542</t>
  </si>
  <si>
    <t>CM Bình Thủy</t>
  </si>
  <si>
    <t>35-37 CMT 8, Phường An Thới, Quận Bình Thuỷ, Thành phố Cần Thơ, Việt Nam</t>
  </si>
  <si>
    <t>COOP-TNH-01-049</t>
  </si>
  <si>
    <t>COOP543</t>
  </si>
  <si>
    <t>CM Châu Thành Tây Ninh</t>
  </si>
  <si>
    <t>Đường 781, KP3, Thị trấn Châu Thành, Huyện Châu Thành, Tỉnh Tây Ninh, Việt Nam</t>
  </si>
  <si>
    <t>COOP-VLG-01-048</t>
  </si>
  <si>
    <t>COOP545</t>
  </si>
  <si>
    <t>CM Tiểu Cần</t>
  </si>
  <si>
    <t>Khóm 2, Thị trấn Tiểu Cần, Huyện Tiểu Cần, Tỉnh Trà Vinh, Việt Nam</t>
  </si>
  <si>
    <t>COOP-DNI-01-053</t>
  </si>
  <si>
    <t>COOP546</t>
  </si>
  <si>
    <t>CM Đồng Phú</t>
  </si>
  <si>
    <t>Đường Cách Mạng Tháng Tám - ĐT.741, Khu phố Tân An, Thị trấn Tân Phú, Huyện Đồng Phú, Tỉnh Bình Phước, Việt Nam</t>
  </si>
  <si>
    <t>COOP-DNG-01-054</t>
  </si>
  <si>
    <t>COOP547</t>
  </si>
  <si>
    <t>CM Sơn Trà</t>
  </si>
  <si>
    <t>Lô C2-12 KCN dịch vụ thủy sản Đà Nẵng, đường Bình Than, Phường Nại Hiên Đông, Quận Sơn Trà, Thành phố Đà Nẵng, Việt Nam</t>
  </si>
  <si>
    <t>COOPMAR6-HCM-TBH-549</t>
  </si>
  <si>
    <t>COOP549</t>
  </si>
  <si>
    <t>CM SCA HOANG VAN THU</t>
  </si>
  <si>
    <t>431A Hoàng Văn Thụ, Phường 4, Quận Tân Bình, HCM</t>
  </si>
  <si>
    <t>MARSIX</t>
  </si>
  <si>
    <t>COOP-HCM-Q12-00556</t>
  </si>
  <si>
    <t>COOP556</t>
  </si>
  <si>
    <t>CM TÔ KÝ</t>
  </si>
  <si>
    <t>Số 557 Đường Tô Ký, phường Trung Mỹ Tây, Quận 12, Thành phố Hồ Chí Minh, Việt Nam</t>
  </si>
  <si>
    <t>COOP557</t>
  </si>
  <si>
    <t>CM SCA - Tay Ninh</t>
  </si>
  <si>
    <t>217-219, Đường 30/4, Phường 2, Tp Tây Ninh, tình Tây Ninh</t>
  </si>
  <si>
    <t>COOPMAR5-HCM-TBH-02</t>
  </si>
  <si>
    <t>COOP559</t>
  </si>
  <si>
    <t xml:space="preserve">CM SCA – Âu Cơ </t>
  </si>
  <si>
    <t>856 Âu Cơ, P.14, Q.Tân Bình, HCM</t>
  </si>
  <si>
    <t>COOPMAR6-HCM-Q10-561</t>
  </si>
  <si>
    <t>COOP561</t>
  </si>
  <si>
    <t>CM SCA – Cao Thắng</t>
  </si>
  <si>
    <t>181 Cao Thắng, Phường 12, Quận 10, HCM</t>
  </si>
  <si>
    <t>COOP-AGG-01-060</t>
  </si>
  <si>
    <t>COOP562</t>
  </si>
  <si>
    <t>CM Thoai Son</t>
  </si>
  <si>
    <t>ấp Bắc Sơn, đường Tránh Tỉnh lộ 943, Thị trấn Núi Sập, Huyện Thoại Sơn, Tỉnh An Giang, Việt Nam</t>
  </si>
  <si>
    <t>COOP-TNH-01-062</t>
  </si>
  <si>
    <t>COOP563</t>
  </si>
  <si>
    <t>CM Tan Bien Tay Ninh</t>
  </si>
  <si>
    <t>Khu phố 3, đường Nguyễn Văn Linh, Thị trấn Tân Biên, Huyện Tân Biên, Tỉnh Tây Ninh, Việt Nam</t>
  </si>
  <si>
    <t>COOP-TNH-01-063</t>
  </si>
  <si>
    <t>COOP564</t>
  </si>
  <si>
    <t>CM Duong Minh Chau</t>
  </si>
  <si>
    <t>Khu phố 1 - TT. Dương Minh Châu, Huyện Dương Minh Châu, Tỉnh Tây Ninh, Việt Nam</t>
  </si>
  <si>
    <t>COOP-HCM-TDC-00565</t>
  </si>
  <si>
    <t>COOP565</t>
  </si>
  <si>
    <t>CM Tam Bình</t>
  </si>
  <si>
    <t>0.01 Khu CC cao tầng kết hợp TM-DV tại lô BC, Đường 4, KP. 4, Phường Tam Bình, Thành phố Thủ Đức, Thành phố Hồ Chí Minh</t>
  </si>
  <si>
    <t>COOP-DLK-01-061</t>
  </si>
  <si>
    <t>COOP566</t>
  </si>
  <si>
    <t>CM Cư M’gar</t>
  </si>
  <si>
    <t>Thửa đất 11, tờ bản đồ số 31, tổ dân phố 2 đường Hùng Vương, Thị trấn Quảng Phú, Huyện Cư M'gar, Tỉnh Đắk Lắk, Việt Nam</t>
  </si>
  <si>
    <t>COOP-DTP-01-066</t>
  </si>
  <si>
    <t>COOP569</t>
  </si>
  <si>
    <t>CM Thap Muoi</t>
  </si>
  <si>
    <t>Đường Hùng Vương, Thị trấn Mỹ An, Huyện Tháp Mười, Tỉnh Đồng Tháp, Việt Nam</t>
  </si>
  <si>
    <t>COOP570</t>
  </si>
  <si>
    <t>CM Thắng Lợi-Trường Chinh</t>
  </si>
  <si>
    <t>02 Trường Chinh, P.Tây Thạnh, Quận Tân Phú</t>
  </si>
  <si>
    <t>COOP571</t>
  </si>
  <si>
    <t>CM An Nhơn</t>
  </si>
  <si>
    <t>TTTM Hoàng Vũ Plaza, Quốc lộ 1A, Phường Bình định, Thị Xã An Nhơn, Tỉnh Bình định,Việt Nam</t>
  </si>
  <si>
    <t>COOP-QNI-01-030</t>
  </si>
  <si>
    <t>COOP572</t>
  </si>
  <si>
    <t>CM Đức Phổ</t>
  </si>
  <si>
    <t>Đường Nguyễn Nghiêm, TDP Vĩnh Bình, Phường Phổ Ninh, Thị xã Đức Phổ, Tỉnh Quảng Ngãi, Việt Nam</t>
  </si>
  <si>
    <t>COOP-DTP-01-CAIBE</t>
  </si>
  <si>
    <t>COOP573</t>
  </si>
  <si>
    <t>CM Cái Bè</t>
  </si>
  <si>
    <t>Khu 2, Thị trấn Cái Bè, Huyện Cái Bè, Tỉnh Tiền Giang, Việt Nam</t>
  </si>
  <si>
    <t>COOP-AGG-01-CHOMOI</t>
  </si>
  <si>
    <t>COOP574</t>
  </si>
  <si>
    <t>CM Chợ Mới</t>
  </si>
  <si>
    <t>ĐT 942, ấp Long Hòa, Thị trấn Chợ Mới, Huyện Chợ Mới, Tỉnh An Giang, Việt Nam</t>
  </si>
  <si>
    <t>COOP-HCM-Q8-PHULAM1</t>
  </si>
  <si>
    <t>COOP575</t>
  </si>
  <si>
    <t>CM PHẠM THẾ HIỂN</t>
  </si>
  <si>
    <t>Tầng 1 Block C Khu nhà ở Xã hội Hưng Phát, số 2225 Phạm Thế Hiển, Phường 6, Quận 8, TP.HCM</t>
  </si>
  <si>
    <t>COOP-CTO-01-72542</t>
  </si>
  <si>
    <t>COOP576</t>
  </si>
  <si>
    <t>CM Hậu Giang 2</t>
  </si>
  <si>
    <t>Khu vực 3, Phường Ngã Bảy, Thành phố Ngã Bảy, Tỉnh Hậu Giang, Việt Nam</t>
  </si>
  <si>
    <t>Coop-TBD-01-00578</t>
  </si>
  <si>
    <t>COOP578</t>
  </si>
  <si>
    <t>CM Thống Nhất</t>
  </si>
  <si>
    <t>Tầng 1-2 Khối A1, Khu TM-DV-Căn hộ Bcons, đường Thống Nhất, phường Đông Hòa, TP Hồ Chí Minh, VN</t>
  </si>
  <si>
    <t>COOP-HCM-Q6-0626</t>
  </si>
  <si>
    <t>COOP626</t>
  </si>
  <si>
    <t>CH CF CC Bình Phú 1</t>
  </si>
  <si>
    <t>65-67 Đường 20, Phường 11, Quận 6, HCM</t>
  </si>
  <si>
    <t>COOP-HCM-HMN-629</t>
  </si>
  <si>
    <t>COOP629</t>
  </si>
  <si>
    <t>CH CF 7 Lê Thị Hà</t>
  </si>
  <si>
    <t>7/2 Khu phố 8, thị trấn Hóc Môn, huyện Hóc Môn, Tp.HCM</t>
  </si>
  <si>
    <t>COOP-HCM-Q2-0145</t>
  </si>
  <si>
    <t>COOP630</t>
  </si>
  <si>
    <t>CH CF CC Petroland</t>
  </si>
  <si>
    <t>CC Petroland Quận 2, Phường Bình Trưng Đông, Quận 2, Tp.HCM</t>
  </si>
  <si>
    <t>COOP-HCM-Q9-0631</t>
  </si>
  <si>
    <t>COOP631</t>
  </si>
  <si>
    <t>CH CF 239 Dương Đình Hội</t>
  </si>
  <si>
    <t>239 ( số cũ 2.212C ) Đường Dương Đình Hội, KP3, Phường Tăng Nhơn Phú B, Quận 9, Tp.HCM</t>
  </si>
  <si>
    <t>COOP-HCM-Q8-0135</t>
  </si>
  <si>
    <t>COOP632</t>
  </si>
  <si>
    <t>CH CF CC Carina</t>
  </si>
  <si>
    <t>CC Carina, 1648 Võ Văn Kiệt, Quận 8, TPHCM</t>
  </si>
  <si>
    <t>COOP-HCM-Q2-0634</t>
  </si>
  <si>
    <t>COOP634</t>
  </si>
  <si>
    <t>CH CF 13 Lê Văn Thịnh</t>
  </si>
  <si>
    <t>13 Lê Văn Thịnh, Phường Bình Trưng, TP HCM</t>
  </si>
  <si>
    <t>COOP-HCM-TDC-0635</t>
  </si>
  <si>
    <t>COOP635</t>
  </si>
  <si>
    <t>CH CF Hoàng Diệu 2</t>
  </si>
  <si>
    <t>135 Hoàng Diệu 2, P. Linh Trung,  Tp.Thủ Đức, HCM</t>
  </si>
  <si>
    <t>COOP-HCM-Q2-0102</t>
  </si>
  <si>
    <t>COOP637</t>
  </si>
  <si>
    <t>CH CF An Khang</t>
  </si>
  <si>
    <t>"Tầng trệt S1 cao ốc An Khang thuộc khu đô thị An Phú- An Khánh, Phường An Phú, Q2, Tp.HCM
"</t>
  </si>
  <si>
    <t>COOP-HCM-Q7-638</t>
  </si>
  <si>
    <t>COOP638</t>
  </si>
  <si>
    <t>CH CF Nguyễn Lương Bằng</t>
  </si>
  <si>
    <t>SN-03, Khối nhà D, khu căn hộ cao cấp Riverside Residence, Phường Tân Phú, Quận 7</t>
  </si>
  <si>
    <t>COOP-HCM-BTN-0112</t>
  </si>
  <si>
    <t>COOP639</t>
  </si>
  <si>
    <t>CH CF Green Hills</t>
  </si>
  <si>
    <t>Căn hộ thương mại số SA2-01 Block A2, tầng thương mại thuộc tòa nhà A2 CC căn hộ, phường Hưng Hòa B, quận Bình Tân, TPHCM</t>
  </si>
  <si>
    <t>COOP-HCM-TPU-0641</t>
  </si>
  <si>
    <t>COOP641</t>
  </si>
  <si>
    <t>CH CF Saigon Town</t>
  </si>
  <si>
    <t>Cao ốc Saigon Town số 83.16 Thoại Ngọc Hầu , Hòa Thạnh , Tân Phú , HCM</t>
  </si>
  <si>
    <t>COOP-HCM-BTH-0642</t>
  </si>
  <si>
    <t>COOP642</t>
  </si>
  <si>
    <t>CH CF 372 Nơ Trang Long</t>
  </si>
  <si>
    <t>372 Nơ Trang Long , Phường 13 , Quận Bình Thạnh ,  TPHCM</t>
  </si>
  <si>
    <t>COOP-HCM-HBC-0137</t>
  </si>
  <si>
    <t>COOP643</t>
  </si>
  <si>
    <t>CH CF D20 Võ Văn Vân</t>
  </si>
  <si>
    <t>D20.4.3B Võ Văn Vân , Ấp 4 , Xã Vĩnh Lộc B , Huyện Bình Chánh , TPHCM</t>
  </si>
  <si>
    <t>COOP-HCM-Q12-644</t>
  </si>
  <si>
    <t>COOP644</t>
  </si>
  <si>
    <t>CH CF 174 Phan Văn Hớn</t>
  </si>
  <si>
    <t>174 Phan Văn Hớn, Tân Thới Nhất, Quận 12, Thành phố Hồ Chí Minh</t>
  </si>
  <si>
    <t>COOP-HCM-Q9-0108</t>
  </si>
  <si>
    <t>COOP645</t>
  </si>
  <si>
    <t>CH CF Long Trường</t>
  </si>
  <si>
    <t>1137 Nguyễn Duy Trinh, Phường Long Trường , Quận 9, TPHCM</t>
  </si>
  <si>
    <t>COOP-HCM-HBC-0647</t>
  </si>
  <si>
    <t>COOP647</t>
  </si>
  <si>
    <t>CH CF Conic Sky</t>
  </si>
  <si>
    <t>Căn hộ thương mại số 01, tầng 1 , Khu CC Block H thuộc khu BT, Lô 13B Khu dân cư Conic , xã Phong Phú , Huyện Bình Chánh, HCM</t>
  </si>
  <si>
    <t>COOP-HCM-TDC-648</t>
  </si>
  <si>
    <t>COOP648</t>
  </si>
  <si>
    <t>CH CF Tam Bình</t>
  </si>
  <si>
    <t>603 Tỉnh Lộ 43 , Phường Tam Bình , Quận Thủ Đức , TPHCM</t>
  </si>
  <si>
    <t>COOP-HCM-TDC-0652</t>
  </si>
  <si>
    <t>COOP652</t>
  </si>
  <si>
    <t>CH CF Linh Chiểu</t>
  </si>
  <si>
    <t>110 Đường 17, Khu Phố 3, Phường Linh Chiểu, Quận Thủ Đức, TPHCM</t>
  </si>
  <si>
    <t>COOP-HCM-TBH-0653</t>
  </si>
  <si>
    <t>COOP653</t>
  </si>
  <si>
    <t>CH CF Bùi Thế Mỹ 31</t>
  </si>
  <si>
    <t>31-33 Bùi Thế Mỹ, Phường 10, Tân Bình, HCM</t>
  </si>
  <si>
    <t>COOP-HCM-Q2-0654</t>
  </si>
  <si>
    <t>COOP654</t>
  </si>
  <si>
    <t>CH CF Krista</t>
  </si>
  <si>
    <t>Căn Shophouse  Thương Mại T2,00.04  tại Tòa nhà Krista, Phường Bình Trưng Đông, Quận 2, HCM</t>
  </si>
  <si>
    <t>COOP-HCM-Q9-655</t>
  </si>
  <si>
    <t>COOP655</t>
  </si>
  <si>
    <t>CH CF Làng Tăng Phú</t>
  </si>
  <si>
    <t>21C Làng Tăng Phú, Tổ 4, Khu Phố 4, Phường Tăng Nhơn Phú A, Quận 9, TPHCM</t>
  </si>
  <si>
    <t>COOP-HCM-BTN-0656</t>
  </si>
  <si>
    <t>COOP656</t>
  </si>
  <si>
    <t>CH CF Gia Phú</t>
  </si>
  <si>
    <t>219.45 Đường Số 5, Khu Phố 7, Phường Bình Hưng Hòa, Quận Bình Tân, HCM</t>
  </si>
  <si>
    <t>COOP-HCM-Q6-0657</t>
  </si>
  <si>
    <t>COOP657</t>
  </si>
  <si>
    <t>CH CF Vành Đai</t>
  </si>
  <si>
    <t>62 Đường số 44, Phường 10, Quận 6, Thành phố Hồ Chí Minh</t>
  </si>
  <si>
    <t>COOP-HCM-Q9-0658</t>
  </si>
  <si>
    <t>COOP658</t>
  </si>
  <si>
    <t>CH CF Man Thiện 280</t>
  </si>
  <si>
    <t>280 Man Thiện , Phường Tăng Nhơn Phú A, Quận 9, TPHCM</t>
  </si>
  <si>
    <t>COOP-HCM-TDC-0070</t>
  </si>
  <si>
    <t>COOP659</t>
  </si>
  <si>
    <t>CH CF Linh Đông</t>
  </si>
  <si>
    <t>103 Linh Đông, khu phố 7, phường Linh Đông, Quận Thủ Đức, Tp.HCM</t>
  </si>
  <si>
    <t>COOP-HCM-BTH-0661</t>
  </si>
  <si>
    <t>COOP661</t>
  </si>
  <si>
    <t>CH CF Đinh Bộ Lĩnh 81</t>
  </si>
  <si>
    <t>81 Đinh Bộ Lĩnh , Phường 26 , Quận Bình Thạnh , Tphcm</t>
  </si>
  <si>
    <t>COOP-HCM-CCI-0665</t>
  </si>
  <si>
    <t>COOP665</t>
  </si>
  <si>
    <t>CH CF Tỉnh Lộ 15 - 1031</t>
  </si>
  <si>
    <t>1031 Tỉnh Lộ 15, An Nhơn Tây, Củ Chi, TPHCM</t>
  </si>
  <si>
    <t>COOP-HCM-HNB-0076</t>
  </si>
  <si>
    <t>COOP669</t>
  </si>
  <si>
    <t>CH CF Phước Kiểng</t>
  </si>
  <si>
    <t>122 Lê Văn Lương , Phước Kiểng , Nhà Bè , TPHCM</t>
  </si>
  <si>
    <t>COOP-HCM-CCI-0671</t>
  </si>
  <si>
    <t>COOP671</t>
  </si>
  <si>
    <t>CH CF Quốc Lộ 22 - 726</t>
  </si>
  <si>
    <t>726 Quốc Lộ 22 , TT. Củ Chi,  Huyện Củ Chi, TP. HCM</t>
  </si>
  <si>
    <t>COOP-HCM-Q9-0093</t>
  </si>
  <si>
    <t>COOP674</t>
  </si>
  <si>
    <t>CH CF Man Thiện 126A</t>
  </si>
  <si>
    <t>A 126A Man Thiện, P. TNPA, Quận 9</t>
  </si>
  <si>
    <t>COOPFOOD-HCM-HMN-676</t>
  </si>
  <si>
    <t>COOP676</t>
  </si>
  <si>
    <t>CH CF Bà Điểm</t>
  </si>
  <si>
    <t>30.1A Ấp Nam Lân, Xã Bà Điểm, Huyện Hóc Môn, Tp.HCM</t>
  </si>
  <si>
    <t>COOP-HCM-Q12-0678</t>
  </si>
  <si>
    <t>COOP678</t>
  </si>
  <si>
    <t>CH CF Đông Bắc</t>
  </si>
  <si>
    <t>228.1 Khu phố 2A, Phường Tân Chánh Hiệp, Quận 12, Tp.HCM</t>
  </si>
  <si>
    <t>COOP-HCM-TDC-683</t>
  </si>
  <si>
    <t>COOP683</t>
  </si>
  <si>
    <t xml:space="preserve">CH CF Xuân Hiệp </t>
  </si>
  <si>
    <t>72A Đường  số 8,Khu Phố 3, Phường Linh Xuân, Q.Thủ Đức, HCM</t>
  </si>
  <si>
    <t>COOP-HCM-HBC-684</t>
  </si>
  <si>
    <t>COOP684</t>
  </si>
  <si>
    <t>CH CF Tân Quý Tây</t>
  </si>
  <si>
    <t>7.2 Hương Lộ 11, Ấp 4, Xã Tân quý Tây, Huyện Bình Chánh</t>
  </si>
  <si>
    <t>COOP-HCM-BTN-0091</t>
  </si>
  <si>
    <t>COOP685</t>
  </si>
  <si>
    <t>CH CF An Lạc</t>
  </si>
  <si>
    <t>64 Tờ bản đồ số 88.TL- 2005, Phường An Lạc, Quận Bình Tân</t>
  </si>
  <si>
    <t>COOP-HCM-HBC-0687</t>
  </si>
  <si>
    <t>COOP687</t>
  </si>
  <si>
    <t>CH CF Trần Văn Giàu 5C13</t>
  </si>
  <si>
    <t>5C13, Trần Văn Giàu, Xã Phạm Văn Hai, Huyện Bình Chánh</t>
  </si>
  <si>
    <t>COOP-HCM-Q2-688</t>
  </si>
  <si>
    <t>COOP688</t>
  </si>
  <si>
    <t>CH CF Nguyễn Duy Trinh 192</t>
  </si>
  <si>
    <t>192 Nguyễn Duy Trinh, Phường Bình Trưng Tây, Quận 2, HCM</t>
  </si>
  <si>
    <t>COOP-HCM-Q9-0082</t>
  </si>
  <si>
    <t>COOP689</t>
  </si>
  <si>
    <t>CH CF Minh Đức</t>
  </si>
  <si>
    <t>103 đường 154, Phường Tân Phú, Quận 9</t>
  </si>
  <si>
    <t>COOP-HCM-Q4-690</t>
  </si>
  <si>
    <t>COOP690</t>
  </si>
  <si>
    <t>CH CF Xóm Chiếu</t>
  </si>
  <si>
    <t>232 Xóm Chiếu, Quận 4, Tp.HCM</t>
  </si>
  <si>
    <t>COOP-HCM-Q7-0691</t>
  </si>
  <si>
    <t>COOP691</t>
  </si>
  <si>
    <t>CH CF Tân Quy</t>
  </si>
  <si>
    <t>102 Đường 15, P. Tân Quy, Quận 7, TP HCM ( Đối diện chợ Tân Quy)</t>
  </si>
  <si>
    <t>COOP-HCM-TDC-693</t>
  </si>
  <si>
    <t>COOP693</t>
  </si>
  <si>
    <t>CH CF Tam Bình 196</t>
  </si>
  <si>
    <t>196 Tam Bình, P. Tam Phú, Q. Thủ Đức, TP HCM</t>
  </si>
  <si>
    <t>COOP-HCM-TBH-0694</t>
  </si>
  <si>
    <t>COOP694</t>
  </si>
  <si>
    <t>CH CF Thăng Long 31</t>
  </si>
  <si>
    <t>COOP-HCM-HMN-0695</t>
  </si>
  <si>
    <t>COOP695</t>
  </si>
  <si>
    <t>CH CF Lê Lợi 60</t>
  </si>
  <si>
    <t>60 Lê Lợi, Huyện Hóc Môn, HCM</t>
  </si>
  <si>
    <t>COOP-HCM-Q7-0072</t>
  </si>
  <si>
    <t>COOP696</t>
  </si>
  <si>
    <t>CH CF Hoàng Anh Thanh Bình</t>
  </si>
  <si>
    <t>Tầng 01, Block C, Thuộc khu Hoàng Anh Thanh Bình, P.Tân Hưng, Q.7</t>
  </si>
  <si>
    <t>COOP-HCM-TPU-697</t>
  </si>
  <si>
    <t>COOP697</t>
  </si>
  <si>
    <t>CH CF Trịnh Đình Thảo 31</t>
  </si>
  <si>
    <t>31 Trịnh Đình Thảo, Phường Hòa Thạnh, Q.Tân Phú, Tp.HCM</t>
  </si>
  <si>
    <t>COOP-HCM-TPU-698</t>
  </si>
  <si>
    <t>COOP698</t>
  </si>
  <si>
    <t>CH CF Tân Hương 262</t>
  </si>
  <si>
    <t>262 Tân Hương, P.Tân Quý, Q.Tân Phú, HCM</t>
  </si>
  <si>
    <t>COOPFOOD-DNI-01-116</t>
  </si>
  <si>
    <t>COOP9205</t>
  </si>
  <si>
    <t>CH CF BH NGUYỄN VĂN TIÊN</t>
  </si>
  <si>
    <t>27 Nguyễn Văn Tiên, Phường Tân Phong, Tp.Biên Hòa, Tỉnh Đồng Nai</t>
  </si>
  <si>
    <t>COOP9206</t>
  </si>
  <si>
    <t>CH CF BH HỒ HÒA</t>
  </si>
  <si>
    <t>53 Hồ Hòa, KP6, P.Tân Phong, Tp. Biên Hòa, Tỉnh Đồng Nai</t>
  </si>
  <si>
    <t>COOP9208</t>
  </si>
  <si>
    <t>CH CF BH TRẦN THỊ HOA</t>
  </si>
  <si>
    <t xml:space="preserve">116 Trần Thị Hoa, KP 12, Phường An Bình, Tp. Biên Hòa, Tỉnh Đồng Nai  </t>
  </si>
  <si>
    <t>COOP9210</t>
  </si>
  <si>
    <t>CH CF BH HUỲNH VĂN NGHỆ 17</t>
  </si>
  <si>
    <t>17/7B Huỳnh Văn Nghệ, Khu Phố 2, Phường Bửu Long, Tp. Biên Hòa, Tỉnh Đồng Nai</t>
  </si>
  <si>
    <t>COOP9214</t>
  </si>
  <si>
    <t>CH CF BH Quyết Thắng</t>
  </si>
  <si>
    <t>375 đường 30/04, Phường Quyết Thắng, Thành phố Biên Hòa, Tỉnh Đồng Nai</t>
  </si>
  <si>
    <t>COOP9215</t>
  </si>
  <si>
    <t>CH CF BH Văn Hoa Villas</t>
  </si>
  <si>
    <t>Căn 72 và 73, Văn Hoa Villas, đường Nguyễn Văn Hoa, phường Thống Nhất, Thành phố Biên Hòa, tỉnh Đồng Nai</t>
  </si>
  <si>
    <t>COOPFOOD-BDG-01-123</t>
  </si>
  <si>
    <t>COOP9303</t>
  </si>
  <si>
    <t>CH CF BD LÊ HỒNG PHONG</t>
  </si>
  <si>
    <t xml:space="preserve">451 Lê Hồng Phong, P.Phú Hòa, Tp. Thủ Dầu Một, Bình Dương </t>
  </si>
  <si>
    <t>COOP9309</t>
  </si>
  <si>
    <t>CH CF BD VĨNH PHÚ 41</t>
  </si>
  <si>
    <t>51B/13 Đường Vĩnh Phú 41, Khu phố Hòa Long, Phường Vĩnh Phú, Thị xã Thuận An, Tỉnh Bình Dương</t>
  </si>
  <si>
    <t>COOP9311</t>
  </si>
  <si>
    <t>CH CF BD XUYÊN Á 209</t>
  </si>
  <si>
    <t>209A Xuyên Á, KP Bình Đường 3, Phường An Bình, Thị xã Dĩ An, Tỉnh Bình Dương</t>
  </si>
  <si>
    <t>COOP9313</t>
  </si>
  <si>
    <t>CH CF BD TRẦN HƯNG ĐẠO 325</t>
  </si>
  <si>
    <t>325 Trần Hưng Đạo, KP Tây A, Phường Đông Hòa, Thị xã Dĩ An, Tỉnh Bình Dương</t>
  </si>
  <si>
    <t>COOP9314</t>
  </si>
  <si>
    <t>CH CF BD NGÔ THÌ NHẬM 82</t>
  </si>
  <si>
    <t>82 Ngô Thì Nhậm, KP Nhị Đồng 2 Phường Dĩ An, Thị xã Dĩ An, Tỉnh Bình Dương</t>
  </si>
  <si>
    <t>COOP9315</t>
  </si>
  <si>
    <t>CH CF BD KDC VIỆT SING</t>
  </si>
  <si>
    <t>13 – 15 DC11 KDC Việt Sing, Thị Xã Thuận An, Tỉnh Bình Dương</t>
  </si>
  <si>
    <t>COOP9318</t>
  </si>
  <si>
    <t>CH CF BD TÂN LẬP 55</t>
  </si>
  <si>
    <t>55 Đường Tân Lập, Khu Phố Tân Lập, Phường Đông Hòa, Thị Xã Dĩ An, Tỉnh Bình Dương</t>
  </si>
  <si>
    <t>COOP9319</t>
  </si>
  <si>
    <t>CH CF BD KDC HIỆP THÀNH III</t>
  </si>
  <si>
    <t>Số 2-4 Đường số 10, KDC Hiệp Thành III, Phường Hiệp Thành, Thành phố Thủ Dầu Một, Tỉnh bình Dương</t>
  </si>
  <si>
    <t>COOP9322</t>
  </si>
  <si>
    <t>CH CF BD CC SAMSORA RIVERSIDE</t>
  </si>
  <si>
    <t>1.01-1.02,Block A, Khu căn hộ Sacom Bình Thắng,207A đường QL1A ,KP Quyết Thắng, Phường Bình Thắng, Thị xã Dĩ An, Tỉnh Bình Dương.</t>
  </si>
  <si>
    <t>COOP9324</t>
  </si>
  <si>
    <t>CH CF BD BÌNH ĐƯỜNG</t>
  </si>
  <si>
    <t>29/25 Ấp Bình Đường 1, Xã An Bình,  Huyện Dĩ An, Tỉnh Bình Dương</t>
  </si>
  <si>
    <t>COOP9326</t>
  </si>
  <si>
    <t>CH CF BD CC CHARM SAPPHIRE</t>
  </si>
  <si>
    <t>Căn hộ số 14, tầng 01, thuộc Block Sapphire, mã căn hộ: S-14 thuộc khu phức hợp Charm Plaza 1 tọa lạc tại khu phố Thống Nhất, phường Dĩ An, Thành phố Dĩ An, tỉnh Bình Dương</t>
  </si>
  <si>
    <t>COOP9327</t>
  </si>
  <si>
    <t>CH CF BD Quang Phúc Plaza</t>
  </si>
  <si>
    <t>Căn SH23 và SH24 tại tầng 1, Block D Khu căn hộ thương mại (Shop house) Chung cư Quang Phúc Plaza, 22A/6 đường Thống Nhất, khu phố Tân Hòa, phường Đông Hòa, thành phố Dĩ An, tỉnh Bình Dương</t>
  </si>
  <si>
    <t>COOP9328</t>
  </si>
  <si>
    <t>CH CF BD CC Opal Boulevard</t>
  </si>
  <si>
    <t>A1.01 .02 và A1.01.03, tháp A - Khu căn hộ - thương mại dịch vụ cao tầng đường Kha Vạn Cân, Phường An BÌnh, Thành phố Dĩ An, Tỉnh Bình Dương, Việt Nam.</t>
  </si>
  <si>
    <t>COOP9329</t>
  </si>
  <si>
    <t>CH CF BD CC Phúc Đạt Connect 2</t>
  </si>
  <si>
    <t>TMDV1-02 tại khu TMDV-02 tầng 1 Chung cư Phúc Đạt Connect 2, số 159 Quốc Lộ 1K, phường Đông Hòa, Thành phố Dĩ An, Tỉnh Bình Dương</t>
  </si>
  <si>
    <t>COOP9330</t>
  </si>
  <si>
    <t>CH CF BD CC Bcons Garden</t>
  </si>
  <si>
    <t>Căn SH10, SH20 và SH21 tầng 1, Block (A+B), Khu căn hộ thương mại (Shop house) Bcons Garden, 25A đường Phạm Hữu Lầu, Khu phố Thống Nhất 1, Phường Dĩ An, Thành phố Dĩ An, Tỉnh Bình Dương</t>
  </si>
  <si>
    <t>COOP9331</t>
  </si>
  <si>
    <t>CH CF BD CC Bcons Green View</t>
  </si>
  <si>
    <t>Căn SH25 tầng 1, Block B và SH26 tầng 1, Block A Khu căn hộ thương mại (Shop house) Chung cư Tân Hòa (Building), 150/2 đường QL 1K, Khu phố Tân Hòa, Phường Đông Hòa, Thành phố Dĩ An, Tỉnh Bình Dương</t>
  </si>
  <si>
    <t>COOP9332</t>
  </si>
  <si>
    <t>CH CF BD CC CHARM RUBY</t>
  </si>
  <si>
    <t>Căn hộ Shophouse số R01.13, Chung cư A2 công trình Khu liên hợp Cao ốc Sóng Thần, thuộc dự án Khu phức hợp Charm Plaza 1, số 115 đường ĐT 743C, khu phố Thống Nhất, Phường Dĩ An, Thành phố Dĩ An, Tỉnh Bình Dương, Việt Nam</t>
  </si>
  <si>
    <t>COOPFOOD-CTO-01-144</t>
  </si>
  <si>
    <t>COOP9402</t>
  </si>
  <si>
    <t>CH CF Khu Vực Cần Thơ</t>
  </si>
  <si>
    <t>111 Phạm Ngũ Lão, Phường Thới Bình, Quận Ninh Kiều, Tp Cần Thơ</t>
  </si>
  <si>
    <t>COOP9405</t>
  </si>
  <si>
    <t>CH CF CT Trần Việt Châu</t>
  </si>
  <si>
    <t>91 Trần Việt Châu, Phường An Hòa, Quận Ninh Kiều, Tp.Cần Thơ</t>
  </si>
  <si>
    <t>COOP9406</t>
  </si>
  <si>
    <t>CH CF CT Nguyễn Văn Cừ Nối Dài</t>
  </si>
  <si>
    <t>Cạnh 72A Nguyễn Văn Cừ nối dài, Phường An Bình, Quận Ninh Kiều, Tp.Cần Thơ</t>
  </si>
  <si>
    <t>COOP9408</t>
  </si>
  <si>
    <t>CH CF CT Tây Đô</t>
  </si>
  <si>
    <t>449 Trần Chiên, KV Phú Mỹ, Phường Thường Thạnh, Quận Cái Răng, Tp.Cần Thơ</t>
  </si>
  <si>
    <t>COOP9409</t>
  </si>
  <si>
    <t>CH CF CT Lê Hồng Phong</t>
  </si>
  <si>
    <t>44/13 Lê Hồng Phong, Phường Bình Thủy, Quận Bình Thủy, Tp.Cần Thơ</t>
  </si>
  <si>
    <t>COOP9413</t>
  </si>
  <si>
    <t>CH CF CT NGUYỄN VĂN CỪ 227</t>
  </si>
  <si>
    <t>227 Nguyễn Văn Cừ, Phường An Hòa, Quận Ninh Kiều, Tp.Cần Thơ</t>
  </si>
  <si>
    <t>COOP9414</t>
  </si>
  <si>
    <t>CH CF CT TRẦN VĨNH KIẾT</t>
  </si>
  <si>
    <t>145/4 Trần Vĩnh Kiết, Phường An Bình, Quận Ninh Kiều, Tp.Cần Thơ</t>
  </si>
  <si>
    <t>COOP9419</t>
  </si>
  <si>
    <t>CH CF CT Trần Phú 71</t>
  </si>
  <si>
    <t>71 Trần Phú, Phường Cái Khế, Quận Ninh Kiều, Thành phố Cần Thơ</t>
  </si>
  <si>
    <t>COOP9421</t>
  </si>
  <si>
    <t>CH CF CT Thới Thuận</t>
  </si>
  <si>
    <t>Thửa đất số 497, khu vực Thới Thạnh 2, phường Thới Thuận, Quận Thốt Nốt, TP.Cần Thơ</t>
  </si>
  <si>
    <t>COOP9422</t>
  </si>
  <si>
    <t>CH CF CT KDC 91B</t>
  </si>
  <si>
    <t>Thửa đất số: 334-335, tờ bản đồ số 42 (bao gồm 2 căn) đường Nguyễn Hiền, Khu dân cư 91B, phường An Khánh, quận Ninh Kiều, Thành phố Cần Thơ.</t>
  </si>
  <si>
    <t>COOP9423</t>
  </si>
  <si>
    <t>CH CF CT KDC Hưng Phú</t>
  </si>
  <si>
    <t>48-50 Trần Văn Trà, KDC Hưng Phú 1, Khu vực 2, phường Hưng Phú, Quận Cái Răng, Thành phố Cần Thơ</t>
  </si>
  <si>
    <t>COOP9424</t>
  </si>
  <si>
    <t>CH CF CT Nguyễn Việt Hồng 75</t>
  </si>
  <si>
    <t>75 Nguyễn Việt Hồng, phường Thới Bình (phường An Phú cũ), Quận Ninh Kiều, Thành phố Cần Thơ</t>
  </si>
  <si>
    <t>COOP9425</t>
  </si>
  <si>
    <t>CH CF CT VO NGUYEN GIAP</t>
  </si>
  <si>
    <t>111 Phạm Ngũ Lão, Phường Thới Bình, Quận Ninh Kiều, Thành phố Cần Thơ, Việt Nam</t>
  </si>
  <si>
    <t>COOP-TNH-01-LONGHAU</t>
  </si>
  <si>
    <t>COOP9502</t>
  </si>
  <si>
    <t>CH CF LA TÂN KIM</t>
  </si>
  <si>
    <t>Ấp Kim Điền, Xã Tân Kim, Huyện Cần Giuộc, Tỉnh Long An</t>
  </si>
  <si>
    <t>COOP9503</t>
  </si>
  <si>
    <t>CH CF KCN LONG HẬU</t>
  </si>
  <si>
    <t>Khu CN Long Hậu. Xaõ Long Hậu. Huyện Cần Giuộc. Tỉnh Long An</t>
  </si>
  <si>
    <t>COOPFOOD-DNG-01-DINHCHAU</t>
  </si>
  <si>
    <t>coopfooddinhchau</t>
  </si>
  <si>
    <t>CH CF ĐN Đinh Châu</t>
  </si>
  <si>
    <t>1-3 Đinh Châu, Phường Hòa Thọ Đông, Quận Cẩm Lệ, TP.Đà Nẵng</t>
  </si>
  <si>
    <t>coopfoodphuyen</t>
  </si>
  <si>
    <t>CH CF PY Sông Cầu</t>
  </si>
  <si>
    <t>Khu phố Long Hải Nam, phường Xuân Phú, thị xã Sông Cầu, tỉnh Phú Yên</t>
  </si>
  <si>
    <t>DALATF-HCM-Q9-001</t>
  </si>
  <si>
    <t>DALATFARM001</t>
  </si>
  <si>
    <t>Dalat Farm Vinhomes Quận 9, TPHCM</t>
  </si>
  <si>
    <t>S10.01 Vinhomes Grand Park, Nguyễn Xiển, quận 9, Thành phố Hồ Chí Minh</t>
  </si>
  <si>
    <t>DALAT FARM</t>
  </si>
  <si>
    <t>EB-DNI-01-6000</t>
  </si>
  <si>
    <t>eb101</t>
  </si>
  <si>
    <t>BigC Đồng Nai</t>
  </si>
  <si>
    <t>Số 833, xa lộ Hà Nội, Phường Long Hưng, Tỉnh Đồng Nai, Việt Nam</t>
  </si>
  <si>
    <t>BIGC;MIENNAM</t>
  </si>
  <si>
    <t>BIGC</t>
  </si>
  <si>
    <t>EB-HCM-BTN-5206</t>
  </si>
  <si>
    <t>eb102</t>
  </si>
  <si>
    <t>BigC Siêu thị GO! An Lạc</t>
  </si>
  <si>
    <t>1231 QL1A, Khu Phố 5, Bình Tân, HCM</t>
  </si>
  <si>
    <t>BIGC; MIENNAM</t>
  </si>
  <si>
    <t>EB-HCM-Q10-5205</t>
  </si>
  <si>
    <t>eb103</t>
  </si>
  <si>
    <t>BigC Miền Đông</t>
  </si>
  <si>
    <t>268 Tô Hiến Thành, Cư xá Bắc Hải, Quận 10, Thành phố Hồ Chí Minh</t>
  </si>
  <si>
    <t>EB-DNG-01-4300</t>
  </si>
  <si>
    <t>eb107</t>
  </si>
  <si>
    <t>BigC Đà Nẵng</t>
  </si>
  <si>
    <t>Tầng hầm, Tầng 1, Tầng 2, Tầng 3, Tầng 4 và Tầng lửng, Khu thương mại Vĩnh Trung, Số 255-257 Hùng Vương, Phường Thanh Khê, Thành phố Đà Nẵng, Việt Nam</t>
  </si>
  <si>
    <t>EB-HCM-GVP-5203</t>
  </si>
  <si>
    <t>eb108</t>
  </si>
  <si>
    <t>BigC Gò Vấp</t>
  </si>
  <si>
    <t>792 Nguyễn Kiệm, Phường 3, Quận Gò Vấp, TP. Hồ Chí Minh</t>
  </si>
  <si>
    <t>EB-TTH-01-7500</t>
  </si>
  <si>
    <t>eb109</t>
  </si>
  <si>
    <t>BigC Huế</t>
  </si>
  <si>
    <t>GO! HUẾ, Khu quy hoạch Đống Đa - Hùng Vương - Bà Triệu, Phường Thuận Hóa, Thành phố Huế, Việt Nam</t>
  </si>
  <si>
    <t>EB-HCM-TPU-5204</t>
  </si>
  <si>
    <t>eb111</t>
  </si>
  <si>
    <t>BigC Siêu thị GO! Phú Thạnh</t>
  </si>
  <si>
    <t>212 Thoại Ngọc Hầu, Phú Thạnh, Tân Phú, HCM</t>
  </si>
  <si>
    <t>EB-NBH-00-114</t>
  </si>
  <si>
    <t>Siêu Thị Thiên Trường, xã Lộc Hòa, tỉnh Nam Định</t>
  </si>
  <si>
    <t>NDH</t>
  </si>
  <si>
    <t>EB-DNI-01-6001</t>
  </si>
  <si>
    <t>eb115</t>
  </si>
  <si>
    <t>BigC Tân Hiệp</t>
  </si>
  <si>
    <t>Tầng 1 và 2 Trung tâm thương mại EB Tân Hiệp, số 1135, Nguyễn Ái Quốc, KP2, Phường Tam Hiệp, Tỉnh Đồng Nai, Việt Nam</t>
  </si>
  <si>
    <t>EB-CTO-01-6500</t>
  </si>
  <si>
    <t>eb120</t>
  </si>
  <si>
    <t>BigC Cần Thơ</t>
  </si>
  <si>
    <t>Trung tâm thương mại GO! Cần Thơ, Lô Số 1, KDC Hưng Phú 1, Phường Hưng Phú, Thành phố Cần Thơ, Việt Nam</t>
  </si>
  <si>
    <t>EB-BDG-01-6100</t>
  </si>
  <si>
    <t>eb121</t>
  </si>
  <si>
    <t>BigC Bình Dương</t>
  </si>
  <si>
    <t>SO 555B, DAI LO BINH DUONG, KHU 1 PHUONG THU DAU MOT HO CHI MINH</t>
  </si>
  <si>
    <t>EB-HCM-TPU-5202</t>
  </si>
  <si>
    <t>eb122</t>
  </si>
  <si>
    <t>BigC Trường Chinh</t>
  </si>
  <si>
    <t>Số 1/1, Đường Trường Chinh, Phường Tây Thạnh, Thành phố Hồ Chí Minh, Việt Nam</t>
  </si>
  <si>
    <t>EB-BDG-01-6101</t>
  </si>
  <si>
    <t>eb123</t>
  </si>
  <si>
    <t>BigC Dĩ An</t>
  </si>
  <si>
    <t>Số TM8, đường GS1, KĐT thương mại dịch vụ Quảng Trường Xanh, Phường Đông Hòa, Thành phố Hồ Chí Minh, Việt Nam</t>
  </si>
  <si>
    <t>EB-LDG-01-4900</t>
  </si>
  <si>
    <t>eb126</t>
  </si>
  <si>
    <t>BigC Đà Lạt</t>
  </si>
  <si>
    <t>GO! ĐÀ LẠT, Quảng trường Lâm Viên, Góc đường Hồ Tùng Mậu và Trần Quốc Toản, Phường Xuân Hương - Đà Lạt, Tỉnh Lâm Đồng, Việt Nam</t>
  </si>
  <si>
    <t>DLT</t>
  </si>
  <si>
    <t>EB-HCM-Q2-5201</t>
  </si>
  <si>
    <t>eb127</t>
  </si>
  <si>
    <t>BigC Tops Market An Phú</t>
  </si>
  <si>
    <t>So 1,Duong Song Hanh Xa Lo Ha Noi Kp 5,Phuong An Phu,Quan 2 HO CHI MINH</t>
  </si>
  <si>
    <t>EB-GLI-01-7700</t>
  </si>
  <si>
    <t>eb129</t>
  </si>
  <si>
    <t>BigC Quy Nhơn</t>
  </si>
  <si>
    <t>Khu đô thị xanh Vũng Chua, Phường Quy Nhơn Nam, Tỉnh Gia Lai, Việt Nam</t>
  </si>
  <si>
    <t>EB-KHA-01-7900</t>
  </si>
  <si>
    <t>eb130</t>
  </si>
  <si>
    <t>BigC Nha Trang</t>
  </si>
  <si>
    <t>Trung tâm thương mại GO! Nha Trang, Lô số 4, Đường 19/5, KĐT Vĩnh Điềm Trung, Phường Tây Nha Trang, Tỉnh Khánh Hòa, Việt Nam</t>
  </si>
  <si>
    <t>EB-HCM-Q7-5207</t>
  </si>
  <si>
    <t>eb133</t>
  </si>
  <si>
    <t>BigC Siêu Thị GO! Nguyễn Thị Thập</t>
  </si>
  <si>
    <t>Siêu Thị GO! Nguyễn Thị Thập Lô A, Khu Dân Cư Cityland, 99 Nguyễn Thị Thập, Tân Phú, Quận 7, HCM</t>
  </si>
  <si>
    <t>EB-HCM-Q2-5209</t>
  </si>
  <si>
    <t>eb134</t>
  </si>
  <si>
    <t>BigC Tops Market Thảo Điền</t>
  </si>
  <si>
    <t>12 Đ. Quốc Hương, Thảo Điền, Tp.Thủ Đức, HCM</t>
  </si>
  <si>
    <t>EB-HCM-TPU-5208</t>
  </si>
  <si>
    <t>eb136</t>
  </si>
  <si>
    <t>BigC Tops Market Âu Cơ</t>
  </si>
  <si>
    <t>685 Đ. Âu Cơ, Tân Thành, Tân Phú, HCM</t>
  </si>
  <si>
    <t>EB-DTP-01-6300</t>
  </si>
  <si>
    <t>eb137</t>
  </si>
  <si>
    <t>BigC Mỹ Tho</t>
  </si>
  <si>
    <t>545 đường Lê Văn Phẩm, Phường Đạo Thạnh, Tỉnh Đồng Tháp, Việt Nam</t>
  </si>
  <si>
    <t>EB-QNI-01-7600</t>
  </si>
  <si>
    <t>eb139</t>
  </si>
  <si>
    <t>BigC Quảng Ngãi</t>
  </si>
  <si>
    <t>Tầng 1, Trung tâm thương mại và Siêu thị Hùng Cường Big C, đường Lý Thường Kiệt, Phường Cẩm Thành, Tỉnh Quảng Ngãi, Việt Nam</t>
  </si>
  <si>
    <t>EB-VLG-01-6400</t>
  </si>
  <si>
    <t>eb140</t>
  </si>
  <si>
    <t>BigC Trà Vinh</t>
  </si>
  <si>
    <t>Trung tâm thương mại và siêu thị Trà Vinh, đường Võ Nguyên Giáp, Phường Nguyệt Hóa, Tỉnh Vĩnh Long, Việt Nam</t>
  </si>
  <si>
    <t>EB-DLK-01-4700</t>
  </si>
  <si>
    <t>eb141</t>
  </si>
  <si>
    <t>BigC Buôn Ma Thuột</t>
  </si>
  <si>
    <t>Trung tâm thương mại Buôn Ma Thuột, Góc đường Nguyễn Thị Định và vành đai phía tây, Phường Thành Nhất, tỉnh Đắk Lắk, Việt nam</t>
  </si>
  <si>
    <t>EB-VLG-01-7100</t>
  </si>
  <si>
    <t>eb142</t>
  </si>
  <si>
    <t>BigC Bến Tre</t>
  </si>
  <si>
    <t>Tầng trệt, Trung tâm thương mại GO! Bến Tre, Ấp 1, đường Võ Nguyên Giáp (Quốc lộ 60), Phường Sơn Đông, Tỉnh Vĩnh Long, Việt Nam</t>
  </si>
  <si>
    <t>EB-VTU-01-7200</t>
  </si>
  <si>
    <t>eb143</t>
  </si>
  <si>
    <t>BigC Bà Rịa</t>
  </si>
  <si>
    <t>Tầng 1, Trung tâm thương mại GO! Bà Rịa, số 2A đường Nguyễn Đình Chiểu, Khu phố 1, Phường Bà Rịa, Thành phố Hồ Chí Minh, Việt Nam</t>
  </si>
  <si>
    <t>EB-HCM-TDC-5210</t>
  </si>
  <si>
    <t>eb147</t>
  </si>
  <si>
    <t>BigC Tops Market Moonlight Thủ Đức</t>
  </si>
  <si>
    <t>102 Đặng Văn Bi, P.Bình Thọ, Tp.Thủ Đức, HCM</t>
  </si>
  <si>
    <t>EB-DNG-01-1500</t>
  </si>
  <si>
    <t>eb1500</t>
  </si>
  <si>
    <t>Siêu thị GO! Tam Kỳ</t>
  </si>
  <si>
    <t>01 Phan Châu Trinh, Phường Phước Hòa, Tam Kỳ, Quảng Nam</t>
  </si>
  <si>
    <t>EB-TNH-01-1501</t>
  </si>
  <si>
    <t>eb1501</t>
  </si>
  <si>
    <t>Siêu thị GO! Gò Dầu</t>
  </si>
  <si>
    <t>Lô DV1, Cảng Thanh Phước, Huyện Gò Dầu, Tỉnh Tây Ninh</t>
  </si>
  <si>
    <t>EB-VTU-01-7201</t>
  </si>
  <si>
    <t>eb1502</t>
  </si>
  <si>
    <t>BigC Phú Mỹ</t>
  </si>
  <si>
    <t>TTTM Tân Thành, P.Phú Mỹ, TX Phú Mỹ, Tỉnh BRVT</t>
  </si>
  <si>
    <t>EB-DNI-01-1503</t>
  </si>
  <si>
    <t>eb1503</t>
  </si>
  <si>
    <t>Siêu thị GO! Nhơn Trạch</t>
  </si>
  <si>
    <t>Khu dịch vụ, KCN Nhơn Trạch 3, đường Tôn Đức Thắng, thị trấn Hiệp Phước, huyện Nhơn Trạch, tỉnh Đồng Nai</t>
  </si>
  <si>
    <t>EB-BDG-01-6102</t>
  </si>
  <si>
    <t>eb1504</t>
  </si>
  <si>
    <t>BigC Siêu Thị GO! Tân Uyên (1504)</t>
  </si>
  <si>
    <t>Tầng 1 TTTM DV Uyên Hưng, P.Uyên Hưng, TX Tân Uyên, Tỉnh Bình Dương</t>
  </si>
  <si>
    <t>EB-DNG-01-1505</t>
  </si>
  <si>
    <t>eb1505</t>
  </si>
  <si>
    <t>Siêu thị GO! Điện Bàn</t>
  </si>
  <si>
    <t>Go! Điện Bàn, phường Điện An, Thị xã Điện Bàn, tỉnh Quảng Nam</t>
  </si>
  <si>
    <t>EB-TNH-01-1506</t>
  </si>
  <si>
    <t>eb1506</t>
  </si>
  <si>
    <t>Siêu thị Go! Hòa Thành</t>
  </si>
  <si>
    <t>Ấp Hiệp Định, phường Hiệp Tân, thị xã Hòa Thành, tỉnh Tây Ninh</t>
  </si>
  <si>
    <t>EB-AGG-01-1507</t>
  </si>
  <si>
    <t>eb1507</t>
  </si>
  <si>
    <t>GO! Rạch Giá</t>
  </si>
  <si>
    <t>Lô B14, Đường 03 tháng 02, Phường Vĩnh Bảo, Tp. Rạch Giá, tỉnh Kiên Giang</t>
  </si>
  <si>
    <t>EB-DTP-01-1508</t>
  </si>
  <si>
    <t>eb1508</t>
  </si>
  <si>
    <t>Siêu thị GO! Hồng Ngự</t>
  </si>
  <si>
    <t>Thửa đất 57, tờ bản đồ 35, Phường An Lạc, TP Hồng Ngự, Tỉnh Đồng Tháp, Việt Nam</t>
  </si>
  <si>
    <t>EB-DTP-01-1509</t>
  </si>
  <si>
    <t>eb1509</t>
  </si>
  <si>
    <t>Siêu thị GO! Thanh Bình</t>
  </si>
  <si>
    <t>Thửa đất 119, tờ bản đồ 72, TT Thanh Bình, Huyện Thanh Bình, Tỉnh Đồng Tháp, Việt Nam</t>
  </si>
  <si>
    <t>EB-GLI-01-1510</t>
  </si>
  <si>
    <t>eb1510</t>
  </si>
  <si>
    <t>Siêu thị go! An Nhơn</t>
  </si>
  <si>
    <t>Lô đất DV-02, Dự án Khu đô thị - thương mại - dịch vụ Đông Bắc cầu Tân An, Phường Bình Định, Tỉnh Gia Lai, Việt Nam</t>
  </si>
  <si>
    <t>EB-TTH-01-1511</t>
  </si>
  <si>
    <t>eb1511</t>
  </si>
  <si>
    <t>GO! HƯƠNG TRẢ</t>
  </si>
  <si>
    <t>GO! HƯƠNG TRẢ, TĐ 629, TBĐ 4, Tổ dân phố Giáp Nhật, P. Hương Văn, TX. Hương Trà, T. TT Huế</t>
  </si>
  <si>
    <t>EB-DTP-01-1512</t>
  </si>
  <si>
    <t>eb1512</t>
  </si>
  <si>
    <t>Siêu thị GO! Lấp Vò</t>
  </si>
  <si>
    <t>TT 143, TBD 40, TT. Lấp Vò, H, Lấp Vò, Tỉnh Đồng Tháp</t>
  </si>
  <si>
    <t>EB-DNI-01-1513</t>
  </si>
  <si>
    <t>eb1513</t>
  </si>
  <si>
    <t>Siêu thị Go! Lộc Ninh</t>
  </si>
  <si>
    <t>Go! Lộc Ninh, TDS 35, TBDS 71, TT. Lộc Ninh, Huyện Lộc Ninh, Tỉnh Bình Phước</t>
  </si>
  <si>
    <t>EB-DTP-01-1514</t>
  </si>
  <si>
    <t>EB1514</t>
  </si>
  <si>
    <t>Go! Gò Công Tây</t>
  </si>
  <si>
    <t>TSDO160, TBDSO14, đường Nguyễn Văn Côn, khu phố 5, xã Vĩnh Bình, tỉnh Đồng Tháp</t>
  </si>
  <si>
    <t>EB-CMU-01-152</t>
  </si>
  <si>
    <t>eb152</t>
  </si>
  <si>
    <t>Siêu thị GO! Bạc Liêu</t>
  </si>
  <si>
    <t>Đường 23/8, Phường 7, TP. Bạc Liêu</t>
  </si>
  <si>
    <t>EB-KHA-01-153</t>
  </si>
  <si>
    <t>eb153</t>
  </si>
  <si>
    <t>Siêu thị GO! Ninh Thuận</t>
  </si>
  <si>
    <t>TTTM Go! Ninh Thuận, KHP 4, P. Thanh Sơn, TP. Phan Rang - Tháp Chàm, Ninh Thuận</t>
  </si>
  <si>
    <t>ECOFARM-LDG-00-001</t>
  </si>
  <si>
    <t>ECOFARMPAY01</t>
  </si>
  <si>
    <t>ECOFARM PAY - Chi nhánh Bảo Lộc</t>
  </si>
  <si>
    <t>02 Đường số 1 Tháng 5, Phường Blao, Thành Phố Bảo Lộc, Lâm Đồng</t>
  </si>
  <si>
    <t>ECOFARM</t>
  </si>
  <si>
    <t>KL-HCM-BTH-FARMSHOP</t>
  </si>
  <si>
    <t>CÔNG TY TNHH THE MODERN MARKET</t>
  </si>
  <si>
    <t>P5-SH.01 Vinhomes Central Park, 720A Điện Biên Phủ, Phường Thạnh Mỹ Tây, Thành phố Hồ Chí Minh, Việt Nam.</t>
  </si>
  <si>
    <t>FINEMART-HCM-Q9-0000</t>
  </si>
  <si>
    <t>Căn 01S04, Block S2.01, CC Vinhomes, Grand Park, Đường Nguyễn Xiển, P. Long Thạnh Mỹ, TP.Thủ Đức</t>
  </si>
  <si>
    <t>FINEMART-HCM-Q9-0001</t>
  </si>
  <si>
    <t>FINEMART01</t>
  </si>
  <si>
    <t>FINEMART 512 Nguyễn Xiển</t>
  </si>
  <si>
    <t>Block S0702 . căn 01 S03, CC Vinhomes Grand Park, 512 Nguyễn Xiển, Quận 9, Thành phố Hồ Chí Minh</t>
  </si>
  <si>
    <t>FINEMART-HCM-Q9-0002</t>
  </si>
  <si>
    <t>FINEMART02</t>
  </si>
  <si>
    <t>FINEMART Căn 01S02, Block S5.01, CC Vinhomes, Grand Park</t>
  </si>
  <si>
    <t>Căn 01S02, Block S5.01, CC Vinhomes, Grand Park, Đường Nguyễn Xiển, P. Long Thạnh Mỹ, TP.Thủ Đức</t>
  </si>
  <si>
    <t>FINEMART-HCM-Q9-0003</t>
  </si>
  <si>
    <t>FINEMART03</t>
  </si>
  <si>
    <t>FINEMART Căn 01S03, block S7.02 CC Vinhomes Grand Park</t>
  </si>
  <si>
    <t>Căn 01S03, block S7.02 CC Vinhomes Grand Park, Đường Nguyễn Xiển, Phường Long Thạnh Mỹ, TP Thủ Đức, TPHCM</t>
  </si>
  <si>
    <t>FINEMART-HCM-Q2-0004</t>
  </si>
  <si>
    <t>FINEMART04</t>
  </si>
  <si>
    <t>FINEMART KDC Palm Residence</t>
  </si>
  <si>
    <t>06 Đường A05, KDC Palm Residence, KP19, Phường Bình Trưng, Thành phố Hồ Chí Minh</t>
  </si>
  <si>
    <t>FM-HCM-Q3-0001</t>
  </si>
  <si>
    <t>fm01</t>
  </si>
  <si>
    <t>FM1 496 Nguyễn Thị Minh Khai</t>
  </si>
  <si>
    <t>496 Nguyễn Thị Minh Khai, P.2, Q.3, HCM</t>
  </si>
  <si>
    <t>FARMERS</t>
  </si>
  <si>
    <t>FM-HCM-PNN-0002</t>
  </si>
  <si>
    <t>fm02</t>
  </si>
  <si>
    <t>FM2 123 Phan Xích Long</t>
  </si>
  <si>
    <t>123 Phan Xích Long (số củ 218), P.2, Q.Phú Nhuận, HCM</t>
  </si>
  <si>
    <t>FM-HCM-Q7-0003</t>
  </si>
  <si>
    <t>fm03</t>
  </si>
  <si>
    <t>FM3 486 Nguyễn Thị Thập</t>
  </si>
  <si>
    <t>486 Nguyễn Thị Thập, P.Tân Quy, Q.7, HCM</t>
  </si>
  <si>
    <t>FM-HCM-BTH-0004</t>
  </si>
  <si>
    <t>fm04</t>
  </si>
  <si>
    <t>FM4 99 Hoàng Hoa Thám</t>
  </si>
  <si>
    <t>99 Hoàng Hoa Thám, P.6, Q.Bình Thạnh, HCM</t>
  </si>
  <si>
    <t>FM-HCM-Q1-0005</t>
  </si>
  <si>
    <t>fm05</t>
  </si>
  <si>
    <t>FM5 104 Hai Bà Trưng</t>
  </si>
  <si>
    <t>104 Hai Bà Trưng, P.Đa kao, Q.1, HCM</t>
  </si>
  <si>
    <t>FM-HCM-BTH-0006</t>
  </si>
  <si>
    <t>fm06</t>
  </si>
  <si>
    <t>Farmers market DC01 - Nơ Trang Long</t>
  </si>
  <si>
    <t>204 Nơ Trang Long, phường 12, quận Bình Thạnh, thành phố Hồ Chí Minh</t>
  </si>
  <si>
    <t>FM-HCM-GVP-0007</t>
  </si>
  <si>
    <t>fm07</t>
  </si>
  <si>
    <t>Farmers market 06QT - Quang Trung</t>
  </si>
  <si>
    <t>16 Quang Trung, Phường 10, Quận Gò Vấp, TP. HCM</t>
  </si>
  <si>
    <t>FM-HCM-TĐC-0008</t>
  </si>
  <si>
    <t>fm08</t>
  </si>
  <si>
    <t>Farmers market FM07 - An Phú, Shophouse W37-W38-W39 Lumiere Riverside</t>
  </si>
  <si>
    <t>FM07 - An Phú, Shophouse W37-W38-W39 Lumiere Riverside, 275-277 Đ. Xa Lộ Hà Nội, P.An Phú, Thủ Đức, Hồ Chí Minh</t>
  </si>
  <si>
    <t>FM-HCM-TBH-0009</t>
  </si>
  <si>
    <t>fm09</t>
  </si>
  <si>
    <t>Dark Store 03 - Võ Thành Trang Tân Binh</t>
  </si>
  <si>
    <t>Dark Store 03 - Võ Thành Trang Tân Binh, 43 Võ Thành Trang, Phường 11, Quận Tân Binh</t>
  </si>
  <si>
    <t>FRUITS-AGG-01-89673</t>
  </si>
  <si>
    <t>CÔNG TY CP VIETNAM FRUITS AND MORE</t>
  </si>
  <si>
    <t>Số M127, Lô OTD7-79, phân khu The Center, Khu đô thị Gateway, Khu phố 6, Phường An Thới, Thành phố Phú Quốc, Tỉnh Kiên Giang, Việt Nam</t>
  </si>
  <si>
    <t>FRUITS AND MORE</t>
  </si>
  <si>
    <t>GDVN-HCM-Q3-83473</t>
  </si>
  <si>
    <t>CÔNG TY TNHH CH TIỆN LỢI GIA ĐÌNH VIỆT NAM</t>
  </si>
  <si>
    <t>Tầng 8, Toà nhà An Khánh, Số 63 Phạm Ngọc Thạch, Phường Võ Thị Sáu, Quận 3, Thành phố Hồ Chí Minh, Việt Nam</t>
  </si>
  <si>
    <t>7%; MIENNAM</t>
  </si>
  <si>
    <t>4 sale</t>
  </si>
  <si>
    <t>MÃ TỔNG</t>
  </si>
  <si>
    <t>GS25-HCM-Q1-0001</t>
  </si>
  <si>
    <t>GS0001</t>
  </si>
  <si>
    <t>GS25 Empress Tower</t>
  </si>
  <si>
    <t>138-142 Hai Bà Trưng, ​​P.Đa Kao, Q.1, HCM</t>
  </si>
  <si>
    <t>GS25; MIENNAM</t>
  </si>
  <si>
    <t>GIAO KHO TỔNG</t>
  </si>
  <si>
    <t>GS25-HCM-Q1-0002</t>
  </si>
  <si>
    <t>GS0002</t>
  </si>
  <si>
    <t>GS25 Mplaza</t>
  </si>
  <si>
    <t>Tòa nhà Mplaza Sài Gòn, 39 Lê Duẩn, P. Bến Nghé, Q.1, HCM</t>
  </si>
  <si>
    <t>GS25-HCM-Q3-0003</t>
  </si>
  <si>
    <t>GS0003</t>
  </si>
  <si>
    <t>GS25 Truong Dinh</t>
  </si>
  <si>
    <t>24C Trương Định, P.6, Q.3, HCM</t>
  </si>
  <si>
    <t>GS25-HCM-Q10-0004</t>
  </si>
  <si>
    <t>GS0004</t>
  </si>
  <si>
    <t>GS25 Viettel Building</t>
  </si>
  <si>
    <t>285 Cách Mạng Tháng 8, P.12, Q.10, HCM</t>
  </si>
  <si>
    <t>GS25-HCM-BTH-0005</t>
  </si>
  <si>
    <t>GS0005</t>
  </si>
  <si>
    <t>GS25 Nguyen Huu Canh</t>
  </si>
  <si>
    <t>135/57 và 135/59 Nguyễn Hữu Cảnh, P. 22, Q.Bình Thạnh, HCM</t>
  </si>
  <si>
    <t>GS25-HCM-HBC-0006</t>
  </si>
  <si>
    <t>GS0006</t>
  </si>
  <si>
    <t>GS25 Trung Son</t>
  </si>
  <si>
    <t>Số 53, Đường 9A, Khu dân cư Trung Sơn, Xã Bình Hưng, Huyện Bình Chánh, HCM</t>
  </si>
  <si>
    <t>GS25-HCM-Q7-0007</t>
  </si>
  <si>
    <t>GS0007</t>
  </si>
  <si>
    <t>GS25 Happy Residence</t>
  </si>
  <si>
    <t>39 Đường 19, Phường Tân Phú, Quận 7, HCM</t>
  </si>
  <si>
    <t>GS25-HCM-Q7-0008</t>
  </si>
  <si>
    <t>GS0008</t>
  </si>
  <si>
    <t>GS25 Sky Garden 1</t>
  </si>
  <si>
    <t>SB12-2 Nguyễn Văn Linh, KP.Sky Garden 1, Phường Tân Phong, Quận 7, HCM</t>
  </si>
  <si>
    <t>GS25-HCM-Q8-0009</t>
  </si>
  <si>
    <t>GS0009</t>
  </si>
  <si>
    <t>GS25 Cao Lo</t>
  </si>
  <si>
    <t>Số 194 - 196 Cao Lỗ, P.4, Q.8, HCM</t>
  </si>
  <si>
    <t>GS25-LAN-00-0010</t>
  </si>
  <si>
    <t>GS0010</t>
  </si>
  <si>
    <t>GS25 LONG HẬU</t>
  </si>
  <si>
    <t>AJ Total, Lô H.04, Đường số 1, Khu Công Nghiệp Long Hậu, Xã Long Hậu, Huyện Cần Giuộc, Tỉnh Long An</t>
  </si>
  <si>
    <t>GS25-HCM-Q1-0011</t>
  </si>
  <si>
    <t>GS0011</t>
  </si>
  <si>
    <t>GS25 Mac Dinh Chi</t>
  </si>
  <si>
    <t>56 Mạc Đĩnh Chi, P. Đa Kao, Q.1, HCM</t>
  </si>
  <si>
    <t>GS25-HCM-Q5-0012</t>
  </si>
  <si>
    <t>GS0012</t>
  </si>
  <si>
    <t>GS25 Nguyen Chi Thanh</t>
  </si>
  <si>
    <t>133 Nguyễn Chí Thanh, P.9, Q.5, HCM</t>
  </si>
  <si>
    <t>GS25-HCM-TBH-0013</t>
  </si>
  <si>
    <t>GS0014</t>
  </si>
  <si>
    <t>GS25 Truong Cong Dinh</t>
  </si>
  <si>
    <t>35 Trương Công Định, P.14, Q.Tân Bình, HCM</t>
  </si>
  <si>
    <t>GS25-HCM-PNN-0014</t>
  </si>
  <si>
    <t>GS0015</t>
  </si>
  <si>
    <t>GS25 Huynh Van Banh</t>
  </si>
  <si>
    <t>Số 511 Huỳnh Văn Bánh, P.14, Q.Phú Nhuận, HCM</t>
  </si>
  <si>
    <t>GS25-HCM-TPU-0015</t>
  </si>
  <si>
    <t>GS0016</t>
  </si>
  <si>
    <t>GS25 Melody</t>
  </si>
  <si>
    <t>Khu Minishop, Tầng 1, Khu căn hộ Melody, 16 Âu Cơ, Phường Tân Sơn Nhì, Quận Tân Phú, HCM</t>
  </si>
  <si>
    <t>GS25-HCM-BTH-0016</t>
  </si>
  <si>
    <t>GS0017</t>
  </si>
  <si>
    <t>GS25 Vinhome</t>
  </si>
  <si>
    <t>Nhà Dịch Vụ LP-SH.03 (Shophouse), LandMark Plus Vinhomes Central Park, Số 720, Đường Điện Biên Phủ, Phường 22, Quận Bình Thạnh, HCM</t>
  </si>
  <si>
    <t>GS25-HCM-BTH-0017</t>
  </si>
  <si>
    <t>GS0019</t>
  </si>
  <si>
    <t>GS25 Wilton Tower</t>
  </si>
  <si>
    <t>Căn hộ kết hợp kinh doanh (Shophouse / SH) số WT2-1.SH01, Lầu 1, Tháp 2, Số 71/3, Đường Nguyễn Văn Thương, Phường 25, Quận Bình Thạnh, HCM</t>
  </si>
  <si>
    <t>GS25-HCM-Q2-0020</t>
  </si>
  <si>
    <t>GS0020</t>
  </si>
  <si>
    <t>GS25 Gateway</t>
  </si>
  <si>
    <t>A01.05 Tòa nhà Aspen, dự án getway, 177 Xa lộ Hà Nội, Phường Thảo Điền, Quận 2, HCM</t>
  </si>
  <si>
    <t>GS25-HCM-Q10-0021</t>
  </si>
  <si>
    <t>GS0021</t>
  </si>
  <si>
    <t>GS25 Ba Hat</t>
  </si>
  <si>
    <t>172 Bà Hạt, P.09, Q.10, HCM</t>
  </si>
  <si>
    <t>GS25-HCM-PNN-0022</t>
  </si>
  <si>
    <t>GS0022</t>
  </si>
  <si>
    <t>GS25 Kingston</t>
  </si>
  <si>
    <t>223 - 223B Hoàng Văn Thụ, P.15, Q.Phú Nhuận, HCM</t>
  </si>
  <si>
    <t>GS25-HCM-Q4-0024</t>
  </si>
  <si>
    <t>GS0024</t>
  </si>
  <si>
    <t>GS25 Ree Tower</t>
  </si>
  <si>
    <t>9 Đoàn Văn Bơ, Phường 12, Quận 4, Phường 12, Quận 4, HCM</t>
  </si>
  <si>
    <t>GS25-HCM-Q1-0025</t>
  </si>
  <si>
    <t>GS0025</t>
  </si>
  <si>
    <t>GS25 Bui Thi Xuan</t>
  </si>
  <si>
    <t>122D Bùi Thị Xuân, Phường Phạm Ngũ Lão, Quận 1, HCM</t>
  </si>
  <si>
    <t>GS25-HCM-Q5-0026</t>
  </si>
  <si>
    <t>GS0026</t>
  </si>
  <si>
    <t>GS25 Everich</t>
  </si>
  <si>
    <t>290 An Dương Vương, P.4, Q.5, HCM</t>
  </si>
  <si>
    <t>GS25-HCM-PNN-0027</t>
  </si>
  <si>
    <t>GS0027</t>
  </si>
  <si>
    <t>GS25 Centre Point</t>
  </si>
  <si>
    <t>106 Nguyễn Văn Trỗi, Phường 8, Phú Nhuận, HCM</t>
  </si>
  <si>
    <t>GS25-HCM-Q1-0028</t>
  </si>
  <si>
    <t>GS0028</t>
  </si>
  <si>
    <t>GS25 Aqua 1</t>
  </si>
  <si>
    <t>A1SH04, Số 2 Tôn Đức Thắng, P. Bến Nghé, Q.1, HCM</t>
  </si>
  <si>
    <t>GS25-HCM-TBH-0030</t>
  </si>
  <si>
    <t>GS0030</t>
  </si>
  <si>
    <t>GS25 Ly Thuong Kiet</t>
  </si>
  <si>
    <t>373 / 3-3A Lý Thường Kiệt, P.9, Q.Tân Bình, HCM</t>
  </si>
  <si>
    <t>GS25-HCM-Q2-0031</t>
  </si>
  <si>
    <t>GS0031</t>
  </si>
  <si>
    <t>GS25 New City</t>
  </si>
  <si>
    <t>Shophouse số: BA-S01C, Tầng trệt Khu Thương mại Tòa nhà Bali, Khu dân cư Thành phố Mới tại địa chỉ số 17, Đường Mai Chí Thọ, Phường Bình Khánh, Quận 2, HCM</t>
  </si>
  <si>
    <t>GS25-HCM-HNB-0032</t>
  </si>
  <si>
    <t>GS0032</t>
  </si>
  <si>
    <t>GS25 The Park Residences</t>
  </si>
  <si>
    <t>44,46,48 Tầng trệt, Block B4, CC The Park Residence - 12 Nguyễn Hữu Thọ, Phường Phước Kiển, Huyện Nhà Bè, HCM</t>
  </si>
  <si>
    <t>GS25-HCM-Q2-0033</t>
  </si>
  <si>
    <t>GS0033</t>
  </si>
  <si>
    <t>GS25 The Ascent</t>
  </si>
  <si>
    <t>62-62A Đường Quốc Hương, P. Thảo Điền, Q.2, HCM</t>
  </si>
  <si>
    <t>GS25-HCM-Q2-0034</t>
  </si>
  <si>
    <t>GS0034</t>
  </si>
  <si>
    <t>GS25 Sadora</t>
  </si>
  <si>
    <t>Số A-00.04, Khu dân cư đa chức năng tại Lô 6-9, đường số 2, đường 13, Phường Thủ Thiêm, Quận 2, HCM</t>
  </si>
  <si>
    <t>GS25-HCM-TBH-0036</t>
  </si>
  <si>
    <t>GS0036</t>
  </si>
  <si>
    <t>GS25 Cong Hoa Garden</t>
  </si>
  <si>
    <t>dự án khu phức hợp Cộng Hòa Garden. 20 Cộng Hòa, P.12, Q.Tân Bình, HCM</t>
  </si>
  <si>
    <t>GS25-HCM-Q7-0037</t>
  </si>
  <si>
    <t>GS0037</t>
  </si>
  <si>
    <t>GS25 Sunrise City View</t>
  </si>
  <si>
    <t>Lô đất thương mại SC.A-01.08 Sunrise City View, thuộc khu CC Nhật Hoa, số 33 Nguyễn Hữu Thọ, P.Tân Hưng, Q.7, HCM</t>
  </si>
  <si>
    <t>GS25-HCM-Q8-0038</t>
  </si>
  <si>
    <t>GS0038</t>
  </si>
  <si>
    <t>GS25 Diamond Lotus</t>
  </si>
  <si>
    <t>B2 Khối đế thương mại dự án Diamond Lotus Riverside, số 49C, đường Lê Quang Kim, P.8, Q.8, HCM</t>
  </si>
  <si>
    <t>GS25-HCM-TBH-0039</t>
  </si>
  <si>
    <t>GS0039</t>
  </si>
  <si>
    <t>GS25 Pho Quang</t>
  </si>
  <si>
    <t>8A Phổ Quang, P. 02, Q.Tân Bình, HCM</t>
  </si>
  <si>
    <t>GS25-HCM-TDC-0040</t>
  </si>
  <si>
    <t>GS0040</t>
  </si>
  <si>
    <t>GS25 SPKT</t>
  </si>
  <si>
    <t>Số 1-3 Võ Văn Ngân, P.Linh Chiểu, Q.Thủ Đức, HCM</t>
  </si>
  <si>
    <t>GS25-HCM-Q1-0041</t>
  </si>
  <si>
    <t>GS0041</t>
  </si>
  <si>
    <t>GS25 Pham Ngoc Thach</t>
  </si>
  <si>
    <t>Số 1Bis, Đường Phạm Ngọc Thạch, Phường Bến Nghé, Quận 1, HCM</t>
  </si>
  <si>
    <t>GS25-HCM-Q4-0042</t>
  </si>
  <si>
    <t>GS0042</t>
  </si>
  <si>
    <t>GS25 Saigon Royal</t>
  </si>
  <si>
    <t>34-35 Bến Vân Đồn, Phường 12, Quận 4, HCM</t>
  </si>
  <si>
    <t>GS25-HCM-Q8-0045</t>
  </si>
  <si>
    <t>GS0045</t>
  </si>
  <si>
    <t>GS25 Pegasuite</t>
  </si>
  <si>
    <t>PS-05 thuộc CC Phương Việt - dự án The Pegasuite tại 1002 Tạ Quang Bửu, Phường 6, Quận 8, HCM</t>
  </si>
  <si>
    <t>GS25-HCM-BTH-0048</t>
  </si>
  <si>
    <t>GS0048</t>
  </si>
  <si>
    <t>GS25 Huynh Dinh Hai</t>
  </si>
  <si>
    <t>38A Huỳnh Đình Hai, P.14, Q.Bình Thạnh, HCM</t>
  </si>
  <si>
    <t>GS25-HCM-Q2-0049</t>
  </si>
  <si>
    <t>GS0049</t>
  </si>
  <si>
    <t>GS25 La Astoria</t>
  </si>
  <si>
    <t>Tầng trệt T1.05-1, T1.05-2, T1.05-3, block 4 (LA3) Tòa nhà La Astoria 3, số 383, đường Nguyễn Duy Trinh, P.Bình Trưng Tây, Q.2, HCM</t>
  </si>
  <si>
    <t>GS25-HCM-Q3-0050</t>
  </si>
  <si>
    <t>GS0050</t>
  </si>
  <si>
    <t>GS25 Nguyen Dinh Chieu</t>
  </si>
  <si>
    <t>130 Nguyễn Đình Chiểu, Phường 06, Quận 3, HCM</t>
  </si>
  <si>
    <t>GS25-HCM-HNB-0051</t>
  </si>
  <si>
    <t>GS0051</t>
  </si>
  <si>
    <t>GS25 Sunrise Riverside</t>
  </si>
  <si>
    <t>Lô K.1.09 (Tháp K) Căn hộ Sunrise Riverside, Xã Phước Kiển, Huyện Nhà Bè, HCM</t>
  </si>
  <si>
    <t>GS25-HCM-BTH-0052</t>
  </si>
  <si>
    <t>GS0052</t>
  </si>
  <si>
    <t>GS25 Hutech D</t>
  </si>
  <si>
    <t>Số 276 Điện Biên Phủ, Phường 17, Quận Bình Thạnh, HCM</t>
  </si>
  <si>
    <t>GS25-HCM-Q10-0053</t>
  </si>
  <si>
    <t>GS0053</t>
  </si>
  <si>
    <t>GS25 Thanh Thai</t>
  </si>
  <si>
    <t>Căn hộ 0.2 thuộc CC Thiên Nam, tọa lạc tại số 7A / 162 Thành Thái, Phường 14, Quận 10, HCM</t>
  </si>
  <si>
    <t>GS25-HCM-Q7-0054</t>
  </si>
  <si>
    <t>GS0054</t>
  </si>
  <si>
    <t>GS25 The Era Town</t>
  </si>
  <si>
    <t>Căn hộ EA1-01-01C VÀ EA1-01-01B Đường số 15B, Phường Phú Mỹ, Quận 7, HCM</t>
  </si>
  <si>
    <t>GS25-HCM-Q3-0056</t>
  </si>
  <si>
    <t>GS0056</t>
  </si>
  <si>
    <t>GS25 Nam Kỳ Khởi Nghĩa</t>
  </si>
  <si>
    <t>Số 155A, Đường Nam Kỳ Khởi Nghĩa, Phường 06, Quận 3, HCM</t>
  </si>
  <si>
    <t>GS25-HCM-BTH-0059</t>
  </si>
  <si>
    <t>GS0059</t>
  </si>
  <si>
    <t>GS25 Hutech B</t>
  </si>
  <si>
    <t>Số 31/36, Đường Ung Văn Khiêm, Phường 25, Quận Bình Thạnh, HCM</t>
  </si>
  <si>
    <t>GS25-HCM-BTH-0060</t>
  </si>
  <si>
    <t>GS0060</t>
  </si>
  <si>
    <t>GS25 UEF</t>
  </si>
  <si>
    <t>Số 141, Đường Điện Biên Phủ, Phường 15, Quận Bình Thạnh, HCM</t>
  </si>
  <si>
    <t>GS25-HCM-Q1-0061</t>
  </si>
  <si>
    <t>GS0061</t>
  </si>
  <si>
    <t>GS25 Le Thanh Ton</t>
  </si>
  <si>
    <t>Số 2 Lê Thánh Tôn, P.Bến Nghé, Q.1, HCM</t>
  </si>
  <si>
    <t>GS25-HCM-Q2-0062</t>
  </si>
  <si>
    <t>GS0062</t>
  </si>
  <si>
    <t>GS25 Thao Dien</t>
  </si>
  <si>
    <t>Số 16 Thảo Điền, P. Thảo Điền, Q.2, HCM</t>
  </si>
  <si>
    <t>GS25-HCM-Q1-0063</t>
  </si>
  <si>
    <t>GS0063</t>
  </si>
  <si>
    <t>GS25 Ho Tung Mau</t>
  </si>
  <si>
    <t>Số 50 đường Hồ Tùng Mậu, Phường Bến Nghé, Quận 1, HCM</t>
  </si>
  <si>
    <t>GS25-HCM-Q1-0064</t>
  </si>
  <si>
    <t>GS0064</t>
  </si>
  <si>
    <t>GS25 Mac Dinh Chi 2</t>
  </si>
  <si>
    <t>Số 28 Ter B, Mạc Đĩnh Chi, P.Đa Kao, Q.1, HCM</t>
  </si>
  <si>
    <t>GS25-HCM-Q10-0065</t>
  </si>
  <si>
    <t>GS0065</t>
  </si>
  <si>
    <t>GS25 Hoang Du Khuong</t>
  </si>
  <si>
    <t>Số 01, Đường Hoàng Dư Khương, Phường 12, Quận 10, HCM</t>
  </si>
  <si>
    <t>GS25-HCM-Q1-0066</t>
  </si>
  <si>
    <t>GS0066</t>
  </si>
  <si>
    <t>GS25 Pho Duc Chinh</t>
  </si>
  <si>
    <t>Số 2 Phó Đức Chính, Phường Nguyễn Thái Bình, Quận 1, HCM</t>
  </si>
  <si>
    <t>GS25-HCM-Q4-0067</t>
  </si>
  <si>
    <t>GS0067</t>
  </si>
  <si>
    <t>GS25 Khanh Hoi</t>
  </si>
  <si>
    <t>Số 262 đường Khánh Hội, Phường 6, Quận 4, HCM</t>
  </si>
  <si>
    <t>GS25-HCM-Q1-0068</t>
  </si>
  <si>
    <t>GS0068</t>
  </si>
  <si>
    <t>GS25 Nguyen Cong Tru</t>
  </si>
  <si>
    <t>Số 79 Nguyễn Công Trứ, Phường Nguyễn Thái Bình, Quận 1, HCM</t>
  </si>
  <si>
    <t>GS25-HCM-BTH-0069</t>
  </si>
  <si>
    <t>GS0069</t>
  </si>
  <si>
    <t>GS25 Nguyen Van Thuong</t>
  </si>
  <si>
    <t>Số 150 Nguyễn Văn Thương (D1), Phường 25, Quận Bình Thạnh, HCM</t>
  </si>
  <si>
    <t>GS25-HCM-TPU-0070</t>
  </si>
  <si>
    <t>GS0070</t>
  </si>
  <si>
    <t>GS25 Le Vinh Hoa</t>
  </si>
  <si>
    <t>130-130A Lê Vĩnh Hòa, P.Phú Thọ Hòa, Q.Tân Phú, HCM</t>
  </si>
  <si>
    <t>GS25-HCM-Q1-0071</t>
  </si>
  <si>
    <t>GS0071</t>
  </si>
  <si>
    <t>GS25 Ton Duc Thang</t>
  </si>
  <si>
    <t>2A-4A Tôn Đức Thắng, P.Bến Nghé, Q.1, HCM</t>
  </si>
  <si>
    <t>GS25-HCM-TBH-0072</t>
  </si>
  <si>
    <t>GS0072</t>
  </si>
  <si>
    <t>GS25 Hong Ha</t>
  </si>
  <si>
    <t>12 Hồng Hà, P.2, Q.Tân Bình, HCM</t>
  </si>
  <si>
    <t>GS25-HCM-Q7-0074</t>
  </si>
  <si>
    <t>GS0074</t>
  </si>
  <si>
    <t>GS25 Dai Minh Tower</t>
  </si>
  <si>
    <t>104 - GF, Tòa nhà Đại Minh, Số 77 Hoàng Văn Thái, Phường Tân Phú, Quận 7, HCM</t>
  </si>
  <si>
    <t>GS25-HCM-BTH-0075</t>
  </si>
  <si>
    <t>GS0075</t>
  </si>
  <si>
    <t>GS25 Cong vien van hoa Phu Nhuan</t>
  </si>
  <si>
    <t>49L, Phan Đăng Lưu, P.3, Q.Bình Thạnh, HCM</t>
  </si>
  <si>
    <t>GS25-HCM-Q1-0076</t>
  </si>
  <si>
    <t>GS0076</t>
  </si>
  <si>
    <t>GS25 Amena</t>
  </si>
  <si>
    <t>17/2, Lê Thánh Tôn, P.Bến Nghé, Q.1, HCM</t>
  </si>
  <si>
    <t>GS25-HCM-Q1-0077</t>
  </si>
  <si>
    <t>GS0077</t>
  </si>
  <si>
    <t>GS25 Tong cong ty xay dung Sai Gon</t>
  </si>
  <si>
    <t>21B / 4 Nguyễn Đình Chiểu, P.Đa Kao, Q.1, HCM</t>
  </si>
  <si>
    <t>GS25-HCM-Q7-0079</t>
  </si>
  <si>
    <t>GS0079</t>
  </si>
  <si>
    <t>GS25 Korean Town</t>
  </si>
  <si>
    <t>Số 96 Lê Văn Thiêm, P.Tân Phong, Q.7, HCM</t>
  </si>
  <si>
    <t>GS25-BDG-00-0081</t>
  </si>
  <si>
    <t>GS0081</t>
  </si>
  <si>
    <t>GS25 Citadines, Bình Dương</t>
  </si>
  <si>
    <t>G01-G02 tầng trệt, Block Ct2, First Home Bình Dương (Citadines), P.Hưng Thịnh, Tp.Thuận An, Bình Dương</t>
  </si>
  <si>
    <t>GS25-HCM-TDC-0082</t>
  </si>
  <si>
    <t>GS0082</t>
  </si>
  <si>
    <t>GS25 Dang Van Bi</t>
  </si>
  <si>
    <t>162 Đặng Văn Bi, Khu phố 1, Phường Bình Thọ, Quận Thủ Đức, HCM</t>
  </si>
  <si>
    <t>GS25-HCM-Q1-0083</t>
  </si>
  <si>
    <t>GS0083</t>
  </si>
  <si>
    <t>GS25 Nowzone</t>
  </si>
  <si>
    <t>Căn 150, Lầu 01, TTTM Nowzone, 235 Nguyễn Văn Cừ, P.Nguyễn Cư Trinh, Q.1, HCM</t>
  </si>
  <si>
    <t>GS25-HCM-Q12-0084</t>
  </si>
  <si>
    <t>GS0084</t>
  </si>
  <si>
    <t>GS25 Prosper Plaza</t>
  </si>
  <si>
    <t>Căn hộ Shophouse thương mại CS6-CS7 Tầng 1, Block C, Prosper Plaza, Số 22/14 Phan Văn Hớn, P.Tân Thới Nhất, Q.12, HCM</t>
  </si>
  <si>
    <t>GS25-HCM-Q1-0085</t>
  </si>
  <si>
    <t>GS0085</t>
  </si>
  <si>
    <t>GS25 Deutsches Haus</t>
  </si>
  <si>
    <t>Lầu 1 và lửng, 12-20 Lê Văn Hưu, Phường Bến Nghé, Quận 1, HCM</t>
  </si>
  <si>
    <t>GS25-HCM-Q6-0086</t>
  </si>
  <si>
    <t>GS0086</t>
  </si>
  <si>
    <t>GS25 Binh Phu</t>
  </si>
  <si>
    <t>1E - 3E Khu dân cư Phú Lâm D, Bình Phú, Phường 10, Quận 6, HCM</t>
  </si>
  <si>
    <t>GS25-HCM-TPU-0087</t>
  </si>
  <si>
    <t>GS0087</t>
  </si>
  <si>
    <t>GS25 Resgreen</t>
  </si>
  <si>
    <t>34A-36 Thoại Ngọc Hầu, P.Hòa Thạnh, Q.Tân Phú, HCM</t>
  </si>
  <si>
    <t>GS25-HCM-Q9-0088</t>
  </si>
  <si>
    <t>GS0088</t>
  </si>
  <si>
    <t>GS25 The Art</t>
  </si>
  <si>
    <t>Lầu 1, Block D CC Gia Hòa, số 523A Đỗ Xuân Hợp, Khu phố 6, Phường Phước Long B, Quận 9, HCM</t>
  </si>
  <si>
    <t>GS25-BDG-00-0089</t>
  </si>
  <si>
    <t>GS0089</t>
  </si>
  <si>
    <t>GS25 THPT Di_An, Bình Dương</t>
  </si>
  <si>
    <t>27 Nguyễn Du, Kp.Thắng Lợi 1, P.Dĩ An, Bình Dương</t>
  </si>
  <si>
    <t>GS25-HCM-GVP-0090</t>
  </si>
  <si>
    <t>GS0090</t>
  </si>
  <si>
    <t>GS25 Pham Van Chieu</t>
  </si>
  <si>
    <t>6C-6D Phạm Văn Chiêu, P.8, Q.Gò Vấp, HCM</t>
  </si>
  <si>
    <t>GS25-HCM-Q9-0091</t>
  </si>
  <si>
    <t>GS0091</t>
  </si>
  <si>
    <t>GS25 Cao dang kinh te doi ngoai</t>
  </si>
  <si>
    <t>Số 143-145 Đại lộ III, Phường Phước Bình, Quận 9, HCM</t>
  </si>
  <si>
    <t>GS25-HCM-BTH-0092</t>
  </si>
  <si>
    <t>GS0092</t>
  </si>
  <si>
    <t>GS25 Opal Tower</t>
  </si>
  <si>
    <t>SH01, Căn hộ Opal Tower, Saigon Pearl, Số 92 Nguyễn Hữu Cảnh, Phường 22, Quận Bình Thạnh, HCM</t>
  </si>
  <si>
    <t>GS25-HCM-Q5-0093</t>
  </si>
  <si>
    <t>GS0093</t>
  </si>
  <si>
    <t>GS25 CC 155</t>
  </si>
  <si>
    <t>Lầu 1, khu thương mại dịch vụ 0,01, lầu 1, lô A, CC 155 Nguyễn Chí Thanh, P.9, Q.5, HCM</t>
  </si>
  <si>
    <t>GS25-HCM-Q4-0094</t>
  </si>
  <si>
    <t>GS0094</t>
  </si>
  <si>
    <t>GS25 Nguyen Tat Thanh</t>
  </si>
  <si>
    <t>296 (Lầu 1) - 296/1 - 296/2 Nguyễn Tất Thành, P.13, Q.4, HCM</t>
  </si>
  <si>
    <t>GS25-HCM-BTN-0095</t>
  </si>
  <si>
    <t>GS0095</t>
  </si>
  <si>
    <t>GS25 Truong Phuoc Phan</t>
  </si>
  <si>
    <t>52 Trương Phước Phan, P.Bình Trị Đông, Q.Bình Tân, HCM</t>
  </si>
  <si>
    <t>GS25-HCM-PNN-0096</t>
  </si>
  <si>
    <t>GS0096</t>
  </si>
  <si>
    <t>GS25 Dang Van Ngu</t>
  </si>
  <si>
    <t>Số 70 Đặng Văn Ngữ, P.10, Q.Phú Nhuận, HCM</t>
  </si>
  <si>
    <t>GS25-HCM-Q9-0097</t>
  </si>
  <si>
    <t>GS0097</t>
  </si>
  <si>
    <t>GS25 VinCity1</t>
  </si>
  <si>
    <t>S1.02-khu A, dự án khu dân cư và công viên Phước Thiện, số 512 đường Nguyễn Xiển, khu phố Long Hòa, phường Long Thạnh Mỹ, quận 9, HCM</t>
  </si>
  <si>
    <t>GS25;MIENNAM</t>
  </si>
  <si>
    <t>GS25-BDG-00-0098</t>
  </si>
  <si>
    <t>GS0098</t>
  </si>
  <si>
    <t>GS25 DH QTMienDong, Bình Dương</t>
  </si>
  <si>
    <t>Nhà ở xã hội Becamex - Khu Định Hòa, đường D1, P.Định Hòa, Tp.TDM, Bình Dương</t>
  </si>
  <si>
    <t>GS25-HCM-Q6-0099</t>
  </si>
  <si>
    <t>GS0099</t>
  </si>
  <si>
    <t>GS25 Hau Giang</t>
  </si>
  <si>
    <t>Số 489B / 18-18A, Đường Hậu Giang, Phường 11, Quận 6, HCM</t>
  </si>
  <si>
    <t>GS25-HCM-Q2-0101</t>
  </si>
  <si>
    <t>GS0101</t>
  </si>
  <si>
    <t>GS25 Nguyen Thi Dinh</t>
  </si>
  <si>
    <t>Số 210 Nguyễn Thị Định, Khu phố 3, Phường Bình Trưng Tây, Quận 2, HCM</t>
  </si>
  <si>
    <t>GS25-BDG-00-0102</t>
  </si>
  <si>
    <t>GS0102</t>
  </si>
  <si>
    <t>GS25 Trinh Hoai Duc, Bình Dương</t>
  </si>
  <si>
    <t>Số 30A/2 CMT8, P.An Thạnh, Tp.Thuận An, Bình Dương</t>
  </si>
  <si>
    <t>GS25-HCM-GVP-0103</t>
  </si>
  <si>
    <t>GS0103</t>
  </si>
  <si>
    <t>GS25 Dai hoc Van Lang 3</t>
  </si>
  <si>
    <t>Tòa nhà A, trường Văn Lang cơ sở 3, số 80/68 Dương Quảng Hàm, P.5, Q.Gò Vấp, HCM</t>
  </si>
  <si>
    <t>GS25-HCM-Q9-0104</t>
  </si>
  <si>
    <t>GS0104</t>
  </si>
  <si>
    <t>GS25 Vincity 2</t>
  </si>
  <si>
    <t>1,01 Tầng 1, CC số S2.02 Khu A - Khu dân cư và công viên Phước Thiện số 512 Nguyễn Xiển, Khu phố Long Hòa, Phường Long Thạnh Mỹ, Tp.Thủ Đức, HCM</t>
  </si>
  <si>
    <t>GS25-HCM-TPU-0105</t>
  </si>
  <si>
    <t>GS0105</t>
  </si>
  <si>
    <t>GS25 Au Co</t>
  </si>
  <si>
    <t>Số 605 Âu Cơ, Phường Phú Trung, Quận Tân Phú, HCM</t>
  </si>
  <si>
    <t>GS25-HCM-BTN-0106</t>
  </si>
  <si>
    <t>GS0106</t>
  </si>
  <si>
    <t>GS25 Ho Van Long</t>
  </si>
  <si>
    <t>Số 79 Hồ Văn Long, P.Tân Tạo, Q.Bình Tân, HCM</t>
  </si>
  <si>
    <t>GS0107</t>
  </si>
  <si>
    <t>GS25 Tan Dong Hiep</t>
  </si>
  <si>
    <t>Số 330A Lê Hồng Phong, P. Tân Đông Hiệp, TP. Dĩ An, Tỉnh Bình Dương</t>
  </si>
  <si>
    <t>GS25-HCM-BTN-0111</t>
  </si>
  <si>
    <t>GS0111</t>
  </si>
  <si>
    <t>GS25 THPT Phu Lam</t>
  </si>
  <si>
    <t>Số 02, đường 2D nối dài, khu phố 4, phường An Lạc, quận Bình Tân</t>
  </si>
  <si>
    <t>GS25-HCM-Q9-0112</t>
  </si>
  <si>
    <t>GS0112</t>
  </si>
  <si>
    <t>GS25 CD Giao Thong Van tai</t>
  </si>
  <si>
    <t>Số 252A - 254 Đường Đình Hội, Khu phố 3, Phường Tăng Nhơn Phú B, Tp.Thủ Đức, HCM</t>
  </si>
  <si>
    <t>GS25-HCM-Q9-0113</t>
  </si>
  <si>
    <t>GS0113</t>
  </si>
  <si>
    <t>GS25 Ho Ba Phan</t>
  </si>
  <si>
    <t>Số 57 Đường Hồ Bá Phấn, Khu phố 4, Phường Phước Long A, Thủ Đức, HCM</t>
  </si>
  <si>
    <t>GS25-HCM-Q9-0115</t>
  </si>
  <si>
    <t>GS0115</t>
  </si>
  <si>
    <t>GS25 DH GTVT</t>
  </si>
  <si>
    <t>Số 449 Lê Văn Việt, P.Phước Long A, TP.Thủ Đức, HCM</t>
  </si>
  <si>
    <t>GS25-HCM-Q9-0116</t>
  </si>
  <si>
    <t>GS0116</t>
  </si>
  <si>
    <t>GS25 Vincity 3</t>
  </si>
  <si>
    <t>Căn 1.20, Tầng 1, CC S2.05, Khu A - KDC &amp;amp; Công viên Phước Thiện - Số 512 Nguyễn Xiển, KP. Long Hòa, P. Long Thạnh Mỹ, TP.Thủ Đức, HCM</t>
  </si>
  <si>
    <t>GS25-HCM-Q2-0117</t>
  </si>
  <si>
    <t>GS0117</t>
  </si>
  <si>
    <t>GS25 Masteri An Phu</t>
  </si>
  <si>
    <t>179 XLHN, P.Thảo Điền, Q.Thủ Đức, HCM</t>
  </si>
  <si>
    <t>GS25-HCM-Q9-0119</t>
  </si>
  <si>
    <t>GS0119</t>
  </si>
  <si>
    <t>GS25 Vincity 5</t>
  </si>
  <si>
    <t>Số 1S.01 tại tầng: 1, Căn hộ số: S3.05 thuộc Khu A - Dự án Khu dân cư và Công viên Phước Thiện tại số 512 Nguyễn Xiển, Khu phố Long Hòa, Phường Long Thạnh Mỹ, Tp.Thủ Đức, HCM</t>
  </si>
  <si>
    <t>GS25-HCM-Q9-0120</t>
  </si>
  <si>
    <t>GS0120</t>
  </si>
  <si>
    <t>GS25 Vincity 6</t>
  </si>
  <si>
    <t>Tầng 1,07: 1. Căn hộ số S5.02 thuộc Khu A - Dự án Khu dân cư và Công viên Phước Thiện số 512 Nguyễn Xiển, Khu phố Long Hòa, Phường Long Thạnh Mỹ, Tp.Thủ Đức, HCM</t>
  </si>
  <si>
    <t>GS25-HCM-BTN-0121</t>
  </si>
  <si>
    <t>GS0121</t>
  </si>
  <si>
    <t>GS25 Vinh Loc</t>
  </si>
  <si>
    <t>Số 01 Đường số 03-KDC Vĩnh Lộc, Đường Nguyễn Thị Tú, P.Bình Hưng Hòa B, Q.Bình Tân, HCM</t>
  </si>
  <si>
    <t>GS0123</t>
  </si>
  <si>
    <t>GS25 Vu Hong Pho</t>
  </si>
  <si>
    <t>Số 4B đường Vũ Hồng Phố, Phường Bình Đa, Thành Phố Biên Hòa, Tỉnh Đồng Nai</t>
  </si>
  <si>
    <t>GS0124</t>
  </si>
  <si>
    <t>GS25 DH Công nghệ Đồng Nai</t>
  </si>
  <si>
    <t>L1-16, L1-17, L1-18 KDC Phú Gia 2, Khu phố 5, P. Trảng Dài, TP. Biên Hòa, Đồng Nai</t>
  </si>
  <si>
    <t>GS25-HCM-GVP-0125</t>
  </si>
  <si>
    <t>GS0125</t>
  </si>
  <si>
    <t>GS25 Dream Home</t>
  </si>
  <si>
    <t>148/60 Đường 59, Phường 14, Quận Gò Vấp, HCM</t>
  </si>
  <si>
    <t>GS25-DNI-00-0126</t>
  </si>
  <si>
    <t>GS0126</t>
  </si>
  <si>
    <t>GS25 DH Lac Hong, Biên Hòa, ĐN</t>
  </si>
  <si>
    <t>11/3B Huỳnh Văn Nghệ, P.Bửu Long, Tp.Biên Hòa, ĐN</t>
  </si>
  <si>
    <t>GS25-HCM-Q9-0128</t>
  </si>
  <si>
    <t>GS0128</t>
  </si>
  <si>
    <t>GS25 THPT Nguyen Hue</t>
  </si>
  <si>
    <t>Số 6 Đường Nguyễn Văn Tăng, Phường Long Thạnh Mỹ, Tp.Thủ Đức, HCM</t>
  </si>
  <si>
    <t>GS25-BDG-00-0129</t>
  </si>
  <si>
    <t>GS0129</t>
  </si>
  <si>
    <t>GS25 Le Thi Trung, Bình Dương</t>
  </si>
  <si>
    <t>113A/2 Lê Thị Trung, Kp.1B, P.An Phú, Tp.Thuận An, Bình Dương</t>
  </si>
  <si>
    <t>GS25-HCM-Q9-0130</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</si>
  <si>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</si>
  <si>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</si>
  <si>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</si>
  <si>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GS25-HCM-Q7-0131</t>
  </si>
  <si>
    <t>GS0131</t>
  </si>
  <si>
    <t>GS25 Skyline</t>
  </si>
  <si>
    <t>Căn hộ thương mại 1,05 Tầng 1 CC Cao tầng 2 (An Gia Skyline). Đường Hoàng Quốc Việt, Khu dân cư La Casa, Phường Phú Thuận, Quận 7, HCM</t>
  </si>
  <si>
    <t>GS25-HCM-Q9-0132</t>
  </si>
  <si>
    <t>GS0132</t>
  </si>
  <si>
    <t>GS25 Vincity 8</t>
  </si>
  <si>
    <t>Căn hộ thương mại 1.20 - Tầng 1, CC S5.03, Khu A - Dự án Khu dân cư và công viên Phước Thiện tại 512 Nguyễn Xiển, Khu phố Long Hòa, Phường Long Thạnh Mỹ, Tp.Thủ Đức</t>
  </si>
  <si>
    <t>GS0135</t>
  </si>
  <si>
    <t>GS25 CD My Thuat DN</t>
  </si>
  <si>
    <t>Số 9, Đường 30/4, Khu phố 1, Phường Trung Dũng, Thành phố Biên Hòa, Tỉnh Đồng Nai</t>
  </si>
  <si>
    <t>GS25-DNI-00-0136</t>
  </si>
  <si>
    <t>GS0136</t>
  </si>
  <si>
    <t>GS25 TTGTVL Dong Nai</t>
  </si>
  <si>
    <t>Số D4, Kp.5, P.Tân Hiệp, Tp.Biên Hòa, ĐN</t>
  </si>
  <si>
    <t>GS25-DNI-00-0137</t>
  </si>
  <si>
    <t>GS0137</t>
  </si>
  <si>
    <t>GS25 KDC An Binh, ĐN</t>
  </si>
  <si>
    <t>Số 16-A18, KDC An Bình, P.An Bình, Tp.Biên Hòa, ĐN</t>
  </si>
  <si>
    <t>GS25-HCM-Q9-0138</t>
  </si>
  <si>
    <t>GS0138</t>
  </si>
  <si>
    <t>GS25 Vincity 9</t>
  </si>
  <si>
    <t>Căn hộ thương mại 1.01 - Tầng 1, tòa căn hộ số S3.02, Khu A - Dự án khu dân cư và công viên Phước Thiện số 512 Nguyễn Xiển, Khu phố Long Hòa, Phường Long Thạnh Mỹ, Tp.Thủ Đức, HCM</t>
  </si>
  <si>
    <t>GS25-HCM-HNB-0139</t>
  </si>
  <si>
    <t>GS0139</t>
  </si>
  <si>
    <t>GS25 Nguyen Binh Khiem</t>
  </si>
  <si>
    <t>Số 2217-415 Đường Huỳnh Tấn Phát, Khu phố 7, Thị trấn Nhà Bè, Huyện Nhà Bè, HCM</t>
  </si>
  <si>
    <t>GS25-HCM-Q12-0140</t>
  </si>
  <si>
    <t>GS0140</t>
  </si>
  <si>
    <t>GS25 Nguyễn Văn Quá</t>
  </si>
  <si>
    <t>445 Nguyễn Văn Quá, Khu phố 4, Phường Đông Hưng Thuận, Quận 12, HCM</t>
  </si>
  <si>
    <t>GS25-HCM-Q9-0141</t>
  </si>
  <si>
    <t>GS0141</t>
  </si>
  <si>
    <t>GS25 Vincity 12</t>
  </si>
  <si>
    <t>Căn hộ 1.01 - tầng 1 CC S1.06 khu A - Dự án khu dân cư và công viên Phước Thiện số 512 Nguyễn Xiển, khu phố Long Hòa, phường Long Thạnh Mỹ, Tp.Thủ Đức, HCM</t>
  </si>
  <si>
    <t>GS25-HCM-GVP-0142</t>
  </si>
  <si>
    <t>GS0142</t>
  </si>
  <si>
    <t>GS25 Phan Huy Ích</t>
  </si>
  <si>
    <t>160 Phan Huy Ích, P.12, Q.Gò Vấp, HCM</t>
  </si>
  <si>
    <t>GS25-HCM-TBH-0143</t>
  </si>
  <si>
    <t>GS0143</t>
  </si>
  <si>
    <t>GS25 The Botanica</t>
  </si>
  <si>
    <t>Shop house, TB-01.01, Tầng trệt, Tòa nhà Botanica, 104 Phổ Quang, P.2, Q.Tân Bình, HCM</t>
  </si>
  <si>
    <t>GS25-HCM-Q9-0144</t>
  </si>
  <si>
    <t>GS0144</t>
  </si>
  <si>
    <t>GS25 Vincity 14</t>
  </si>
  <si>
    <t>Căn hộ 1.01 - Lầu 1, CC S2.03 khu A - Dự án khu dân cư và công viên Phước Thiện số 512 Nguyễn Xiển, khu phố Long Hòa, phường Long Thạnh Mỹ, TP.Thủ Đức, HCM</t>
  </si>
  <si>
    <t>GS25-HCM-Q6-0145</t>
  </si>
  <si>
    <t>GS0145</t>
  </si>
  <si>
    <t>GS25 Viva Riverside</t>
  </si>
  <si>
    <t>Lô đất thương mại số 1.25 của CC Viva Riverside tại số 1472 Võ Văn Kiệt và số 445-449 Gia Phú, Phường 3, Quận 6, HCM</t>
  </si>
  <si>
    <t>GS25-HCM-Q9-0146</t>
  </si>
  <si>
    <t>GS0146</t>
  </si>
  <si>
    <t>GS25 Vincity 10</t>
  </si>
  <si>
    <t>Căn hộ 1.01 tại tầng 1 Tòa CC S1.05 thuộc khu A - Dự án khu dân cư và công viên Phước Thiện số 512 đường Nguyễn Xiển, khu phố Long Hòa, phường Long Thạnh Mỹ, Tp.Thủ Đức, HCM</t>
  </si>
  <si>
    <t>GS25-HCM-TPU-0147</t>
  </si>
  <si>
    <t>GS0147</t>
  </si>
  <si>
    <t>GS25 Carillon 7</t>
  </si>
  <si>
    <t>Lầu 1, Tòa nhà Carillon 7, 33 Lương Minh Nguyệt, P.Tân Thới Hòa, Q.Tân Phú, HCM</t>
  </si>
  <si>
    <t>GS25-HCM-TBH-0149</t>
  </si>
  <si>
    <t>GS0149</t>
  </si>
  <si>
    <t>GS25 Hoang Hoa Tham</t>
  </si>
  <si>
    <t>63 Hoàng Hoa Thám, P.13, Q.Tân Bình, TP.HCM</t>
  </si>
  <si>
    <t>GS25-DNI-00-0150</t>
  </si>
  <si>
    <t>GS0150</t>
  </si>
  <si>
    <t>GS25 Dong Khoi, Biên Hòa, ĐN</t>
  </si>
  <si>
    <t>342 Đồng Khởi, KP.3, P.Tân Hiệp, Tp.Biên Hòa, ĐN</t>
  </si>
  <si>
    <t>GS25-HCM-TDC-0151</t>
  </si>
  <si>
    <t>GS0151</t>
  </si>
  <si>
    <t>GS25 Phan Chu Trinh</t>
  </si>
  <si>
    <t>05 Phan Chu Trinh, Khu phố 1, Phường Hiệp Phú, Tp.Thủ Đức, HCM</t>
  </si>
  <si>
    <t>GS25-HCM-Q6-0152</t>
  </si>
  <si>
    <t>GS0152</t>
  </si>
  <si>
    <t>GS25 Tran Văn Kieu</t>
  </si>
  <si>
    <t>45-47 Đường số 11, Phường 10, Quận 6, HCM</t>
  </si>
  <si>
    <t>GS25-DNI-00-0153</t>
  </si>
  <si>
    <t>GS0153</t>
  </si>
  <si>
    <t>GS25 THPT Le Hong Phong, ĐN</t>
  </si>
  <si>
    <t>Số 1/49, Nguyễn Ái Quốc, Kp.7, P.Hố Nai, Tp.Biên Hòa, ĐN</t>
  </si>
  <si>
    <t>GS25-HCM-Q12-0154</t>
  </si>
  <si>
    <t>GS0154</t>
  </si>
  <si>
    <t>GS25 KDC Hiep Thanh</t>
  </si>
  <si>
    <t>156 Nguyễn Thị Búp, Khu dân cư Hiệp Thành, Phường Hiệp Thành, Quận 12</t>
  </si>
  <si>
    <t>GS25-DNI-00-0155</t>
  </si>
  <si>
    <t>GS0155</t>
  </si>
  <si>
    <t>GS25 Duong Tu Giang, ĐN</t>
  </si>
  <si>
    <t>250 Phan Trung, P.Tân Tiến, Tp.Biên Hòa, ĐN</t>
  </si>
  <si>
    <t>GS25-HCM-BTH-0156</t>
  </si>
  <si>
    <t>GS0156</t>
  </si>
  <si>
    <t>GS25 Ung Van Khiem</t>
  </si>
  <si>
    <t>226 Ung Văn Khiêm, P.25, Q.Bình Thạnh, HCM</t>
  </si>
  <si>
    <t>GS25-HCM-Q12-0157</t>
  </si>
  <si>
    <t>GS0157</t>
  </si>
  <si>
    <t>GS25 Le Thi Rieng</t>
  </si>
  <si>
    <t>363 Lê Thị Riêng, P.Thới An, Q.12. HCM</t>
  </si>
  <si>
    <t>GS25-HCM-Q10-0158</t>
  </si>
  <si>
    <t>GS0158</t>
  </si>
  <si>
    <t>GS25 To Hien Thanh</t>
  </si>
  <si>
    <t>447 Tô Hiến Thành, Phường 14, Quận 10, HCM</t>
  </si>
  <si>
    <t>GS25-BDG-00-0159</t>
  </si>
  <si>
    <t>GS0159</t>
  </si>
  <si>
    <t>GS25 Ngo Gia Tu, Bình Dương</t>
  </si>
  <si>
    <t>171 NGÔ GIA TỰ, KHU 11, P. CHÁNH NGHĨA, TP THỦ DẦU MỘT, BÌNH DƯƠNG</t>
  </si>
  <si>
    <t>GS25-BDG-00-0160</t>
  </si>
  <si>
    <t>GS0160</t>
  </si>
  <si>
    <t>GS25 KDC Vietsing, Bình Dương</t>
  </si>
  <si>
    <t>KDC VietSing, Bình Dương</t>
  </si>
  <si>
    <t>GS25-HCM-GVP-0161</t>
  </si>
  <si>
    <t>GS0161</t>
  </si>
  <si>
    <t>GS25 Nguyen Van Khoi</t>
  </si>
  <si>
    <t>Số 443-445 Nguyễn Văn Khôi, P.8, Q.Gò Vấp, HCM</t>
  </si>
  <si>
    <t>GS25-HCM-TDC-0162</t>
  </si>
  <si>
    <t>GS0162</t>
  </si>
  <si>
    <t>GS25 Man Thien</t>
  </si>
  <si>
    <t>123 Man Thien Street, Hiep Phu Ward, Tp.Thủ Đức, HCM</t>
  </si>
  <si>
    <t>GS25-HCM-BTN-0163</t>
  </si>
  <si>
    <t>GS0163</t>
  </si>
  <si>
    <t>GS25 An Lac</t>
  </si>
  <si>
    <t>Số 8 -10 Đường số 7, Phường An Lạc A, Quận Bình Tân, HCM</t>
  </si>
  <si>
    <t>GS25-HCM-Q2-0164</t>
  </si>
  <si>
    <t>GS0164</t>
  </si>
  <si>
    <t>GS25 Nguyen Duy Trinh</t>
  </si>
  <si>
    <t>480 Nguyễn Duy Trinh, Khu Đông, P. Bình Trưng Đông, Tp.Thủ Đức, HCM</t>
  </si>
  <si>
    <t>GS25-HCM-TPU-0165</t>
  </si>
  <si>
    <t>GS0165</t>
  </si>
  <si>
    <t>GS25 Tan Huong</t>
  </si>
  <si>
    <t>290-292-294 Đường Tân Hương, Phường Tân Quý, Quân Tân Phú, HCM</t>
  </si>
  <si>
    <t>GS25-HCM-TBH-0166</t>
  </si>
  <si>
    <t>GS0166</t>
  </si>
  <si>
    <t>GS25 Nguyen Thai Binh</t>
  </si>
  <si>
    <t>260A Nguyễn Thái Bình, Q.Tân Bình, TP.HCM</t>
  </si>
  <si>
    <t>GS25-HCM-TPU-0167</t>
  </si>
  <si>
    <t>GS0167</t>
  </si>
  <si>
    <t>GS25 Nguyen The Truyen</t>
  </si>
  <si>
    <t>Số 30 Đường Nguyễn Thế Truyện, Phường Tân Sơn Nhì, Quận Tân Phú, HCM</t>
  </si>
  <si>
    <t>GS25-BDG-00-0168</t>
  </si>
  <si>
    <t>GS0168</t>
  </si>
  <si>
    <t>GS25 Ly Thuong Kiet - BD</t>
  </si>
  <si>
    <t>51A-51B Lý Thường Kiệt, Kp.Thắng Lợi 2, P.Dĩ An, Tp.Dĩ An, Bình Dương</t>
  </si>
  <si>
    <t>GS0169</t>
  </si>
  <si>
    <t>GS25 CÁCH MẠNG THÁNG TÁM</t>
  </si>
  <si>
    <t>Số 165 , đường CMT8, P. Hòa Bình, TP. Biên Hòa, Đồng Nai</t>
  </si>
  <si>
    <t>GS25-HCM-BTH-0170</t>
  </si>
  <si>
    <t>GS0170</t>
  </si>
  <si>
    <t>GS25 Dang Thuy Tram</t>
  </si>
  <si>
    <t>Số 98A Đặng Thùy Trâm, Phường 13, Quận Bình Thạnh, HCM</t>
  </si>
  <si>
    <t>GS25-BDG-00-0171</t>
  </si>
  <si>
    <t>GS0171</t>
  </si>
  <si>
    <t>GS25 THPT Tran Van On, Bình Dương</t>
  </si>
  <si>
    <t>1/291A, Kp.Hòa Lân 2, P.Thuận Giao, Tp.Thuận An, Bình Dương</t>
  </si>
  <si>
    <t>GS25-HCM-Q5-0172</t>
  </si>
  <si>
    <t>GS0172</t>
  </si>
  <si>
    <t>GS25 Nguyen Trai</t>
  </si>
  <si>
    <t>Số 706 đường Nguyễn Trãi, Phường 11, quận 5 , HCM</t>
  </si>
  <si>
    <t>GS0173</t>
  </si>
  <si>
    <t>GS25 THPT NGUYỄN ĐÌNH CHIỂU</t>
  </si>
  <si>
    <t>35 NGUYỄN ĐÌNH CHIỂU, KP PHƯỚC HẢI,H. LONG THÀNH, T. ĐỒNG NAI</t>
  </si>
  <si>
    <t>GS0174</t>
  </si>
  <si>
    <t>GS25 Cách Mạng Tháng Tám- Bình Dương</t>
  </si>
  <si>
    <t>C181A ĐƯỜNG CMT8, TP. THUẬN AN, T. BÌNH DƯƠNG</t>
  </si>
  <si>
    <t>GS0175</t>
  </si>
  <si>
    <t>GS25 Nguyen An Ninh - Binh Duong</t>
  </si>
  <si>
    <t>Số 386 Nguyễn An Ninh, Khu phố Đông Tân, Phường Dĩ An, Thành phố Dĩ An, tỉnh Bình Dương.</t>
  </si>
  <si>
    <t>GS25-BDG-00-0176</t>
  </si>
  <si>
    <t>GS0176</t>
  </si>
  <si>
    <t>GS25 Nguyen Trai - Binh Duong</t>
  </si>
  <si>
    <t>167-169 Nguyễn Trãi, Kp.Nhi Đồng 1, P.Dĩ An, Tỉnh Bình Dương</t>
  </si>
  <si>
    <t>GS25-BDG-00-0177</t>
  </si>
  <si>
    <t>GS0177</t>
  </si>
  <si>
    <t>GS25 Nguyen Chi Thanh - Bình Dương</t>
  </si>
  <si>
    <t>789 NGUYỄN CHÍ THANH, P.TÂN AN, TP.THỦ DẦU MỘT, BÌNH DƯƠNG</t>
  </si>
  <si>
    <t>GS0179</t>
  </si>
  <si>
    <t>GS25 Bui Van Hoa - Dong Nai</t>
  </si>
  <si>
    <t>Số 148, Khu phố 11, Đường Bùi Văn Hòa, Phường An Bình, Thành Phố Biên Hòa, Tỉnh Đồng Nai.</t>
  </si>
  <si>
    <t>GS25-HCM-TDC-0180</t>
  </si>
  <si>
    <t>GS0180</t>
  </si>
  <si>
    <t>GS25 Metropole - Thủ Đức</t>
  </si>
  <si>
    <t>Căn A01.02 The Metropole Thủ Thiêm, P.Thủ Thiêm, Tp.Thủ Đức, HCM</t>
  </si>
  <si>
    <t>GS25-DNI-00-0181</t>
  </si>
  <si>
    <t>GS0181</t>
  </si>
  <si>
    <t>GS25 Le Duan Long Thanh, ĐN</t>
  </si>
  <si>
    <t>149 Lê Duẩn, Khu Phước Hải, Thị trấn Long Thành, Huyện Long Thành, Đồng Nai</t>
  </si>
  <si>
    <t>GS25-DNI-00-0182</t>
  </si>
  <si>
    <t>GS0182</t>
  </si>
  <si>
    <t>GS25 Nguyen Ai Quoc - Dong Nai</t>
  </si>
  <si>
    <t>622 Nguyễn Ái Quốc, Kp.4, P.Hố Nai, Tp.Biên Hòa, ĐN</t>
  </si>
  <si>
    <t>GS0183</t>
  </si>
  <si>
    <t>GS25 Duong so 9 Di An - Binh Duong</t>
  </si>
  <si>
    <t>Số 28 Đường số 9, Khu đô thị Trung tâm Hành chính Thành phố Dĩ An, Khu phố Nhị Đồng 2, Phường Dĩ An, Thành phố Dĩ An, Tỉnh Bình Dương.</t>
  </si>
  <si>
    <t>GS25-HCM-Q2-0184</t>
  </si>
  <si>
    <t>GS0184</t>
  </si>
  <si>
    <t>GS25 Tran Nao</t>
  </si>
  <si>
    <t>165A Trần Não, P.An Khánh, Q2, HCM</t>
  </si>
  <si>
    <t>GS0185</t>
  </si>
  <si>
    <t>GS25 Ha Huy Giap - Dong Nai</t>
  </si>
  <si>
    <t>Số 197 Đường Hà Huy Giáp, Phường Quyết Thắng, Thành phố Biên Hòa, Tỉnh Đồng Nai</t>
  </si>
  <si>
    <t>GS25-BDG-00-0186</t>
  </si>
  <si>
    <t>GS0186</t>
  </si>
  <si>
    <t>GS25 Charm City - Binh Duong</t>
  </si>
  <si>
    <t>Căn S-21, khối A1, Charm Plaza 1, số 115 đường ĐT743C, Kp.thống Nhất 1, P.Dĩ An, Tp.Dĩ An, Bình Dương</t>
  </si>
  <si>
    <t>GS25-HCM-Q1-0187</t>
  </si>
  <si>
    <t>GS0187</t>
  </si>
  <si>
    <t>GS25 52 Trương Định</t>
  </si>
  <si>
    <t>52 Trương Định, P.Bến Thành, Q.1, HCM</t>
  </si>
  <si>
    <t>GS25-HCM-Q1-0190</t>
  </si>
  <si>
    <t>GS0190</t>
  </si>
  <si>
    <t>GS25 63 Hồ Tùng Mậu</t>
  </si>
  <si>
    <t>63 Hồ Tùng Mậu, P. Bến Nghé, Quận 1, TP. HCM</t>
  </si>
  <si>
    <t>GS0191</t>
  </si>
  <si>
    <t>GS25 974 Dong Khoi – Dong Nai</t>
  </si>
  <si>
    <t>Số 974 Đường Đồng Khởi, Khu phố 2, Phường Trảng Dài, Thành phố Biên Hòa, Tỉnh Đồng Nai</t>
  </si>
  <si>
    <t>GS25-HCM-Q1-0192</t>
  </si>
  <si>
    <t>GS0192</t>
  </si>
  <si>
    <t>GS25 83 Mạc Thị Bưởi</t>
  </si>
  <si>
    <t>83 Mạc Thị Bưởi, P.Bến Nghé, Q.1, HCM</t>
  </si>
  <si>
    <t>GS25-HCM-TDC-0193</t>
  </si>
  <si>
    <t>GS0193</t>
  </si>
  <si>
    <t>GS25 Nguyễn Thị Nhung</t>
  </si>
  <si>
    <t>59 Nguyễn Thị Nhung, P.Hiệp Bình Phước, Thủ đức, HCM</t>
  </si>
  <si>
    <t>GS0194</t>
  </si>
  <si>
    <t>GS25 Park 4</t>
  </si>
  <si>
    <t>P4-SH.05 Tòa The Park 4 Vinhomes Central Park, Số 720A Điện Biên Phủ, Phường 22, Quận Bình Thạnh, Thành phố Hồ Chí Minh.</t>
  </si>
  <si>
    <t>GS25-HCM-PNN-0195</t>
  </si>
  <si>
    <t>GS0195</t>
  </si>
  <si>
    <t>GS25 Nguyen Van Troi</t>
  </si>
  <si>
    <t>251 Nguyễn Văn Trỗi, P.10, Q.Phú Nhuận, HCM</t>
  </si>
  <si>
    <t>GS0196</t>
  </si>
  <si>
    <t>GS25 Vo Thi Sau – Dong Nai</t>
  </si>
  <si>
    <t>R60-R61 Đường Võ Thị Sáu, Phường Thống Nhất, Thành phố Biên Hòa, Tỉnh Đồng Nai.</t>
  </si>
  <si>
    <t>GS0197</t>
  </si>
  <si>
    <t>GS25 ĐƯỜNG 154</t>
  </si>
  <si>
    <t>Số 54, Đường 154, KP.3, P. Tân Phú, TP. Thủ Đức, TP.HCM</t>
  </si>
  <si>
    <t>GS0200</t>
  </si>
  <si>
    <t xml:space="preserve">GS25 Victory Tower </t>
  </si>
  <si>
    <t>Tầng 01 (Trệt) Khu Trung Tâm Thương Mại Tài Chính Dầu Khí Phú Mỹ Hưng tại lô C6A-01, Số 12 Tân Trào, Phường Tân Phú, Quận 7, Thành phố Hồ Chí Minh.</t>
  </si>
  <si>
    <t>GS0201</t>
  </si>
  <si>
    <t>GS25 Florita</t>
  </si>
  <si>
    <t>Lô thương mại CS7-Trệt lửng (Được cấp số nhà 02), Block C thuộc dự án Khu nhà ở thuộc lô A1, khu nhà ở Him Lam (tên thương mại là CC Florita) tại số 83 Đường D4, Phường Tân Hưng, Quận 7, Thành phố Hồ Chí Minh, Việt Nam.</t>
  </si>
  <si>
    <t>GS0203</t>
  </si>
  <si>
    <t>GS25 81 Thanh Thai</t>
  </si>
  <si>
    <t>81 Thành Thái, Phường 14, Quận 10, Thành phố Hồ Chí Minh</t>
  </si>
  <si>
    <t>GS0204</t>
  </si>
  <si>
    <t>GS25 40-42 BÌNH PHÚ</t>
  </si>
  <si>
    <t>40-42 Bình Phú, Phường 11, Q6, TP.HCM</t>
  </si>
  <si>
    <t>GS0205</t>
  </si>
  <si>
    <t>GS25 Duong so 17</t>
  </si>
  <si>
    <t>Số 125 - 165 Đường số 17, Khu phố 3, Phường Tân Quy, Quận 7, Thành phố Hồ Chí Minh</t>
  </si>
  <si>
    <t>GS0206</t>
  </si>
  <si>
    <t xml:space="preserve">GS25 62 Hai Ba Trung </t>
  </si>
  <si>
    <t>Số 62 Đường Hai Bà Trưng, Phường Bến Nghé, Quận 1, Thành phố Hồ Chí Minh.</t>
  </si>
  <si>
    <t>GS0209</t>
  </si>
  <si>
    <t>GS25 127 Hong Ha</t>
  </si>
  <si>
    <t>Số 127 Đường Hồng Hà, Phường 9, Quận Phú Nhuận, Thành phố Hồ Chí Minh.</t>
  </si>
  <si>
    <t>GS0211</t>
  </si>
  <si>
    <t>GS25 270 De Tham</t>
  </si>
  <si>
    <t>Số 270 Đường Đề Thám, Phường Phạm Ngũ Lão, Quận 1, Thành phố Hồ Chí Minh</t>
  </si>
  <si>
    <t>GS0212</t>
  </si>
  <si>
    <t>GS25 Midtown M8</t>
  </si>
  <si>
    <t>Căn hộ CH số 54 tại tầng 1-2, Lô M8, Khu phố Phú Mỹ Hưng-Midtown, số 05 Đường số 15, Phường Tân Phú, Quận 7, Thành phố Hồ Chí Minh.</t>
  </si>
  <si>
    <t>GS0215</t>
  </si>
  <si>
    <t>GS25 SAIGON MIA</t>
  </si>
  <si>
    <t>Số 0.01, Tầng Trệt lửng, Khối A, Chung cư cụm III, IV (Saigon Mia) - Khu dân cư Trung Sơn 6,57ha - Khu chức năng số 6A, Khu đô thị mới Nam Thành Phố, đường số 9A, ấp 4B, xã Bình Hưng, huyện Bình Chánh, Thành phố Hồ Chí Minh</t>
  </si>
  <si>
    <t>GS0217</t>
  </si>
  <si>
    <t>GS25 40 Quốc Hương</t>
  </si>
  <si>
    <t>40 Đường Quốc Hương, P. Thảo Điền, TP. Thủ Đức</t>
  </si>
  <si>
    <t>GS0218</t>
  </si>
  <si>
    <t>GS25 Nguyen Van Luong</t>
  </si>
  <si>
    <t>Số 223 Đường Nguyễn Văn Luông, Phường 11, Quận 6, Thành phố Hồ Chí Minh</t>
  </si>
  <si>
    <t>GS0219</t>
  </si>
  <si>
    <t>GS25 KDC TÂN QUY ĐÔNG</t>
  </si>
  <si>
    <t>77 ĐƯỜNG SỐ 40, KDC TÂN QUY ĐÔNG, KP.5, P. TÂN PHONG, Q7, TP.HCM</t>
  </si>
  <si>
    <t>GS0220</t>
  </si>
  <si>
    <t>GS25 HƯƠNG LỘ 2</t>
  </si>
  <si>
    <t>Số 564b, Đường Hương Lộ 2, KP.6 , P. Bình Trị Đông, Q. Bình Tân , TP.HCM</t>
  </si>
  <si>
    <t>GS0223</t>
  </si>
  <si>
    <t>GS25 Phan Van Tri - Go Vap</t>
  </si>
  <si>
    <t>Số 366A28 Đường Phan Văn Trị, Phường 5, Quận Gò Vấp, Thành phố Hồ Chí Minh</t>
  </si>
  <si>
    <t>GS0224</t>
  </si>
  <si>
    <t>GS25 Pham Duc Son</t>
  </si>
  <si>
    <t>Số 238 Đường Phạm Đức Sơn, Phường 16, Quận 8, Thành phố Hồ Chí Minh</t>
  </si>
  <si>
    <t>GS0226</t>
  </si>
  <si>
    <t>GS25 Bui Vien</t>
  </si>
  <si>
    <t>Tầng 01 (Tầng trệt) và Tầng 02 căn nhà tại Số 14 (một phần) Đường Bùi Viện, Phường Phạm Ngũ Lão, Quận 1, Thành phố Hồ Chí Minh</t>
  </si>
  <si>
    <t>GS0227</t>
  </si>
  <si>
    <t>GS25 Đặng Thúc Vịnh</t>
  </si>
  <si>
    <t>242-244B Đặng Thúc Vịnh, Ấp 7, X. Đông Thạnh, H. Hóc Môn, TH.HCM</t>
  </si>
  <si>
    <t>GS25-HCM-Q4-0229</t>
  </si>
  <si>
    <t>GS0229</t>
  </si>
  <si>
    <t>GS25 Millenium 2</t>
  </si>
  <si>
    <t>số 132, đường Bến Vân Đồn, phường 6, quận 4, thành phố Hồ Chí Minh</t>
  </si>
  <si>
    <t>GS25-HCM-TDC-0232</t>
  </si>
  <si>
    <t>GS0232</t>
  </si>
  <si>
    <t>GS25 Hồ Thị Tư</t>
  </si>
  <si>
    <t>Tầng 1, Số 52 Hồ Thị Tư, phường Hiệp Phú, thành phố Thủ Đức, thành phố Hồ Chí Minh</t>
  </si>
  <si>
    <t>GS0233</t>
  </si>
  <si>
    <t>GS25 Calla Garden</t>
  </si>
  <si>
    <t>Căn hộ thương mại số T1-0.04 tại tầng 1 và tầng 2 Tòa nhà CC Calla Garden, tọa lạc tại Số 13C, Đường Nguyễn Văn Linh, Xã Phong Phú, Huyện Bình Chánh, Thành phố Hồ Chí Minh</t>
  </si>
  <si>
    <t>GS0234</t>
  </si>
  <si>
    <t>GS25 Trinh Dinh Thao</t>
  </si>
  <si>
    <t>Tang 1, So 67 Duong Trinh Dinh Thao, Phuong Hoa Thanh, Quan Tan Phu, Thanh pho Ho Chi Minh</t>
  </si>
  <si>
    <t>GS0235</t>
  </si>
  <si>
    <t>GS25 Huynh Thien Loc</t>
  </si>
  <si>
    <t>Tang Tret, So 50 – 52 Duong Huynh Thien Loc, Phuong Hoa Thanh, Quan Tan Phu, Thanh pho Ho Chi Minh</t>
  </si>
  <si>
    <t>GS0236</t>
  </si>
  <si>
    <t>GS25 Duong so 8 Linh Xuan – Thu Duc</t>
  </si>
  <si>
    <t>30 Đường số 8, Khu phố 1, Phường Linh Xuân, Thành phố Thủ Đức, Thành phố Hồ Chí Minh</t>
  </si>
  <si>
    <t>GS0237</t>
  </si>
  <si>
    <t>GS25 CẢNH VIÊN</t>
  </si>
  <si>
    <t>Căn hộ số SG9-1 (Số mới 15 Đường Phố Tiểu Nam), Khu phố Cảnh Viên 2, thuộc khu đô thị Phú Mỹ Hưng, Phường Tân Phú, Quận 7, Thành phố Hồ Chí Minh</t>
  </si>
  <si>
    <t>GS25-HCM-Q7-0127</t>
  </si>
  <si>
    <t>GS0239</t>
  </si>
  <si>
    <t>GS25 Tan Quy</t>
  </si>
  <si>
    <t>Số 72A- 74/2 Đường 79, Khu phố 1, Phường Tân Quy, Quận 7, Việt Nam</t>
  </si>
  <si>
    <t>GS0242</t>
  </si>
  <si>
    <t>GS25 KOREAN TOWER</t>
  </si>
  <si>
    <t>96 LÊ VĂN THIỀM, Q7, TP.HCM</t>
  </si>
  <si>
    <t>GS25-BDG-00-0100</t>
  </si>
  <si>
    <t>GS0243</t>
  </si>
  <si>
    <t>GS25 Becamex Tower,  Bình Dương</t>
  </si>
  <si>
    <t>G-07, tầng trệt, TTTM Becamex Tower, số 230 Đại lộ Bình Dương, P.Phú Hòa, Tp.TDM, Bình Dương</t>
  </si>
  <si>
    <t>GS0244</t>
  </si>
  <si>
    <t>GS25 BÙI TRỌNG NGHĨA</t>
  </si>
  <si>
    <t>277 Bùi Trọng Nghĩa, P. Trảng Dài, TP. Biên Hòa, Đồng Nai</t>
  </si>
  <si>
    <t>GS0247</t>
  </si>
  <si>
    <t>GS25 Tô Hiến Thành_FC</t>
  </si>
  <si>
    <t>447 Tô Hiến Thành, P.14, Q.10, TP.HCM</t>
  </si>
  <si>
    <t>GS0250</t>
  </si>
  <si>
    <t>GS25 PHAN TRUNG</t>
  </si>
  <si>
    <t>Số 128 đường Phan Trung, KP.7 , P. Tân Tiến, TP. Biên Hòa, T. Đồng Nai</t>
  </si>
  <si>
    <t>GS25-HCM-BTH-0043</t>
  </si>
  <si>
    <t>GS0251</t>
  </si>
  <si>
    <t>GS25 The Park 1</t>
  </si>
  <si>
    <t>Nhà dịch vụ số P1-SH.01 Tòa Park 1 Vinhomes Central Park, số 720A Điện Biên Phủ, P. 22, Q.Bình Thạnh, HCM</t>
  </si>
  <si>
    <t>GS0256</t>
  </si>
  <si>
    <t>GS25 Hoàng Dư Khương_FC</t>
  </si>
  <si>
    <t>Số 1, Hoàng Dư Khương, P.12, Q.10, TP.HCM</t>
  </si>
  <si>
    <t>GS0260</t>
  </si>
  <si>
    <t>GS25 Q7_ Riverside_FC</t>
  </si>
  <si>
    <t>Lô thương mại SI.22, Tầng trệt, Block Mercury, Q7 Saigon Riverside Complex, Số 04 Đào Trí, P.Phú Nhuận,Q. 7, HCM</t>
  </si>
  <si>
    <t>GS0262</t>
  </si>
  <si>
    <t>GS25 Phan Van Tri - Bình Thạnh</t>
  </si>
  <si>
    <t>188E Phan Van Tri, Ward 11, Binh Thanh District, Ho Chi Minh City</t>
  </si>
  <si>
    <t>GS0265</t>
  </si>
  <si>
    <t>GS25 Hoang Anh Thanh Binh_FC</t>
  </si>
  <si>
    <t>B01-03, Tầng 1, Block B, Chung cư Hoàng Anh Thanh Bình, Phường Tân Hưng, Quận 7, Thành phố Hồ Chí Minh, Việt Nam.</t>
  </si>
  <si>
    <t>GS0268</t>
  </si>
  <si>
    <t>GS25 SG ROYAL_FC</t>
  </si>
  <si>
    <t>34-35 Bến Vân Đồn, P.12, Q4, TP.HCM</t>
  </si>
  <si>
    <t>GS0269</t>
  </si>
  <si>
    <t>GS25 ĐH GTVT_FC</t>
  </si>
  <si>
    <t>449E Lê Văn Việt, KP.2, P. Tăng Nhơn Phú, TP. Thủ Đức, TP.HCM</t>
  </si>
  <si>
    <t>GS0272</t>
  </si>
  <si>
    <t>GS25 KDC Hiep Thanh_FC</t>
  </si>
  <si>
    <t>156 Nguyễn Thị Búp, Khu dân cư Hiệp Thành, Phường Hiệp Thành, Quận 12, TP.HCM</t>
  </si>
  <si>
    <t>GS0274</t>
  </si>
  <si>
    <t>GS25 TAM HÀ - THỦ ĐỨC</t>
  </si>
  <si>
    <t>113 Tam Hà, khu phố 4, Tam Phú, Thủ Đức</t>
  </si>
  <si>
    <t>GS0275</t>
  </si>
  <si>
    <t>GS25 IBC Building</t>
  </si>
  <si>
    <t>Vị trí R5, R6, R7+R8, tầng trệt, Toà nhà Trung Tâm Thương Mại Quốc Tế, Số 1A Công trường Mê Linh, Phường Bến Nghé, Quận 1, Thành phố Hồ Chí Minh, Việt Nam.</t>
  </si>
  <si>
    <t>GS0282</t>
  </si>
  <si>
    <t>GS25 Ton Dan</t>
  </si>
  <si>
    <t>Tầng 1 (một phần), Số 23 Đường Tôn Đản, Phường 13, Quận 4, Thành phố Hồ Chí Minh, Việt Nam.</t>
  </si>
  <si>
    <t>GS0283</t>
  </si>
  <si>
    <t>GS25 Ta Quang Buu</t>
  </si>
  <si>
    <t>Tầng 1 (một phần) và Tầng 2 (một phần), Số 852 Tạ Quang Bửu và Số 364/13/10 Phạm Hùng, Phường 5, Quận 8, Thành phố Hồ Chí Minh, Việt Nam.</t>
  </si>
  <si>
    <t>GS0284</t>
  </si>
  <si>
    <t>GS25 Binh Long - Tan Phu</t>
  </si>
  <si>
    <t>Số 418 và Số 420 Đường Bình Long, Phường Tân Quý, Quận Tân Phú, Thành phố Hồ Chí Minh, Việt Nam.</t>
  </si>
  <si>
    <t>GS0286</t>
  </si>
  <si>
    <t>GS25 Vinh Vien</t>
  </si>
  <si>
    <t>Tầng 1 và 2, Số 30 và 32 Đường Vĩnh Viễn, Phường 02, Quận 10, Thành phố Hồ Chí Minh, Việt Nam</t>
  </si>
  <si>
    <t>GS0288</t>
  </si>
  <si>
    <t>GS25 468 Phan Van Tri - Go Vap</t>
  </si>
  <si>
    <t>Tầng 1 (một phần) và Tầng 2 (một phần), số 468/2 đường Phan Văn Trị, Phường 7, Quận Gò Vấp, Thành phố Hồ Chí Minh, Việt Nam.</t>
  </si>
  <si>
    <t>GS0289</t>
  </si>
  <si>
    <t>GS25 OPAL RIVERSIDE</t>
  </si>
  <si>
    <t>SH-08 tầng 001, CC Opal Riverside, đường KP.4, P. Hiệp Bình Chánh, TP. Thủ Đức, TP.HCM</t>
  </si>
  <si>
    <t>GS0299</t>
  </si>
  <si>
    <t>GS25 DIAMOND ALNATA</t>
  </si>
  <si>
    <t>Căn hộ số S1.0.21, Tầng trệt , khối đế P1, Khu cc A5. Số 3 đường N1, P.Sơn Kỳ , Q. Tân Phú, TP.HCM</t>
  </si>
  <si>
    <t>GS0302</t>
  </si>
  <si>
    <t>GS25 MINH PHỤNG</t>
  </si>
  <si>
    <t>TẦNG TRỆT, SỐ 174 MINH PHỤNG , P.6, Q.6, TP.HCM</t>
  </si>
  <si>
    <t>GS0303</t>
  </si>
  <si>
    <t>GS25 CITYLAND - GÒ VẤP</t>
  </si>
  <si>
    <t>Tầng 1, số 34 đường số 10, KDC cityland,P. 10, Q. GV TP.HCM</t>
  </si>
  <si>
    <t>GS0304</t>
  </si>
  <si>
    <t>GS25 AKARI CITY</t>
  </si>
  <si>
    <t>CĂN HỘ SỐ 0.01 ( AKA4-000.01), TẦNG TRỆT . THÁP T4 CC CAO TẦNG  BLOCK D-AKARI HOÀNG NAM, ĐẠI LỘ VÕ VĂN KIỆT, P .AN LẠC, Q. BÌNH TÂN, TP.HCM</t>
  </si>
  <si>
    <t>GS0308</t>
  </si>
  <si>
    <t>GS25 Thang Long</t>
  </si>
  <si>
    <t>Số 51 Đường Thăng Long, Phường 04, Quận Tân Bình, Thành phố Hồ Chí Minh, Việt Nam.</t>
  </si>
  <si>
    <t>GS0309</t>
  </si>
  <si>
    <t>GS25 KINGSTON_FC</t>
  </si>
  <si>
    <t>223-223B Hoàng Văn Thụ, P.15, Q. Phú Nhuận</t>
  </si>
  <si>
    <t>GS0311</t>
  </si>
  <si>
    <t>GS25 547 Nguyen Thi Dinh</t>
  </si>
  <si>
    <t>Số 547 Nguyễn Thị Định, Khu phố 1, Phường Cát Lái, Thành phố Thủ Đức, Thành phố Hồ Chí Minh, Việt Nam.</t>
  </si>
  <si>
    <t>GS0316</t>
  </si>
  <si>
    <t>GS25 Tan Ky Tan Quy</t>
  </si>
  <si>
    <t>Số 314 đường Tân Kỳ Tân Qúy, Phường Sơn Kỳ, Quận Tân Phú, Thành phố Hồ Chí Minh, Việt Nam</t>
  </si>
  <si>
    <t>GS0318</t>
  </si>
  <si>
    <t>GS25 9 VIEW</t>
  </si>
  <si>
    <t>Một phần tầng trệt lô thương  mại số TM35 ( Số nhà 1.25 tầng thương mại , thuộc dự án khu CC ký hiệu B2 ( tên TM là 9 view, Số 1 đường số 1, KP.4, P.Phước Long B, Q9 ( Nay là TP.Thủ Đức, TP.HCM)</t>
  </si>
  <si>
    <t>GS0321</t>
  </si>
  <si>
    <t>GS25 CITYLAND - QUẬN 7</t>
  </si>
  <si>
    <t>Tầng 1 và lửng , Số 30 Đường số 1, khu dân cư Cityland, Số 99 đường Nguyễn Thị Thập, P. Tân Phú, Q7, TPHCM</t>
  </si>
  <si>
    <t>GS0323</t>
  </si>
  <si>
    <t>GS25 Duong Dinh Hoi_FC</t>
  </si>
  <si>
    <t>Số 48 Dương Đình Hội, Phường Phước Long B, Thành phố Thủ Đức, Thành phố Hồ Chí Minh, Việt Nam.</t>
  </si>
  <si>
    <t>GS0331</t>
  </si>
  <si>
    <t>GS25 LINH ĐÔNG - THỦ ĐỨC</t>
  </si>
  <si>
    <t>Tầng 1( một phần), số 186A-186B đường Linh Đông, khu phố 4, p. Linh Đông, Thủ Đức</t>
  </si>
  <si>
    <t>GS0400</t>
  </si>
  <si>
    <t>GS25 OPERA_FC</t>
  </si>
  <si>
    <t>Căn hộ 1.14, tầng 1, tháp A, The Opera Residence, Số 5 Dương D6 (Khu đô thị mới Thủ Thiêm), Khu phố 2, P. Thủ Thiêm, TP. Thủ Đức, TP. HCM</t>
  </si>
  <si>
    <t>GS0406</t>
  </si>
  <si>
    <t>GS25 Legacy Prime</t>
  </si>
  <si>
    <t>CC Thuận Giao, tổ 3, KP Hòa Lân 2, Thuận giao, Thuận An, Bình Dương</t>
  </si>
  <si>
    <t>GS25-DNI-00-6000</t>
  </si>
  <si>
    <t>GS6000</t>
  </si>
  <si>
    <t>GS25 Bùi Văn Hòa, Biên Hòa, ĐN</t>
  </si>
  <si>
    <t>GS25 148, KP 11 BÙI VĂN HÒA, P.AN BÌNH, TP.BIÊN HÒA, ĐỒNG NAI</t>
  </si>
  <si>
    <t>GS25-DNI-00-6001</t>
  </si>
  <si>
    <t>GS6001</t>
  </si>
  <si>
    <t>GS25 DH Công Nghệ Đồng Nai, Biên Hòa, ĐN</t>
  </si>
  <si>
    <t>L1-16 KDC Phú Gia 2, KP5, P.Trảng Dài, Tp.Biên Hòa, ĐN</t>
  </si>
  <si>
    <t>GS25-BDG-00-6101</t>
  </si>
  <si>
    <t>GS6101</t>
  </si>
  <si>
    <t>GS25 30/4 TDM, Bình Dương</t>
  </si>
  <si>
    <t>493 ĐƯỜNG 30/4, PHƯỜNG PHÚ THỌ, TP THỦ DẦU MỘT, BÌNH DƯƠNG</t>
  </si>
  <si>
    <t>GS25-BDG-00-6104</t>
  </si>
  <si>
    <t>GS6104</t>
  </si>
  <si>
    <t>GS25 Đường số 9, Dĩ An, Bình Dương</t>
  </si>
  <si>
    <t>28 ĐƯỜNG SỐ 9, KP NHỊ ĐỒNG 2, P.DĨ AN, TP.DĨ AN, BÌNH DƯƠNG</t>
  </si>
  <si>
    <t>KL-HCM-Q1-HUNGDUNG</t>
  </si>
  <si>
    <t>HUNGDUNG</t>
  </si>
  <si>
    <t>DOANH NGHIỆP TƯ NHÂN THƯƠNG MẠI - SẢN XUẤT - XUẤT NHẬP KHẨU HÙNG DŨNG</t>
  </si>
  <si>
    <t>187A Cống Quỳnh, Phường Nguyễn Cư Trinh, Quận 1, Thành phố Hồ Chí Minh, Việt Nam</t>
  </si>
  <si>
    <t>HÀ NỘI</t>
  </si>
  <si>
    <t>KL-DNG-00-INTIMEX</t>
  </si>
  <si>
    <t>Công Ty Cổ Phần Intimex Đà Nẵng</t>
  </si>
  <si>
    <t>46 Phan Đình phùng,P. Hải Châu I,Q. Hải Châu,TP Đà Nẵng,Việt Nam</t>
  </si>
  <si>
    <t>INTIMEX</t>
  </si>
  <si>
    <t>KL-HCM-Q4-JMART</t>
  </si>
  <si>
    <t>Công Ty Cổ Phần Thương Mại Dịch Vụ JM Quốc Tế</t>
  </si>
  <si>
    <t>L1-01 Tầng 1, Tòa Nhà Gold View, 346 Bến Vân Đồn, Phường 01, Quận 4, Tp. Hồ Chí Minh</t>
  </si>
  <si>
    <t>KA-HCM-Q2-001</t>
  </si>
  <si>
    <t>KA001</t>
  </si>
  <si>
    <t>CH Đo Đạc</t>
  </si>
  <si>
    <t>54 Đường số 3, Phường An Khánh, Tp.Thủ Đức, thành phố Hồ Chí Minh</t>
  </si>
  <si>
    <t>OSI</t>
  </si>
  <si>
    <t>KA-HCM-Q2-002</t>
  </si>
  <si>
    <t>KA002</t>
  </si>
  <si>
    <t>CH Thủ Thiêm</t>
  </si>
  <si>
    <t>155 Lương Định Của, Phường An Khánh, Tp.Thủ Đức, thành phố Hồ Chí Minh</t>
  </si>
  <si>
    <t>KF-HCM-Q7-03198</t>
  </si>
  <si>
    <t>CÔNG TY CỔ PHẦN KING FOOD MARKET</t>
  </si>
  <si>
    <t>Số 37/5 Bế Văn Cấm, Phường Tân Kiểng, Quận 7, Thành phố Hồ Chí Minh, Việt Nam</t>
  </si>
  <si>
    <t>KINGFOOD; MIENNAM</t>
  </si>
  <si>
    <t>KF1</t>
  </si>
  <si>
    <t>KFM_HCM_BTH - 108 Ngô Tất Tố - MINI</t>
  </si>
  <si>
    <t>108 Ngô Tất Tố, Phường Thạnh Mỹ Tây, Thành phố Hồ Chí Minh</t>
  </si>
  <si>
    <t>KF10</t>
  </si>
  <si>
    <t>KFM_HCM_TDU - A0.01 EHomeS Phú Hữu - MINI</t>
  </si>
  <si>
    <t>Chung cư EhomeS Phú Hữu, Block A, Phường Long Trường, Thành phố Hồ Chí Minh</t>
  </si>
  <si>
    <t>KF100</t>
  </si>
  <si>
    <t>KFM_HCM_TDU - 02 Tạ Hiện - MINI</t>
  </si>
  <si>
    <t>02 Tạ Hiện, Phường Cát Lái, Thành phố Hồ Chí Minh</t>
  </si>
  <si>
    <t>KF101</t>
  </si>
  <si>
    <t>KFM_BDU_DAN - 27 Tân Lập - MINI</t>
  </si>
  <si>
    <t>27 Đường Tân Lập, Phường Dĩ An, Thành phố Hồ Chí Minh</t>
  </si>
  <si>
    <t>KF102</t>
  </si>
  <si>
    <t>KFM_HCM_GVA - 446 Phạm Văn Bạch - MINI</t>
  </si>
  <si>
    <t>448 Phạm Văn Bạch, Phường An Hội Tây, Thành phố Hồ Chí Minh</t>
  </si>
  <si>
    <t>KF103</t>
  </si>
  <si>
    <t>KFM_HCM_TDU - GH5 Vinhomes Grand Park - MINI</t>
  </si>
  <si>
    <t>Vinhomes Grand Park, Tòa GH5, Shophouse 1.16, Phường Long Bình, Thành phố Hồ Chí Minh</t>
  </si>
  <si>
    <t>KF104</t>
  </si>
  <si>
    <t>KFM_HCM_TDU - 128A Kha Vạn Cân - MINI</t>
  </si>
  <si>
    <t>128A Kha Vạn Cân, Phường Thủ Đức, Thành phố Hồ Chí Minh</t>
  </si>
  <si>
    <t>KF105</t>
  </si>
  <si>
    <t>KFM_HCM_TDU - BS11 Vinhomes Grand Park - MINI</t>
  </si>
  <si>
    <t>Vinhomes Grand Park, Tòa BS11, Shophouse 1.S06-1.S07, Phường Long Bình, Thành phố Hồ Chí Minh</t>
  </si>
  <si>
    <t>KF106</t>
  </si>
  <si>
    <t>KFM_HCM_NBE - 5/3D Huỳnh Tấn Phát - MINI</t>
  </si>
  <si>
    <t>5/3D Huỳnh Tấn Phát, Xã Nhà Bè, Thành phố Hồ Chí Minh</t>
  </si>
  <si>
    <t>KF107</t>
  </si>
  <si>
    <t>KFM_HCM_NBE - 222 Lê Văn Lương - MINI</t>
  </si>
  <si>
    <t>222 Lê Văn Lương, Xã Nhà Bè, Thành phố Hồ Chí Minh</t>
  </si>
  <si>
    <t>KF108</t>
  </si>
  <si>
    <t>KFM_HCM_TDU - 02 Lê Lợi - MINI</t>
  </si>
  <si>
    <t>02 Lê Lợi, Phường Tăng Nhơn Phú, Thành phố Hồ Chí Minh</t>
  </si>
  <si>
    <t>KF109</t>
  </si>
  <si>
    <t>KFM_HCM_TDU - 38E Cây Keo - MINI</t>
  </si>
  <si>
    <t xml:space="preserve">38E Đường Cây Keo, Khu Phố 7, Thủ Đức, Hồ Chí Minh </t>
  </si>
  <si>
    <t>KF11</t>
  </si>
  <si>
    <t>KFM_HCM_TPH - 128 Vườn Lài - MINI</t>
  </si>
  <si>
    <t>128A Vườn Lài, Phường Phú Thọ Hoà, Thành phố Hồ Chí Minh</t>
  </si>
  <si>
    <t>KF110</t>
  </si>
  <si>
    <t>KFM_HCM_TDU - 05 Đường D3 Phước Long - MINI</t>
  </si>
  <si>
    <t>05 Đường D3, Phước Long B, Thủ Đức, Hồ Chí Minh 71300</t>
  </si>
  <si>
    <t>KF111</t>
  </si>
  <si>
    <t>KFM_HCM_BTH - 216 Phan Văn Hân - MINI</t>
  </si>
  <si>
    <t>216 Phan Văn Hân, Phường Gia Định, Bình Thạnh, Hồ Chí Minh 71300</t>
  </si>
  <si>
    <t>KF112</t>
  </si>
  <si>
    <t>KFM_HCM_PNH - T1-5 TMDV Orchard Garden - MINI</t>
  </si>
  <si>
    <t>Tầng 1, khu phức hợp VP, TM, DV, Officetel và CH, 130-132 Hồng Hà, P. Đức Thuận, TP.HCM</t>
  </si>
  <si>
    <t>KF113</t>
  </si>
  <si>
    <t>KFM_HCM_Q07 - 106 Trần Trọng Cung - MINI</t>
  </si>
  <si>
    <t>150 Trần Trọng Cung, Phường Tân Thuận Đông, Quận 7, TP.Hồ Chí Minh</t>
  </si>
  <si>
    <t>KF12</t>
  </si>
  <si>
    <t>KFM_HCM_TBI - Block C Harmona - MINI</t>
  </si>
  <si>
    <t>Chung cư Harmona, Block C, Phường Tân Bình, Thành phố Hồ Chí Minh</t>
  </si>
  <si>
    <t>KF13</t>
  </si>
  <si>
    <t>KFM_HCM_BTA - 99 Đường Số 7 - MINI</t>
  </si>
  <si>
    <t>99 Đường Số 7, Phường Bình Trị Đông, Thành phố Hồ Chí Minh</t>
  </si>
  <si>
    <t>KF14</t>
  </si>
  <si>
    <t>KFM_HCM_TDU - S1.05 Vinhomes Grand Park - MINI</t>
  </si>
  <si>
    <t>Vinhomes Grand Park, Tòa S1 Shophouse Số 05, Phường Tăng Nhơn Phú, Thành phố Hồ Chí Minh</t>
  </si>
  <si>
    <t>KF15</t>
  </si>
  <si>
    <t>KFM_HCM_Q08 - 01.18 Pegasuite - MINI</t>
  </si>
  <si>
    <t>Chung cư Phương Việt Pegasuite, Shophouse 01.18, Phường Bình Đông, Thành phố Hồ Chí Minh</t>
  </si>
  <si>
    <t>KF16</t>
  </si>
  <si>
    <t>KFM_BDU_DAN - SH01 BCons Garden - MINI</t>
  </si>
  <si>
    <t>Chung cư BCONS GARDEN, Block A+B, Phường Dĩ An, Thành phố Hồ Chí Minh</t>
  </si>
  <si>
    <t>KF17</t>
  </si>
  <si>
    <t>KFM_HCM_BCH - TMDV2 Mizuki Park - MINI</t>
  </si>
  <si>
    <t>Chung cư Mizuki Park, Shophouse S2, Xã Bình Hưng, Thành phố Hồ Chí Minh</t>
  </si>
  <si>
    <t>KF18</t>
  </si>
  <si>
    <t>KFM_HCM_TDU - S10.02 Vinhomes Grand Park - MINI</t>
  </si>
  <si>
    <t xml:space="preserve"> Vinhomes Grand Park, Tòa S10 Shophouse Số 02, Phường Tăng Nhơn Phú, Thành phố Hồ Chí Minh</t>
  </si>
  <si>
    <t>KF19</t>
  </si>
  <si>
    <t>KFM_HCM_TPH - RS4 Richstar - MINI</t>
  </si>
  <si>
    <t>Chung cư Richstar, Tòa RS4, Phường Phú Thạnh, Thành phố Hồ Chí Minh</t>
  </si>
  <si>
    <t>KF2</t>
  </si>
  <si>
    <t>KFM_HCM_TDU - 59 Quốc Hương - MINI</t>
  </si>
  <si>
    <t>59 Quốc Hương, Phường An Khánh, Thành phố Hồ Chí Minh</t>
  </si>
  <si>
    <t>KF20</t>
  </si>
  <si>
    <t>KFM_HCM_TDU - 46 Trần Não - MINI</t>
  </si>
  <si>
    <t>46 Trần Não, Phường An Khánh, Thành phố Hồ Chí Minh</t>
  </si>
  <si>
    <t>KF21</t>
  </si>
  <si>
    <t>KFM_HCM_Q07 - SH16 Eco Green - MINI</t>
  </si>
  <si>
    <t>Chung cư Ecogreen, Tòa HR1, Phường Tân Thuận, Thành phố Hồ Chí Minh</t>
  </si>
  <si>
    <t>KF22</t>
  </si>
  <si>
    <t>KFM_HCM_Q06 - 229A Tân Hòa Đông - MINI</t>
  </si>
  <si>
    <t>229A Tân Hòa Đông, Phường Bình Phú, Thành phố Hồ Chí Minh</t>
  </si>
  <si>
    <t>KF23</t>
  </si>
  <si>
    <t>KFM_HCM_TPH - 116 Gò Dầu - MINI</t>
  </si>
  <si>
    <t>116 Gò Dầu, Phường Tân Sơn Nhì, Thành phố Hồ Chí Minh</t>
  </si>
  <si>
    <t>KF24</t>
  </si>
  <si>
    <t>KFM_HCM_TDU - 63 Đường Số 3 - MINI</t>
  </si>
  <si>
    <t>63 Đường Số 3, Phường An Khánh, Thành phố Hồ Chí Minh</t>
  </si>
  <si>
    <t>KF25</t>
  </si>
  <si>
    <t>KFM_HCM_TDU - S06.06 Vinhomes Grand Park - MINI</t>
  </si>
  <si>
    <t>Vinhomes Grand Park, Tòa S6 Shophouse Số 06, Phường Long Bình, Thành phố Hồ Chí Minh</t>
  </si>
  <si>
    <t>KF26</t>
  </si>
  <si>
    <t>KFM_HCM_BTH - 107 Bình Quới - MINI</t>
  </si>
  <si>
    <t>107 Bình Quới, Phường Bình Quới, Thành phố Hồ Chí Minh</t>
  </si>
  <si>
    <t>KF27</t>
  </si>
  <si>
    <t>KFM_HCM_TDU - 539 Đỗ Xuân Hợp - MINI</t>
  </si>
  <si>
    <t>539 Đỗ Xuân Hợp, Phường Phước Long, Thành phố Hồ Chí Minh</t>
  </si>
  <si>
    <t>KF28</t>
  </si>
  <si>
    <t>KFM_HCM_BCH - 511 Quốc Lộ 50 - MART</t>
  </si>
  <si>
    <t>511 Quốc Lộ 50, Xã Bình Hưng, Thành phố Hồ Chí Minh</t>
  </si>
  <si>
    <t>KF29</t>
  </si>
  <si>
    <t>KFM_HCM_Q12 - 678 Nguyễn Văn Quá - MART</t>
  </si>
  <si>
    <t>678 Nguyễn Văn Quá, Phường Đông Hưng Thuận, Thành phố Hồ Chí Minh</t>
  </si>
  <si>
    <t>KF3</t>
  </si>
  <si>
    <t>KFM_HCM_TDU - TMDV Citihome Cát Lái - MART</t>
  </si>
  <si>
    <t>Chung cư Citihome Cát Lái, Lô H10-05, Phường Cát Lái, Thành phố Hồ Chí Minh</t>
  </si>
  <si>
    <t>KF30</t>
  </si>
  <si>
    <t>KFM_HCM_GVA - 195 Thống Nhất - MART</t>
  </si>
  <si>
    <t>195 Thống Nhất, Phường Thông Tây Hội, Thành phố Hồ Chí Minh</t>
  </si>
  <si>
    <t>KF31</t>
  </si>
  <si>
    <t>KFM_HCM_TDU - 160A Nguyễn Thị Định - MINI</t>
  </si>
  <si>
    <t>160A Nguyễn Thị Định, Phường An Khánh, Thành phố Hồ Chí Minh</t>
  </si>
  <si>
    <t>KF32</t>
  </si>
  <si>
    <t>KFM_HCM_GVA - 372 Dương Quảng Hàm - MINI</t>
  </si>
  <si>
    <t>372 Dương Quảng Hàm, Phường An Nhơn, Thành phố Hồ Chí Minh</t>
  </si>
  <si>
    <t>KF33</t>
  </si>
  <si>
    <t>KFM_HCM_Q07 - 0105 B4 Era Town - MART</t>
  </si>
  <si>
    <t>Chung cư Era Town, Tầng trệt B4, Phường Tân Mỹ, Thành phố Hồ Chí Minh</t>
  </si>
  <si>
    <t>KF34</t>
  </si>
  <si>
    <t>KFM_HCM_TDU - 305 Nguyễn Duy Trinh - MART</t>
  </si>
  <si>
    <t>305 Nguyễn Duy Trinh, Phường Bình Trưng, Thành phố Hồ Chí Minh</t>
  </si>
  <si>
    <t>KF35</t>
  </si>
  <si>
    <t>KFM_HCM_Q07 - 09 Lâm Văn Bền - MINI</t>
  </si>
  <si>
    <t>09 Lâm Văn Bền, Phường Tân Thuận, Thành phố Hồ Chí Minh</t>
  </si>
  <si>
    <t>KF36</t>
  </si>
  <si>
    <t>KFM_HCM_NBE - 166E Lê Văn Lương - MART</t>
  </si>
  <si>
    <t>166E Lê Văn Lương, Xã Nhà Bè, Thành phố Hồ Chí Minh</t>
  </si>
  <si>
    <t>KF37</t>
  </si>
  <si>
    <t>KFM_HCM_TPH - 48 CN1 - MINI</t>
  </si>
  <si>
    <t>48 CN1, Phường Tây Thạnh, Thành phố Hồ Chí Minh</t>
  </si>
  <si>
    <t>KF38</t>
  </si>
  <si>
    <t>KFM_HCM_Q07 - 233 Phạm Hữu Lầu - MINI</t>
  </si>
  <si>
    <t>233 Phạm Hữu Lầu , Phường Tân Mỹ, Thành phố Hồ Chí Minh</t>
  </si>
  <si>
    <t>KF39</t>
  </si>
  <si>
    <t>KFM_HCM_BTA - 46 Nguyễn Thị Tú - MINI</t>
  </si>
  <si>
    <t>46 Nguyễn Thị Tú, Phường Bình Tân, Thành phố Hồ Chí Minh</t>
  </si>
  <si>
    <t>KF4</t>
  </si>
  <si>
    <t>KFM_HCM_TDU - Block B Imperia An Phú - MART</t>
  </si>
  <si>
    <t>Chung cư Imperia An Phú, Block B, Phường An Khánh, Thành phố Hồ Chí Minh</t>
  </si>
  <si>
    <t>KF40</t>
  </si>
  <si>
    <t>KFM_HCM_GVA - 410 Phan Huy Ích - MART</t>
  </si>
  <si>
    <t>410 Phan Huy Ích, Phường An Hội Tây, Thành phố Hồ Chí Minh</t>
  </si>
  <si>
    <t>KF41</t>
  </si>
  <si>
    <t>KFM_HCM_BTH - 86B Vũ Tùng - MINI</t>
  </si>
  <si>
    <t>86B Vũ Tùng, Phường Gia Định, Thành phố Hồ Chí Minh</t>
  </si>
  <si>
    <t>KF42</t>
  </si>
  <si>
    <t>KFM_HCM_TPH - 85 Cây Keo - MINI</t>
  </si>
  <si>
    <t>85 Cây Keo, Phường Phú Thạnh, Thành phố Hồ Chí Minh</t>
  </si>
  <si>
    <t>KF43</t>
  </si>
  <si>
    <t>KFM_HCM_Q09 - 367 Nguyễn Văn Tăng - MINI</t>
  </si>
  <si>
    <t>367 Nguyễn Văn Tăng, Phường Tăng Nhơn Phú, Thành phố Hồ Chí Minh</t>
  </si>
  <si>
    <t>KF44</t>
  </si>
  <si>
    <t>KFM_HCM_Q04 - 98 Khánh Hội - MINI</t>
  </si>
  <si>
    <t>Chung cư Vĩnh Hội, Phường Xóm Chiếu, Thành phố Hồ Chí Minh</t>
  </si>
  <si>
    <t>KF45</t>
  </si>
  <si>
    <t>KFM_HCM_GVA - 308 Lê Văn Thọ - MINI</t>
  </si>
  <si>
    <t>308 Lê Văn Thọ, Phường Thông Tây Hội, Thành phố Hồ Chí Minh</t>
  </si>
  <si>
    <t>KF46</t>
  </si>
  <si>
    <t>KFM_HCM_GVA - 15 Nguyên Hồng - MINI</t>
  </si>
  <si>
    <t>15 Nguyên Hồng, Phường Hạnh Thông, Thành phố Hồ Chí Minh</t>
  </si>
  <si>
    <t>KF47</t>
  </si>
  <si>
    <t>KFM_HCM_Q07 - 43 Bùi Văn Ba - MINI</t>
  </si>
  <si>
    <t>43 Bùi Văn Ba, Phường Tân Thuận, Thành phố Hồ Chí Minh</t>
  </si>
  <si>
    <t>KF48</t>
  </si>
  <si>
    <t>KFM_HCM_GVA - 371 Nguyễn Kiệm - MINI</t>
  </si>
  <si>
    <t>371 Nguyễn Kiệm, Phường Hạnh Thông, Thành phố Hồ Chí Minh</t>
  </si>
  <si>
    <t>KF49</t>
  </si>
  <si>
    <t>KFM_HCM_BTH - 54 Vũ Huy Tấn - MINI</t>
  </si>
  <si>
    <t>54 Vũ Huy Tấn, Phường Gia Định, Thành phố Hồ Chí Minh</t>
  </si>
  <si>
    <t>KF5</t>
  </si>
  <si>
    <t>KFM_HCM_TDU - The Art Gia Hòa - MART</t>
  </si>
  <si>
    <t>Chung cư Gia Hòa The Art, Block D, Phường Phước Long, Thành phố Hồ Chí Minh</t>
  </si>
  <si>
    <t>KF50</t>
  </si>
  <si>
    <t>KFM_HCM_Q07 - 436 Nguyễn Thị Thập - MART</t>
  </si>
  <si>
    <t>436 Nguyễn Thị Thập, Phường Tân Hưng, Thành phố Hồ Chí Minh</t>
  </si>
  <si>
    <t>KF51</t>
  </si>
  <si>
    <t>KFM_HCM_Q07 - 571 Huỳnh Tấn Phát - MART</t>
  </si>
  <si>
    <t>571 Huỳnh Tấn Phát, Phường Tân Thuận, Thành phố Hồ Chí Minh</t>
  </si>
  <si>
    <t>KF52</t>
  </si>
  <si>
    <t>KFM_HCM_BCH - 10 Phạm Hùng - MART</t>
  </si>
  <si>
    <t>10 Phạm Hùng, Xã Bình Hưng, Thành phố Hồ Chí Minh</t>
  </si>
  <si>
    <t>KF53</t>
  </si>
  <si>
    <t>KFM_HCM_TBI - 22 Hoàng Hoa Thám - MART</t>
  </si>
  <si>
    <t>22 Hoàng Hoa Thám, Phường Bảy Hiền, Thành phố Hồ Chí Minh</t>
  </si>
  <si>
    <t>KF54</t>
  </si>
  <si>
    <t>KFM_HCM_Q10 - BB17 Trường Sơn - MART</t>
  </si>
  <si>
    <t>BB17 Trường Sơn, Phường Hoà Hưng, Thành phố Hồ Chí Minh</t>
  </si>
  <si>
    <t>KF55</t>
  </si>
  <si>
    <t>KFM_HCM_Q07 - 31 Tân Mỹ - MART</t>
  </si>
  <si>
    <t>31 Tân Mỹ, Phường Tân Mỹ, Thành phố Hồ Chí Minh</t>
  </si>
  <si>
    <t>KF56</t>
  </si>
  <si>
    <t>KFM_HCM_TBI - 343 Lê Văn Sỹ - MART</t>
  </si>
  <si>
    <t>343 Lê Văn Sỹ, Phường Tân Sơn, Thành phố Hồ Chí Minh</t>
  </si>
  <si>
    <t>KF57</t>
  </si>
  <si>
    <t>KFM_HCM_GVA - 299 Nguyễn Văn Khối - MINI</t>
  </si>
  <si>
    <t>299 Nguyễn Văn Khối, Phường Thông Tây Hội, Thành phố Hồ Chí Minh</t>
  </si>
  <si>
    <t>KF58</t>
  </si>
  <si>
    <t>KFM_HCM_Q07 - 10 Đường Số 67 Tân Kiểng - MINI</t>
  </si>
  <si>
    <t>KF59</t>
  </si>
  <si>
    <t>KFM_HCM_Q7 - 01 Đường Số 10 Tân Kiểng - MINI</t>
  </si>
  <si>
    <t>1 Đ. Số 10, Tân Kiểng, Quận 7, Hồ Chí Minh 72911</t>
  </si>
  <si>
    <t>KF6</t>
  </si>
  <si>
    <t>KFM_HCM_Q07 - E72 Phú Thuận - MINI</t>
  </si>
  <si>
    <t>Lô E72 KDC Nam Long Phú Thuận, Phường Phú Thuận, Thành phố Hồ Chí Minh</t>
  </si>
  <si>
    <t>KF60</t>
  </si>
  <si>
    <t>KFM_HCM_Q06 - 126 Chợ Lớn - MINI</t>
  </si>
  <si>
    <t>126 Chợ Lớn, Phường Bình Phú, Thành phố Hồ Chí Minh</t>
  </si>
  <si>
    <t>KF61</t>
  </si>
  <si>
    <t>KFM_HCM_TBI - 165 Hoàng Hoa Thám - MINI</t>
  </si>
  <si>
    <t>165 Hoàng Hoa Thám, Phường Tân Bình, Thành phố Hồ Chí Minh</t>
  </si>
  <si>
    <t>KF62</t>
  </si>
  <si>
    <t>KFM_HCM_TPH - S1.0.38 Block A5 Diamond Celadon City - MINI</t>
  </si>
  <si>
    <t>Diamond Celadon City, Block A5, Phường Tây Thạnh, Thành phố Hồ Chí Minh</t>
  </si>
  <si>
    <t>KF63</t>
  </si>
  <si>
    <t>KFM_HCM_TDU - 02 Nguyễn Thị Nhung - MINI</t>
  </si>
  <si>
    <t>Vạn Phúc City, Phường Hiệp Bình, Thành phố Hồ Chí Minh</t>
  </si>
  <si>
    <t>KF64</t>
  </si>
  <si>
    <t>KFM_HCM_BTH - 42 Nguyễn Văn Đậu - MINI</t>
  </si>
  <si>
    <t>42 Nguyễn Văn Đậu, Phường Gia Định, Thành phố Hồ Chí Minh</t>
  </si>
  <si>
    <t>KF65</t>
  </si>
  <si>
    <t>KFM_HCM_TDU - A1.04 Jamila Khang Điền - MINI</t>
  </si>
  <si>
    <t>Chung cư Jamila Khang Điền, Block A, Phường Long Trường, Thành phố Hồ Chí Minh</t>
  </si>
  <si>
    <t>KF66</t>
  </si>
  <si>
    <t>KFM_HCM_Q12 - AS19 Block A Prosper Plaza - MINI</t>
  </si>
  <si>
    <t>Prosper Plaza, Block A, Phường Đông Hưng Thuận, Thành phố Hồ Chí Minh</t>
  </si>
  <si>
    <t>KF67</t>
  </si>
  <si>
    <t>KFM_HCM_Q07 - C0.01 Riverside Phú Mỹ Hưng - MART</t>
  </si>
  <si>
    <t>Riverside Phú Mỹ Hưng, Tầng 1 Block C, Phường Tân Mỹ, Thành phố Hồ Chí Minh</t>
  </si>
  <si>
    <t>KF68</t>
  </si>
  <si>
    <t>KFM_HCM_TDU - 0.01 Chung cư An Cư An Phú - Mini</t>
  </si>
  <si>
    <t>Chung Cư An Cư, Phường An Khánh, Thành phố Hồ Chí Minh</t>
  </si>
  <si>
    <t>KF69</t>
  </si>
  <si>
    <t>KFM_HCM_TDU - S07.02 Vinhomes Grand Park - MINI</t>
  </si>
  <si>
    <t>Vinhomes Grand Park, Tòa S07 Shophouse Số 02, Phường Long Bình, Thành phố Hồ Chí Minh</t>
  </si>
  <si>
    <t>KF7</t>
  </si>
  <si>
    <t>KFM_HCM_TDU - D1-1.24 SAFIRA Khang Điền - MINI</t>
  </si>
  <si>
    <t>Chung cư Safira, Khối tháp D1, Phường Long Trường, Thành phố Hồ Chí Minh</t>
  </si>
  <si>
    <t>KF70</t>
  </si>
  <si>
    <t>KFM_BDU_TAN - Block A Emerald Golf View - MINI</t>
  </si>
  <si>
    <t>Emerald Golf View, Block A , Phường Lái Thiêu, Thành phố Hồ Chí Minh</t>
  </si>
  <si>
    <t>KF71</t>
  </si>
  <si>
    <t>KFM_HCM_BCH - A7-8 Valora Mizuki - MINI</t>
  </si>
  <si>
    <t>Khu nhà ở liền kề Valora Mizuki, A07, Số 51, Đường số 4, Xã Bình Hưng, Thành phố Hồ Chí Minh</t>
  </si>
  <si>
    <t>KF72</t>
  </si>
  <si>
    <t>KFM_HCM_BCH - D-2.01A Westgate An Gia - MINI</t>
  </si>
  <si>
    <t>Chung cư Westgate An Gia, Lầu 1 Tháp D, Xã Tân Nhựt, Thành phố Hồ Chí Minh</t>
  </si>
  <si>
    <t>KF73</t>
  </si>
  <si>
    <t>KFM_HCM_BTA - 66/70 Bình Thành - MINI</t>
  </si>
  <si>
    <t>66/70 Bình Thành, Phường Bình Tân, Thành phố Hồ Chí Minh</t>
  </si>
  <si>
    <t>KF74</t>
  </si>
  <si>
    <t>KFM_HCM_BTA - A10-0.02 Ehome 3 - MINI</t>
  </si>
  <si>
    <t>Dự án Ehome 3, Tầng 1, Block A10, Phường An Lạc, Thành phố Hồ Chí Minh</t>
  </si>
  <si>
    <t>KF75</t>
  </si>
  <si>
    <t>KFM_HCM_TBI - 64A Cửu Long - MINI</t>
  </si>
  <si>
    <t>64A Cửu Long, Phường Tân Sơn, Thành phố Hồ Chí Minh</t>
  </si>
  <si>
    <t>KF76</t>
  </si>
  <si>
    <t>KFM_HCM_TPH - 66 Trương Vĩnh Ký - MINI</t>
  </si>
  <si>
    <t>66 Trương Vĩnh Ký, Phường Phú Thọ Hoà, Thành phố Hồ Chí Minh</t>
  </si>
  <si>
    <t>KF77</t>
  </si>
  <si>
    <t>KFM_HCM_TDU - SAV_04-00.03 The Sun Avenue - MINI</t>
  </si>
  <si>
    <t>The Sun Avenue, Tầng Trệt Tháp 4 , Phường An Khánh, Thành phố Hồ Chí Minh</t>
  </si>
  <si>
    <t>KF78</t>
  </si>
  <si>
    <t>KFM_HCM_Q10 - 103 Hòa Hưng - MINI</t>
  </si>
  <si>
    <t>103 Hoà Hưng, Phường Hoà Hưng, Thành phố Hồ Chí Minh</t>
  </si>
  <si>
    <t>KF79</t>
  </si>
  <si>
    <t>KFM_HCM_TDU - S03.05 Vinhomes Grand Park - MINI</t>
  </si>
  <si>
    <t>Vinhomes Grand Park, Tòa S03 Shophouse Số 05, Phường Tăng Nhơn Phú, Thành phố Hồ Chí Minh</t>
  </si>
  <si>
    <t>KF8</t>
  </si>
  <si>
    <t>KFM_HCM_Q07 - 97 Lê Thị Chợ - MINI</t>
  </si>
  <si>
    <t>97 Lê Thị Chợ, Phường Phú Thuận, Thành phố Hồ Chí Minh</t>
  </si>
  <si>
    <t>KF80</t>
  </si>
  <si>
    <t>KFM_HCM_Q07 - Lô CD L1-12 Q7 Riverside Đào Trí - MINI</t>
  </si>
  <si>
    <t>Chung cư Q7 Riverside Đào Trí, Lô CD L1-12, Phường Phú Thuận, Thành phố Hồ Chí Minh</t>
  </si>
  <si>
    <t>KF81</t>
  </si>
  <si>
    <t>KFM_HCM_Q07 - R13 Hưng Vượng 2 - MINI</t>
  </si>
  <si>
    <t>28 Đường Số 6 Chung Cư Hưng Vượng 2 - R13, Phường Tân Hưng, Thành phố Hồ Chí Minh</t>
  </si>
  <si>
    <t>KF82</t>
  </si>
  <si>
    <t>KFM_HCM_Q07 - Block A Himlam Riverside Q7 - MINI</t>
  </si>
  <si>
    <t>Chung cư Him Lam Riverside, Tầng 1 Block A, Phường Tân Hưng, Thành phố Hồ Chí Minh</t>
  </si>
  <si>
    <t>KF83</t>
  </si>
  <si>
    <t>KFM_HCM_Q03 - 14 Huỳnh Tịnh Của - MINI</t>
  </si>
  <si>
    <t>14 Huỳnh Tịnh Của, Phường Xuân Hoà, Thành phố Hồ Chí Minh</t>
  </si>
  <si>
    <t>KF84</t>
  </si>
  <si>
    <t>KFM_HCM_Q07 - B0.02 Scenic Valley 2 - MINI</t>
  </si>
  <si>
    <t>Chung cư Scenic Valley 2, Block B, Phường Tân Mỹ, Thành phố Hồ Chí Minh</t>
  </si>
  <si>
    <t>KF85</t>
  </si>
  <si>
    <t>KFM_HCM_Q07 - 39 Lý Phục Man - MINI</t>
  </si>
  <si>
    <t>39 Lý Phục Man, Phường Tân Thuận, Thành phố Hồ Chí Minh</t>
  </si>
  <si>
    <t>KF86</t>
  </si>
  <si>
    <t>KFM_HCM_TDU - 17 Hồ Thị Nhung - MINI</t>
  </si>
  <si>
    <t>17 Hồ Thị Nhung, Phường Bình Trưng, Thành phố Hồ Chí Minh</t>
  </si>
  <si>
    <t>KF87</t>
  </si>
  <si>
    <t>KFM_BDU_DAN - 01-06 TMDV Him Lam Phú Đông - MINI</t>
  </si>
  <si>
    <t>Chung cư Him Lam Phú Đông, Lô 01-06, Phường Dĩ An, Thành phố Hồ Chí Minh</t>
  </si>
  <si>
    <t>KF88</t>
  </si>
  <si>
    <t>KFM_BDU_DAN - S01.11 Block A1 Charm Sapphire - MINI</t>
  </si>
  <si>
    <t>Charm City, Block A1, Shophouse S01.11, Phường Dĩ An, Thành phố Hồ Chí Minh</t>
  </si>
  <si>
    <t>KF89</t>
  </si>
  <si>
    <t>KFM_HCM_TDU - 1426 Nguyễn Duy Trinh - MINI</t>
  </si>
  <si>
    <t>1426 Nguyễn Duy Trinh, Phường Long Trường, Thành phố Hồ Chí Minh</t>
  </si>
  <si>
    <t>KF9</t>
  </si>
  <si>
    <t>KFM_HCM_BTA - AK4 Akari City - MINI</t>
  </si>
  <si>
    <t>Chung cư Akari City, Tháp T4, T5 Block D, Phường An Lạc, Thành phố Hồ Chí Minh</t>
  </si>
  <si>
    <t>KF90</t>
  </si>
  <si>
    <t>KFM_HCM_Q08 - 296 Hoàng Ngân - MINI</t>
  </si>
  <si>
    <t>296 Đường Hoàng Ngân, Phường Phú Định, Thành phố Hồ Chí Minh</t>
  </si>
  <si>
    <t>KF91</t>
  </si>
  <si>
    <t>KFM_HCM_NBE - SH14-15 Saigon South Residences - MINI</t>
  </si>
  <si>
    <t>Saigon South Residences, Block B Shophouse 0.07, Xã Nhà Bè, Thành phố Hồ Chí Minh</t>
  </si>
  <si>
    <t>KF92</t>
  </si>
  <si>
    <t>KFM_HCM_Q12 - Block B1 Hưng Ngân Garden - MINI</t>
  </si>
  <si>
    <t>Chung cư Hưng Ngân Garden, Block B1, Phường Trung Mỹ Tây, Thành phố Hồ Chí Minh</t>
  </si>
  <si>
    <t>KF93</t>
  </si>
  <si>
    <t>KFM_HCM_Q03 - 10D Kỳ Đồng - MINI</t>
  </si>
  <si>
    <t>10D Đường Kỳ Đồng, Phường Nhiêu Lộc, Thành phố Hồ Chí Minh</t>
  </si>
  <si>
    <t>KF94</t>
  </si>
  <si>
    <t>KFM_HCM_TBI - 236A Lê Văn Sỹ - MINI</t>
  </si>
  <si>
    <t>236A Lê Văn Sỹ, Phường Tân Sơn, Thành phố Hồ Chí Minh</t>
  </si>
  <si>
    <t>KF95</t>
  </si>
  <si>
    <t>KFM_HCM_Q08 - Block C Diamond Riverside - MINI</t>
  </si>
  <si>
    <t>Diamond Riverside Block C, Phường Phú Định, Thành phố Hồ Chí Minh</t>
  </si>
  <si>
    <t>KF96</t>
  </si>
  <si>
    <t>KFM_BDU_TAN - B.01.04 Tháp B Opal Skyline - MINI</t>
  </si>
  <si>
    <t>Chung cư Opal Skyline, Tháp B Tầng 1, Phường Lái Thiêu, Thành phố Hồ Chí Minh</t>
  </si>
  <si>
    <t>KF97</t>
  </si>
  <si>
    <t>KFM_HCM_TDU - 222 Lê Văn Thịnh - MINI</t>
  </si>
  <si>
    <t>222 Lê Văn Thịnh, Phường Cát Lái, Thành phố Hồ Chí Minh</t>
  </si>
  <si>
    <t>KF98</t>
  </si>
  <si>
    <t>KFM_HCM_TDU - D01.14 MT Eastmark City - MINI</t>
  </si>
  <si>
    <t>Chung cư MT Eastmark, Shophouse 1.16, Block D, Phường Long Trường, Thành phố Hồ Chí Minh</t>
  </si>
  <si>
    <t>KF99</t>
  </si>
  <si>
    <t>KFM_HCM_BTA - TMDV19 Privia Khang Điền - MINI</t>
  </si>
  <si>
    <t>Chung cư Privia Khang Điền, Shophouse 1-19, Phường An Lạc, Thành phố Hồ Chí Minh</t>
  </si>
  <si>
    <t>KL-BDG-00-KJH</t>
  </si>
  <si>
    <t>CÔNG TY TNHH NHÀ HÀNG SONAMU HÀN QUỐC</t>
  </si>
  <si>
    <t>H8, Tổ 8, Đường XC1, Khu Đô Thị Mỹ Phước 2, Phường Mỹ Phước, Thị Xã Bến Cát, Tỉnh Bình Dương</t>
  </si>
  <si>
    <t>Khách lẻ</t>
  </si>
  <si>
    <t>KL-HCM-00-0000</t>
  </si>
  <si>
    <t>KL.SG</t>
  </si>
  <si>
    <t>SG</t>
  </si>
  <si>
    <t>KL-HCM-Q7-00047</t>
  </si>
  <si>
    <t>KL00047</t>
  </si>
  <si>
    <t>QUÁN HƯƠNG BẮC</t>
  </si>
  <si>
    <t>Số 8, Nguyễn Khắc Viện, Phường Phú Mỹ Hưng, Quận 7, thành phố Hồ Chí Minh</t>
  </si>
  <si>
    <t>HKD-HCM-Q12-00135</t>
  </si>
  <si>
    <t>KL00135</t>
  </si>
  <si>
    <t>HỘ KINH DOANH URBAN MART</t>
  </si>
  <si>
    <t>9A TX13, khu phố 1, phường Thạnh Xuân, Quận 12 ,TP Hồ Chí Minh.</t>
  </si>
  <si>
    <t>URBAN MART</t>
  </si>
  <si>
    <t>KL-HCM-HNB-00145</t>
  </si>
  <si>
    <t>KL00145</t>
  </si>
  <si>
    <t>CÔNG TY CỔ PHẦN THƯƠNG MẠI NỘI THẤT PHÚC ĐẠT</t>
  </si>
  <si>
    <t>382/55 Bis Huỳnh Tấn Phát, Thị Trấn Nhà Bè, Huyện Nhà Bè, Thành phố Hồ Chí Minh, Việt Nam</t>
  </si>
  <si>
    <t>NỘI THẤT PHÚC ĐẠT</t>
  </si>
  <si>
    <t>HKD-HCM-Q1-MINIMART</t>
  </si>
  <si>
    <t>KL00168</t>
  </si>
  <si>
    <t>HỘ KINH DOANH MINIMART HÀ NỘI</t>
  </si>
  <si>
    <t>93 Trần Đình Xu, Phường Nguyễn Cư Trinh, Quận 1, Thành phố Hồ Chí Minh, Việt Nam</t>
  </si>
  <si>
    <t>KL-HCM-TDC-00191</t>
  </si>
  <si>
    <t>KL00191</t>
  </si>
  <si>
    <t>Daily Khu nhà ở Dragon Village, Thủ Đức</t>
  </si>
  <si>
    <t>Khu nhà ở Dragon Village, Đường 15, Phường Phú Hữu, Thành phố Thủ Đức, Thành phố Hồ Chí Minh</t>
  </si>
  <si>
    <t>Daily</t>
  </si>
  <si>
    <t>KHAISAN-HCM-PNN-0001</t>
  </si>
  <si>
    <t>khaisan0001</t>
  </si>
  <si>
    <t>Khải San Quận Phú Nhuận</t>
  </si>
  <si>
    <t>Số 8 Hoàng Mình Giám, P.9, Q.PN, HCM</t>
  </si>
  <si>
    <t>KHẢI SAN</t>
  </si>
  <si>
    <t>KHAISAN-HCM-TPU-0002</t>
  </si>
  <si>
    <t>khaisan0002</t>
  </si>
  <si>
    <t>Khải San Quận Tân Phú</t>
  </si>
  <si>
    <t>241 Hòa Bình, P.Hiệp Tân, Q.Tân Phú, HCM</t>
  </si>
  <si>
    <t>KHAISAN-HCM-Q2-0003</t>
  </si>
  <si>
    <t>khaisan0003</t>
  </si>
  <si>
    <t>Khải San Quận Thủ Đức Diamond Island</t>
  </si>
  <si>
    <t>1 đường 104 - BTT, KP3, Bình Trưng Tây, TP.Thủ Đức</t>
  </si>
  <si>
    <t>KHAISAN-HCM-TDC-0004</t>
  </si>
  <si>
    <t>khaisan0004</t>
  </si>
  <si>
    <t>Khải San Quận Thủ Đức Safira</t>
  </si>
  <si>
    <t>Tháp D1 cao ốc Safira, 454 Võ Chí Công, KP2, P.Phú Hữu, TP.Thủ Đức</t>
  </si>
  <si>
    <t>KHAISAN-HCM-Q9-0005</t>
  </si>
  <si>
    <t>khaisan0005</t>
  </si>
  <si>
    <t>Khải San Quận Thủ Đức Vinhomes Grand Part</t>
  </si>
  <si>
    <t>Vinhomes Grand Part sô 512 Nguyễn Xiển, P.Long Thạnh Mỹ, TP.Thủ Đức</t>
  </si>
  <si>
    <t>KHAISAN-HCM-Q7-0006</t>
  </si>
  <si>
    <t>khaisan0006</t>
  </si>
  <si>
    <t>Khải San Quận 7</t>
  </si>
  <si>
    <t>Block A1 Boulevard đường 15B nối dài, P.Phú Mỹ, Q.7, HCM</t>
  </si>
  <si>
    <t>KHAISAN-HCM-TDC-0007</t>
  </si>
  <si>
    <t>khaisan0007</t>
  </si>
  <si>
    <t>Khải San RICCA</t>
  </si>
  <si>
    <t>TMDV 1.06, tầng 1+2, Khối A Tòa nhà Ricca, số 33/2 Đường Gò Cát, Khu phố 4, phường Phú Hữu, thành phố Thủ Đức, thành phố Hồ Chí Minh</t>
  </si>
  <si>
    <t>KHAISAN-HCM-Q7-0008</t>
  </si>
  <si>
    <t>khaisan0008</t>
  </si>
  <si>
    <t xml:space="preserve">Khải San Food - Chi nhánh Quận 7 RIVERSIDE </t>
  </si>
  <si>
    <t>SI.04, Tầng Trệt, Block Mercury, Dự Án Khu Dân Cư Và Thương Mại Hỗ Hợp Khải Vy, Số 4 Đào Trí, Phường Phú Thuận, Quận 7, TP. HCM</t>
  </si>
  <si>
    <t>KL-AGG-01-LONGBEACH</t>
  </si>
  <si>
    <t>LONGBEACH-AGG-01-7755</t>
  </si>
  <si>
    <t>CÔNG TY CỔ PHẦN THƯƠNG MẠI LONG BEACH</t>
  </si>
  <si>
    <t>124 Trần Hưng Đạo, Đặc khu Phú Quốc, An Giang, Việt Nam.</t>
  </si>
  <si>
    <t>LONGBEACH</t>
  </si>
  <si>
    <t>LOTTE-HCM-Q7-41634</t>
  </si>
  <si>
    <t>LOTTE01001</t>
  </si>
  <si>
    <t>LOTTE NAM SÀI GÒN</t>
  </si>
  <si>
    <t>Số 469, Đường Nguyễn Hữu Thọ, Phường Tân Hưng, Quận 7, Thành phố Hồ Chí Minh, Việt Nam</t>
  </si>
  <si>
    <t>LOTTE; MIENNAM</t>
  </si>
  <si>
    <t>LOTTE-HCM-Q11-940</t>
  </si>
  <si>
    <t>LOTTE01002</t>
  </si>
  <si>
    <t>LOTTE PHÚ THỌ</t>
  </si>
  <si>
    <t>Lotte Mart Phú Thọ-940B Đường 3 Tháng 2, Phường 15, Quận 11, TP. Hồ Chí Minh</t>
  </si>
  <si>
    <t>LOTTE-DNI-00-001</t>
  </si>
  <si>
    <t>LOTTE01003</t>
  </si>
  <si>
    <t>LOTTE ĐỒNG NAI</t>
  </si>
  <si>
    <t>Lô B-03 Khu thương mại Amata, Quốc lộ 1A, Phường Long Bình, Thành phố Biên Hoà, Tỉnh Đồng Nai, Việt Nam</t>
  </si>
  <si>
    <t>LOTTE-DNG-00-009</t>
  </si>
  <si>
    <t>LOTTE01004</t>
  </si>
  <si>
    <t>LOTTE ĐÀ NẴNG</t>
  </si>
  <si>
    <t>số 06 đường Nại Nam, Phường Hoà Cường Bắc, Quận Hải Châu, Thành phố Đà Nẵng, Việt Nam</t>
  </si>
  <si>
    <t>LOTTE-BDG-00-003</t>
  </si>
  <si>
    <t>LOTTE01005</t>
  </si>
  <si>
    <t>LOTTE BÌNH DƯƠNG</t>
  </si>
  <si>
    <t>Khu đô thị The Seasons Bình Dương, Phường Lái Thiêu, Thành phố Thuận An, Tỉnh Bình Dương, Việt Nam</t>
  </si>
  <si>
    <t>LOTTE-BTN-00-002</t>
  </si>
  <si>
    <t>LOTTE01006</t>
  </si>
  <si>
    <t>LOTTE PHAN THIẾT</t>
  </si>
  <si>
    <t>Khu dân cư Hùng Vương I, Phường Phú Thủy, Thành phố  Phan Thiết, Tỉnh Bình Thuận, Việt Nam</t>
  </si>
  <si>
    <t>LOTTE-VTU-00-005</t>
  </si>
  <si>
    <t>LOTTE01009</t>
  </si>
  <si>
    <t>LOTTE VŨNG TÀU</t>
  </si>
  <si>
    <t>Góc đường 3 tháng 2 và đường Thi Sách, Phường 8, Thành Phố Vũng Tàu, Tỉnh Bà Rịa - Vũng Tàu, Việt Nam</t>
  </si>
  <si>
    <t>LOTTE-HCM-TBH-006</t>
  </si>
  <si>
    <t>LOTTE01010</t>
  </si>
  <si>
    <t>LOTTE TÂN BÌNH</t>
  </si>
  <si>
    <t>Số 20, đường Cộng Hòa, Phường 12, Quận Tân Bình, Thành phố Hồ Chí Minh, Việt Nam</t>
  </si>
  <si>
    <t>LOTTE-CTO-00-007</t>
  </si>
  <si>
    <t>LOTTE01011</t>
  </si>
  <si>
    <t>LOTTE CẦN THƠ</t>
  </si>
  <si>
    <t>84, Mậu Thân, Phường An Hòa, Quận Ninh Kiều, Thành phố Cần Thơ, Việt Nam</t>
  </si>
  <si>
    <t>LOTTE-HCM-GVP-010</t>
  </si>
  <si>
    <t>LOTTE01012</t>
  </si>
  <si>
    <t>LOTTE GÒ VẤP</t>
  </si>
  <si>
    <t>Số 18, Đường Phan Văn Trị, Phường 10, Quận Gò Vấp, Thành phố Hồ Chí Minh, Việt Nam</t>
  </si>
  <si>
    <t>LOTTE-KHA-00-011</t>
  </si>
  <si>
    <t>LOTTE01013</t>
  </si>
  <si>
    <t>LOTTE NHA TRANG</t>
  </si>
  <si>
    <t>Số 58 đường 23/10, Phường Phương Sơn, Thành phố Nha Trang, Tỉnh Khánh Hòa, Việt Nam</t>
  </si>
  <si>
    <t>LOTTE-NAN-01-013</t>
  </si>
  <si>
    <t>LOTTE01016</t>
  </si>
  <si>
    <t>LOTTE VINH</t>
  </si>
  <si>
    <t>Đại lộ V.I.Lenin, Khối Yên Sơn, Phường Hà Huy Tập, Thành phố Vinh, Tỉnh Nghệ An, Việt Nam</t>
  </si>
  <si>
    <t>NAN</t>
  </si>
  <si>
    <t>KL-HCM-Q1-MDBD</t>
  </si>
  <si>
    <t>CÔNG TY TNHH THƯƠNG MẠI DỊCH VỤ MỸ ĐỨC BÌNH ĐIỀN</t>
  </si>
  <si>
    <t>84 Cống Quỳnh, Phường Phạm Ngũ Lão, Quận 1, Tp. Hồ Chí Minh, Việt Nam</t>
  </si>
  <si>
    <t>MỸ ĐỨC</t>
  </si>
  <si>
    <t>MEGA-HCM-Q2-0001</t>
  </si>
  <si>
    <t>MEGA10010</t>
  </si>
  <si>
    <t>Mega An Phú</t>
  </si>
  <si>
    <t>Q2, HCM</t>
  </si>
  <si>
    <t>MEGA; MIENNAM</t>
  </si>
  <si>
    <t>MEGA-HCM-Q6-0002</t>
  </si>
  <si>
    <t>MEGA10011</t>
  </si>
  <si>
    <t>Mega Bình Phú</t>
  </si>
  <si>
    <t>Q6, HCM</t>
  </si>
  <si>
    <t>MEGA-HCM-Q12-0004</t>
  </si>
  <si>
    <t>MEGA10012</t>
  </si>
  <si>
    <t>Mega Hiệp Phú</t>
  </si>
  <si>
    <t>Quốc lộ 1A, P.Tân Thới Hiệp, Q.12,</t>
  </si>
  <si>
    <t>MEGA-CTO-00--002</t>
  </si>
  <si>
    <t>MEGA10015</t>
  </si>
  <si>
    <t>MEGA CẦN THƠ</t>
  </si>
  <si>
    <t>Khu vực V, Quốc lộ 91B, Phường Hưng Lợi, Quận Ninh Kiều, Thành phố Cần Thơ, Việt Nam</t>
  </si>
  <si>
    <t>MEGA-HPG-01--003</t>
  </si>
  <si>
    <t>MEGA10016</t>
  </si>
  <si>
    <t>MEGA HỒNG BÀNG - HẢI PHÒNG</t>
  </si>
  <si>
    <t>Số 2A đường Hồng Bàng, Phường Sở Dầu, Quận Hồng Bàng, Thành phố Hải Phòng, Việt Nam</t>
  </si>
  <si>
    <t>HPG</t>
  </si>
  <si>
    <t>MEGA-DNG-00--004</t>
  </si>
  <si>
    <t>MEGA10017</t>
  </si>
  <si>
    <t>MEGA ĐÀ NẴNG</t>
  </si>
  <si>
    <t>Đường Cách Mạng Tháng 8, Phường Khuê Trung, Quận Cẩm Lệ, Thành phố Đà Nẵng, Việt Nam</t>
  </si>
  <si>
    <t>MEGA-DNI-00--005</t>
  </si>
  <si>
    <t>MEGA10018</t>
  </si>
  <si>
    <t>MEGA BIÊN HÒA</t>
  </si>
  <si>
    <t>Khu phố 4, Phường Quang Vinh, Thành phố Biên Hoà, Tỉnh Đồng Nai, Việt Nam</t>
  </si>
  <si>
    <t>MEGA-HCM-00--008</t>
  </si>
  <si>
    <t>MEGA10019</t>
  </si>
  <si>
    <t>MEGA BÌNH DƯƠNG</t>
  </si>
  <si>
    <t>Đại lộ Bình Dương, Phường Phú Thọ, Thành phố Thủ Dầu Một, Tỉnh Bình Dương, Việt Nam</t>
  </si>
  <si>
    <t>MEGA-AGG-00--006</t>
  </si>
  <si>
    <t>MEGA10020</t>
  </si>
  <si>
    <t>MEGA LONG XUYÊN - AN GIANG</t>
  </si>
  <si>
    <t>Số 1566 Trần Hưng Đạo, Tổ 71, Khóm Đông Thịnh 5, Phường Mỹ Phước, Thành phố Long Xuyên, Tỉnh An Giang, Việt Nam</t>
  </si>
  <si>
    <t>MEGA-GLI-00--007</t>
  </si>
  <si>
    <t>MEGA10021</t>
  </si>
  <si>
    <t>MEGA QUY NHƠN - BÌNH ĐỊNH</t>
  </si>
  <si>
    <t>Quốc Lộ 1D, Tổ 24, Khu vực 5, Phường Ghềnh Ráng, Thành phố Quy Nhơn, Tỉnh Bình Định, Việt Nam</t>
  </si>
  <si>
    <t>MEGA-HCM-00--009</t>
  </si>
  <si>
    <t>MEGA10022</t>
  </si>
  <si>
    <t>MEGA BÀ RỊA - VŨNG TÀU</t>
  </si>
  <si>
    <t>Đường 2 tháng 9 (Quốc lộ 51B), Khu phố 1, Phường 11, Thành Phố Vũng Tàu, Tỉnh Bà Rịa - Vũng Tàu, Việt Nam</t>
  </si>
  <si>
    <t>MEGA-NAN-01--013</t>
  </si>
  <si>
    <t>MEGA10023</t>
  </si>
  <si>
    <t>MEGA VINH - NGHỆ AN</t>
  </si>
  <si>
    <t>Đường Ven Sông Lam, Phường Bến Thủy, Thành phố Vinh, Tỉnh Nghệ An, Việt Nam</t>
  </si>
  <si>
    <t>MEGA-QNH-01--012</t>
  </si>
  <si>
    <t>MEGA10024</t>
  </si>
  <si>
    <t>MEGA HẠ LONG - QUẢNG NINH</t>
  </si>
  <si>
    <t>Tổ 8, Khu 2, Phường Hà Tu, Thành phố Hạ Long, Tỉnh Quảng Ninh, Việt Nam</t>
  </si>
  <si>
    <t>MEGA-KHA-00--011</t>
  </si>
  <si>
    <t>MEGA10025</t>
  </si>
  <si>
    <t>MEGA NHA TRANG</t>
  </si>
  <si>
    <t>Đường 23/10, Thôn Võ Cạnh, Xã Vĩnh Trung, Thành phố Nha Trang, Tỉnh Khánh Hòa, Việt Nam</t>
  </si>
  <si>
    <t>MEGA-DLK-00--014</t>
  </si>
  <si>
    <t>MEGA10027</t>
  </si>
  <si>
    <t>MEGA BUÔN MA THUỘT - ĐẮK LẮK</t>
  </si>
  <si>
    <t>Tổ dân phố 5, đường Đồng Khởi, Phường Tân An, TP.Buôn Ma Thuột, Tỉnh Đắk Lắk, Việt Nam</t>
  </si>
  <si>
    <t>MEGA-AGG-00--015</t>
  </si>
  <si>
    <t>MEGA10028</t>
  </si>
  <si>
    <t>MEGA RẠCH GIÁ - KIÊN GIANG</t>
  </si>
  <si>
    <t>Lô A11, Khu lấn biển, Phường Vĩnh Bảo, Thành phố Rạch Giá, Tỉnh Kiên Giang, Việt Nam</t>
  </si>
  <si>
    <t>MEGA-HCM-TDC-0003</t>
  </si>
  <si>
    <t>MEGA10029</t>
  </si>
  <si>
    <t>Mega Hưng Phú</t>
  </si>
  <si>
    <t>9B Kha Vạn Cân, Linh Đông, Thủ Đức, HCM</t>
  </si>
  <si>
    <t>MEGA-HCM-Q12-0009</t>
  </si>
  <si>
    <t>MEGA10050</t>
  </si>
  <si>
    <t>Mega An Phú. Food Delivery Service Center</t>
  </si>
  <si>
    <t>QL 1A, P.Tân Thời Hiệp, Q.12, HCM</t>
  </si>
  <si>
    <t>KL-HCM-Q1-MKGOURMET</t>
  </si>
  <si>
    <t>MEKONGGOURMET</t>
  </si>
  <si>
    <t>MEKONG GOURMET</t>
  </si>
  <si>
    <t>71B-73 Calmette, Phường Nguyễn Thái Bình, Quận 1, Thành phố Hồ Chí Minh, Việt Nam</t>
  </si>
  <si>
    <t>MEKONG GOUMET</t>
  </si>
  <si>
    <t>MENAS-HCM-Q1-33076</t>
  </si>
  <si>
    <t>CÔNG TY TNHH MENAS</t>
  </si>
  <si>
    <t>Tầng 7, số 25Bis Nguyễn Thị Minh Khai, Phường Bến Nghé, Quận 1, Thành phố Hồ Chí Minh, Việt Nam</t>
  </si>
  <si>
    <t>MENAS-HCM-TBH-AS001</t>
  </si>
  <si>
    <t>MENAS001</t>
  </si>
  <si>
    <t>Mena Gourmet Market</t>
  </si>
  <si>
    <t>Tầng B1, Tòa nhà Menas Mall, 60A Trường Sơn, Phường 2, Quận Tân Bình, Tp HCM</t>
  </si>
  <si>
    <t>KL-HCM-TBH-MINHPHUOC</t>
  </si>
  <si>
    <t>CÔNG TY TNHH NHÀ HÀNG TIỆC CƯỚI MINH PHƯỚC</t>
  </si>
  <si>
    <t>ấp Thanh Bình 1, Xã Bình Châu, Huyện Xuyên Mộc, Tỉnh Bà Rịa - Vũng Tàu, Việt Nam</t>
  </si>
  <si>
    <t>CTY TIỆC CƯỚI MINH PHƯỚC</t>
  </si>
  <si>
    <t>NNK-HCM-BCU-01</t>
  </si>
  <si>
    <t>NNK01</t>
  </si>
  <si>
    <t>Cửa hàng NNK CC Westgate - An Gia</t>
  </si>
  <si>
    <t>Căn B1-01.14 CC Westgate - An Gia, Đường Tân Túc, Thị Trấn Tân Túc, Bình Chánh, Tp.HCM</t>
  </si>
  <si>
    <t>NNK-HCM-Q7-02</t>
  </si>
  <si>
    <t>NNK02</t>
  </si>
  <si>
    <t>Cửa hàng NNK Đường NB2</t>
  </si>
  <si>
    <t>Số 19 Đường NB2, KDC phường Phú Thuận (La Casa), Phường Phú Thuận, Quận 7, Thành phố Hồ Chí Minh, Việt Nam</t>
  </si>
  <si>
    <t>NNK-HCM-Q7-03</t>
  </si>
  <si>
    <t>NNK03</t>
  </si>
  <si>
    <t>Cửa hàng NNK 27 Đường Số 3</t>
  </si>
  <si>
    <t>27 Đường Số 3, Phường Phú Mỹ, Quận 7, Thành phố Hồ Chí Minh, Việt Nam</t>
  </si>
  <si>
    <t>NHATMINH-HCM-Q9-68001</t>
  </si>
  <si>
    <t>nhatminh68001</t>
  </si>
  <si>
    <t>OsiFood Fuji Nam Long</t>
  </si>
  <si>
    <t>146 Đường D1, Phường Phước Long B, Tp.Thủ Đức, HCM</t>
  </si>
  <si>
    <t>NHATMINH-HCM-Q12-68002</t>
  </si>
  <si>
    <t>nhatminh68002</t>
  </si>
  <si>
    <t>OsiFood Trung Tuyến City</t>
  </si>
  <si>
    <t>1192-1194 Nguyễn Văn Qúa, Phường Tân Thới Hiệp, Quận 12, HCM</t>
  </si>
  <si>
    <t>không đặt hàng</t>
  </si>
  <si>
    <t>NHATMINH-HCM-Q2-68004</t>
  </si>
  <si>
    <t>nhatminh68004</t>
  </si>
  <si>
    <t>OsiFood Thủ Thiêm</t>
  </si>
  <si>
    <t>155 Lương Định Của, Phường An Khánh, Tp.Thủ Đức, HCM</t>
  </si>
  <si>
    <t>hủy đã cn</t>
  </si>
  <si>
    <t>NHATMINH-HCM-Q2-68005</t>
  </si>
  <si>
    <t>nhatminh68005</t>
  </si>
  <si>
    <t>OsiFood Đo Đạc</t>
  </si>
  <si>
    <t>54 Đường số 3, Phường An Khánh, Tp.Thủ Đức, HCM</t>
  </si>
  <si>
    <t>NHATMINH-HCM-Q8-68006</t>
  </si>
  <si>
    <t>nhatminh68006</t>
  </si>
  <si>
    <t>OsiFood Phương Việt</t>
  </si>
  <si>
    <t>PS 11 CC Pegasuite 1002 Tạ Quang Bửu, Phường 6, Quận 8, HCM</t>
  </si>
  <si>
    <t>NHATMINH-HCM-Q2-68006-1</t>
  </si>
  <si>
    <t>nhatminh68006-1</t>
  </si>
  <si>
    <t>OsiFood Nguyễn Duy Trinh</t>
  </si>
  <si>
    <t>542 Nguyễn Duy Trinh, P.Bình Trưng Đông, TP.Thủ Đức, TP.HCM</t>
  </si>
  <si>
    <t>NHATMINH-HCM-Q8-68007</t>
  </si>
  <si>
    <t>nhatminh68007</t>
  </si>
  <si>
    <t>OsiFood City Gate Tower</t>
  </si>
  <si>
    <t>CC City Gate Tower 15 Đại Lộ Võ Văn Kiệt, Phường 16, Quận 8, HCM</t>
  </si>
  <si>
    <t>NHATMINH-HCM-Q9-68010</t>
  </si>
  <si>
    <t>nhatminh68010</t>
  </si>
  <si>
    <t>OsiFood Gia Hòa</t>
  </si>
  <si>
    <t>110 Huy Cân, Phường Phước Long B, Tp.Thủ Đức, HCM</t>
  </si>
  <si>
    <t>NHATMINH-HCM-TDC-68011</t>
  </si>
  <si>
    <t>nhatminh68011</t>
  </si>
  <si>
    <t>Osifood  Linh Xuân</t>
  </si>
  <si>
    <t>156 Đường số 11, Khu phố 5, Phường Linh Xuân, Tp.Thủ Đức, HCM</t>
  </si>
  <si>
    <t>NHATMINH-HCM-BCU-68012-1</t>
  </si>
  <si>
    <t>nhatminh68012-1</t>
  </si>
  <si>
    <t>OsiFood An Gia Bình Chánh</t>
  </si>
  <si>
    <t>Lô TM D-1.03, tầng 1, Block D.thị trấn Tân Túc, Huyện Bình Chánh, TP.HCM</t>
  </si>
  <si>
    <t>NHATMINH-HCM-Q9-68014</t>
  </si>
  <si>
    <t>nhatminh68014</t>
  </si>
  <si>
    <t>Osifood Vinhome Quận 9</t>
  </si>
  <si>
    <t>Shop 01S18 tòa nhà S10.03 Khu Vinhome GrandPark, đường Nguyễn Xiển, phường Long Bình, TP Thủ Đức, TP Hồ Chí Minh</t>
  </si>
  <si>
    <t>NHATMINH-HCM-BTH-68014-1</t>
  </si>
  <si>
    <t>nhatminh68014-1</t>
  </si>
  <si>
    <t>Osifood Bình Lợi</t>
  </si>
  <si>
    <t>127 Bình Lợi, Phường 13, Quận Bình Thạnh, Thành phố Hồ Chí Minh</t>
  </si>
  <si>
    <t>NHATMINH-HCM-Q2-68015</t>
  </si>
  <si>
    <t>nhatminh68015</t>
  </si>
  <si>
    <t>OsiFood HomyLand</t>
  </si>
  <si>
    <t>SH15 CC Homyland Reverside, số 14 đường số 1-THM, P.Bình Trưng Đông, Q2, TP.Thủ Đức</t>
  </si>
  <si>
    <t>NHATMINH-HCM-BTH-79001</t>
  </si>
  <si>
    <t>nhatminh79001</t>
  </si>
  <si>
    <t>OsiFood Bình Hòa</t>
  </si>
  <si>
    <t>288 Phan Văn Trị, Phường 11, Quận Bình Thạnh, HCM</t>
  </si>
  <si>
    <t>NHATMINH-HCM-Q4-79002</t>
  </si>
  <si>
    <t>nhatminh79002</t>
  </si>
  <si>
    <t>OsiFood Nguyễn Khoái</t>
  </si>
  <si>
    <t>84-86 Nguyễn Khoái, Phường 2, Quận 4, HCM</t>
  </si>
  <si>
    <t>NHATMINH-HCM-TDC-79003</t>
  </si>
  <si>
    <t>nhatminh79003</t>
  </si>
  <si>
    <t>Osifood Sky 9</t>
  </si>
  <si>
    <t>S010-011 Block CT1, CC Sky 09, Đường số 1, Khu phố 2, Phường Phú Hữu, Tp.Thủ Đức, HCM</t>
  </si>
  <si>
    <t>NHATMINH-HCM-BTH-79004</t>
  </si>
  <si>
    <t>nhatminh79004</t>
  </si>
  <si>
    <t>OsiFood 828A Xô Viết Nghệ Tĩnh</t>
  </si>
  <si>
    <t>828A Xô Viết Nghệ Tĩnh, Phường 25, Quận Bình Thạnh, Tp.HCM</t>
  </si>
  <si>
    <t>NHATMINH-HCM-Q9-79005</t>
  </si>
  <si>
    <t>nhatminh79005</t>
  </si>
  <si>
    <t>Osifood Phước Long</t>
  </si>
  <si>
    <t>114 Tây Hòa, Phường Phước Long A, Tp.Thủ Đức, HCM</t>
  </si>
  <si>
    <t>NHATMINH-HCM-TDC-79006</t>
  </si>
  <si>
    <t>nhatminh79006</t>
  </si>
  <si>
    <t>OsiFood Opal Riverside</t>
  </si>
  <si>
    <t>SH10 CC Opal Riverside, đường số 10, P.Hiệp Bình Chánh, TP.Thủ Đức, HCM</t>
  </si>
  <si>
    <t>NHATMINH-HCM-Q9-79007</t>
  </si>
  <si>
    <t>nhatminh79007</t>
  </si>
  <si>
    <t>Osifood Tăng Nhơn Phú</t>
  </si>
  <si>
    <t>127A7 đường Tăng Nhơn Phú, phường Phước Long B, thành phố Thủ Đức, thành phố Hồ Chí Minh</t>
  </si>
  <si>
    <t>NHATMINH-HCM-Q9-79007-1</t>
  </si>
  <si>
    <t>nhatminh79007-1</t>
  </si>
  <si>
    <t>Osifood Liên Phường</t>
  </si>
  <si>
    <t>91-93 đường Liên Phường, phường Phước Long B, thành phố Thủ Đức, thành phố Hồ Chí Minh</t>
  </si>
  <si>
    <t>NHATMINH-HCM-TDC-79009</t>
  </si>
  <si>
    <t>nhatminh79009</t>
  </si>
  <si>
    <t>Osifood  Phước Hiệp</t>
  </si>
  <si>
    <t>312 Lã Xuân Oai , khu phố Phước Hiệp ,P.Long Trường, Tp.Thủ Đức, HCM</t>
  </si>
  <si>
    <t>NHATMINH-HCM-PNN-79009-2</t>
  </si>
  <si>
    <t>nhatminh79009-2</t>
  </si>
  <si>
    <t>OsiFood Phổ Quang</t>
  </si>
  <si>
    <t>110 Phổ Quang, Phường 9, Quận Phú Nhuận, TP.HCM</t>
  </si>
  <si>
    <t>NHATMINH-HCM-Q8-79011</t>
  </si>
  <si>
    <t>nhatminh79011</t>
  </si>
  <si>
    <t>OsiFood Pegasuite</t>
  </si>
  <si>
    <t>PS 11 CC Pegasuite 1002 Tạ Quang Bửu, phường 6, quận 8, thành phố Hồ Chí Minh</t>
  </si>
  <si>
    <t>NHATMINH-HCM-GVP-79012</t>
  </si>
  <si>
    <t>nhatminh79012</t>
  </si>
  <si>
    <t>OsiFood Nguyễn Văn Công</t>
  </si>
  <si>
    <t>489 Nguyễn Văn Công, Phường 3, Quận Gò Vấp, thành phố Hồ Chí Minh</t>
  </si>
  <si>
    <t>PKD207</t>
  </si>
  <si>
    <t>Phòng Kinh Doanh 207 HCM</t>
  </si>
  <si>
    <t>PKD</t>
  </si>
  <si>
    <t>PVH207</t>
  </si>
  <si>
    <t>Phòng Vận Hành 207 HCM</t>
  </si>
  <si>
    <t>PVH</t>
  </si>
  <si>
    <t>KL-HCM-BCU-REALFMART</t>
  </si>
  <si>
    <t>REALF MART KDC Đại Phúc</t>
  </si>
  <si>
    <t>Số 8 Đường số 3, Khu dân cư Đại Phúc, Xã Bình Hưng, Huyện Bình Chánh, Thành phố Hồ Chí Minh, Việt Nam</t>
  </si>
  <si>
    <t>SAIGONHD-HCM-BTH-02</t>
  </si>
  <si>
    <t>saigonhd02</t>
  </si>
  <si>
    <t>SAIGONHD SG PEARL</t>
  </si>
  <si>
    <t>Saphire 1, SG Pearl, 92 Nguyễn Hữu Cảnh, P.22, Q.Bình Thạnh, HCM</t>
  </si>
  <si>
    <t>SAIGONHD-HCM-Q2-03</t>
  </si>
  <si>
    <t>saigonhd03</t>
  </si>
  <si>
    <t>SAIGONHD EMPIRE CITY</t>
  </si>
  <si>
    <t>shop T05-06, Block Tilia ( đường nội bộ N18-D11) Emprie City, thủ Thiêm, Thủ Đức</t>
  </si>
  <si>
    <t>SAIGONHD-HCM-Q2-04</t>
  </si>
  <si>
    <t>saigonhd04</t>
  </si>
  <si>
    <t>SAIGONHD VISTA VERDE</t>
  </si>
  <si>
    <t>Tòa nhà Vista Verde-RP-01, Tầng 1, TTM Faifo Lane, Đường Đồng Văn Cống, P.Thạnh Mỹ Lợi, TP.Thủ Đức</t>
  </si>
  <si>
    <t>SAIGONHD-HCM-HNB-05</t>
  </si>
  <si>
    <t>saigonhd05</t>
  </si>
  <si>
    <t>SAIGONHD THE PART RESIDENCE</t>
  </si>
  <si>
    <t>The Park Residence, Khu 12 , Nguyễn Hữu Thọ, Phước kiển, Nhà Bè, HCM</t>
  </si>
  <si>
    <t>SAIGONHD-HCM-TDC-06</t>
  </si>
  <si>
    <t>saigonhd06</t>
  </si>
  <si>
    <t>SAIGONHD GENSHAI LAVITA CHARM</t>
  </si>
  <si>
    <t>Tầng trệt TTTM Lavita Charm, đường số 1, P.Trường Thọ, Tp.thủ Đức, HCM</t>
  </si>
  <si>
    <t>SAIGONHD-HCM-HNB-07</t>
  </si>
  <si>
    <t>saigonhd07</t>
  </si>
  <si>
    <t>SAIGONHD RIVERSIDE</t>
  </si>
  <si>
    <t>Số G1.1.10, tầng 1, CH 10, khối G, ấp 5, xã Phước Kiểng, Nhà Bè, HCM</t>
  </si>
  <si>
    <t>SAIGONHD-HCM-Q2-08</t>
  </si>
  <si>
    <t>saigonhd08</t>
  </si>
  <si>
    <t>SAIGONHD VISTA</t>
  </si>
  <si>
    <t>628C Xa lộ Hà Nội, P.An Phú, Q.2, HCM</t>
  </si>
  <si>
    <t>SAIGONHD-HCM-BTH-09</t>
  </si>
  <si>
    <t>saigonhd09</t>
  </si>
  <si>
    <t>SAIGONHD Richmond</t>
  </si>
  <si>
    <t>Richmond City, 207C Nguyễn Xí, Phường 26, quận Bình Thạnh, thành phố Hồ Chí Minh</t>
  </si>
  <si>
    <t>SAIGONHD-HCM-TPU-10</t>
  </si>
  <si>
    <t>saigonhd10</t>
  </si>
  <si>
    <t>SAIGONHD Celadon C</t>
  </si>
  <si>
    <t>Shophouse S1.0.05, Đường N1, Celadon City, phường Sơn Kỳ, quận Tân Phú, thành phố Hồ Chí Minh</t>
  </si>
  <si>
    <t>SAIGONHD-HCM-Q7-11</t>
  </si>
  <si>
    <t>saigonhd11</t>
  </si>
  <si>
    <t>SAIGONHD Q7 Saigon</t>
  </si>
  <si>
    <t>Lô ABL1-05, Tầng trệt TTTM Q7 Saigon Riverside Complex, Số 4 Đào Trí, phường Phú Thuận, Quận 7, Thành phố Hồ Chí Minh</t>
  </si>
  <si>
    <t>SAIGONHD-HCM-Q7-368ntt</t>
  </si>
  <si>
    <t>saigonhd368ntt</t>
  </si>
  <si>
    <t>SAIGONHD Số 368 Nguyễn Thị Thập</t>
  </si>
  <si>
    <t>Số 368 Nguyễn Thị Thập, Phường Tân Quy, Quận 7, TPHCM</t>
  </si>
  <si>
    <t>SAIGONHD-HCM-Q12-3a11</t>
  </si>
  <si>
    <t>saigonhd3a11</t>
  </si>
  <si>
    <t>SAIGONHD Picity High</t>
  </si>
  <si>
    <t>P3A11 - P3A13, đường D, khu đô thị Picity High Park, phường Thạnh Xuân, quận 12, thành phố Hồ Chí Minh</t>
  </si>
  <si>
    <t>SAIGONHD-HCM-Q10-d3t2</t>
  </si>
  <si>
    <t>saigonhd3t2</t>
  </si>
  <si>
    <t>SAIGONHD Vincom 3T2</t>
  </si>
  <si>
    <t>Lô L2-09B, Vincom Plaza 3 Tháng 2, Số 3 Đường 3 Tháng 2, Phường 11, Quận 10, Tp.HCM</t>
  </si>
  <si>
    <t>SANHDIEU-HCM-Q2-0001</t>
  </si>
  <si>
    <t>sanhdieu0001</t>
  </si>
  <si>
    <t>Annam Gourmet Q2 Terrace</t>
  </si>
  <si>
    <t>21 Võ Trường Toản, P.Thảo Điền, Q.2, HCM</t>
  </si>
  <si>
    <t>ANNAM</t>
  </si>
  <si>
    <t>SANHDIEU-HCM-Q7-0002</t>
  </si>
  <si>
    <t>sanhdieu0002</t>
  </si>
  <si>
    <t>Annam Gourmet Phú Mỹ Hưng</t>
  </si>
  <si>
    <t>64 Nguyễn Đức Cảnh, P.Tân Phong, Q.7, HCM</t>
  </si>
  <si>
    <t>SANHDIEU-HCM-Q2-0003</t>
  </si>
  <si>
    <t>sanhdieu0003</t>
  </si>
  <si>
    <t>Annam Gourmet An Phú</t>
  </si>
  <si>
    <t>41 Thảo Điền, P.Thảo Điền, Q2, HCM</t>
  </si>
  <si>
    <t>SANHDIEU-HCM-BTH-0005</t>
  </si>
  <si>
    <t>sanhdieu0005</t>
  </si>
  <si>
    <t>Annam Gourmet Saigon Pearl</t>
  </si>
  <si>
    <t>Shouphouse Số SH06-SH07, tòa nhà Opal Tower, 92 nguyễn hữu cảnh, P22, Quận Bình Thạnh</t>
  </si>
  <si>
    <t>SANHDIEU-HCM-Q7-0006</t>
  </si>
  <si>
    <t>sanhdieu0006</t>
  </si>
  <si>
    <t>Annam Gourmet Ascentia</t>
  </si>
  <si>
    <t>51-73 ĐƯỜNG NGUYỄN LƯƠNG BẰNG, KHU PHỐ THE ASCENTIA, PHƯỜNG TÂN PHÚ, QUẬN 7, TP.HCM</t>
  </si>
  <si>
    <t>SANHDIEU-HCM-Q2-0007</t>
  </si>
  <si>
    <t>sanhdieu0007</t>
  </si>
  <si>
    <t>Annam Gourmet Estella</t>
  </si>
  <si>
    <t>SANHDIEU-HCM-BTH-0008</t>
  </si>
  <si>
    <t>sanhdieu0008</t>
  </si>
  <si>
    <t>Annam Gourmet Landmark 81</t>
  </si>
  <si>
    <t>B1-15-16-17 LANDMARK81, 772 ĐIỆN BIÊN PHỦ, PHƯỜNG 22, QUẬN BÌNH THẠNH, TP. HCM</t>
  </si>
  <si>
    <t>SANHDIEU-HCM-PNN-0009</t>
  </si>
  <si>
    <t>sanhdieu0009</t>
  </si>
  <si>
    <t>Annam Gourmet Nguyễn Văn Trỗi</t>
  </si>
  <si>
    <t>184 Nguyễn Văn Trỗi, P.8, Q.Phú Nhuận, HCM</t>
  </si>
  <si>
    <t>SANHDIEU-HCM-Q1-0010</t>
  </si>
  <si>
    <t>sanhdieu0010</t>
  </si>
  <si>
    <t>Annam Gourmet Saigon Center</t>
  </si>
  <si>
    <t>B3, 65 LÊ LỢI, PHƯỜNG BẾN NGHÉ, QUẬN 1, TP HCM</t>
  </si>
  <si>
    <t>SANHDIEU-HCM-Q1-0011</t>
  </si>
  <si>
    <t>sanhdieu0011</t>
  </si>
  <si>
    <t>Annam Gourmet Hai Bà Trưng</t>
  </si>
  <si>
    <t>16-18 Hai Bà Trưng, P.Bến Nghé, Q.1, HCM</t>
  </si>
  <si>
    <t>SANHDIEU-HCM-Q2-0012</t>
  </si>
  <si>
    <t>sanhdieu0012</t>
  </si>
  <si>
    <t>Annam Gourmet Feliz En Vista</t>
  </si>
  <si>
    <t>Số 1 Phan Văn Đáng, P.Thạnh Mỹ Lợi, Q.2, HCM</t>
  </si>
  <si>
    <t>SATRA-HCM-Q10-004</t>
  </si>
  <si>
    <t>SATRA-004</t>
  </si>
  <si>
    <t>SATRA 460 ĐƯỜNG 3 THÁNG 2</t>
  </si>
  <si>
    <t>460 Đường 3 tháng 2, P.12, Q.10, TP.HCM</t>
  </si>
  <si>
    <t>SATRA; MIENNAM</t>
  </si>
  <si>
    <t>SATRA-HCM-BCU-020</t>
  </si>
  <si>
    <t>SATRA-020</t>
  </si>
  <si>
    <t>TTTM Satra đường Phạm Hùng</t>
  </si>
  <si>
    <t>C6/27 Phạm Hùng, Xã Bình Hưng, Huyện Bình Chánh, Thành phố Hồ Chí Minh, Việt Nam</t>
  </si>
  <si>
    <t>SATRA-HCM-CCI-027</t>
  </si>
  <si>
    <t>SATRA-027</t>
  </si>
  <si>
    <t>TTTM Satra Củ Chi</t>
  </si>
  <si>
    <t>1239 Tỉnh Lộ 8, Ấp Thạnh An, Xã Trung An, Huyện Củ Chi, Thành phố Hồ Chí Minh, Việt Nam</t>
  </si>
  <si>
    <t>SATRA-HCM-Q6-028</t>
  </si>
  <si>
    <t>SATRA-028</t>
  </si>
  <si>
    <t>TTTM SATRA VÕ VĂN KIỆT</t>
  </si>
  <si>
    <t>Số 1466, đường Võ Văn Kiệt, Phường 03, Quận 6, Thành phố Hồ Chí Minh, Việt Nam</t>
  </si>
  <si>
    <t>SATRA-HCM-Q5-0022</t>
  </si>
  <si>
    <t>SATRA1001</t>
  </si>
  <si>
    <t>SATRA 347-353 HÙNG VƯƠNG</t>
  </si>
  <si>
    <t>347-353 Hùng Vương, Phường 9, Quận 5</t>
  </si>
  <si>
    <t>SATRA;MIENNAM</t>
  </si>
  <si>
    <t>KHÔNG GIAO HÀNG</t>
  </si>
  <si>
    <t>SATRA-HCM-TBH-0181</t>
  </si>
  <si>
    <t>SATRA1005</t>
  </si>
  <si>
    <t>SATRA 187 PHẠM VĂN HAI</t>
  </si>
  <si>
    <t>187 Phạm Văn Hai, Phường Tân Sơn Nhất, Tp.HCM</t>
  </si>
  <si>
    <t>SATRA-HCM-GVP-0146</t>
  </si>
  <si>
    <t>SATRA1008</t>
  </si>
  <si>
    <t>SATRA 393 QUANG TRUNG</t>
  </si>
  <si>
    <t>393 Quang Trung, Phường Gò Vấp, Tp.HCM</t>
  </si>
  <si>
    <t>SATRA-HCM-Q11-0073</t>
  </si>
  <si>
    <t>SATRA1009</t>
  </si>
  <si>
    <t>SATRA 224 LẠC LONG QUÂN</t>
  </si>
  <si>
    <t>224 Lạc Long Quân, Phường Bình Thới, Tp.HCM</t>
  </si>
  <si>
    <t>SATRA-HCM-TDC-0199</t>
  </si>
  <si>
    <t>SATRA1011</t>
  </si>
  <si>
    <t>SATRA 1182 KHA VẠN CÂN</t>
  </si>
  <si>
    <t>1182 Kha Vạn Cân, Phường Thủ Đức, Tp.HCM</t>
  </si>
  <si>
    <t>SATRA-HCM-BTH-0121</t>
  </si>
  <si>
    <t>SATRA1014</t>
  </si>
  <si>
    <t>SATRA 167A NƠ TRANG LONG</t>
  </si>
  <si>
    <t>167A Nơ Trang Long, Phường 12, Quận Bình Thạnh</t>
  </si>
  <si>
    <t>SATRA-HCM-TPU-0190</t>
  </si>
  <si>
    <t>SATRA1015</t>
  </si>
  <si>
    <t>SATRA LÊ TRỌNG TẤN</t>
  </si>
  <si>
    <t>262 Lê Trọng Tấn, Phường Tây Thạnh, Quận Tân Phú</t>
  </si>
  <si>
    <t>SATRA-HCM-TBH-0182</t>
  </si>
  <si>
    <t>SATRA1017</t>
  </si>
  <si>
    <t>SATRA 68 PHAN HUY ÍCH</t>
  </si>
  <si>
    <t>68 Phan Huy Ích, Phường 15, Quận Tân Bình</t>
  </si>
  <si>
    <t>SATRA-HCM-BTN-0106</t>
  </si>
  <si>
    <t>SATRA1018</t>
  </si>
  <si>
    <t>SATRA KP2 VĨNH LỘC</t>
  </si>
  <si>
    <t>KP2  Nguyễn Thị Tú - KCN Vĩnh Lộc, Phường Bình Hưng Hòa B, Quận Bình Tân</t>
  </si>
  <si>
    <t>SATRA-HCM-Q4-0018</t>
  </si>
  <si>
    <t>SATRA1019</t>
  </si>
  <si>
    <t>SATRA 46-48 ĐƯỜNG SỐ 41</t>
  </si>
  <si>
    <t>46-48 Đường số 41, Phường Khánh Hội, Tp.HCM</t>
  </si>
  <si>
    <t>SATRA-HCM-PNN-0178</t>
  </si>
  <si>
    <t>SATRA1020</t>
  </si>
  <si>
    <t>SATRA 163 PHAN ĐĂNG LƯU</t>
  </si>
  <si>
    <t>163 Phan Đăng Lưu, Phường Cầu Kiệu, Tp.HCM</t>
  </si>
  <si>
    <t>SATRA-HCM-GVP-0147</t>
  </si>
  <si>
    <t>SATRA1021</t>
  </si>
  <si>
    <t>SATRA 492 LÊ VĂN THỌ</t>
  </si>
  <si>
    <t>492 Lê Văn Thọ, Phường 16, Quận Gò Vấp</t>
  </si>
  <si>
    <t>SATRA-HCM-Q1-0001</t>
  </si>
  <si>
    <t>SATRA1022</t>
  </si>
  <si>
    <t>SATRA 2-4-6 LÊ THỊ RIÊNG</t>
  </si>
  <si>
    <t>2-4-6 Lê Thị Riêng, Phường Bến Thành, Tp.HCM</t>
  </si>
  <si>
    <t>SATRA-HCM-Q8-0044</t>
  </si>
  <si>
    <t>SATRA1024</t>
  </si>
  <si>
    <t>SATRA 803-805 PHẠM THẾ HIỂN</t>
  </si>
  <si>
    <t>803-805 Phạm Thế Hiển, Phường 4, Quận 8</t>
  </si>
  <si>
    <t>SATRA-HCM-TPU-0191</t>
  </si>
  <si>
    <t>SATRA1027</t>
  </si>
  <si>
    <t>SATRA 119 THẠCH LAM</t>
  </si>
  <si>
    <t>119 Thạch Lam, Phường Phú Thạnh, Tp.HCM</t>
  </si>
  <si>
    <t>SATRA-HCM-Q3-0014</t>
  </si>
  <si>
    <t>SATRA1030</t>
  </si>
  <si>
    <t>SATRA 455 VÕ VĂN TẦN</t>
  </si>
  <si>
    <t>455 Võ Văn Tần, Phường 5, Quận 3</t>
  </si>
  <si>
    <t>SATRA-HCM-Q11-0074</t>
  </si>
  <si>
    <t>SATRA1031</t>
  </si>
  <si>
    <t>SATRA 166 BÌNH THỚI</t>
  </si>
  <si>
    <t>166 Bình Thới, Phường 14, Quận 11</t>
  </si>
  <si>
    <t>SATRA-HCM-GVP-0148</t>
  </si>
  <si>
    <t>SATRA1032</t>
  </si>
  <si>
    <t>SATRA 551 THỐNG NHẤT</t>
  </si>
  <si>
    <t xml:space="preserve">  551 Thống Nhất, Phường An Hội Đông, Tp.HCM</t>
  </si>
  <si>
    <t>SATRA-HCM-BTN-0107</t>
  </si>
  <si>
    <t>SATRA1033</t>
  </si>
  <si>
    <t>SATRA CÂY DA SÀ</t>
  </si>
  <si>
    <t>320A Tỉnh Lộ 10, Phường Bình Trị Đông, Quận Bình Tân</t>
  </si>
  <si>
    <t>SATRA-HCM-BTH-0122</t>
  </si>
  <si>
    <t>SATRA1035</t>
  </si>
  <si>
    <t>SATRA 462 NƠ TRANG LONG</t>
  </si>
  <si>
    <t>462 Nơ Trang Long, Phường 13, Quận Bình Thạnh</t>
  </si>
  <si>
    <t>SATRA-HCM-Q7-0035</t>
  </si>
  <si>
    <t>SATRA1036</t>
  </si>
  <si>
    <t>SATRA 6-8 ĐƯỜNG SỐ 17</t>
  </si>
  <si>
    <t>6-8 Đường Số 17, Phường Tân Hưng, Tp.HCM</t>
  </si>
  <si>
    <t>SATRA-HCM-Q5-0024</t>
  </si>
  <si>
    <t>SATRA1037</t>
  </si>
  <si>
    <t>SATRA HẢI THƯỢNG LÃN ÔNG</t>
  </si>
  <si>
    <t>177 Hải Thượng Lãn Ông, Phường 13, Quận 5</t>
  </si>
  <si>
    <t>SATRA-HCM-Q12-0077</t>
  </si>
  <si>
    <t>SATRA1039</t>
  </si>
  <si>
    <t>SATRA LÊ VĂN KHƯƠNG</t>
  </si>
  <si>
    <t>304A-304B Lê Văn Khương, Phường Thới An, Quận 12</t>
  </si>
  <si>
    <t>SATRA-HCM-Q7-0036</t>
  </si>
  <si>
    <t>SATRA1040</t>
  </si>
  <si>
    <t>SATRA 353 LÊ VĂN LƯƠNG</t>
  </si>
  <si>
    <t>353 Lê Văn Lương, Phường Tân Hưng, Tp.HCM</t>
  </si>
  <si>
    <t>SATRA-HCM-Q8-0046</t>
  </si>
  <si>
    <t>SATRA1041</t>
  </si>
  <si>
    <t>SATRA DẠ NAM</t>
  </si>
  <si>
    <t>52 Dạ Nam, Phường 2, Quận 8</t>
  </si>
  <si>
    <t>SATRA-HCM-Q5-0025</t>
  </si>
  <si>
    <t>SATRA1042</t>
  </si>
  <si>
    <t>SATRA 20-22 CHÂU VĂN LIÊM</t>
  </si>
  <si>
    <t>20-22 Châu Văn Liêm, Phường 10, Quận 5</t>
  </si>
  <si>
    <t>SATRA-HCM-Q7-0037</t>
  </si>
  <si>
    <t>SATRA1046</t>
  </si>
  <si>
    <t>SATRA NGỌC LAN</t>
  </si>
  <si>
    <t>Khu Thương Mại A2, Tầng trệt CC Ngọc Lan, số 35 đường Phú Thuận, phường Phú Thuận, Quận 7</t>
  </si>
  <si>
    <t>SATRA-HCM-Q1-0006</t>
  </si>
  <si>
    <t>SATRA1048</t>
  </si>
  <si>
    <t>SATRA 204-206 LÊ THÁNH TÔN</t>
  </si>
  <si>
    <t>204-206 Lê Thánh Tôn, Phường Bến Thành, Tp.HCM</t>
  </si>
  <si>
    <t>SATRA-HCM-Q11-0075</t>
  </si>
  <si>
    <t>SATRA1049</t>
  </si>
  <si>
    <t>SATRA  HOA SEN</t>
  </si>
  <si>
    <t>262/20 Lạc Long Quân, Phường 10, Quận 11</t>
  </si>
  <si>
    <t>SATRA-HCM-Q6-0029</t>
  </si>
  <si>
    <t>SATRA1050</t>
  </si>
  <si>
    <t>SATRA 243 TÂN HÒA ĐÔNG</t>
  </si>
  <si>
    <t>243 Tân Hòa Đông, Phường 14, Quận 6</t>
  </si>
  <si>
    <t>SATRA-HCM-BTH-0123</t>
  </si>
  <si>
    <t>SATRA1051</t>
  </si>
  <si>
    <t>SATRA 49-51 PHAN CHU TRINH</t>
  </si>
  <si>
    <t>49-51 Phan Chu Trinh, Phường 14, Quận Bình Thạnh</t>
  </si>
  <si>
    <t>SATRA-HCM-CCI-0133</t>
  </si>
  <si>
    <t>SATRA1052</t>
  </si>
  <si>
    <t>SATRA 328 Hương Lộ 2</t>
  </si>
  <si>
    <t xml:space="preserve">328 Hương Lộ 2, Xã Củ Chi, Tp.HCM </t>
  </si>
  <si>
    <t>SATRA-HCM-GVP-0150</t>
  </si>
  <si>
    <t>SATRA1053</t>
  </si>
  <si>
    <t>SATRA 512 NGUYỄN VĂN CÔNG</t>
  </si>
  <si>
    <t>512 Nguyễn Văn Công,  Phường 3, Quận Gò Vấp</t>
  </si>
  <si>
    <t>SATRA-HCM-Q12-0078</t>
  </si>
  <si>
    <t>SATRA1054</t>
  </si>
  <si>
    <t>SATRA NGUYỄN VĂN QUÁ</t>
  </si>
  <si>
    <t>1/64 Nguyễn Văn Quá, KP5, P.Tân Hưng Thuận, Q12</t>
  </si>
  <si>
    <t>SATRA-HCM-Q2-0010</t>
  </si>
  <si>
    <t>SATRA1055</t>
  </si>
  <si>
    <t>SATRA 187 NGUYỄN DUY TRINH</t>
  </si>
  <si>
    <t>187 Nguyễn Duy Trinh, Phường Bình Trưng Tp.HCM</t>
  </si>
  <si>
    <t>SATRA-HCM-GVP-0151</t>
  </si>
  <si>
    <t>SATRA1056</t>
  </si>
  <si>
    <t>SATRA 247 LÊ ĐỨC THỌ</t>
  </si>
  <si>
    <t>247 Lê Đức Thọ, Phường 17, Quận Gò Vấp.</t>
  </si>
  <si>
    <t>SATRA-HCM-BTN-0108</t>
  </si>
  <si>
    <t>SATRA1058</t>
  </si>
  <si>
    <t>SATRA 101A-103 ĐƯƠNG SỐ 1</t>
  </si>
  <si>
    <t xml:space="preserve">101A-103 Đường số 1, phường Bình Hưng Hòa A, Quận Bình Tân </t>
  </si>
  <si>
    <t>SATRA-HCM-Q4-0019</t>
  </si>
  <si>
    <t>SATRA1059</t>
  </si>
  <si>
    <t>SATRA 48-50 LÊ VĂN LINH</t>
  </si>
  <si>
    <t>48–50 Lê Văn Linh, Phường Xóm Chiếu, Tp.HCM</t>
  </si>
  <si>
    <t>SATRA-HCM-TPU-0192</t>
  </si>
  <si>
    <t>SATRA1061</t>
  </si>
  <si>
    <t>SATRA VƯỜN LÀI</t>
  </si>
  <si>
    <t>141 Vườn Lài, phường Phú Thọ Hòa, quận Tân Phú</t>
  </si>
  <si>
    <t>SATRA-HCM-BTH-0124</t>
  </si>
  <si>
    <t>SATRA1063</t>
  </si>
  <si>
    <t>SATRA 184 UNG VĂN KHIÊM</t>
  </si>
  <si>
    <t>184 Ung Văn Khiêm, phường 25, quận Bình Thạnh</t>
  </si>
  <si>
    <t>SATRA-HCM-TDC-0200</t>
  </si>
  <si>
    <t>SATRA1064</t>
  </si>
  <si>
    <t>SATRA 60 HỒ VĂN TƯ</t>
  </si>
  <si>
    <t xml:space="preserve">60 Hồ Văn Tư, Phường Trường Thọ, Quận Thủ Đức </t>
  </si>
  <si>
    <t>SATRA-HCM-HHM-0161</t>
  </si>
  <si>
    <t>SATRA1065</t>
  </si>
  <si>
    <t>SATRA 11/3 LÝ THƯỜNG KIỆT</t>
  </si>
  <si>
    <t>11/3 Lý Thường Kiệt, Xã Hóc Môn, Tp.HCM</t>
  </si>
  <si>
    <t>SATRA-HCM-PNN-0179</t>
  </si>
  <si>
    <t>SATRA1066</t>
  </si>
  <si>
    <t>SATRA 240 PHAN ĐÌNH PHÙNG</t>
  </si>
  <si>
    <t>240 Phan Đình Phùng, Phường 1, Quận Phú Nhuận</t>
  </si>
  <si>
    <t>SATRA-HCM-Q8-0047</t>
  </si>
  <si>
    <t>SATRA1067</t>
  </si>
  <si>
    <t>SATRA1438F PHẠM THẾ HIỂN 2</t>
  </si>
  <si>
    <t>1438F Phạm Thế Hiển, Phường 5, Quận 8</t>
  </si>
  <si>
    <t>SATRA-HCM-Q12-0080</t>
  </si>
  <si>
    <t>SATRA1068</t>
  </si>
  <si>
    <t>SATRA 652 TÔ KÝ</t>
  </si>
  <si>
    <t xml:space="preserve">  652A Tô Ký, Phường Trung Mỹ Tây, Tp.HCM</t>
  </si>
  <si>
    <t>SATRA-HCM-Q2-0011</t>
  </si>
  <si>
    <t>SATRA1069</t>
  </si>
  <si>
    <t>SATRA 312 NGUYỄN THỊ ĐỊNH</t>
  </si>
  <si>
    <t xml:space="preserve">312 Nguyễn Thị Định, Phường Thạnh Mỹ Lợi, Quận 2 </t>
  </si>
  <si>
    <t>SATRA-HCM-CCI-0134</t>
  </si>
  <si>
    <t>SATRA1070</t>
  </si>
  <si>
    <t>SATRA 199A Tỉnh lộ 8</t>
  </si>
  <si>
    <t>199A Tỉnh lộ 8, Thị trấn Củ Chi, Huyện Củ Chi</t>
  </si>
  <si>
    <t>SATRA-HCM-Q5-0026</t>
  </si>
  <si>
    <t>SATRA1071</t>
  </si>
  <si>
    <t>SATRA 30A PHAN VĂN KHỎE</t>
  </si>
  <si>
    <t>30A Phan Văn Khỏe, Phường 13, Quận 5</t>
  </si>
  <si>
    <t>SATRA-HCM-Q1-0007</t>
  </si>
  <si>
    <t>SATRA1072</t>
  </si>
  <si>
    <t>SATRA 177 ĐINH TIÊN HOÀNG</t>
  </si>
  <si>
    <t>177 Đinh Tiên Hoàng, Phường Đa Kao, Quận 1</t>
  </si>
  <si>
    <t>SATRA-HCM-Q7-0038</t>
  </si>
  <si>
    <t>SATRA1074</t>
  </si>
  <si>
    <t>SATRA STARHILL</t>
  </si>
  <si>
    <t>Số 1, C15B Starhill, Phú Mỹ Hưng, Quận 7</t>
  </si>
  <si>
    <t>SATRA-HCM-CCI-0135</t>
  </si>
  <si>
    <t>SATRA1075</t>
  </si>
  <si>
    <t>SATRA 67 Tỉnh lộ 8</t>
  </si>
  <si>
    <t>67 Tỉnh lộ 8, Phường Tân Thạnh Tây, Huyện Củ Chi</t>
  </si>
  <si>
    <t>SATRA-HCM-TDC-0201</t>
  </si>
  <si>
    <t>SATRA1076</t>
  </si>
  <si>
    <t>SATRA16 ĐƯỜNG SỐ 5</t>
  </si>
  <si>
    <t>16 Đường số 5, Phường Linh Xuân, Quận Thủ Đức</t>
  </si>
  <si>
    <t>SATRA-HCM-Q6-0030</t>
  </si>
  <si>
    <t>SATRA1077</t>
  </si>
  <si>
    <t>SATRA THÁP MƯỜI</t>
  </si>
  <si>
    <t xml:space="preserve">146 Tháp Mười, Phường 2, Quận 6 </t>
  </si>
  <si>
    <t>SATRA-HCM-TDC-0202</t>
  </si>
  <si>
    <t>SATRA1078</t>
  </si>
  <si>
    <t>SATRA 29 DÂN CHỦ</t>
  </si>
  <si>
    <t>29 Dân Chủ, Phường Bình Thọ, Quận Thủ Đức</t>
  </si>
  <si>
    <t>SATRA-HCM-GVP-0152</t>
  </si>
  <si>
    <t>SATRA1080</t>
  </si>
  <si>
    <t>SATRA 100A LÊ ĐỨC THỌ 2</t>
  </si>
  <si>
    <t>100A Lê Đức Thọ, Phường 7, Quận Gò Vấp</t>
  </si>
  <si>
    <t>SATRA-HCM-GVP-0153</t>
  </si>
  <si>
    <t>SATRA1081</t>
  </si>
  <si>
    <t>SATRA NGUYỄN OANH</t>
  </si>
  <si>
    <t>324 Nguyễn Oanh, Phường 17, Quận Gò Vấp</t>
  </si>
  <si>
    <t>SATRA-HCM-Q2-0012</t>
  </si>
  <si>
    <t>SATRA1082</t>
  </si>
  <si>
    <t>SATRA 975 NGUYỄN DUY TRINH</t>
  </si>
  <si>
    <t xml:space="preserve">975 Nguyễn Duy Trinh, Phường Bình Trưng Tp.HCM </t>
  </si>
  <si>
    <t>SATRA-HCM-BTH-0125</t>
  </si>
  <si>
    <t>SATRA1083</t>
  </si>
  <si>
    <t>SATRA 46B NGUYỄN VĂN ĐẬU</t>
  </si>
  <si>
    <t>46B Nguyễn Văn Đậu, Phường Gia Định, Tp.HCM</t>
  </si>
  <si>
    <t>SATRA-HCM-Q3-0015</t>
  </si>
  <si>
    <t>SATRA1084</t>
  </si>
  <si>
    <t>SATRA 635A ĐIỆN BIÊN PHỦ</t>
  </si>
  <si>
    <t>635A Điện Biên Phủ, Phường 1, Quận 3</t>
  </si>
  <si>
    <t>SATRA-HCM-CCI-0136</t>
  </si>
  <si>
    <t>SATRA1085</t>
  </si>
  <si>
    <t>SATRA KCN ĐÔNG NAM</t>
  </si>
  <si>
    <t>Lô TT1 - 1, Đường D4, KCN Đông Nam, Củ Chi</t>
  </si>
  <si>
    <t>SATRA-HCM-BTN-0109</t>
  </si>
  <si>
    <t>SATRA1086</t>
  </si>
  <si>
    <t>SATRA 148B GÒ XOÀI</t>
  </si>
  <si>
    <t>148B Gò Xoài, KP 9, P. Bình Hưng Hòa, Quận Bình Tân</t>
  </si>
  <si>
    <t>SATRA-HCM-TPU-0193</t>
  </si>
  <si>
    <t>SATRA1087</t>
  </si>
  <si>
    <t>SATRA 121-121A TÂN HƯƠNG</t>
  </si>
  <si>
    <t>121-121A Tân Hương, Phường Tân Quý, Quận Tân Phú, Tp.HCM</t>
  </si>
  <si>
    <t>SATRA-HCM-TDC-0203</t>
  </si>
  <si>
    <t>SATRA1089</t>
  </si>
  <si>
    <t>SATRA 64 ĐẶNG VĂN BI</t>
  </si>
  <si>
    <t>64 Đặng Văn Bi, KP 4, P.Bình Thọ, Quận Thủ Đức</t>
  </si>
  <si>
    <t>SATRA-HCM-TDC-0204</t>
  </si>
  <si>
    <t>SATRA1090</t>
  </si>
  <si>
    <t>SATRA 252 TÔ NGỌC VÂN</t>
  </si>
  <si>
    <t>252 Tô Ngọc Vân, KP 3, P.Linh Đông, Quận Thủ Đức</t>
  </si>
  <si>
    <t>SATRA-HCM-Q6-0031</t>
  </si>
  <si>
    <t>SATRA1091</t>
  </si>
  <si>
    <t>SATRA 404 AN DƯƠNG VƯƠNG</t>
  </si>
  <si>
    <t>404 An Dương Vương, Phường 10, Quận 6</t>
  </si>
  <si>
    <t>SATRA-HCM-BTH-0126</t>
  </si>
  <si>
    <t>SATRA1092</t>
  </si>
  <si>
    <t>SATRA 203A HOÀNG HOA THÁM</t>
  </si>
  <si>
    <t>203A Hoàng Hoa Thám, Phường Bình Lợi Trung, Tp.HCM</t>
  </si>
  <si>
    <t>SATRA-HCM-Q9-0058</t>
  </si>
  <si>
    <t>SATRA1093</t>
  </si>
  <si>
    <t>SATRA 43 TÂY HÒA</t>
  </si>
  <si>
    <t>43 Tây Hòa, KP2, Phường Phước Long A, Quận 9</t>
  </si>
  <si>
    <t>SATRA-HCM-Q12-0081</t>
  </si>
  <si>
    <t>SATRA1094</t>
  </si>
  <si>
    <t>SATRA 73/1 NGUYỄN VĂN QUÁ</t>
  </si>
  <si>
    <t>73/1 Nguyễn Văn Quá, KP2A, Phường Đông Hưng Thuận, Quận 12</t>
  </si>
  <si>
    <t>SATRA-HCM-BCU-0095</t>
  </si>
  <si>
    <t>SATRA1095</t>
  </si>
  <si>
    <t>SATRA C13/34 ĐINH ĐỨC THIỆN</t>
  </si>
  <si>
    <t>180 Đinh Đức Thiện, Xã Bình Chánh, Tp.HCM</t>
  </si>
  <si>
    <t>SATRA-HCM-Q12-0162</t>
  </si>
  <si>
    <t>SATRA1096</t>
  </si>
  <si>
    <t>SATRA 31/7 NGUYỄN ẢNH THỦ</t>
  </si>
  <si>
    <t>31/7 Nguyễn Ảnh Thủ, Ấp Hưng Lân, Xã Bà Điểm, Huyện Hóc Môn</t>
  </si>
  <si>
    <t>SATRA-HCM-TBH-0185</t>
  </si>
  <si>
    <t>SATRA1097</t>
  </si>
  <si>
    <t>SATRA 3 HOÀNG BẬT ĐẠT</t>
  </si>
  <si>
    <t>Số 3 Hoàng Bật Đạt, Phường Tân Sơn, Tp.HCM</t>
  </si>
  <si>
    <t>SATRA-HCM-TPU-0194</t>
  </si>
  <si>
    <t>SATRA1099</t>
  </si>
  <si>
    <t>SATRA 78 LÊ VĨNH HÒA</t>
  </si>
  <si>
    <t>78 Lê Vĩnh Hòa, P.Phú Thọ Hòa, Q Tân Phú</t>
  </si>
  <si>
    <t>SATRA-HCM-Q8-0049</t>
  </si>
  <si>
    <t>SATRA1101</t>
  </si>
  <si>
    <t>SATRA 3437 PHẠM THẾ HIỂN 3</t>
  </si>
  <si>
    <t>3437 Phạm Thế Hiển, Phường Bình Đông, Tp.HCM</t>
  </si>
  <si>
    <t>SATRA-HCM-TBH-0186</t>
  </si>
  <si>
    <t>SATRA1102</t>
  </si>
  <si>
    <t>SATRA 296 PHẠM VĂN BẠCH</t>
  </si>
  <si>
    <t xml:space="preserve">296 Phạm Văn Bạch, Phường 15, Q.Tân Bình </t>
  </si>
  <si>
    <t>SATRA-HCM-Q7-1165</t>
  </si>
  <si>
    <t>SATRA1104</t>
  </si>
  <si>
    <t>SATRA 44 ĐƯỜNG SỐ 1 Q7</t>
  </si>
  <si>
    <t>44 Đường Số 1, P.Tân Phú, Q.7</t>
  </si>
  <si>
    <t>SATRA-HCM-BTN-0111</t>
  </si>
  <si>
    <t>SATRA1105</t>
  </si>
  <si>
    <t>SATRA 36 LÊ VĂN QUỚI</t>
  </si>
  <si>
    <t>36 Lê Văn Quới, P.Bình Hưng Hòa A, Quận Bình Tân</t>
  </si>
  <si>
    <t>SATRA-HCM-BTH-0128</t>
  </si>
  <si>
    <t>SATRA1106</t>
  </si>
  <si>
    <t>SATRA 228 NGUYỄN VĂN ĐẬU</t>
  </si>
  <si>
    <t>228 Nguyễn Văn Đậu, P.11, Q.Bình Thạnh</t>
  </si>
  <si>
    <t>SATRA-HCM-Q6-0032</t>
  </si>
  <si>
    <t>SATRA1107</t>
  </si>
  <si>
    <t>SATRA CƯ XÁ PHÚ LÂM</t>
  </si>
  <si>
    <t>28 Lô U, Cư xá Phú Lâm D, P.10, Q.6</t>
  </si>
  <si>
    <t>SATRA-HCM-Q12-0082</t>
  </si>
  <si>
    <t>SATRA1108</t>
  </si>
  <si>
    <t>SATRA NGUYỄN THỊ ĐẶNG</t>
  </si>
  <si>
    <t>1E/1 Nguyễn Thị Đặng, KP2, P.Hiệp Thành, Q.12</t>
  </si>
  <si>
    <t>SATRA-HCM-GVP-0154</t>
  </si>
  <si>
    <t>SATRA1109</t>
  </si>
  <si>
    <t>SATRA 80 NGUYỄN THƯỢNG HIỀN</t>
  </si>
  <si>
    <t>80 Nguyễn Thượng Hiền, Phường Hạnh Thông, Tp.HCM</t>
  </si>
  <si>
    <t>SATRA-HCM-TPU-0196</t>
  </si>
  <si>
    <t>SATRA1110</t>
  </si>
  <si>
    <t>SATRA 25 NGUYỄN XUÂN KHOÁT</t>
  </si>
  <si>
    <t>25 Nguyễn Xuân Khoát, P.Tân Thành, Q.Tân Phú</t>
  </si>
  <si>
    <t>SATRA-HCM-BCU-0096</t>
  </si>
  <si>
    <t>SATRA1111</t>
  </si>
  <si>
    <t>SATRA B6/187 QUỐC LỘ 50</t>
  </si>
  <si>
    <t>1833 Văn Tiến Dũng, Xã Bình Hưng, Tp.HCM</t>
  </si>
  <si>
    <t>SATRA-HCM-Q12-0083</t>
  </si>
  <si>
    <t>SATRA1112</t>
  </si>
  <si>
    <t>SATRA 46-46A NGUYỄN THỊ KIÊU</t>
  </si>
  <si>
    <t>46-46A Nguyễn Thị Kiêu, Phường Thới An, Q.12</t>
  </si>
  <si>
    <t>SATRA-HCM-HHM-0163</t>
  </si>
  <si>
    <t>SATRA1114</t>
  </si>
  <si>
    <t>SATRA 143 LÊ THỊ HÀ</t>
  </si>
  <si>
    <t>143 Lê Thị Hà, Xã Hóc Môn, Tp.HCM</t>
  </si>
  <si>
    <t>SATRA-HCM-CCI-0137</t>
  </si>
  <si>
    <t>SATRA1117</t>
  </si>
  <si>
    <t>SATRA 75A NGUYỄN VĂN KHẠ</t>
  </si>
  <si>
    <t>75A Nguyễn Văn Khạ, KP 8, Xã Tân An Hội, Tp.HCM</t>
  </si>
  <si>
    <t>SATRA-HCM-Q12-0084</t>
  </si>
  <si>
    <t>SATRA1119</t>
  </si>
  <si>
    <t>SATRA 247 TRẦN THỊ CỜ</t>
  </si>
  <si>
    <t>247 Trần Thị Cờ, KP3, P.Thới An, Q12</t>
  </si>
  <si>
    <t>SATRA-HCM-HHM-0165</t>
  </si>
  <si>
    <t>SATRA1120</t>
  </si>
  <si>
    <t>SATRA 26/13C TRẦN VĂN MƯỜI</t>
  </si>
  <si>
    <t>26/13C Trần Văn Mười, Xã Xuân Thới Sơn, Tp.HCM</t>
  </si>
  <si>
    <t>SATRA-HCM-PNN-0180</t>
  </si>
  <si>
    <t>SATRA1121</t>
  </si>
  <si>
    <t>SATRA 140-142 THÍCH QUẢNG ĐỨC</t>
  </si>
  <si>
    <t>140 - 142 Thích Quảng Đức, P.4, Q.Phú Nhuận</t>
  </si>
  <si>
    <t>SATRA-HCM-CCI-0140</t>
  </si>
  <si>
    <t>SATRA1128</t>
  </si>
  <si>
    <t>SATRA NGUYỄN VĂN NI</t>
  </si>
  <si>
    <t>37 Nguyễn Văn Ni, Xã Tân An Hội, Tp.HCM</t>
  </si>
  <si>
    <t>SATRA-HCM-Q9-0060</t>
  </si>
  <si>
    <t>SATRA1129</t>
  </si>
  <si>
    <t>SATRA 204 ĐÌNH PHONG PHÚ</t>
  </si>
  <si>
    <t>204 Đình Phong Phú, Phường Tăng Nhơn Phú, TP.HCM</t>
  </si>
  <si>
    <t>SATRA-HCM-Q9-0061</t>
  </si>
  <si>
    <t>satra1130</t>
  </si>
  <si>
    <t>Satrafoods 54B Dương Đình Hội</t>
  </si>
  <si>
    <t>54B Dương Đình Hội, KP6, P.Phước Long B, Q.9, HCM</t>
  </si>
  <si>
    <t>SATRA-HCM-Q12-0086</t>
  </si>
  <si>
    <t>SATRA1131</t>
  </si>
  <si>
    <t>SATRA 340 NGUYỄN THỊ KIỂU</t>
  </si>
  <si>
    <t>340 Nguyễn Thị Kiểu, P.Hiệp Thành, Q12</t>
  </si>
  <si>
    <t>SATRA-HCM-BTN-0113</t>
  </si>
  <si>
    <t>SATRA1132</t>
  </si>
  <si>
    <t>SATRA 173 ĐƯỜNG 5C</t>
  </si>
  <si>
    <t>173 Đường 5C, Phường Bình Tân, Tp.HCM</t>
  </si>
  <si>
    <t>SATRA-HCM-Q10-0070</t>
  </si>
  <si>
    <t>SATRA1133</t>
  </si>
  <si>
    <t>SATRA 159 TRẦN NHÂN TÔN</t>
  </si>
  <si>
    <t>159 Trần Nhân Tôn, Phường 2, Quận 10</t>
  </si>
  <si>
    <t>SATRA-HCM-GVP-0156</t>
  </si>
  <si>
    <t>SATRA1134</t>
  </si>
  <si>
    <t>SATRA 1333 PHAN VĂN TRỊ</t>
  </si>
  <si>
    <t>1333 Phan Văn Trị, Phường 10, Quận Gò Vấp, TP.HCM</t>
  </si>
  <si>
    <t>SATRA-HCM-CCI-0141</t>
  </si>
  <si>
    <t>SATRA1137</t>
  </si>
  <si>
    <t>SATRA 728 Tỉnh lộ 8</t>
  </si>
  <si>
    <t>728 Tỉnh Lộ 8, Xã Củ Chi, Tp.HCM</t>
  </si>
  <si>
    <t>SATRA-HCM-CCI-0142</t>
  </si>
  <si>
    <t>SATRA1138</t>
  </si>
  <si>
    <t>SATRA LIÊU BÌNH HƯƠNG</t>
  </si>
  <si>
    <t>Số 68, Liêu Bình Hương, Xã Tân Thông Hội, huyện Củ Chi, Tp.HCM</t>
  </si>
  <si>
    <t>SATRA-HCM-TDC-0207</t>
  </si>
  <si>
    <t>SATRA1139</t>
  </si>
  <si>
    <t>SATRA 118A ĐƯỜNG SỐ 2</t>
  </si>
  <si>
    <t>118A Đường Số 2, Phường Thủ Đức, Tp.HCM</t>
  </si>
  <si>
    <t>SATRA-HCM-TDC-0208</t>
  </si>
  <si>
    <t>SATRA1140</t>
  </si>
  <si>
    <t>SATRA 46 TÔ VĨNH DIỆN</t>
  </si>
  <si>
    <t>46 Tô Vĩnh Diện, Phường Linh Chiểu, Quận Thủ Đức, TP.HCM</t>
  </si>
  <si>
    <t>SATRA-HCM-Q12-0088</t>
  </si>
  <si>
    <t>SATRA1142</t>
  </si>
  <si>
    <t>SATRA 25 BÙI CÔNG TRỪNG</t>
  </si>
  <si>
    <t>25 Bùi Công Trừng, Phường Thới An, Tp.HCM</t>
  </si>
  <si>
    <t>SATRA-HCM-Q10-0071</t>
  </si>
  <si>
    <t>SATRA1143</t>
  </si>
  <si>
    <t>SATRA 85 CỬU LONG</t>
  </si>
  <si>
    <t>85 Cửu Long, Phường Hòa Hưng, Tp.HCM</t>
  </si>
  <si>
    <t>SATRA-HCM-Q7-0040</t>
  </si>
  <si>
    <t>SATRA1145</t>
  </si>
  <si>
    <t>SATRA 86 LÂM VĂN BỀN</t>
  </si>
  <si>
    <t>86 Lâm Văn Bền, Phường Tân Kiểng, Quận 7, TPHCM</t>
  </si>
  <si>
    <t>SATRA-HCM-Q8-0050</t>
  </si>
  <si>
    <t>SATRA1146</t>
  </si>
  <si>
    <t>SATRA 114 AN DƯƠNG VƯƠNG</t>
  </si>
  <si>
    <t>114 An Dương Vương, Phường 16, Quận 8, TPHCM</t>
  </si>
  <si>
    <t>SATRA-HCM-HHM-0166</t>
  </si>
  <si>
    <t>SATRA1147</t>
  </si>
  <si>
    <t>SATRA SỐ 8 DƯƠNG CÔNG KHI</t>
  </si>
  <si>
    <t>8 Dương Công Khi, Xã Xuân Thới Sơn, Tp.HCM</t>
  </si>
  <si>
    <t>SATRA-HCM-Q11-0076</t>
  </si>
  <si>
    <t>SATRA1148</t>
  </si>
  <si>
    <t>SATRA 306 LẠC LONG QUÂN 3</t>
  </si>
  <si>
    <t>306 Lạc Long Quân, Phường 5, Quận 11, TPHCM</t>
  </si>
  <si>
    <t>SATRA-HCM-Q9-0062</t>
  </si>
  <si>
    <t>SATRA1149</t>
  </si>
  <si>
    <t>SATRA 1403 NGUYỄN DUY TRINH</t>
  </si>
  <si>
    <t>1403 Nguyễn Duy Trinh, Phường Long Phước, Tp.HCM</t>
  </si>
  <si>
    <t>SATRA-HCM-Q2-0013</t>
  </si>
  <si>
    <t>SATRA1150</t>
  </si>
  <si>
    <t>SATRA 3/1 NGUYỄN THỊ ĐỊNH</t>
  </si>
  <si>
    <t>3/1 Nguyễn Thị Định, Phường Bình Trưng, Tp.HCM</t>
  </si>
  <si>
    <t>SATRA-HCM-BTH-0131</t>
  </si>
  <si>
    <t>SATRA1151</t>
  </si>
  <si>
    <t>SATRA 210 BÙI HỮU NGHĨA</t>
  </si>
  <si>
    <t>Số 210, đường Bùi Hữu Nghĩa, phường 02, quận Bình Thạnh, Tp.Hcm.</t>
  </si>
  <si>
    <t>SATRA-HCM-CCI-0143</t>
  </si>
  <si>
    <t>SATRA1152</t>
  </si>
  <si>
    <t>SATRA 1614A TỈNH LỘ 8</t>
  </si>
  <si>
    <t>Số 1614A ấp 9 , Tỉnh Lộ 8 , xã Hòa Phú, huyện Củ Chi , TpHCM</t>
  </si>
  <si>
    <t>SATRA-HCM-CCI-0555</t>
  </si>
  <si>
    <t>SATRA1153</t>
  </si>
  <si>
    <t>SATRA 555 TỈNH LỘ 7</t>
  </si>
  <si>
    <t>555 Tỉnh Lộ 7, Xã Thái Mỹ, Tp.HCM</t>
  </si>
  <si>
    <t>SATRA-HCM-Q4-0020</t>
  </si>
  <si>
    <t>SATRA1154</t>
  </si>
  <si>
    <t>SATRA 11B NGUYỄN KHOÁI</t>
  </si>
  <si>
    <t>Số 11B, đường Nguyễn Khoái, Phường 1, Quận 4, TP.HCM</t>
  </si>
  <si>
    <t>SATRA-HCM-TDC-0209</t>
  </si>
  <si>
    <t>SATRA1155</t>
  </si>
  <si>
    <t>SATRA N23 VẠN PHÚC</t>
  </si>
  <si>
    <t>N23, Khu nhà ở Vạn Phúc 1, Quốc Lộ 13, Phường Hiệp Bình, TP.HCM</t>
  </si>
  <si>
    <t>SATRA-HCM-Q6-0033</t>
  </si>
  <si>
    <t>SATRA1156</t>
  </si>
  <si>
    <t>SATRA 53 TÂN HÓA</t>
  </si>
  <si>
    <t>Số 53, đường Tân Hóa, phường 14, quận 06, Tp.Hcm</t>
  </si>
  <si>
    <t>SATRA-HCM-TBH-0187</t>
  </si>
  <si>
    <t>SATRA1157</t>
  </si>
  <si>
    <t>SATRA 44-46 BÀU CÁT 8</t>
  </si>
  <si>
    <t>Số 44-46, đường Bàu Cát 8, phường 11, quận Tân Bình, Tp.Hcm</t>
  </si>
  <si>
    <t>SATRA-HCM-TDC-0210</t>
  </si>
  <si>
    <t>SATRA1158</t>
  </si>
  <si>
    <t>SATRA 11 ĐƯỜNG SỐ 6</t>
  </si>
  <si>
    <t>Số 11 Đường số 6, Khu phố 3, Phường Linh Trung, Quận Thủ Đức, TP.HCM</t>
  </si>
  <si>
    <t>SATRA-HCM-HHM-0168</t>
  </si>
  <si>
    <t>SATRA1160</t>
  </si>
  <si>
    <t>SATRA 2/7 QUỐC LỘ 22</t>
  </si>
  <si>
    <t>2/7 Lê Quang Đạo, Xã Xuân Thới Sơn, Tp.HCM</t>
  </si>
  <si>
    <t>SATRA-HCM-Q12-0089</t>
  </si>
  <si>
    <t>SATRA1161</t>
  </si>
  <si>
    <t>SATRA A3 TÔ KÝ</t>
  </si>
  <si>
    <t>Nền số A3, Khu nhà ở K82, Phường Tân Chánh Hiệp, Quận 12, TP.HCM</t>
  </si>
  <si>
    <t>SATRA-HCM-BTH-0129</t>
  </si>
  <si>
    <t>SATRA1162</t>
  </si>
  <si>
    <t>SATRA 2B BÌNH LỢI</t>
  </si>
  <si>
    <t>Số 2B Bình Lợi, Phường 13, Quận Bình Thạnh, TP.HCM</t>
  </si>
  <si>
    <t>SATRA-HCM-BCU-0099</t>
  </si>
  <si>
    <t>SATRA1163</t>
  </si>
  <si>
    <t>SATRA C9/A3 VÕ VĂN VÂN</t>
  </si>
  <si>
    <t>Số C9/A3, đường Võ Văn Vân, Ấp 3, xã Vĩnh Lộc, huyện Bình Chánh, Tp.Hcm</t>
  </si>
  <si>
    <t>SATRA-HCM-BCU-1164</t>
  </si>
  <si>
    <t>SATRA1164</t>
  </si>
  <si>
    <t>SATRA E13/394 QUỐC LỘ 50-II</t>
  </si>
  <si>
    <t>Số 2452 Văn Tiến Dũng, Xã Hưng Long, Tp.HCM</t>
  </si>
  <si>
    <t>SATRA-HCM-TBH-0188</t>
  </si>
  <si>
    <t>SATRA1165</t>
  </si>
  <si>
    <t>SATRA 108/2 TRẦN MAI NINH</t>
  </si>
  <si>
    <t>Số 108/2, đường Trần Mai Ninh, phường 12, quận Tân Bình, Tp.Hcm</t>
  </si>
  <si>
    <t>SATRA-HCM-GVP-0157</t>
  </si>
  <si>
    <t>SATRA1166</t>
  </si>
  <si>
    <t>SATRA 461-463 NGUYỄN VĂN KHỐI</t>
  </si>
  <si>
    <t>Số 461-463, Nguyễn Văn Khối, phường 8, quận Gò Vấp, Tp.Hcm</t>
  </si>
  <si>
    <t>SATRA-HCM-HNB-0172</t>
  </si>
  <si>
    <t>SATRA1167</t>
  </si>
  <si>
    <t>SATRA 444 NGUYỄN VĂN TẠO</t>
  </si>
  <si>
    <t>Số 444, đường Nguyễn Văn Tạo, xã Long Thới, huyện Nhà Bè, Tp.Hcm</t>
  </si>
  <si>
    <t>SATRA-HCM-BTH-0130</t>
  </si>
  <si>
    <t>SATRA1169</t>
  </si>
  <si>
    <t>SATRA 112 PHAN VĂN HÂN</t>
  </si>
  <si>
    <t>112 Phan Văn Hân, Phường Gia Định, TP.HCM</t>
  </si>
  <si>
    <t>SATRA-HCM-TDC-0211</t>
  </si>
  <si>
    <t>SATRA1170</t>
  </si>
  <si>
    <t>SATRA 244 LÊ THỊ HOA</t>
  </si>
  <si>
    <t>244 Lê Thị Hoa, KP5, Phường Tam Bình, TP.HCM</t>
  </si>
  <si>
    <t>SATRA-HCM-BCU-0101</t>
  </si>
  <si>
    <t>SATRA1171</t>
  </si>
  <si>
    <t>SATRA D7/39 AN PHÚ TÂY</t>
  </si>
  <si>
    <t>Số D7/39, đường An Phú Tây – Hưng Long, xã Long Hưng, huyện Bình Chánh, Tp.Hcm.</t>
  </si>
  <si>
    <t>SATRA-HCM-BTN-0115</t>
  </si>
  <si>
    <t>SATRA1173</t>
  </si>
  <si>
    <t>SATRA 730A HƯƠNG LỘ 2 (II)</t>
  </si>
  <si>
    <t>730A Hương Lộ 2, Phường Bình Trị Đông, Tp.HCM</t>
  </si>
  <si>
    <t>SATRA-HCM-BTN-0118</t>
  </si>
  <si>
    <t>SATRA1177</t>
  </si>
  <si>
    <t>SATRA 31 HỒ VĂN LONG 2</t>
  </si>
  <si>
    <t>31 Hồ Văn Long, Phường Bình Hưng Hòa B, Quận Bình Tân, TP.HCM</t>
  </si>
  <si>
    <t>SATRA-HCM-Q12-0090</t>
  </si>
  <si>
    <t>SATRA1179</t>
  </si>
  <si>
    <t>SATRA 412B HÀ HUY GIÁP 2</t>
  </si>
  <si>
    <t>412B Hà Huy Giáp, Phường An Phú Đông, Tp.HCM</t>
  </si>
  <si>
    <t>SATRA-HCM-BTN-0119</t>
  </si>
  <si>
    <t>SATRA1180</t>
  </si>
  <si>
    <t>SATRA 249 ẤP CHIẾN LƯỢC</t>
  </si>
  <si>
    <t>249 Ấp Chiến Lược, Khu Phố 2, Phường Bình Hưng Hòa A, Quận Bình Tân, Tp.HCM</t>
  </si>
  <si>
    <t>SATRA-HCM-Q8-0052</t>
  </si>
  <si>
    <t>SATRA1182</t>
  </si>
  <si>
    <t>SATRA 1146 PHẠM THẾ HIỂN 4</t>
  </si>
  <si>
    <t>1146 Phạm Thế Hiển, Phường 5, Quận 8, TP. HCM</t>
  </si>
  <si>
    <t>SATRA-HCM-Q9-0064</t>
  </si>
  <si>
    <t>SATRA1184</t>
  </si>
  <si>
    <t>SATRA 88 LÒ LU</t>
  </si>
  <si>
    <t>88 Lò Lu, Phường Long Phước, Tp.HCM</t>
  </si>
  <si>
    <t>SATRA-HCM-TDC-0212</t>
  </si>
  <si>
    <t>SATRA1185</t>
  </si>
  <si>
    <t>SATRA 187 HIỆP BÌNH</t>
  </si>
  <si>
    <t>187 Hiệp Bình, Khu phố 7, Phường Hiệp Bình Chánh, Quận Thủ Đức, TP. HCM</t>
  </si>
  <si>
    <t>SATRA-HCM-HNB-0173</t>
  </si>
  <si>
    <t>SATRA1186</t>
  </si>
  <si>
    <t>SATRA 1131A-1131B LÊ VĂN LƯƠNG 2</t>
  </si>
  <si>
    <t>1131A - 1131B Lê Văn Lương, Ấp 3, Xã Phước Kiển, Huyện Nhà Bè, TP. HCM</t>
  </si>
  <si>
    <t>SATRA-HCM-HNB-0174</t>
  </si>
  <si>
    <t>SATRA1187</t>
  </si>
  <si>
    <t>SATRA 1560/2 LÊ VĂN LƯƠNG 3</t>
  </si>
  <si>
    <t>1560/2 Lê Văn Lương, Ấp 2, Xã Nhơn Đức, huyện Nhà Bè, Tp.HCM</t>
  </si>
  <si>
    <t>SATRA-HCM-Q12-0091</t>
  </si>
  <si>
    <t>SATRA1189</t>
  </si>
  <si>
    <t>SATRA 281 NGUYỄN THỊ BÚP</t>
  </si>
  <si>
    <t>281 Nguyễn Thị Búp, Phường Trung Mỹ Tây, Tp.HCM</t>
  </si>
  <si>
    <t>SATRA-HCM-Q8-0053</t>
  </si>
  <si>
    <t>SATRA1190</t>
  </si>
  <si>
    <t>SATRA 454 TÙNG THIỆN VƯƠNG</t>
  </si>
  <si>
    <t>454 Tùng Thiện Vương, P.12, Q.8</t>
  </si>
  <si>
    <t>SATRA-HCM-Q7-0041</t>
  </si>
  <si>
    <t>SATRA1191</t>
  </si>
  <si>
    <t>SATRA 98 LÝ PHỤC MAN</t>
  </si>
  <si>
    <t>98 Lý Phục Man, KP3, P. Bình Thuận, Q.7, Tp.HCM</t>
  </si>
  <si>
    <t>SATRA-HCM-Q9-0065</t>
  </si>
  <si>
    <t>SATRA1192</t>
  </si>
  <si>
    <t>SATRA 115A ĐÌNH PHONG PHÚ 2</t>
  </si>
  <si>
    <t>115A Đình Phong Phú,  KP1, P. Tăng Nhơn Phú B, Q.9, Tp.HCM</t>
  </si>
  <si>
    <t>SATRA-HCM-Q7-0042</t>
  </si>
  <si>
    <t>SATRA1193</t>
  </si>
  <si>
    <t>SATRA 157-157A BÙI VĂN BA</t>
  </si>
  <si>
    <t>157-157A Bùi Văn Ba, KP1, P.Tân Thuận Đông, Q.7, Tp.HCM</t>
  </si>
  <si>
    <t>SATRA-HCM-HHM-0169</t>
  </si>
  <si>
    <t>SATRA1194</t>
  </si>
  <si>
    <t>SATRA 310 NGUYỄN VĂN BỨA</t>
  </si>
  <si>
    <t>310 Nguyễn Văn Bứa, P. Xuân Thới Sơn,Huyện Hóc Môn</t>
  </si>
  <si>
    <t>SATRA-HCM-BCU-0102</t>
  </si>
  <si>
    <t>SATRA1195</t>
  </si>
  <si>
    <t>SATRA C17/41 ĐINH ĐỨC THIỆN</t>
  </si>
  <si>
    <t>C17/41 Đinh Đức Thiện, Ấp 3, xã Bình Chánh, huyện Bình Chánh , TP.HCM</t>
  </si>
  <si>
    <t>SATRA-HCM-Q8-0054</t>
  </si>
  <si>
    <t>SATRA1197</t>
  </si>
  <si>
    <t>SATRA 5-7 ĐƯỜNG SỐ 1 QUẬN 8</t>
  </si>
  <si>
    <t>5 - 7 Lô A Đường số 1, Cảng Sông Phú Định, P.16, Q.8, TPHCM (Gần CC Ehome 3)</t>
  </si>
  <si>
    <t>SATRA-HCM-GVP-0159</t>
  </si>
  <si>
    <t>SATRA1198</t>
  </si>
  <si>
    <t>SATRA 405/10 THỐNG NHẤT 2</t>
  </si>
  <si>
    <t>405/10 Thống Nhất,  Phường 11, Quận Gò Vấp, TPHCM</t>
  </si>
  <si>
    <t>SATRA-HCM-HNB-0175</t>
  </si>
  <si>
    <t>SATRA1199</t>
  </si>
  <si>
    <t>SATRA 464 HUỲNH TẤN PHÁT 2</t>
  </si>
  <si>
    <t>464 Huỳnh Tấn Phát, TT Nhà Bè, Huyện Nhà Bè, TPHCM</t>
  </si>
  <si>
    <t>SATRA-HCM-Q9-0066</t>
  </si>
  <si>
    <t>SATRA1200</t>
  </si>
  <si>
    <t>SATRA 793 NGUYỄN DUY TRINH 4</t>
  </si>
  <si>
    <t>793 Nguyễn Duy Trinh, Phường Phú Hữu, Quận 9, TP.HCM</t>
  </si>
  <si>
    <t>SATRA-HCM-Q9-0067</t>
  </si>
  <si>
    <t>SATRA1201</t>
  </si>
  <si>
    <t>SATRA 182 DƯƠNG ĐÌNH HỘI 2</t>
  </si>
  <si>
    <t>182 Dương Đình Hội, Phường Phước Long B, Quận 9, TP. HCM,</t>
  </si>
  <si>
    <t>SATRA-HCM-Q9-0068</t>
  </si>
  <si>
    <t>SATRA1202</t>
  </si>
  <si>
    <t>SATRA 742 NGUYỄN XIỂN</t>
  </si>
  <si>
    <t>742 Nguyễn Xiển, Phường Long Thạnh Mỹ, Quận 9, TP. HCM</t>
  </si>
  <si>
    <t>SATRA-HCM-TDC-0213</t>
  </si>
  <si>
    <t>SATRA1203</t>
  </si>
  <si>
    <t>SATRA 740 TỈNH LỘ 43</t>
  </si>
  <si>
    <t>740 Tỉnh Lộ 43, Phường Tam Bình, Tp.HCM</t>
  </si>
  <si>
    <t>SATRA-HCM-HHM-0170</t>
  </si>
  <si>
    <t>SATRA1204</t>
  </si>
  <si>
    <t>SATRA 109/4E TRỊNH THỊ MIẾNG</t>
  </si>
  <si>
    <t>109/4E Trịnh Thị Miếng, Ấp Tam Đông, Xã Thới Tam Thôn, Huyện Hóc Môn, TP. HCM</t>
  </si>
  <si>
    <t>SATRA-HCM-TDC-2020</t>
  </si>
  <si>
    <t>SATRA1207</t>
  </si>
  <si>
    <t>SATRA 23 ĐƯỜNG 8</t>
  </si>
  <si>
    <t>23 Đường 8, Khu Phố 3, Phường Linh Trung, Quận Thủ Đức, TP.HCM</t>
  </si>
  <si>
    <t>SATRA-HCM-HNB-0176</t>
  </si>
  <si>
    <t>SATRA1208</t>
  </si>
  <si>
    <t>SATRA 1234-2044 LÊ VĂN LƯƠNG 4</t>
  </si>
  <si>
    <t>1234 - 2044 Lê Văn Lương, Ấp 4, Xã Nhơn Đức, Huyện Nhà Bè, TP. HCM</t>
  </si>
  <si>
    <t>SATRA-HCM-Q12-0092</t>
  </si>
  <si>
    <t>SATRA1210</t>
  </si>
  <si>
    <t>SATRA 66 THẠNH LỘC 27</t>
  </si>
  <si>
    <t>66 Thạnh Lộc 27, Phường An Phú Đông, Tp.HCM</t>
  </si>
  <si>
    <t>SATRA-HCM-CCI-0145</t>
  </si>
  <si>
    <t>SATRA1211</t>
  </si>
  <si>
    <t>SATRA 1 LÊ MINH NHỰT, CỦ CHI 13</t>
  </si>
  <si>
    <t>01 Lê Minh Nhựt, Xã Củ Chi, Tp.HCM</t>
  </si>
  <si>
    <t>SATRA-HCM-Q9-0069</t>
  </si>
  <si>
    <t>SATRA1212</t>
  </si>
  <si>
    <t>SATRA 80 MAN THIỆN</t>
  </si>
  <si>
    <t>80 Man Thiện, Phường Tăng Nhơn Phú A, Quận 9, TP.HCM</t>
  </si>
  <si>
    <t>SATRA-HCM-Q12-0300</t>
  </si>
  <si>
    <t>SATRA1213</t>
  </si>
  <si>
    <t>SATRA 32 NGUYỄN THỊ KIỂU 2</t>
  </si>
  <si>
    <t>32 Nguyễn Thị Kiểu, Phường Tân Thới Hiệp, Tp.HCM</t>
  </si>
  <si>
    <t>SATRA-HCM-BCU-0104</t>
  </si>
  <si>
    <t>SATRA1214</t>
  </si>
  <si>
    <t>SATRA B6/14 QUỐC LỘ 50- IV</t>
  </si>
  <si>
    <t>B6/14 Văn Tiến Dũng, Xã Bình Hưng, Tp.HCM</t>
  </si>
  <si>
    <t>SATRA-HCM-Q12-0094</t>
  </si>
  <si>
    <t>SATRA1215</t>
  </si>
  <si>
    <t>SATRA 124 ĐÔNG HƯNG THUẬN</t>
  </si>
  <si>
    <t>124 Đông Hưng Thuận 2, Khu Phố 5, phường Đông Hưng Thuận, Quận 12</t>
  </si>
  <si>
    <t>SATRA-HCM-BCU-0105</t>
  </si>
  <si>
    <t>SATRA1216</t>
  </si>
  <si>
    <t>SATRA A1/17 VĨNH LỘC 2</t>
  </si>
  <si>
    <t>A1/17 Vĩnh Lộc, Ấp 1, xã Vĩnh Lộc A, huyên Bình Chánh</t>
  </si>
  <si>
    <t>SATRA-HCM-BTH-0216</t>
  </si>
  <si>
    <t>SATRA1217</t>
  </si>
  <si>
    <t>SATRA 125A-127 TÂN CẢNG</t>
  </si>
  <si>
    <t>125A-127 Tân Cảng, Phường Thạnh Mỹ Tây, Tp.HCM</t>
  </si>
  <si>
    <t>SATRA-HCM-BTH-0400</t>
  </si>
  <si>
    <t>SATRA1220</t>
  </si>
  <si>
    <t>SATRA 195/9 XÔ VIẾT NGHỆ TĨNH 2</t>
  </si>
  <si>
    <t>195/9 Xô Viết Nghệ Tĩnh, P.17, Q.Bình Thạnh ,Tp. HCM</t>
  </si>
  <si>
    <t>SATRA-HCM-BTH-0367</t>
  </si>
  <si>
    <t>SATRA1221</t>
  </si>
  <si>
    <t>SATRA 367A PHAN VĂN TRỊ</t>
  </si>
  <si>
    <t>367A Phan Văn Trị, Phường 11, Quận Bình Thạnh,Tp.Hồ Chí Minh</t>
  </si>
  <si>
    <t>SATRA-HCM-GVP-0301</t>
  </si>
  <si>
    <t>SATRA1222</t>
  </si>
  <si>
    <t>SATRA 47 NGUYÊN HỒNG</t>
  </si>
  <si>
    <t>47 Nguyên Hồng, Phường 11, Quận Bình THạnh, Tp.HCM</t>
  </si>
  <si>
    <t>SATRA-HCM-Q2-0215</t>
  </si>
  <si>
    <t>SATRA1223</t>
  </si>
  <si>
    <t>SATRA 260 TRẦN NÃO</t>
  </si>
  <si>
    <t>260 Trần Não, Phường An Khánh, TP.HCM</t>
  </si>
  <si>
    <t>SATRA-HCM-TPU-0217</t>
  </si>
  <si>
    <t>SATRA1224</t>
  </si>
  <si>
    <t>SATRA 34C HOÀNG NGỌC PHÁCH</t>
  </si>
  <si>
    <t>34C Hoàng Ngọc Phách, Phường Phú Thọ Hòa, Tp.HCM</t>
  </si>
  <si>
    <t>SATRA-HCM-CCI-1225</t>
  </si>
  <si>
    <t>SATRA1225</t>
  </si>
  <si>
    <t>SATRA  803 TỈNH LỘ 7</t>
  </si>
  <si>
    <t>803 Tỉnh Lộ 7, Xã Thái Mỹ, Tp.HCM</t>
  </si>
  <si>
    <t>SATRA-BDG-00-1226</t>
  </si>
  <si>
    <t>SATRA1226</t>
  </si>
  <si>
    <t>SATRA Chung cư Phú Đông, Sky Garden, Dĩ An, Bình Dương</t>
  </si>
  <si>
    <t>24 An Bình, Phường Dĩ An, Tp.HCM</t>
  </si>
  <si>
    <t>SEVEN-HCM-Q3-30856</t>
  </si>
  <si>
    <t>CÔNG TY CỔ PHẦN SEVEN SYSTEM VIỆT NAM</t>
  </si>
  <si>
    <t>412 Nguyễn Thị Minh Khai, Phường Bàn Cờ, Thành phố Hồ Chí Minh, Việt Nam</t>
  </si>
  <si>
    <t>SEVEN-TNH-00-01</t>
  </si>
  <si>
    <t>SEVEN01</t>
  </si>
  <si>
    <t>CHI NHÁNH CÔNG TY CỔ PHẦN SEVEN SYSTEM VIỆT NAM TẠI LONG AN</t>
  </si>
  <si>
    <t>Lô DV-4, Đường Trung Tâm, KCN Long Hậu mở rộng, Xã Cần Giuộc, Tỉnh Tây Ninh, Việt Nam</t>
  </si>
  <si>
    <t>SEVEN-BDG-00-02</t>
  </si>
  <si>
    <t>SEVEN02</t>
  </si>
  <si>
    <t>CHI NHÁNH CÔNG TY CỔ PHẦN SEVEN SYSTEM VIỆT NAM TẠI BÌNH DƯƠNG</t>
  </si>
  <si>
    <t>B1.01.02, Tầng 1 Khu TM-DV, số 10 Kha Vạn Cân, KP. Bình Đường 02, Phường Dĩ An, Thành phố Hồ Chí Minh, Việt Nam</t>
  </si>
  <si>
    <t>SEVEN-HNI-BDH-03</t>
  </si>
  <si>
    <t>SEVEN1000</t>
  </si>
  <si>
    <t>Head office HCM</t>
  </si>
  <si>
    <t>412 Nguyễn Thị Minh Khai, Phường 05, Quận 3, Hồ Chí Minh</t>
  </si>
  <si>
    <t>SEVEN1001</t>
  </si>
  <si>
    <t>Reserved for Flagship</t>
  </si>
  <si>
    <t>Reserved for Flagship, SDT: 0873007711. SĐT: 0873007711, Phường Bến Nghé, Quận 1, Hồ Chí Minh</t>
  </si>
  <si>
    <t>SEVEN1002</t>
  </si>
  <si>
    <t>Saigon Trade Center D1</t>
  </si>
  <si>
    <t>Tầng trệt, Saigon Trade Center, 37 Tôn Đức Thắng, Phường Bến Nghé, Quận 1, TPHCM</t>
  </si>
  <si>
    <t>SEVEN1004</t>
  </si>
  <si>
    <t>7NOW</t>
  </si>
  <si>
    <t>412 Nguyễn Thị Minh Khai., Phường 02, Quận Tân Bình, Hồ Chí Minh</t>
  </si>
  <si>
    <t>SEVEN1006</t>
  </si>
  <si>
    <t>81 Nguyen Du D1</t>
  </si>
  <si>
    <t>81 Nguyễn Du, Phường Bến Thành, Quận 1, TPHCM</t>
  </si>
  <si>
    <t>SEVEN1010</t>
  </si>
  <si>
    <t>Crescent Residence 1 D7</t>
  </si>
  <si>
    <t>Tầng 1, Lô CR3-1-A, 103 Tôn Dật Tiên, Phường Tân Phú, Quận 7, TPHCM</t>
  </si>
  <si>
    <t>SEVEN1012</t>
  </si>
  <si>
    <t>Saigon Pearl BTH</t>
  </si>
  <si>
    <t>S06 Shophouse Saigon Pearl, 92 Nguyễn Hữu Cảnh, Phường 22, Quận Bình Thạnh, TPHCM</t>
  </si>
  <si>
    <t>SEVEN1013</t>
  </si>
  <si>
    <t>23 Ton That Tung D1</t>
  </si>
  <si>
    <t>23 Tôn Thất Tùng, Phường Phạm Ngũ Lão, Quận 1, TPHCM</t>
  </si>
  <si>
    <t>SEVEN1014</t>
  </si>
  <si>
    <t>Intel Campus D9</t>
  </si>
  <si>
    <t>Lô I2, đường D1, Khu Công Nghệ Cao, Phường Tân Phú, TP Thủ Đức, TPHCM</t>
  </si>
  <si>
    <t>SEVEN1016</t>
  </si>
  <si>
    <t>Cho Ray Hospital</t>
  </si>
  <si>
    <t>201B Nguyễn Chí Thanh, Phường 12, Quận 5, TPHCM</t>
  </si>
  <si>
    <t>SEVEN1017</t>
  </si>
  <si>
    <t>C1-SH.06 VCP BTH</t>
  </si>
  <si>
    <t>C1-SH.06, Tòa Central 1, Vinhomes Central Park, 720A Điện Biên Phủ., Phường 22, Quận Bình Thạnh, Hồ Chí Minh</t>
  </si>
  <si>
    <t>SEVEN1018</t>
  </si>
  <si>
    <t>L1-SH.01A VCP BTH</t>
  </si>
  <si>
    <t>L1-SH.01A, Landmark 1, Vinhomes Central Park, 720A Điện Biên Phủ, Phường 22, Quận Bình Thạnh, TPHCM</t>
  </si>
  <si>
    <t>SEVEN1019</t>
  </si>
  <si>
    <t>39 Ben Van Don D4</t>
  </si>
  <si>
    <t>Khối Tháp TS1, Tầng 1, TS.013, 39-39B Bến Vân Đồn, Phường 12, Quận 4, TPHCM</t>
  </si>
  <si>
    <t>SEVEN1020</t>
  </si>
  <si>
    <t>21B Hau Giang TB</t>
  </si>
  <si>
    <t>21B Hậu Giang, Phường 04, Quận Tân Bình, TPHCM</t>
  </si>
  <si>
    <t>SEVEN1023</t>
  </si>
  <si>
    <t>Hoang Anh Goldhouse NB</t>
  </si>
  <si>
    <t>Nhà DV Hồ bơi Khu B, Hoàng Anh Gold house, 187A Lê Văn Lương, Xã Phước Kiển, Huyện Nhà Bè, TPHCM</t>
  </si>
  <si>
    <t>SEVEN1025</t>
  </si>
  <si>
    <t>L1.04 Rivergate D4</t>
  </si>
  <si>
    <t>Phòng 1.03, Tầng 1, Rivergate Residence, 151-155 Bến Vân Đồn, Phường 06, Quận 4, TPHCM</t>
  </si>
  <si>
    <t>SEVEN1026</t>
  </si>
  <si>
    <t>Lancaster 22 LTT D1</t>
  </si>
  <si>
    <t>Tầng 1, Cao ốc VP – Căn hộ, 22 - 22 Bis Lê Thánh Tôn, Phường Bến Nghé, Quận 1, TPHCM</t>
  </si>
  <si>
    <t>SEVEN1027</t>
  </si>
  <si>
    <t>The Art Gia Hoa D9</t>
  </si>
  <si>
    <t>Khối D, Tầng 1, The Art Gia Hòa, 523A Đỗ Xuân Hợp, Phường Phước Long A, TP Thủ Đức, TPHCM</t>
  </si>
  <si>
    <t>SEVEN1028</t>
  </si>
  <si>
    <t>Cantavil Premier D2</t>
  </si>
  <si>
    <t>Khu thương mại tầng 1, Số 01 Song hành Xa Lộ Hà Nội, Phường An Phú, TP Thủ Đức, TPHCM</t>
  </si>
  <si>
    <t>SEVEN1029</t>
  </si>
  <si>
    <t>SAV1.Sun Avenue D2</t>
  </si>
  <si>
    <t>Căn số 07, Tầng trệt tháp S1, The Sun Avenue, 28 Mai Chí Thọ, Phường An Phú, TP Thủ Đức, TPHCM</t>
  </si>
  <si>
    <t>SEVEN1030</t>
  </si>
  <si>
    <t>SAV6.Sun Avenue D2</t>
  </si>
  <si>
    <t>Căn số 00.06, Tầng trệt tháp S6, The Sun Avenue, 28 Mai Chí Thọ, Phường An Phú, TP Thủ Đức, TPHCM</t>
  </si>
  <si>
    <t>SEVEN1031</t>
  </si>
  <si>
    <t>Millenium Masteri D4</t>
  </si>
  <si>
    <t>Số 01, Tầng trệt, Khối tháp A, Millenium Masteri, 132 Bến Vân Đồn, Phường 06, Quận 4, TPHCM</t>
  </si>
  <si>
    <t>SEVEN1032</t>
  </si>
  <si>
    <t>Park Residence NB</t>
  </si>
  <si>
    <t>Tầng 01, Khối A1, The Park Residence, phân khu số 12 Nguyễn Hữu Thọ, Xã Phước Kiển, Huyện Nhà Bè, TPHCM</t>
  </si>
  <si>
    <t>SEVEN1033</t>
  </si>
  <si>
    <t>Botanica Premier TB</t>
  </si>
  <si>
    <t>BPB-01.05, Botanica Premier Block B, Số 108-112B-114 Hồng Hà, Phường 02, Quận Tân Bình, TPHCM</t>
  </si>
  <si>
    <t>SEVEN1034</t>
  </si>
  <si>
    <t>Hado Centrosa D10</t>
  </si>
  <si>
    <t>Tầng trệt, Tòa nhà Orchid số O-1.TM.05-01, Khu Z756, Số 200 đường 3/2, Phường 12, Quận 10, TPHCM</t>
  </si>
  <si>
    <t>SEVEN1035</t>
  </si>
  <si>
    <t>Orchard Parkview PN</t>
  </si>
  <si>
    <t>OP-01.03 Khu TM-DV-VP-Officetel và Căn hộ,130-132 Hồng Hà, Phường 09, Quận Phú Nhuận, TPHCM</t>
  </si>
  <si>
    <t>SEVEN1036</t>
  </si>
  <si>
    <t>Republic Plaza TB</t>
  </si>
  <si>
    <t>G-K6 &amp; G-K7, Tầng trệt, Khu TTTM Republic Plaza, 18E Cộng Hòa, Phường 04, Quận Tân Bình, TPHCM</t>
  </si>
  <si>
    <t>SEVEN1037</t>
  </si>
  <si>
    <t>Kiosk 412 Nguyen Thi Minh Khai D3</t>
  </si>
  <si>
    <t>HM Town - 412 Nguyễn Thị Minh Khai, Phường 05, Quận 3, TPHCM</t>
  </si>
  <si>
    <t>SEVEN1038</t>
  </si>
  <si>
    <t>Sunrise Riverside NB</t>
  </si>
  <si>
    <t>G.1.05, Tầng 1, Khối G, khu nhà ở xã Phước Kiển tại ấp 5, Xã Phước Kiển, Huyện Nhà Bè, TPHCM</t>
  </si>
  <si>
    <t>SEVEN1040</t>
  </si>
  <si>
    <t>Ton Duc Thang University Campus D7</t>
  </si>
  <si>
    <t>ĐH Tôn Đức Thắng, Canteen tòa nhà J-K, 19 Nguyễn Hữu Thọ, Phường Tân Hưng, Quận 7, TPHCM</t>
  </si>
  <si>
    <t>SEVEN1041</t>
  </si>
  <si>
    <t>SAV4.Sun Avenue D2</t>
  </si>
  <si>
    <t>Căn số 00.19, Tầng trệt tháp 04, The Sun Avenue, 28 Mai Chí Thọ., Phường An Phú, Quận Thủ Đức, Hồ Chí Minh</t>
  </si>
  <si>
    <t>SEVEN1043</t>
  </si>
  <si>
    <t>Manor 2 Kiosk BTH</t>
  </si>
  <si>
    <t>Số GL-01, Tầng trệt, Khu phức hợp The Manor 2, 91 Nguyễn Hữu Cảnh, Phường 22, Quận Bình Thạnh, TPHCM</t>
  </si>
  <si>
    <t>SEVEN1044</t>
  </si>
  <si>
    <t>P3-SH.12A VCP BTH</t>
  </si>
  <si>
    <t>P3-SH.12, Tòa Nhà Park 3, Vinhomes Central Park, 720A Điện Biên Phủ, Phường 22, Quận Bình Thạnh, TPHCM</t>
  </si>
  <si>
    <t>SEVEN1047</t>
  </si>
  <si>
    <t>VNG Campus D7</t>
  </si>
  <si>
    <t>VNG Campus, Lô 3b-4-5-6-7 KCN trong KCX Tân Thuận, Đường số 13, Phường Tân Thuận Đông, Quận 7, TPHCM</t>
  </si>
  <si>
    <t>SEVEN1048</t>
  </si>
  <si>
    <t>FPT University Campus D9</t>
  </si>
  <si>
    <t>Căn tin Đại học FPT – Lô E2A, Đường D1, Khu Công Nghệ Cao, Phường Long Thạnh Mỹ, TP Thủ Đức, TPHCM</t>
  </si>
  <si>
    <t>SEVEN1049</t>
  </si>
  <si>
    <t>Sunrise Riverside-G3 NB</t>
  </si>
  <si>
    <t>G.3.09-10, Tầng 1, Khối G, khu nhà ở xã Phước Kiển tại ấp 5, Xã Phước Kiển, Huyện Nhà Bè, TPHCM</t>
  </si>
  <si>
    <t>SEVEN1050</t>
  </si>
  <si>
    <t>Millenium Masteri-A11 D4</t>
  </si>
  <si>
    <t>Số 11, Tầng trệt, Khối tháp A, Millenium Masteri, 132 Bến Vân Đồn, Phường 06, Quận 4, TPHCM</t>
  </si>
  <si>
    <t>SEVEN1051</t>
  </si>
  <si>
    <t>H3 Ftown D9</t>
  </si>
  <si>
    <t>F-Town 3, Lô E3-2-3-4-5, Đường D2, Khu Công Nghệ Cao, Phường Tân Phú, TP Thủ Đức, TPHCM</t>
  </si>
  <si>
    <t>SEVEN1058</t>
  </si>
  <si>
    <t>Me Linh Point Tower D1</t>
  </si>
  <si>
    <t>Tòa nhà Mê Linh Point Tower, Số 2 Ngô Đức Kế, Phường Bến Nghé, Quận 1, TPHCM</t>
  </si>
  <si>
    <t>SEVEN1059</t>
  </si>
  <si>
    <t>420 Nguyen Thi Minh Khai D3</t>
  </si>
  <si>
    <t>420 Nguyễn Thị Minh Khai, Phường 05, Quận 3, TPHCM</t>
  </si>
  <si>
    <t>SEVEN1060</t>
  </si>
  <si>
    <t>Safira Khang Dien-C.01.16 D9</t>
  </si>
  <si>
    <t>Khu C, Tòa nhà Safira Khang Điền, đường Võ Chí Công, Phường Phú Hữu, TP Thủ Đức, TPHCM</t>
  </si>
  <si>
    <t>SEVEN1061</t>
  </si>
  <si>
    <t>L6-SH.02 VGR D1</t>
  </si>
  <si>
    <t>L6-SH02, Tầng trệt, Lux6, Vinhomes Golden River, 02 Tôn Đức Thắng, Phường Bến Nghé, Quận 1, TPHCM</t>
  </si>
  <si>
    <t>SEVEN1062</t>
  </si>
  <si>
    <t>Novotel D7</t>
  </si>
  <si>
    <t>Tòa nhà Novotel, số 2 Đường C, Phường Tân Phú, Quận 7, TPHCM</t>
  </si>
  <si>
    <t>SEVEN1063</t>
  </si>
  <si>
    <t>Vietjet Plaza TB</t>
  </si>
  <si>
    <t>Tòa nhà CT Plaza, 60A Trường Sơn, Phường 02, Quận Tân Bình, TPHCM</t>
  </si>
  <si>
    <t>SEVEN1064</t>
  </si>
  <si>
    <t>Sky Garden 3-S48.02 D7</t>
  </si>
  <si>
    <t>Shophouse S48-02 Khu Sky Garden 3-R1-3, Khu phố 3, Phường Tân Phong, Quận 7, TPHCM</t>
  </si>
  <si>
    <t>SEVEN1065</t>
  </si>
  <si>
    <t>Richstar7-SH.06 TP</t>
  </si>
  <si>
    <t>Tòa Richstar 7, Shophouse 06, 239-241 Hòa Bình, Phường Hiệp Tân, Quận Tân Phú, TPHCM</t>
  </si>
  <si>
    <t>SEVEN1066</t>
  </si>
  <si>
    <t>Midtown M7-SH.31 D7</t>
  </si>
  <si>
    <t>Cửa hàng số 31, Lô M7, Tòa Signature, Phú Mỹ Hưng - Midtown, Phường Tân Phú, Quận 7, TPHCM</t>
  </si>
  <si>
    <t>SEVEN1067</t>
  </si>
  <si>
    <t>B33-34 Nguyễn Hữu Thọ D7</t>
  </si>
  <si>
    <t>133-135 Đường số 1, Tân Phong - Kim Sơn, Phường Tân Phong, Quận 7, TPHCM</t>
  </si>
  <si>
    <t>SEVEN1068</t>
  </si>
  <si>
    <t>Mizuki MP2-001.05 BC</t>
  </si>
  <si>
    <t>MP2-001.05 tầng trệt - Flora Mizuki - KDC Nguyên Sơn (Mizuki Park), Xã Bình Hưng, Huyện Bình Chánh, TPHCM</t>
  </si>
  <si>
    <t>SEVEN1069</t>
  </si>
  <si>
    <t>Mizuki MP3-001.04 BC</t>
  </si>
  <si>
    <t>MP3-001.04 tầng trệt- Khu căn hộ Flora Mizuki - KDC Nguyên Sơn (Mizuki Park), Xã Bình Hưng, Huyện Bình Chánh, TPHCM</t>
  </si>
  <si>
    <t>SEVEN1070</t>
  </si>
  <si>
    <t>Icon 56-CT01.11 D4</t>
  </si>
  <si>
    <t>CT01.11, số 56 Bến Vân Đồn, Phường 12, Quận 4, TPHCM</t>
  </si>
  <si>
    <t>SEVEN1071</t>
  </si>
  <si>
    <t>Conic Riverside-SH.05 D8</t>
  </si>
  <si>
    <t>SH 05, Conic Riverside, Lô Ba, Phường 07, Quận 8, TPHCM</t>
  </si>
  <si>
    <t>SEVEN1072</t>
  </si>
  <si>
    <t>Nam Phuc S6-3 SH.72 D7</t>
  </si>
  <si>
    <t>Shop 72, Lô S6-3, Chung Cư Nam Phúc-Le Jadin, Phường Tân Phú, Quận 7, TPHCM</t>
  </si>
  <si>
    <t>SEVEN1073</t>
  </si>
  <si>
    <t>Midtown M6-11A-1 D7</t>
  </si>
  <si>
    <t>11A-1, Lô M6, Tòa Symphony, Phú Mỹ Hưng - Midtown, Phường Tân Phú, Quận 7, TPHCM</t>
  </si>
  <si>
    <t>SEVEN1075</t>
  </si>
  <si>
    <t>S2.03-SH15 VGP THD</t>
  </si>
  <si>
    <t>Shophouse 15, Tòa S2.03 Vinhomes Grand Park, Nguyễn Xiển, Phường Long Thạnh Mỹ, TP Thủ Đức, TPHCM</t>
  </si>
  <si>
    <t>SEVEN1076</t>
  </si>
  <si>
    <t>S3.05- SH10 VGP THD</t>
  </si>
  <si>
    <t>Shophouse 10, Tòa S3.05 Vinhomes Grand Park, Nguyễn Xiển, Phường Long Thạnh Mỹ, TP Thủ Đức, TPHCM</t>
  </si>
  <si>
    <t>SEVEN1077</t>
  </si>
  <si>
    <t>Botanica Premier Block A TB</t>
  </si>
  <si>
    <t>BPA-01.06, Botanica Premier Block A, Số 108-112B-114 Hồng Hà, Phường 02, Quận Tân Bình, TPHCM</t>
  </si>
  <si>
    <t>SEVEN1078</t>
  </si>
  <si>
    <t>S5.01-SH10 VGP THD</t>
  </si>
  <si>
    <t>Shophouse 10, Tòa S5.01 Vinhomes Grand Park, Nguyễn Xiển, Phường Long Thạnh Mỹ, TP Thủ Đức, TPHCM</t>
  </si>
  <si>
    <t>SEVEN1079</t>
  </si>
  <si>
    <t>P4-SH.07 VCP BTH</t>
  </si>
  <si>
    <t>P4-SH.07, Tòa Nhà Park 4, Vinhomes Central Park, 720A Điện Biên Phủ, Phường 22, Quận Bình Thạnh, TPHCM</t>
  </si>
  <si>
    <t>SEVEN1081</t>
  </si>
  <si>
    <t>S2.01-SH01 VGP THD</t>
  </si>
  <si>
    <t>Shophouse 01, Tòa S2.01 Vinhomes Grand Park, Nguyễn Xiển, Phường Long Thạnh Mỹ, TP Thủ Đức, TPHCM</t>
  </si>
  <si>
    <t>SEVEN1082</t>
  </si>
  <si>
    <t>S1.06-SH02 VGP THD</t>
  </si>
  <si>
    <t>Shophouse 02, Tòa S1.06 Vinhomes Grand Park, Nguyễn Xiển, Phường Long Thạnh Mỹ, TP Thủ Đức, TPHCM</t>
  </si>
  <si>
    <t>SEVEN1083</t>
  </si>
  <si>
    <t>Lavita Charm A-TM05 THD</t>
  </si>
  <si>
    <t>Shop house TM05, Toà A Lavita Charm, số 58 Đường số 1, Khu phố 6, Phường Trường Thọ, TP Thủ Đức, TPHCM</t>
  </si>
  <si>
    <t>SEVEN1084</t>
  </si>
  <si>
    <t>Sadora B-SH02 THD</t>
  </si>
  <si>
    <t>B-00.002, KDC Lô 6-9 (Sadora), Số 02, Đường số 13, Phường Thủ Thiêm, TP Thủ Đức, TPHCM</t>
  </si>
  <si>
    <t>SEVEN1085</t>
  </si>
  <si>
    <t>Pegasuite Zone 2-PS05 D8</t>
  </si>
  <si>
    <t>Số 01.01, tầng 1 + 2, Chung cư Phương Việt, Số 1002 Tạ Quang Bửu, Phường 06, Quận 8, TPHCM</t>
  </si>
  <si>
    <t>SEVEN1086</t>
  </si>
  <si>
    <t>Sacom Chip Sang THD</t>
  </si>
  <si>
    <t>Lô T2-4, Đường D1, Khu Công Nghệ Cao, Phường Tân Phú, TP Thủ Đức, TPHCM</t>
  </si>
  <si>
    <t>SEVEN1087</t>
  </si>
  <si>
    <t>Lovera Vista B-SH01 BC</t>
  </si>
  <si>
    <t>Số 01.01B, Toà B Lovera Vista, Đường Số 19, Xã Phong Phú, Huyện Bình Chánh, TPHCM</t>
  </si>
  <si>
    <t>SEVEN1088</t>
  </si>
  <si>
    <t>S7.02-SH10 VGP THD</t>
  </si>
  <si>
    <t>Shophouse 10, Tòa S7.02 Vinhomes Grand Park, Nguyễn Xiển, Phường Long Thạnh Mỹ, TP Thủ Đức, TPHCM</t>
  </si>
  <si>
    <t>SEVEN1089</t>
  </si>
  <si>
    <t>185 Pham Ngu Lao D1</t>
  </si>
  <si>
    <t>Số 185 Phạm Ngũ Lão, Phường Phạm Ngũ Lão, Quận 1, TPHCM</t>
  </si>
  <si>
    <t>SEVEN1090</t>
  </si>
  <si>
    <t>S8.03-SH16 VGP THD</t>
  </si>
  <si>
    <t>Shophouse 16, Tòa S8.03 Vinhome Grand Park, 88 Phước Thiện, Phường Long Bình, TP Thủ Đức, TPHCM</t>
  </si>
  <si>
    <t>SEVEN1091</t>
  </si>
  <si>
    <t>479 An Duong Vuong D5</t>
  </si>
  <si>
    <t>Tầng trệt 479 An Dương Vương, Phường 08, Quận 5, TPHCM</t>
  </si>
  <si>
    <t>SEVEN1092</t>
  </si>
  <si>
    <t>12 Su Van Hanh D5</t>
  </si>
  <si>
    <t>Số 12 Sư Vạn Hạnh, Phường 09, Quận 5, TPHCM</t>
  </si>
  <si>
    <t>SEVEN1093</t>
  </si>
  <si>
    <t>36 Nguyen Van Dau PN</t>
  </si>
  <si>
    <t>Số 36 Nguyễn Văn Đậu, Phường 05, Quận Phú Nhuận, TPHCM</t>
  </si>
  <si>
    <t>SEVEN1094</t>
  </si>
  <si>
    <t>24 Ho Huan Nghiep D1</t>
  </si>
  <si>
    <t>Số 24 Hồ Huấn Nghiệp, Phường Bến Nghé, Quận 1, TPHCM</t>
  </si>
  <si>
    <t>SEVEN1095</t>
  </si>
  <si>
    <t>Cobi Tower II D7</t>
  </si>
  <si>
    <t>Tầng 1, Cobi Tower II, Số 5-7 Đường số 8, Phường Tân Phú, Quận 7, TPHCM</t>
  </si>
  <si>
    <t>SEVEN1096</t>
  </si>
  <si>
    <t>S6.03-SH16 VGP THD</t>
  </si>
  <si>
    <t>Shophouse 16 ,Tòa S6.03 Vinhome Grand Park, 88 Phước Thiện, Phường Long Bình, TP Thủ Đức, TPHCM</t>
  </si>
  <si>
    <t>SEVEN1097</t>
  </si>
  <si>
    <t>S9.02-SH14 VGP THD</t>
  </si>
  <si>
    <t>Shophouse 14, Tòa S9.02 Vinhome Grand Park, 88 Phước Thiện, Phường Long Bình, TP Thủ Đức, TPHCM</t>
  </si>
  <si>
    <t>SEVEN1098</t>
  </si>
  <si>
    <t>10A Tran Quoc Toan D3</t>
  </si>
  <si>
    <t>10A Trần Quốc Toản, Phường Võ Thị Sáu, Quận 3, TPHCM</t>
  </si>
  <si>
    <t>SEVEN1099</t>
  </si>
  <si>
    <t>191D Dien Bien Phu BTH</t>
  </si>
  <si>
    <t>191D Điện Biên Phủ, Phường 15, Quận Bình Thạnh</t>
  </si>
  <si>
    <t>SEVEN1100</t>
  </si>
  <si>
    <t>SECC 799 Nguyen Van Linh D7</t>
  </si>
  <si>
    <t>799 Nguyễn Văn Linh, Phường Tân Phú, Quận 7, TPHCM</t>
  </si>
  <si>
    <t>SEVEN1101</t>
  </si>
  <si>
    <t>76 Man Thien THD</t>
  </si>
  <si>
    <t>76 Man Thiện, Phường Tăng Nhơn Phú A, TP Thủ Đức, TPHCM</t>
  </si>
  <si>
    <t>SEVEN1102</t>
  </si>
  <si>
    <t>Uranus-SI15 Q7 SG Riverside Complex D7</t>
  </si>
  <si>
    <t>SI15, Tòa Uranus, Saigon Riverside Complex, số 4 Đào Trí, Phường Phú Mỹ, Quận 7, TPHCM</t>
  </si>
  <si>
    <t>SEVEN1103</t>
  </si>
  <si>
    <t>28-30 D5 BTH</t>
  </si>
  <si>
    <t>Số 28-30, đường D5, Phường 25, Quận Bình Thạnh, TPHCM</t>
  </si>
  <si>
    <t>SEVEN1104</t>
  </si>
  <si>
    <t>Block 2-SH0.06 Sarimi Sala THD</t>
  </si>
  <si>
    <t>Shophouse SH0.06, Block 2, Sarimi Sala, 74 Nguyễn Cơ Thạch, Phường An Lợi Đông, TP Thủ Đức, TPHCM</t>
  </si>
  <si>
    <t>SEVEN1105</t>
  </si>
  <si>
    <t>TCP Garage-TSN Airport TB</t>
  </si>
  <si>
    <t xml:space="preserve">Tầng hầm B2, Khu TM, Nhà để xe ga quốc nội, Sân bay Tân Sơn Nhất, đường Trường Sơn, phường 02, Quận Tân Bình, TPHCM </t>
  </si>
  <si>
    <t>SEVEN1106</t>
  </si>
  <si>
    <t>108 Hoang Quoc Viet D7</t>
  </si>
  <si>
    <t>108 Lot M, Hoàng Quốc Việt, Phường Phú Mỹ, Quận 7, TPHCM</t>
  </si>
  <si>
    <t>SEVEN1107</t>
  </si>
  <si>
    <t>30 Street 17 THD</t>
  </si>
  <si>
    <t>Số 30, đường 17, Phường Linh Chiểu, TP Thủ Đức, TPHCM</t>
  </si>
  <si>
    <t>SEVEN1108</t>
  </si>
  <si>
    <t>Cho Ray Hospital 2</t>
  </si>
  <si>
    <t>Cổng số 3, 201B Nguyễn Chí Thanh, Phường 12, Quận 5, TPHCM</t>
  </si>
  <si>
    <t>SEVEN1109</t>
  </si>
  <si>
    <t>La Casa 20 Le Thi Cho D7</t>
  </si>
  <si>
    <t>Số 01 đường NB2, Khu dân cư La Casa, Phường Phú Thuận, Quận 7, TPHCM</t>
  </si>
  <si>
    <t>SEVEN1110</t>
  </si>
  <si>
    <t>127A7 Tang Nhon Phu THD</t>
  </si>
  <si>
    <t>127A7 Tăng Nhơn Phú, Phường Phước Long B, TP Thủ Đức, TPHCM</t>
  </si>
  <si>
    <t>SEVEN1111</t>
  </si>
  <si>
    <t>QQ1 Ba Vi D10</t>
  </si>
  <si>
    <t>Số nhà QQ1, đường Ba Vì, Phường 15, Quận 10, TPHCM</t>
  </si>
  <si>
    <t>SEVEN1112</t>
  </si>
  <si>
    <t>31D Bui Vien D1</t>
  </si>
  <si>
    <t>Số 31D đường Bùi Viện, phường Phạm Ngũ Lão, Quận 1, TPHCM</t>
  </si>
  <si>
    <t>SEVEN1113</t>
  </si>
  <si>
    <t>138A Trinh Dinh Trong TP</t>
  </si>
  <si>
    <t>Số 138-138A Trịnh Đình Trọng, Phường Phú Trung, Quận Tân Phú, TPHCM</t>
  </si>
  <si>
    <t>SEVEN1114</t>
  </si>
  <si>
    <t>Nhi Dong 3 Hospital</t>
  </si>
  <si>
    <t>15 Võ Trần Chí, Xã Tân Kiên, Huyện Bình Chánh, TPHCM</t>
  </si>
  <si>
    <t>SEVEN1116</t>
  </si>
  <si>
    <t>68 Ngo Duc Ke D1</t>
  </si>
  <si>
    <t>Số 68, đường Ngô Đức Kế, Phường Bến Nghé, Quận 1, TPHCM</t>
  </si>
  <si>
    <t>SEVEN1117</t>
  </si>
  <si>
    <t>250 De Tham D1</t>
  </si>
  <si>
    <t>Số 250 đường Đề Thám, Phường Phạm Ngũ Lão, Quận 1, TPHCM</t>
  </si>
  <si>
    <t>SEVEN1118</t>
  </si>
  <si>
    <t>03-04 C1 CC Ly Thuong Kiet D11</t>
  </si>
  <si>
    <t>Số 03-04 lô C1, chung cư Lý Thường Kiệt, Phường 07, Quận 11, TPHCM</t>
  </si>
  <si>
    <t>SEVEN1119</t>
  </si>
  <si>
    <t>118 Pasteur D1</t>
  </si>
  <si>
    <t>Số 118 đường Pasteur, Phường Bến Nghé, Quận 1, TPHCM</t>
  </si>
  <si>
    <t>SEVEN1120</t>
  </si>
  <si>
    <t>45 Dinh Tien Hoang D1</t>
  </si>
  <si>
    <t>Số 45 đường Đinh Tiên Hoàng, phường Bến Nghé, Quận 1, TPHCM</t>
  </si>
  <si>
    <t>SEVEN1121</t>
  </si>
  <si>
    <t>290D An Duong Vuong D5</t>
  </si>
  <si>
    <t>Số 290D - 290F đường An Dương Vương, phường 4, Quận 5, TPHCM</t>
  </si>
  <si>
    <t>SEVEN1122</t>
  </si>
  <si>
    <t>321 Le Van Sy D3</t>
  </si>
  <si>
    <t>Số 321 đường Lê Văn Sỹ, Phường 13, Quận 3, TPHCM</t>
  </si>
  <si>
    <t>SEVEN1123</t>
  </si>
  <si>
    <t>294 Cao Thang D10</t>
  </si>
  <si>
    <t>Số 294 đường Cao Thắng, Phường 12, Quận 10, TPHCM</t>
  </si>
  <si>
    <t>SEVEN1124</t>
  </si>
  <si>
    <t>34 Huynh Thuc Khang D1</t>
  </si>
  <si>
    <t>Số 34 đường Huỳnh Thúc Kháng, phường Bến Nghé, Quận 1, TPHCM</t>
  </si>
  <si>
    <t>SEVEN1125</t>
  </si>
  <si>
    <t>37 Phan Chu Trinh D1</t>
  </si>
  <si>
    <t>Số 37 đường Phan Chu Trinh, phường Bến Thành, Quận 1, TPHCM</t>
  </si>
  <si>
    <t>SEVEN1126</t>
  </si>
  <si>
    <t>226D Le Van Sy TB</t>
  </si>
  <si>
    <t>Số 226D đường Lê Văn Sỹ, phường 1, Quận Tân Bình, TPHCM</t>
  </si>
  <si>
    <t>SEVEN1127</t>
  </si>
  <si>
    <t>275 Ly Tu Trong D1</t>
  </si>
  <si>
    <t>Số 275 đường Lý Tự Trọng, phường Bến Thành, Quận 1, TPHCM</t>
  </si>
  <si>
    <t>SEVEN1128</t>
  </si>
  <si>
    <t>74 Vo Van Tan D3</t>
  </si>
  <si>
    <t>Số 74 đường Võ Văn Tần, phường Võ Thị Sáu, Quận 3, TPHCM</t>
  </si>
  <si>
    <t>SEVEN1129</t>
  </si>
  <si>
    <t>269E Nguyen Trai D1</t>
  </si>
  <si>
    <t>Số 269E đường Nguyễn Trãi, phường Nguyễn Cư Trinh, Quận 1, TPHCM</t>
  </si>
  <si>
    <t>SEVEN1130</t>
  </si>
  <si>
    <t>68 Nguyen Dinh Chieu D1</t>
  </si>
  <si>
    <t>Số 68 đường Nguyễn Đình Chiểu, phường Đa Kao, Quận 1, TPHCM</t>
  </si>
  <si>
    <t>SEVEN1131</t>
  </si>
  <si>
    <t>33 Thanh Thai D10</t>
  </si>
  <si>
    <t>Số 33 đường Thành Thái, phường 14, Quận 10, TPHCM</t>
  </si>
  <si>
    <t>SEVEN1132</t>
  </si>
  <si>
    <t>207 Pham Ngu Lao D1</t>
  </si>
  <si>
    <t>207 Phạm Ngũ Lão, phường Phạm Ngũ Lão, Quận 1, TPHCM</t>
  </si>
  <si>
    <t>SEVEN1133</t>
  </si>
  <si>
    <t>186 Phan Xich Long PN</t>
  </si>
  <si>
    <t>Số 186 Phan Xích Long, phường 07, Quận Phú Nhuận, TPHCM</t>
  </si>
  <si>
    <t>SEVEN1134</t>
  </si>
  <si>
    <t>102A Cong Quynh D1</t>
  </si>
  <si>
    <t>Số 102A-1 Cống Quỳnh, phường Phạm Ngũ Lão, Quận 1, TPHCM</t>
  </si>
  <si>
    <t>SEVEN1135</t>
  </si>
  <si>
    <t>299 Nguyen Tri Phuong D10</t>
  </si>
  <si>
    <t>Số 299 &amp; 295/2 Nguyễn Tri Phương, Phường 05, Quận 10, TPHCM</t>
  </si>
  <si>
    <t>SEVEN1136</t>
  </si>
  <si>
    <t>26 Dong Du D1</t>
  </si>
  <si>
    <t>Số 26-28 Đông Du, Phường Bến Nghé, Quận 1, TPHCM</t>
  </si>
  <si>
    <t>SEVEN1137</t>
  </si>
  <si>
    <t>955 Tran Hung Dao D5</t>
  </si>
  <si>
    <t>955-957 Trần Hưng Đạo, Phường 01, Quận 5, TPHCM</t>
  </si>
  <si>
    <t>SEVEN1138</t>
  </si>
  <si>
    <t>174 Tran Quang Khai D1</t>
  </si>
  <si>
    <t>Số 174 Trần Quang Khải, Phường Tân Định, Quận 1, TPHCM</t>
  </si>
  <si>
    <t>SEVEN1139</t>
  </si>
  <si>
    <t>79 Nguyen Hue D1</t>
  </si>
  <si>
    <t>Số 79 Nguyễn Huệ, Phường Bến Nghé, Quận 1, TPHCM</t>
  </si>
  <si>
    <t>SEVEN1140</t>
  </si>
  <si>
    <t>71 Street 8 BC</t>
  </si>
  <si>
    <t>Số 71-73 Đường số 8, Xã Bình Hưng, Huyện Bình Chánh, TPHCM</t>
  </si>
  <si>
    <t>SEVEN1141</t>
  </si>
  <si>
    <t>89 Nguyen Du D1</t>
  </si>
  <si>
    <t>89 Nguyễn Du, Phường Bến Thành, Quận 1, TPHCM</t>
  </si>
  <si>
    <t>SEVEN1142</t>
  </si>
  <si>
    <t>29/15 Nguyen Binh Khiem D1</t>
  </si>
  <si>
    <t>Số 29/15 Nguyễn Bỉnh Khiêm, Phường Đa Kao, Quận 1, Hồ Chí Minh</t>
  </si>
  <si>
    <t>SEVEN1143</t>
  </si>
  <si>
    <t>158 Le Thanh Ton D1</t>
  </si>
  <si>
    <t>Số 158 Lê Thánh Tôn, Phường Bến Thành, Quận 1, TPHCM</t>
  </si>
  <si>
    <t>SEVEN1144</t>
  </si>
  <si>
    <t>156 Bui Thi Xuan D1</t>
  </si>
  <si>
    <t>Số 156 Bùi Thị Xuân. P. Phạm Ngũ Lão, Q1, TP.HCM</t>
  </si>
  <si>
    <t>SEVEN1145</t>
  </si>
  <si>
    <t>59 Mac Dinh Chi D1</t>
  </si>
  <si>
    <t>Số 59 Phạm Đĩnh Chi , P. Đa Kao, Q1, TP.HCM</t>
  </si>
  <si>
    <t>SEVEN1146</t>
  </si>
  <si>
    <t>91 Nguyen Thai Hoc D1</t>
  </si>
  <si>
    <t>91 Nguyen Thai Hoc , Quận 1, TP.HCM</t>
  </si>
  <si>
    <t>SEVEN1147</t>
  </si>
  <si>
    <t>25 Nguyen Khac Nhu D1</t>
  </si>
  <si>
    <t>25 Nguyễn Khắc Nhu , Quận 1 , TP.HCM</t>
  </si>
  <si>
    <t>SEVEN1148</t>
  </si>
  <si>
    <t>40 Mac Thi Buoi D1</t>
  </si>
  <si>
    <t>Số 40 Mạc Thị Bưởi, Phường Bến Nghé, Quận 1, Hồ Chí Minh</t>
  </si>
  <si>
    <t>SEVEN1149</t>
  </si>
  <si>
    <t>10 Le Van Huu D1</t>
  </si>
  <si>
    <t>10 Lê Văn Hữu , Q1, TP.HCM</t>
  </si>
  <si>
    <t>SEVEN1150</t>
  </si>
  <si>
    <t>Viettel Tower B 285 CMT8 D10</t>
  </si>
  <si>
    <t>Lô G.01B &amp; G.01C, tầng trệt tháp B, tòa nhà Viettel, 285 Cách Mạng Tháng 8, Phường 12, Quận 10, Hồ Chí Minh</t>
  </si>
  <si>
    <t>SEVEN1151</t>
  </si>
  <si>
    <t>57 Ha Huy Tap D7</t>
  </si>
  <si>
    <t>57 Hà Huy Tập , Q7, TP.HCM</t>
  </si>
  <si>
    <t>SEVEN1152</t>
  </si>
  <si>
    <t>35Bis Mac Dinh Chi D1</t>
  </si>
  <si>
    <t>Số 35Bis đường Mạc Đĩnh Chi , Phường Đa Kao, Quận 1, Hồ Chí Minh</t>
  </si>
  <si>
    <t>SEVEN1153</t>
  </si>
  <si>
    <t>698 Su Van Hanh D10</t>
  </si>
  <si>
    <t>số 698 đường Sư Vạn Hạnh , Phường 12, Quận 10, Hồ Chí Minh</t>
  </si>
  <si>
    <t>SEVEN1154</t>
  </si>
  <si>
    <t>102 Xuan Thuy D2</t>
  </si>
  <si>
    <t>102 Xuân Thủy thảo điền, Q. 2 , TP.HCM</t>
  </si>
  <si>
    <t>SEVEN1155</t>
  </si>
  <si>
    <t>Block 2-SH1.06 Skyline D7</t>
  </si>
  <si>
    <t>Shophouse 1.06, Block 2, Skyline, Phường Phú Thuận, Quận 7, Hồ Chí Minh</t>
  </si>
  <si>
    <t>SEVEN1156</t>
  </si>
  <si>
    <t>Hung Gia 5 - 72 Street 2 D7</t>
  </si>
  <si>
    <t>Số 72 đường số 5, Hưng Gia 5, Phường Tân Phong, Quận 7, Hồ Chí Minh</t>
  </si>
  <si>
    <t>SEVEN1157</t>
  </si>
  <si>
    <t>Saigon South Residences B0.06 NB</t>
  </si>
  <si>
    <t>Shophouse B0.06, Saigon South Residences, Phường Phước Kiển, Quận Nhà Bè, Hồ Chí Minh</t>
  </si>
  <si>
    <t>SEVEN1158</t>
  </si>
  <si>
    <t>26 Do Quang Dau D1</t>
  </si>
  <si>
    <t>Số 26 đường Đỗ Quang Đẩu, Phường Phạm Ngũ Lão, Quận 1, Hồ Chí Minh</t>
  </si>
  <si>
    <t>SEVEN1160</t>
  </si>
  <si>
    <t>38 Co Bac D1</t>
  </si>
  <si>
    <t>Số 38 đường Cô Bắc, Phường Cầu Ông Lãnh, Quận 1, Hồ Chí Minh</t>
  </si>
  <si>
    <t>SEVEN1161</t>
  </si>
  <si>
    <t>21 Phan Ke Binh D1</t>
  </si>
  <si>
    <t>Số 21 Phan Kế Bính, Phường Đa Kao, Quận 1, Hồ Chí Minh</t>
  </si>
  <si>
    <t>SEVEN1162</t>
  </si>
  <si>
    <t>161 Hau Giang D6</t>
  </si>
  <si>
    <t>Số 161 Hậu Giang, Phường 05, Quận 6, Hồ Chí Minh</t>
  </si>
  <si>
    <t>SEVEN1163</t>
  </si>
  <si>
    <t>12 Ap Bac TB</t>
  </si>
  <si>
    <t>Số 12 Ấp Bắc, Phường 13, Quận Tân Bình, Hồ Chí Minh</t>
  </si>
  <si>
    <t>SEVEN1164</t>
  </si>
  <si>
    <t>246 Bui Vien D1</t>
  </si>
  <si>
    <t>Số 246-248 Bùi Viện, Phường Phạm Ngũ Lão, Quận 1, Hồ Chí Minh</t>
  </si>
  <si>
    <t>SEVEN1165</t>
  </si>
  <si>
    <t>Glory Heights 3-01.S11 VGP THD</t>
  </si>
  <si>
    <t>Shophouse 1.S11, tầng 1, Tòa GH3, Glory Heights, Vinhome Grand Park, Phường Long Bình, Quận Thủ Đức, Hồ Chí Minh</t>
  </si>
  <si>
    <t>SEVEN1166</t>
  </si>
  <si>
    <t>D-Joy 61 Nguyen Luong Bang D7</t>
  </si>
  <si>
    <t>Số 61 Nguyễn Lương Bằng, Phường Tân Phú, Quận 7, Hồ Chí Minh</t>
  </si>
  <si>
    <t>SEVEN1167</t>
  </si>
  <si>
    <t>59 Truong Dinh D1</t>
  </si>
  <si>
    <t>Số 59 - 61, đường Trương Định , Phường Bến Thành, Quận 1, Hồ Chí Minh</t>
  </si>
  <si>
    <t>SEVEN1168</t>
  </si>
  <si>
    <t>156 Cong Quynh D1</t>
  </si>
  <si>
    <t>Số 156 đường Cống Quỳnh, phường Phạm Ngũ Lão, Quận 1, TP Hồ Chí Minh</t>
  </si>
  <si>
    <t>SEVEN1169</t>
  </si>
  <si>
    <t>The Manor 1B BTH</t>
  </si>
  <si>
    <t>Shophouse G-BLK-2A, tầng 1, tòa B, Khu phức hợp The Manor 1, số 91 Nguyễn Hữu Cảnh, Phường 22, Quận Bình Thạnh, Hồ Chí Minh</t>
  </si>
  <si>
    <t>SEVEN1170</t>
  </si>
  <si>
    <t>269 Pham Ngu Lao D1</t>
  </si>
  <si>
    <t>Số 269 Phạm Ngũ Lão, Phường Phạm Ngũ Lão, Quận 1, Hồ Chí Minh</t>
  </si>
  <si>
    <t>SEVEN1171</t>
  </si>
  <si>
    <t>My Phat Apt. 137 Nguyen Duc Canh D7</t>
  </si>
  <si>
    <t>số 137 đường Nguyễn Đức Cảnh, Phường Tân Phong, Quận 7, Hồ Chí Minh</t>
  </si>
  <si>
    <t>SEVEN1172</t>
  </si>
  <si>
    <t>6 Phan Boi Chau BTM. D1</t>
  </si>
  <si>
    <t>Số 6 đường Phan Bội Châu, Phường Bến Thành, Quận 1, Hồ Chí Minh</t>
  </si>
  <si>
    <t>SEVEN1174</t>
  </si>
  <si>
    <t>176 Bui Vien D1</t>
  </si>
  <si>
    <t>Số 176 đường Bùi Viện, Phường Phạm Ngũ Lão, Quận 1, Hồ Chí Minh</t>
  </si>
  <si>
    <t>SEVEN1994</t>
  </si>
  <si>
    <t>Central Kitchen</t>
  </si>
  <si>
    <t>46 Lot M, đường Hoàng Quốc Việt, Phường Phú Mỹ, Quận 7, Hồ Chí Minh</t>
  </si>
  <si>
    <t>SEVEN1996</t>
  </si>
  <si>
    <t>SSV WAREHOUSE – Chill</t>
  </si>
  <si>
    <t>Lô II-3, Nhóm CN II, Đường số 11, Khu công nghiệp Tân Bình., Phường Tây Thạnh, Quận Tân Phú, Hồ Chí Minh</t>
  </si>
  <si>
    <t>SEVEN1997</t>
  </si>
  <si>
    <t>SSV WAREHOUSE – Freezer</t>
  </si>
  <si>
    <t>Lô G, Đường Số 6, KCN Sóng Thần 2., Phường Dĩ An, Quận Dĩ An, Bình Dương</t>
  </si>
  <si>
    <t>SEVEN1998</t>
  </si>
  <si>
    <t>SSV Office Warehouse</t>
  </si>
  <si>
    <t>412 Nguyễn Thị Minh Khai., Phường 03, Quận 3, Hồ Chí Minh</t>
  </si>
  <si>
    <t>SEVEN1999</t>
  </si>
  <si>
    <t>SSV WAREHOUSE - Ambient</t>
  </si>
  <si>
    <t>Nhà kho D2, Lô D2, Khu công nghiệp Tân Phú Trung., Phường Tân Phú Trung, Quận Củ Chi, Hồ Chí Minh</t>
  </si>
  <si>
    <t>SEVEN1A01</t>
  </si>
  <si>
    <t>Long An Hospital Store L6</t>
  </si>
  <si>
    <t>BV Sản Nhi Long An, 136C, Tỉnh lộ 827, Khu phố Bình An 1. , Phường 7, Quận Tân An, Long An</t>
  </si>
  <si>
    <t>SEVEN1B01</t>
  </si>
  <si>
    <t>Opal B1-SH02 DA BD</t>
  </si>
  <si>
    <t>B1.01.02, Tầng 1, Khu TM-DV(Opal Boulevard), 10 Kha Vạn Cân, Phường An Bình, TP Dĩ An, Tỉnh Bình Dương</t>
  </si>
  <si>
    <t>SEVEN1B02</t>
  </si>
  <si>
    <t>Ruby-SH20 Charm City DA BD</t>
  </si>
  <si>
    <t>R01.20, tòa Ruby Charm City, 115 đường ĐT 743C, Phường Dĩ An, TP Dĩ An, Tỉnh Bình Dương</t>
  </si>
  <si>
    <t>SEVEN1B03</t>
  </si>
  <si>
    <t>Happy One Central A BD</t>
  </si>
  <si>
    <t>Tòa A Happy One Central, 113 đường 30/4, Phường Phú Hòa, Quận Thủ Dầu Một, Bình Dương</t>
  </si>
  <si>
    <t>SEVEN1B04</t>
  </si>
  <si>
    <t>Bcons 40 Thong Nhat BD</t>
  </si>
  <si>
    <t>40A-40B Khu căn hộ Bcons, 40 đường Thống Nhất, Phường Đông Hòa, Quận Dĩ An, Bình Dương</t>
  </si>
  <si>
    <t>SMART-HCM-Q7-0006</t>
  </si>
  <si>
    <t>smart0006</t>
  </si>
  <si>
    <t>Sunshine Mart S00502 - S-Mart City Saigon</t>
  </si>
  <si>
    <t>Khu TM số S1.A1.01.03, Tầng 01, Tháp S1, Số 23 Phú Thuận, Phường Tân Phú, Quận 7, Thành phố Hồ Chí Minh</t>
  </si>
  <si>
    <t>SUNSHINE</t>
  </si>
  <si>
    <t>SMART-HCM-Q7-0007</t>
  </si>
  <si>
    <t>smart0007</t>
  </si>
  <si>
    <t>Sunshine Mart E2</t>
  </si>
  <si>
    <t>Tầng trệt, tòa C, Sunshine Diamond River, Đường Đào Trí, Phường Phú Thuận, Quận 7, TP. HCM</t>
  </si>
  <si>
    <t>SONGNGOC-HCM-Q8-20615</t>
  </si>
  <si>
    <t>CÔNG TY TNHH MTV SONG NGỌC</t>
  </si>
  <si>
    <t>144/8C Hưng Phú, Phường 8, Quận 8, Thành phố Hồ Chí Minh, Việt Nam</t>
  </si>
  <si>
    <t>SONG NGỌC</t>
  </si>
  <si>
    <t>SONGNGOC-HCM-BCU-001</t>
  </si>
  <si>
    <t>SONGNGOC-001</t>
  </si>
  <si>
    <t>CHI NHÁNH CÔNG TY TNHH MTV SONG NGỌC</t>
  </si>
  <si>
    <t>26 - 28 Đường số 10, KDC Bình Hưng, ấp 2, Xã Bình Hưng, Huyện Bình Chánh, Thành phố Hồ Chí Minh, Việt Nam</t>
  </si>
  <si>
    <t>Tiktok-HCM-01-0000</t>
  </si>
  <si>
    <t>Tiktok-HCM-01</t>
  </si>
  <si>
    <t>Tiktok Shop</t>
  </si>
  <si>
    <t>207/25/3 Phạm Văn Hai, phường Tân Sơn Nhất, Thành phố Hồ Chí Minh, Việt Nam</t>
  </si>
  <si>
    <t xml:space="preserve">Tiktok </t>
  </si>
  <si>
    <t>TMART-HCM-BCU-01053</t>
  </si>
  <si>
    <t>Tmart01053</t>
  </si>
  <si>
    <t>CÔNG TY CỔ PHẦN T - MARTSTORES 73.SG QUẦY Liên ấp 2-6 Vĩnh Lộc A, HCM</t>
  </si>
  <si>
    <t>F2/39AC Liên ấp 2-6, Vĩnh Lộc A, Bình Chánh, HCM</t>
  </si>
  <si>
    <t>9%; MIENNAM</t>
  </si>
  <si>
    <t>TMART-HCM-BTN-01054</t>
  </si>
  <si>
    <t>Tmart01054</t>
  </si>
  <si>
    <t>CÔNG TY CỔ PHẦN T - MARTSTORES 74.SG QUẦY 1410 Tỉnh Lộ 10, HCM</t>
  </si>
  <si>
    <t>SỐ 1410 ĐƯỜNG TỈNH LỘ 10, QUẬN BÌNH TÂN, TP HCM</t>
  </si>
  <si>
    <t>TMART-HCM-Q12-01055</t>
  </si>
  <si>
    <t>Tmart01055</t>
  </si>
  <si>
    <t>CÔNG TY CỔ PHẦN T - MARTSTORES 75. SG Quầy Trịnh Thị Dối</t>
  </si>
  <si>
    <t>TRỊNH THỊ DỐI , QUẬN 12, HCM</t>
  </si>
  <si>
    <t>TMART-HCM-Q12-01056</t>
  </si>
  <si>
    <t>Tmart01056</t>
  </si>
  <si>
    <t>CÔNG TY CỔ PHẦN T - MARTSTORES 76. SG Quầy 245 Trần Thị Cờ, HCM</t>
  </si>
  <si>
    <t>245 Trần Thị Cờ, P.Thới An, Q.12, HCM</t>
  </si>
  <si>
    <t>TMART-HCM-Q12-01057</t>
  </si>
  <si>
    <t>Tmart01057</t>
  </si>
  <si>
    <t>CÔNG TY CỔ PHẦN T - MARTSTORES 77. SG QUẦY 71 BÙI VĂN NGỮ, HCM</t>
  </si>
  <si>
    <t>SỐ  71 BÙI VĂN NGỮ, P. TÂN CHÁNH HIỆP, Q.12, HCM</t>
  </si>
  <si>
    <t>TMART-HCM-Q12-01060</t>
  </si>
  <si>
    <t>Tmart01060</t>
  </si>
  <si>
    <t>CÔNG TY CỔ PHẦN T - MARTSTORES 80.SG QUẦY 323 ĐƯỜNG HT13, HCM</t>
  </si>
  <si>
    <t>SỐ 232 ĐƯỜNG HT13, P. HIỆP THÀNH, QUẬN 12, TP HCM</t>
  </si>
  <si>
    <t>KL-HCM-TBH-TPTHUCPHAM</t>
  </si>
  <si>
    <t>TPTHUCPHAM</t>
  </si>
  <si>
    <t>CÔNG TY TNHH THÀNH PHỐ THỰC PHẨM</t>
  </si>
  <si>
    <t>Số 6/11A Phạm Văn Hai, Phường Tân Sơn Hòa, TP Hồ Chí Minh, Việt Nam.</t>
  </si>
  <si>
    <t>KL-HCM-Q9-TROPIA</t>
  </si>
  <si>
    <t>TROPIA-HCM-Q9</t>
  </si>
  <si>
    <t>HỘ KINH DOANH TROPIA MART</t>
  </si>
  <si>
    <t>Căn 1.13, Tầng 1, Tòa S8.02, Khu nhà ở cao tầng - Dự án khu dân cư và công viên Phước Thiện, số 88 đường Phước Thiện, khu phố Phước Thiện, Phường Long Bình, TP Hồ Chí Minh, Việt Nam.</t>
  </si>
  <si>
    <t>SG008</t>
  </si>
  <si>
    <t>TROPIA</t>
  </si>
  <si>
    <t>KL-HCM-TDC-VANCUONG</t>
  </si>
  <si>
    <t>TRẦN VĂN CƯỜNG</t>
  </si>
  <si>
    <t>B1-01-09 CC Opal Boulevard, 10 Kha Vạn Cân, KP Bình Đường 2, Phường Dĩ An, Thành phố Hồ Chí Minh, Việt Nam.</t>
  </si>
  <si>
    <t>VIETY-KHA-00-001</t>
  </si>
  <si>
    <t>VIETY-001</t>
  </si>
  <si>
    <t>CHI NHÁNH NHA TRANG - CÔNG TY TNHH VIỆT Ý HÀ NỘI CENTER</t>
  </si>
  <si>
    <t>Tầng 1-TTTM tòa nhà OC1, số 3-5 đường Phạm Văn Đồng, Phường Vĩnh Phước, Thành phố Nha Trang, Tỉnh Khánh Hòa, Việt Nam</t>
  </si>
  <si>
    <t>HÀ NỘI CENTER</t>
  </si>
  <si>
    <t>VNPOST-HCM-CCI-001</t>
  </si>
  <si>
    <t>vnpost001</t>
  </si>
  <si>
    <t>BHBĐ Củ Chi</t>
  </si>
  <si>
    <t>174 TL8, TT. Củ Chi, Củ Chi, Hồ Chí Minh 733000, Việt Nam</t>
  </si>
  <si>
    <t>VNPOST-HCM-PNN-002</t>
  </si>
  <si>
    <t>vnpost002</t>
  </si>
  <si>
    <t>BHBĐ Phú Nhuận</t>
  </si>
  <si>
    <t>241 Phan Đình Phùng, Phường 15, Phú Nhuận, Hồ Chí Minh 72200, Việt Nam</t>
  </si>
  <si>
    <t>VNPOST-HCM-BTH-003</t>
  </si>
  <si>
    <t>vnpost003</t>
  </si>
  <si>
    <t>BHBĐ Bình Thạnh</t>
  </si>
  <si>
    <t>3 Phan Đăng Lưu, Phường 1, Bình Thạnh, Hồ Chí Minh, Việt Nam</t>
  </si>
  <si>
    <t>VNPOST-HCM-CCI-005</t>
  </si>
  <si>
    <t>BHBĐ Tân Trung</t>
  </si>
  <si>
    <t>Ấp 12, Xã Tân Thạnh Đông, TP Hồ Chí Minh</t>
  </si>
  <si>
    <t>VNPOST-HCM-HHM-004</t>
  </si>
  <si>
    <t>BHBĐ Hóc Môn</t>
  </si>
  <si>
    <t>Số 57/7, Khu phố 5, Thị trấn Hóc Môn, Huyện Hóc Môn, Thành phố Hồ Chí Minh</t>
  </si>
  <si>
    <t>VNPOST-HCM-TPU-006</t>
  </si>
  <si>
    <t>BHBĐ Tân Phú</t>
  </si>
  <si>
    <t>Số 90, Lô B Đường Nguyễn Sơn, Khu chung cư Tân Phú, Phường Phú Thọ Hòa, TP Hồ Chí Minh</t>
  </si>
  <si>
    <t>WIN-DLK-00-017</t>
  </si>
  <si>
    <t>CHI NHÁNH ĐẮK LẮK</t>
  </si>
  <si>
    <t>Số 78 Lý Thường Kiệt, Phường Thắng Lợi, TP.Buôn Ma Thuột, Tỉnh Đắk Lắk, Việt Nam</t>
  </si>
  <si>
    <t>WIN-BLU-00-018</t>
  </si>
  <si>
    <t>WIN-018</t>
  </si>
  <si>
    <t>CHI NHÁNH BẠC LIÊU</t>
  </si>
  <si>
    <t>Khu Trung tâm Thương mại Bạc Liêu, Phường 3, Thành Phố Bạc Liêu, Tỉnh Bạc Liêu, Việt Nam</t>
  </si>
  <si>
    <t>WIN-VLG-00-019</t>
  </si>
  <si>
    <t>WIN-019</t>
  </si>
  <si>
    <t>CHI NHÁNH VĨNH LONG</t>
  </si>
  <si>
    <t>Lô L2-09, Lầu 2, Trung Tâm Thương Mại Vincom Plaza Vĩnh Long, Phường 4, Thành phố  Vĩnh Long, Tỉnh Vĩnh Long, Việt Nam</t>
  </si>
  <si>
    <t>WIN-HUE-00-021</t>
  </si>
  <si>
    <t>CHI NHÁNH THỪA THIÊN HUẾ</t>
  </si>
  <si>
    <t>50A Hùng Vương, Phường Phú Nhuận, Thành phố Huế, Tỉnh Thừa Thiên - Huế, Việt Nam</t>
  </si>
  <si>
    <t>WIN-GLI-00-022</t>
  </si>
  <si>
    <t>CHI NHÁNH GIA LAI</t>
  </si>
  <si>
    <t>Trung tâm thương mại Pleiku, Phường Diên Hồng, Thành phố  Pleiku, Tỉnh Gia Lai, Việt Nam</t>
  </si>
  <si>
    <t>WIN-DNI-00-023</t>
  </si>
  <si>
    <t>CHI NHÁNH ĐỒNG NAI</t>
  </si>
  <si>
    <t>TTTM Vincom Biên Hòa- Đồng Nai, 1096 Phạm Văn Thuận, KP2, Phường Tân Mai, Thành phố Biên Hoà, Tỉnh Đồng Nai, Việt Nam</t>
  </si>
  <si>
    <t>WIN-BDG-00-024</t>
  </si>
  <si>
    <t>CHI NHÁNH BÌNH DƯƠNG</t>
  </si>
  <si>
    <t>Tầng trệt, chợ Dĩ An, Phường Dĩ An, Thành phố Dĩ An, Tỉnh Bình Dương, Việt Nam</t>
  </si>
  <si>
    <t>WIN-NTN-00-027</t>
  </si>
  <si>
    <t>CHI NHÁNH NINH THUẬN</t>
  </si>
  <si>
    <t>Số 122 đường 16/4, Phường Mỹ Hải, TP. Phan Rang-Tháp Chàm, Tỉnh Ninh Thuận, Việt Nam</t>
  </si>
  <si>
    <t>WIN-KHA-00-028</t>
  </si>
  <si>
    <t>CHI NHÁNH KHÁNH HÒA</t>
  </si>
  <si>
    <t>Số 60 Thái Nguyên, Phường Phương Sài, Thành phố Nha Trang, Tỉnh Khánh Hòa, Việt Nam</t>
  </si>
  <si>
    <t>WIN-HUG-00-033</t>
  </si>
  <si>
    <t>CHI NHÁNH HẬU GIANG</t>
  </si>
  <si>
    <t>TTTM Vincom Plaza Hậu Giang, Khu Vực 3, Phường V, Thành phố Vị Thanh, Tỉnh Hậu Giang, Việt Nam</t>
  </si>
  <si>
    <t>WIN-PYN-00-039</t>
  </si>
  <si>
    <t>WIN-039</t>
  </si>
  <si>
    <t>CHI NHÁNH PHÚ YÊN</t>
  </si>
  <si>
    <t>Góc Đông Bắc ngã tư đường Hùng Vương và đường Trần Phú, Phường 7, TP Tuy Hoà, Tỉnh Phú Yên, Việt Nam</t>
  </si>
  <si>
    <t>WIN-LAN-00-041</t>
  </si>
  <si>
    <t>CHI NHÁNH LONG AN</t>
  </si>
  <si>
    <t>Ngã tư Hùng Vương và Mai Thị Tốt, Phường 2, Thành phố Tân An, Tỉnh Long An, Việt Nam</t>
  </si>
  <si>
    <t>WIN-QNI-00-042</t>
  </si>
  <si>
    <t>CHI NHÁNH QUẢNG NGÃI</t>
  </si>
  <si>
    <t>TTTM Vincom Plaza Quảng Ngãi, số 26 đường Lê Thánh Tôn, Phường Nghĩa Chánh, Thành phố Quảng Ngãi, Tỉnh Quảng Ngãi, Việt Nam</t>
  </si>
  <si>
    <t>WIN-TNH-00-046</t>
  </si>
  <si>
    <t>CHI NHÁNH TÂY NINH</t>
  </si>
  <si>
    <t>TTTM Vincom Plaza Tây Ninh, khu phố 1, Phường 3, Thành phố Tây Ninh, Tỉnh Tây Ninh, Việt Nam</t>
  </si>
  <si>
    <t>WIN-VTU-00-047</t>
  </si>
  <si>
    <t>CHI NHÁNH BÀ RỊA - VŨNG TÀU</t>
  </si>
  <si>
    <t>09 Nguyễn Hữu Cảnh, Phường Thắng Nhất, Thành Phố Vũng Tàu, Tỉnh Bà Rịa - Vũng Tàu, Việt Nam</t>
  </si>
  <si>
    <t>WIN-TVH-00-053</t>
  </si>
  <si>
    <t>CHI NHÁNH TRÀ VINH</t>
  </si>
  <si>
    <t>TTTM Vincom Plaza Trà Vinh, Khóm 3, Phường 2, Thành phố Trà Vinh, Tỉnh Trà Vinh, Việt Nam</t>
  </si>
  <si>
    <t>WIN-KGG-00-057</t>
  </si>
  <si>
    <t>CHI NHÁNH KIÊN GIANG</t>
  </si>
  <si>
    <t>TTTM Vincom Plaza Kiên Giang, Lô A12, Đường Cô Bắc, Khu Phố, Phường Vĩnh Bảo, Thành phố Rạch Giá, Tỉnh Kiên Giang, Việt Nam</t>
  </si>
  <si>
    <t>WIN-CMU-00-060</t>
  </si>
  <si>
    <t>CHI NHÁNH CÀ MAU</t>
  </si>
  <si>
    <t>TTTM Vincom Plaza Cà Mau, Phường 1, Thành phố Cà Mau, Tỉnh Cà Mau, Việt Nam</t>
  </si>
  <si>
    <t>WIN-QNM-00-061</t>
  </si>
  <si>
    <t>CHI NHÁNH QUẢNG NAM</t>
  </si>
  <si>
    <t>53 Đinh Tiên Hoàng, Phường Tân An, Thành phố Hội An, Tỉnh Quảng Nam, Việt Nam</t>
  </si>
  <si>
    <t>WIN-BTN-00-062</t>
  </si>
  <si>
    <t>CHI NHÁNH BÌNH THUẬN</t>
  </si>
  <si>
    <t>9 Nguyễn Tương, Phường Phú Thủy, Thành phố  Phan Thiết, Tỉnh Bình Thuận, Việt Nam</t>
  </si>
  <si>
    <t>WIN-TGG-00-063</t>
  </si>
  <si>
    <t>CHI NHÁNH TIỀN GIANG</t>
  </si>
  <si>
    <t>200 Nam Kỳ Khởi Nghĩa, Phường 1, Thành phố Mỹ Tho, Tỉnh Tiền Giang, Việt Nam</t>
  </si>
  <si>
    <t>WIN-STG-00-066</t>
  </si>
  <si>
    <t>CHI NHÁNH SÓC TRĂNG</t>
  </si>
  <si>
    <t>L02-01 Tầng 2, TTTM Vincom Plaza Sóc Trăng, số 22 Đường Trần, Phường 2, Thành phố Sóc Trăng, Tỉnh Sóc Trăng, Việt Nam</t>
  </si>
  <si>
    <t>WIN-BTE-00-067</t>
  </si>
  <si>
    <t>CHI NHÁNH BẾN TRE</t>
  </si>
  <si>
    <t>116A1 Trương Định, Phường 6, Thành phố Bến Tre, Tỉnh Bến Tre, Việt Nam</t>
  </si>
  <si>
    <t>WIN-QTI-00-070</t>
  </si>
  <si>
    <t>CHI NHÁNH QUẢNG TRỊ</t>
  </si>
  <si>
    <t>35 Hùng Vương, Phường 1, Thành phố Đông Hà, Tỉnh Quảng Trị, Việt Nam</t>
  </si>
  <si>
    <t>WIN-BDH-00-071</t>
  </si>
  <si>
    <t>CHI NHÁNH BÌNH ĐỊNH</t>
  </si>
  <si>
    <t>52 Tăng Bạt Hổ, Phường Lê Lợi, Thành phố Quy Nhơn, Tỉnh Bình Định, Việt Nam</t>
  </si>
  <si>
    <t>WIN-BPC-00-092</t>
  </si>
  <si>
    <t>WIN-092</t>
  </si>
  <si>
    <t>CHI NHÁNH BÌNH PHƯỚC</t>
  </si>
  <si>
    <t>36 Nguyễn Chánh, Phường Tân Phú, Thành Phố Đồng Xoài, Tỉnh Bình Phước, Việt Nam</t>
  </si>
  <si>
    <t>WIN-HCM-Q10-1511</t>
  </si>
  <si>
    <t>win1511</t>
  </si>
  <si>
    <t>WM VCP HCM Ba Tháng Hai</t>
  </si>
  <si>
    <t>3-3C Ba Tháng Hai, P. 11, Quận 10, TP. Hồ Chí Minh Việt Nam</t>
  </si>
  <si>
    <t>Winmart</t>
  </si>
  <si>
    <t>WIN-HCM-TB-1513</t>
  </si>
  <si>
    <t>win1513</t>
  </si>
  <si>
    <t>WM VCP HCM Cộng Hòa</t>
  </si>
  <si>
    <t>15-17 Cộng Hòa, P.4 , Quận Tân Bình, HCM</t>
  </si>
  <si>
    <t>WIN1518</t>
  </si>
  <si>
    <t>WM BDG Mỹ Phước 1</t>
  </si>
  <si>
    <t>Khu công nghiệp Mỹ Phước I, Bến Cát, T. Bình Dương Việt Nam</t>
  </si>
  <si>
    <t>WIN-HCM-TB-1527</t>
  </si>
  <si>
    <t>win1527</t>
  </si>
  <si>
    <t>WM HCM Bàu Cát</t>
  </si>
  <si>
    <t>CC Bàu Cát II - Đường Vườn Lan, P.10, Quận Tân Bình, HCM</t>
  </si>
  <si>
    <t>WIN-HCM-Q2-1528</t>
  </si>
  <si>
    <t>WIN1528</t>
  </si>
  <si>
    <t>WM HCM Bình Trưng</t>
  </si>
  <si>
    <t>231 Nguyễn Thị Định , P. Bình Trưng Tây , Q. 2 , TP. Hồ Chí Minh, Việt Nam</t>
  </si>
  <si>
    <t>WIN-HCM-TDC-1544</t>
  </si>
  <si>
    <t>WIN1544</t>
  </si>
  <si>
    <t>WM VCP HCM Thủ Đức</t>
  </si>
  <si>
    <t>216 Võ Văn Ngân, phường Bình Thọ, Quận Thủ Đức, TP. Hồ Chí Minh Việt Nam</t>
  </si>
  <si>
    <t>WIN-HCM-Q1-1545</t>
  </si>
  <si>
    <t>WM VCC HCM Đồng Khởi</t>
  </si>
  <si>
    <t>Vincom Center Đồng Khởi, 72, Lê Thánh Tôn, Quận 1, HCM</t>
  </si>
  <si>
    <t>WIN1548</t>
  </si>
  <si>
    <t>WM VCP DNI Biên Hòa</t>
  </si>
  <si>
    <t>Tầng 2 – TTTM Vincom Biên Hòa – 201, Phạm Văn Thuận, P. Tân Mai, T. Đồng Nai Việt Nam</t>
  </si>
  <si>
    <t>WIN-HCM-GVP-1549</t>
  </si>
  <si>
    <t>win1549</t>
  </si>
  <si>
    <t>WM VCP HCM Quang Trung</t>
  </si>
  <si>
    <t>190 đường Quang Trung, P.10, Q.Gò Vấp, HCM</t>
  </si>
  <si>
    <t>WIN-HCM-GVP-1551</t>
  </si>
  <si>
    <t>win1551</t>
  </si>
  <si>
    <t>WM VCP HCM Phan Văn Trị</t>
  </si>
  <si>
    <t>Số A12 Phan Văn Trị, P.7, Q.Gò Vấp, HCM</t>
  </si>
  <si>
    <t>WIN1560</t>
  </si>
  <si>
    <t>WM BDG Dĩ An</t>
  </si>
  <si>
    <t>Thị trấn Dĩ An, P. Tân Đông Hiệp, Thành phố Dĩ An, T. Bình Dương Việt Nam</t>
  </si>
  <si>
    <t>WIN-HCM-Q2-1561</t>
  </si>
  <si>
    <t>WIN1561</t>
  </si>
  <si>
    <t>WM VCC HCM Thảo Điền</t>
  </si>
  <si>
    <t>37 Phường Thảo Điền, Q. 2 , TP. Hồ Chí Minh, Việt Nam</t>
  </si>
  <si>
    <t>WIN-HCM-Q9-1567</t>
  </si>
  <si>
    <t>WIN1567</t>
  </si>
  <si>
    <t>WM VCP HCM Lê Văn Việt</t>
  </si>
  <si>
    <t>50 Lê Văn Việt P. Hiệp Phú Q.9, HCM</t>
  </si>
  <si>
    <t>WIN-HCM-Q2-1568</t>
  </si>
  <si>
    <t>WIN1568</t>
  </si>
  <si>
    <t>WM VC+ HCM Nguyễn Duy Trinh</t>
  </si>
  <si>
    <t>307 Số 307 Nguyễn Duy Trinh, P. Bình Trưng Tây, Q. 2, TP. Hồ Chí Minh Việt Nam</t>
  </si>
  <si>
    <t>WIN-HCM-BTH-1596</t>
  </si>
  <si>
    <t>WIN1596</t>
  </si>
  <si>
    <t>WM VCP HCM Sài Gòn Res</t>
  </si>
  <si>
    <t>TTTM Vincom Plaza Sài Gòn Res Số, 188,Đường Nguyễn Xí,Phường 26, Quận Bình Thạnh, HCM</t>
  </si>
  <si>
    <t>WIN-HCM-Q7-1597</t>
  </si>
  <si>
    <t>WIN1597</t>
  </si>
  <si>
    <t>WM VC+ HCM Nam Long</t>
  </si>
  <si>
    <t>VC+ KĐT Nam Long Số 71,Trần Trọng, Cung, P. Tân Thuận Đông, Q7, TP. HCM</t>
  </si>
  <si>
    <t>WIN-HCM-BTH-1630</t>
  </si>
  <si>
    <t>WM VCC HCM Landmark 81</t>
  </si>
  <si>
    <t>Tòa nhà 81 tầng,Khu Central Park, KĐT Central Park, P22, Quận Bình Thạnh, HCM</t>
  </si>
  <si>
    <t>WIN-HCM-TBH-1631</t>
  </si>
  <si>
    <t>win1631</t>
  </si>
  <si>
    <t>WM VC+ HCM Phổ Quang</t>
  </si>
  <si>
    <t>Số 10 Đường Phổ Quang, P.2, Quận Tân Bình, HCM</t>
  </si>
  <si>
    <t>WIN1674</t>
  </si>
  <si>
    <t>WM VCP BDG Dĩ An</t>
  </si>
  <si>
    <t>Số 1579 tờ bản đồ 43, khu phố Thống Nhất, p. Dĩ An, TP. Dĩ An , T. Bình Dương</t>
  </si>
  <si>
    <t>WIN-HCM-Q7-1681</t>
  </si>
  <si>
    <t>WIN1681</t>
  </si>
  <si>
    <t>WM HCM Hưng Gia</t>
  </si>
  <si>
    <t>36/25 Phạm Văn Nghị, Sky Garden 3, P. Tân Phong, Q. 7, HCM</t>
  </si>
  <si>
    <t>WIN-HCM-BCU-1683</t>
  </si>
  <si>
    <t>WM HCM Trung Sơn</t>
  </si>
  <si>
    <t>Tầng trệt Cao ốc Silland, số nhà 7J, đường số 9A, Khu dân cư Trung Sơn, ấp 4B, xã Bình Hưng, huyện Bình Chánh, HCM</t>
  </si>
  <si>
    <t>WIN-HCM-Q2-1685</t>
  </si>
  <si>
    <t>WM HCM Diamond</t>
  </si>
  <si>
    <t>Gian hàng 1,2,3 Tầng Hầm B2, Tòa, nhà T4, Số 01 đường số 104-BTT, khu phố 3, Bình Trưng Tây, Quận 2, TP. Hồ Chí Minh Việt Nam</t>
  </si>
  <si>
    <t>WIN-HCM-TDC-1702</t>
  </si>
  <si>
    <t>win1702</t>
  </si>
  <si>
    <t>WM HCM Novia Thủ Đức</t>
  </si>
  <si>
    <t>CC Flora Novia, 1061 Phạm Văn Đồng, phường Linh Tây, thành phố Thủ Đức, thành phố HCM, Việt Nam</t>
  </si>
  <si>
    <t>WIN-HCM-Q1-2023</t>
  </si>
  <si>
    <t>WIN2023</t>
  </si>
  <si>
    <t>WM+ HCM 331C Trần Hưng Đạo</t>
  </si>
  <si>
    <t>331C Trần Hưng Đạo, Phường Cô Giang, Quận 1, HCM</t>
  </si>
  <si>
    <t>Winlife</t>
  </si>
  <si>
    <t>WIN-HCM-Q2-2026</t>
  </si>
  <si>
    <t>WIN2026</t>
  </si>
  <si>
    <t>WM+ HCM Hoàng Anh River View</t>
  </si>
  <si>
    <t>Căn hộ B01-08, tầng trệt Khu căn hộ, Hoàng Anh River view, 37 Nguyễn, Văn Hưởng, P. Thảo Điền, Q. 2, TP. Hồ Chí Minh Việt Nam</t>
  </si>
  <si>
    <t>WIN-HCM-Q4-2030</t>
  </si>
  <si>
    <t>WIN2030</t>
  </si>
  <si>
    <t>WM+ HCM 24-24B Tôn Đản</t>
  </si>
  <si>
    <t>Số 24B-24 Tôn Đản, Phường 13, Quận 4, TP. Hồ Chí Minh Việt Nam</t>
  </si>
  <si>
    <t>WIN-HCM-BTH-2035</t>
  </si>
  <si>
    <t>WM+ HCM 323-325 Bùi Hữu Nghĩa</t>
  </si>
  <si>
    <t>323 Bùi Hữu Nghĩa, Phường 1, Quận Bình Thạnh, HCM</t>
  </si>
  <si>
    <t>WIN-HCM-Q11-2036</t>
  </si>
  <si>
    <t>WIN2036</t>
  </si>
  <si>
    <t>WIN HCM Thuận Việt</t>
  </si>
  <si>
    <t>CC Phú Thuận Việt, 319 Lý Thường Kiệt, Phường 15, Quận 11, TP. Hồ Chí Minh</t>
  </si>
  <si>
    <t>WIN-HCM-HNB-2042</t>
  </si>
  <si>
    <t>WIN2042</t>
  </si>
  <si>
    <t>WM+ HCM Hoàng Anh GoldHouse</t>
  </si>
  <si>
    <t>A3-01-05 CC Hoàng Anh, An Tiến, số 187 Lê Văn Lương, X. Phước Kiển, Huyện Nhà Bè, HCM</t>
  </si>
  <si>
    <t>Urban</t>
  </si>
  <si>
    <t>WIN-HCM-Q7-2043</t>
  </si>
  <si>
    <t>WIN2043</t>
  </si>
  <si>
    <t>WM+ HCM Hoàng Anh 2</t>
  </si>
  <si>
    <t>A1.01 CC Hoàng Anh 2 - 783 Trần Xuâ, n Soạn, Phường Tân Hưng, Quận 7, Quận 7, HCM</t>
  </si>
  <si>
    <t>WIN-HCM-TBH-2045</t>
  </si>
  <si>
    <t>win2045</t>
  </si>
  <si>
    <t>WM+ HCM 60 Bạch Đằng</t>
  </si>
  <si>
    <t>60 Bạch Đằng, Phường 2, Quận Tân Bình, HCM</t>
  </si>
  <si>
    <t>WIN-HCM-TBH-2052</t>
  </si>
  <si>
    <t>WIN HCM 300B Ng Trọng Tuyển</t>
  </si>
  <si>
    <t>300B Nguyễn Trọng Tuyển, Phường 1, Quận Tân Bình, HCM</t>
  </si>
  <si>
    <t>WIN-HCM-PNN-2107</t>
  </si>
  <si>
    <t>WIN HCM 476 Phan Xích Long</t>
  </si>
  <si>
    <t>476 Phan Xích Long, Phường 3, Quận Phú Nhuận, HCM</t>
  </si>
  <si>
    <t>WIN-HCM-Q5-2226</t>
  </si>
  <si>
    <t>WIN2226</t>
  </si>
  <si>
    <t>WM+ HCM 022 Tản Đà</t>
  </si>
  <si>
    <t>022 Tản Đà,Lô E CC Hùng Vương P11 Q, 5, HCM</t>
  </si>
  <si>
    <t>WIN-HCM-BTH-2227</t>
  </si>
  <si>
    <t>WM+ HCM 54 Huỳnh Mẫn Đạt</t>
  </si>
  <si>
    <t>54 Huỳnh Mẫn đạt, Phường 19, Quận Bình Thạnh, HCM</t>
  </si>
  <si>
    <t>WIN-HCM-Q12-2386</t>
  </si>
  <si>
    <t>WM+ HCM Tân Chánh Hiệp</t>
  </si>
  <si>
    <t>005 Tòa nhà A1 CC 48A, Dương Thị Mười, Khu phố 1, Phường Tân Chánh Hiệp, Quận 12, HCM</t>
  </si>
  <si>
    <t>WIN-HCM-TDC-2387</t>
  </si>
  <si>
    <t>WIN2387</t>
  </si>
  <si>
    <t>WM+ HCM CC SUNVIEW</t>
  </si>
  <si>
    <t>A2-12A  Gò Dưa, P. Tam Bình, Quận Thủ Đức, HCM</t>
  </si>
  <si>
    <t>WIN-HCM-TBH-2446</t>
  </si>
  <si>
    <t>WM+ HCM 94 Trần Văn Dư</t>
  </si>
  <si>
    <t>94, TRẦN VĂN DƯ, Phường 13, Quận Tân Bình, HCM</t>
  </si>
  <si>
    <t>WIN-HCM-BTN-2458</t>
  </si>
  <si>
    <t>win2458</t>
  </si>
  <si>
    <t>WM+ HCM Ehome 3 Tây Sài Gòn</t>
  </si>
  <si>
    <t>A7-003, tầng trệt, khu căn hộ Ehome, 3, Tây Sài Gòn, Hồ Ngọc Lãm, An Lạc, Bình Tân, HCM</t>
  </si>
  <si>
    <t>WIN-HCM-Q7-2503</t>
  </si>
  <si>
    <t>WIN2503</t>
  </si>
  <si>
    <t>WM+ HCM Khu Phố Cảnh Viên</t>
  </si>
  <si>
    <t>Khu Phố Cảnh Viên, P. Tân Phú, Quận 7, HCM</t>
  </si>
  <si>
    <t>WIN-HCM-Q2-2507</t>
  </si>
  <si>
    <t>WIN2507</t>
  </si>
  <si>
    <t>WM+ HCM 18 Trương Gia Mô</t>
  </si>
  <si>
    <t>18 TRƯƠNG GIA MÔ, Phường Thạnh Mỹ Lợi, Quận 2, TP. Hồ Chí Minh Việt Nam</t>
  </si>
  <si>
    <t>WIN-HCM-BTN-2615</t>
  </si>
  <si>
    <t>WM+ HCM CC Thái Sơn</t>
  </si>
  <si>
    <t>CC Thái Sơn, Khu G Số A6/7, QL1A, P.Tân Tạo A, Quận Bình Tân, HCM</t>
  </si>
  <si>
    <t>WIN-HCM-TDC-2638</t>
  </si>
  <si>
    <t>WIN2638</t>
  </si>
  <si>
    <t>WM+ HCM 162 Linh Đông</t>
  </si>
  <si>
    <t>162, Linh Đông, Khu Phố 4, P. Linh Đông, Quận Thủ Đức, HCM</t>
  </si>
  <si>
    <t>WIN-HCM-Q9-2639</t>
  </si>
  <si>
    <t>WIN2639</t>
  </si>
  <si>
    <t>WM+ HCM 58 – 60 Man Thiện</t>
  </si>
  <si>
    <t>58, Man Thiện, P. Tăng Nhơn Phú A, Quận 9, HCM</t>
  </si>
  <si>
    <t>WIN-HCM-Q2-2641</t>
  </si>
  <si>
    <t>WIN2641</t>
  </si>
  <si>
    <t>WM+ HCM Lương Định Của</t>
  </si>
  <si>
    <t>0.1 Lô A, Lương Định Của Ấp 2, P. An Phú, Quận 2, TP. Hồ Chí Minh Việt Nam</t>
  </si>
  <si>
    <t>WIN-HCM-Q3-2669</t>
  </si>
  <si>
    <t>WIN2669</t>
  </si>
  <si>
    <t>WM+ HCM 86 Trần Quang Diệu</t>
  </si>
  <si>
    <t>86 TRẦN QUANG DIỆU, P.14, Quận 3, HCM</t>
  </si>
  <si>
    <t>WIN-HCM-BTH-2672</t>
  </si>
  <si>
    <t>WIN2672</t>
  </si>
  <si>
    <t>WM+ HCM 218 Phan Văn Hân</t>
  </si>
  <si>
    <t>218, PHAN VĂN HÂN, P. 17, Quận Bình Thạnh, HCM</t>
  </si>
  <si>
    <t>WIN-HCM-BTH-2682</t>
  </si>
  <si>
    <t>WIN2682</t>
  </si>
  <si>
    <t>WM+ HCM 10 Đường D5</t>
  </si>
  <si>
    <t>10 Đường D5, Phường 25, Quận Bình Thạnh, HCM</t>
  </si>
  <si>
    <t>WIN-HCM-Q3-2685</t>
  </si>
  <si>
    <t>WIN2685</t>
  </si>
  <si>
    <t>WM+ HCM 148EF Lý Chính Thắng</t>
  </si>
  <si>
    <t>148EF Lý Chính Thắng, P.7, Q.3, HCM</t>
  </si>
  <si>
    <t>WIN-HCM-Q10-2721</t>
  </si>
  <si>
    <t>win2721</t>
  </si>
  <si>
    <t>WM+ HCM 79 Đào Duy Từ</t>
  </si>
  <si>
    <t>79 Đào Duy Từ, Phường 5, Q.10, HCM</t>
  </si>
  <si>
    <t>WIN-HCM-Q12-2881</t>
  </si>
  <si>
    <t>WM+ HCM 258 Phan Văn Hớn</t>
  </si>
  <si>
    <t>CH TM.08,CC Tecco Tower, Tham Lương, P. Tân Thới Nhất, Quận 12, HCM</t>
  </si>
  <si>
    <t>WIN-HCM-PNN-2882</t>
  </si>
  <si>
    <t>WIN2882</t>
  </si>
  <si>
    <t>WM+ HCM 17-19-21 Ng Văn Trỗi</t>
  </si>
  <si>
    <t>17-19-21 Nguyễn Văn Trỗi, Phường 12, Quận Phú Nhuận, HCM</t>
  </si>
  <si>
    <t>WIN-HCM-TBH-2886</t>
  </si>
  <si>
    <t>WM+ HCM 197 Nguyễn Thị Nhỏ</t>
  </si>
  <si>
    <t>197 Nguyễn Thị Nhỏ, Phường 9, Quận Tân Bình, HCM</t>
  </si>
  <si>
    <t>WIN-HCM-TDC-2891</t>
  </si>
  <si>
    <t>WM+ HCM 03 Đường số 4</t>
  </si>
  <si>
    <t>03 Đường số 4,KP 6, Phường Trường Thọ, Quận Thủ Đức, HCM</t>
  </si>
  <si>
    <t>WIN-HCM-Q12-2892</t>
  </si>
  <si>
    <t>WIN2892</t>
  </si>
  <si>
    <t>WM+ HCM CC 12 View</t>
  </si>
  <si>
    <t>2 Tầng Trệt, CC 12 View, P.Tân Thới Nhất, Quận 12, HCM</t>
  </si>
  <si>
    <t>WIN-HCM-PNN-2894</t>
  </si>
  <si>
    <t>WIN2894</t>
  </si>
  <si>
    <t>WM+ HCM 131 Đặng Văn Ngữ</t>
  </si>
  <si>
    <t>131 Đặng Văn Ngữ, Phường 14, Quận Phú Nhuận, HCM</t>
  </si>
  <si>
    <t>WIN-HCM-Q7-2929</t>
  </si>
  <si>
    <t>WIN2929</t>
  </si>
  <si>
    <t>WM+ HCM A01-08 Hoàng Anh Thanh Bình</t>
  </si>
  <si>
    <t>A01-08, tầng 1, block A, Khu căn hộ, Hoàng Anh Thanh Bình, đường số 17, P.Tân Hưng, Q.7, HCM</t>
  </si>
  <si>
    <t>WIN-HCM-Q2-2931</t>
  </si>
  <si>
    <t>WIN2931</t>
  </si>
  <si>
    <t>WM+ HCM CC Thủ Thiêm Star</t>
  </si>
  <si>
    <t>Căn số 0.01, Tầng 1, Lô A, CC Quận 2, Khu Phố 3, Phường Bình Trưng Đông, Quận 2, TP. Hồ Chí Minh Việt Nam</t>
  </si>
  <si>
    <t>WIN2934</t>
  </si>
  <si>
    <t>WM+ DNI 86 Võ Thị Sáu</t>
  </si>
  <si>
    <t>86 Võ Thị Sáu, P. Quyết Thắng, TP. Biên Hòa, T. Đồng Nai, Việt Nam</t>
  </si>
  <si>
    <t>WIN-HCM-Q8-2954</t>
  </si>
  <si>
    <t>WM+ HCM Cao Ốc Him Lam</t>
  </si>
  <si>
    <t>Cao Ốc Him Lam, Quận 8, HCM</t>
  </si>
  <si>
    <t>WIN-HCM-TPU-2961</t>
  </si>
  <si>
    <t>win2961</t>
  </si>
  <si>
    <t>WM+ HCM Sơn Kỳ 1</t>
  </si>
  <si>
    <t>Số A-0-05, Block A, CC Tanibuilding Sơn Kỳ 1, Đường CN13-DC8-DC13, Phường Sơn Kỳ, Quận Tân Phú, TP. HCM</t>
  </si>
  <si>
    <t>WIN-HCM-Q2-2965</t>
  </si>
  <si>
    <t>WM+ HCM Cao ốc Lexington</t>
  </si>
  <si>
    <t>67 Mai Chí Thọ, Phường An Phú, Quận 2, TP. Hồ Chí Minh Việt Nam</t>
  </si>
  <si>
    <t>WIN-HCM-BTH-2968</t>
  </si>
  <si>
    <t>WIN2968</t>
  </si>
  <si>
    <t>WM+ HCM Vinhomes Central Park C2</t>
  </si>
  <si>
    <t>C2 Vinhomes Central Park, Tân Cảng, Phường 22, Quận Bình Thạnh, HCM</t>
  </si>
  <si>
    <t>WIN2988</t>
  </si>
  <si>
    <t>WM+ DNI 468 Huỳnh Văn Nghệ</t>
  </si>
  <si>
    <t>468 Huỳnh Văn Nghệ, P. Bửu Long, TP. Biên Hòa, T. Đồng Nai, Việt Nam</t>
  </si>
  <si>
    <t>WIN2A01</t>
  </si>
  <si>
    <t>WM+ BDG 2/4 Thủ Khoa Huân</t>
  </si>
  <si>
    <t>2/4 Thủ Khoa Huân, P. Bình Chuẩn, TP. Thuận An, T. Bình Dương</t>
  </si>
  <si>
    <t>Rural</t>
  </si>
  <si>
    <t>WIN-HCM-TBH-2A05</t>
  </si>
  <si>
    <t>WM+ HCM 14-16 Bành Văn Trân</t>
  </si>
  <si>
    <t>14 - 16 Bành Văn Trân, P. 6, Q. Tân Bình TP. Hồ Chí Minh Việt Nam</t>
  </si>
  <si>
    <t>WIN-HCM-Q9-2A10</t>
  </si>
  <si>
    <t>WM+ HCM S7.01-01.17 Vinhomes Grand</t>
  </si>
  <si>
    <t>01.17 Tòa S7.01, Vinhomes Grand Park, 88 Phước Thiện, P. Long Bình, TP. Thủ Đức (Q. 9 cũ) TP. Hồ Chí Minh Việt Nam</t>
  </si>
  <si>
    <t>WIN-HCM-Q7-2A12</t>
  </si>
  <si>
    <t>WIN2A12</t>
  </si>
  <si>
    <t>WM+ HCM EA4-01-06, CC Era Town</t>
  </si>
  <si>
    <t>EA4-01-06, Tầng trệt, Block A4, dự án Khu tái định cư Phú Mỹ-The Era Town, Đ.15B, P. Phú Mỹ, Q. 7 TP. Hồ Chí Minh Việt Nam</t>
  </si>
  <si>
    <t>WIN-HCM-Q2-2A13</t>
  </si>
  <si>
    <t>WIN2A13</t>
  </si>
  <si>
    <t>WM+ HCM 0.02 Tầng trệt, CC An Hòa</t>
  </si>
  <si>
    <t>0.02 Tầng trệt, CC An Hòa, 60 Trần Lựu, P. An Phú, TP. Thủ Đức (Q. 2 cũ) TP. Hồ Chí Minh Việt Nam</t>
  </si>
  <si>
    <t>WIN2A19</t>
  </si>
  <si>
    <t>WM+BDG SH21-22 CC Bcons Plaza</t>
  </si>
  <si>
    <t>SH21-SH22, Tầng 1, Block D, CC Quang Phúc plaza, KP. Tân Hòa, P. Đông Hòa, TP. Dĩ An, T. Bình Dương Việt Nam</t>
  </si>
  <si>
    <t>WIN-HCM-Q9-2A25</t>
  </si>
  <si>
    <t>WM+ HCM 437 Nguyễn Văn Tăng</t>
  </si>
  <si>
    <t>437 Nguyễn Văn Tăng, P. Long Thạnh Mỹ, TP. Thủ Đức TP. Hồ Chí Minh Việt Nam</t>
  </si>
  <si>
    <t>WIN-HCM-Q8-2A39</t>
  </si>
  <si>
    <t>WM+ HCM 3086-3088 Phạm Thế Hiển</t>
  </si>
  <si>
    <t>3086-3088 Phạm Thế Hiển, P. 7, Q. 8 TP. Hồ Chí Minh Việt Nam</t>
  </si>
  <si>
    <t>WIN-HCM-BTH-2A40</t>
  </si>
  <si>
    <t>WIN2A40</t>
  </si>
  <si>
    <t>WM+ HCM 31 Nguyễn Thượng Hiền</t>
  </si>
  <si>
    <t>31 Nguyễn Thượng Hiền, P. 5, Q. Bình Thạnh TP. Hồ Chí Minh Việt Nam</t>
  </si>
  <si>
    <t>WIN-HCM-Q12-2A46</t>
  </si>
  <si>
    <t>WM+ HCM TM.03, CC CTL Tower</t>
  </si>
  <si>
    <t>TM.03, CC CLT Tower, Khu CC Tái Định Cư Tham Lương, P. Tân Thới Nhất, Q. 12 TP. Hồ Chí Minh Việt Nam</t>
  </si>
  <si>
    <t>WIN-HCM-Q9-2A48</t>
  </si>
  <si>
    <t>WIN2A48</t>
  </si>
  <si>
    <t>WM+ HCM 01.03-S5.01 Vinhomes Grand</t>
  </si>
  <si>
    <t>1.03, Tầng 1, TN CC S5.01, Khu A - DA KDC và CV Phước Thiện, 512 Phước Thiện, P. Long Thạnh Mỹ, Q9,  TP. Hồ Chí Minh Việt Nam</t>
  </si>
  <si>
    <t>WIN-HCM-BCU-2A49</t>
  </si>
  <si>
    <t>WM+ HCM A9-10, CC Saigon Intela</t>
  </si>
  <si>
    <t>A9-A10 CC Saigon intela Đường số 5, KDC intresco 13E, X. Phong Phú, H. Bình Chánh TP. Hồ Chí Minh Việt Nam</t>
  </si>
  <si>
    <t>WIN-HCM-TBH-2A77</t>
  </si>
  <si>
    <t>WIN2A77</t>
  </si>
  <si>
    <t>WM+ HCM 122 - 124 Ni Sư Huỳnh Liên</t>
  </si>
  <si>
    <t>122 - 124 Ni Sư Huỳnh Liên, P. 10, Q. Tân Bình TP. Hồ Chí Minh Việt Nam</t>
  </si>
  <si>
    <t>WIN2A85</t>
  </si>
  <si>
    <t>WM+ BDG 245 Trương Định</t>
  </si>
  <si>
    <t>245 Trương Định, P. Hiệp Thành, TP. Thủ Dầu Một, T. Bình Dương</t>
  </si>
  <si>
    <t>WIN-HCM-BTN-2A88</t>
  </si>
  <si>
    <t>WIN2A88</t>
  </si>
  <si>
    <t>WM+ HCM 60 Đường số 40</t>
  </si>
  <si>
    <t>60 Đường số 40, P. Tân Tạo, Q. Bình Tân TP. Hồ Chí Minh Việt Nam</t>
  </si>
  <si>
    <t>WIN-HCM-TBH-2A92</t>
  </si>
  <si>
    <t>WM+ HCM 149 Trần Thị Trọng</t>
  </si>
  <si>
    <t>149 Trần Thị Trọng, P. 15, Q. Tân Bình TP. Hồ Chí Minh Việt Nam</t>
  </si>
  <si>
    <t>WIN-HCM-BTN-2AA5</t>
  </si>
  <si>
    <t>WIN2AA5</t>
  </si>
  <si>
    <t xml:space="preserve">WM+ HCM 419 Bình Thành </t>
  </si>
  <si>
    <t>419 Bình Thành, P. Bình Hưng Hòa B, Q. Bình Tân TP. Hồ Chí Minh Việt Nam</t>
  </si>
  <si>
    <t>WIN-HCM-Q12-2AAO</t>
  </si>
  <si>
    <t>WIN2AAO</t>
  </si>
  <si>
    <t>WIN HCM TM19-0.21, CC 8X-Plus</t>
  </si>
  <si>
    <t> Shop TM19, Số nhà 0.21, CC 8X-Plus, 163A đường Trường Chinh, P. Tân Thới Nhất, Q. 12, TP. Hồ Chí Minh Việt Nam</t>
  </si>
  <si>
    <t>WIN-HCM-TDC-2AB0</t>
  </si>
  <si>
    <t>WIN2AB0</t>
  </si>
  <si>
    <t>WM+ HCM 22 Đường số 3</t>
  </si>
  <si>
    <t>22 Đường số 3, KP. 5, P. Hiệp Bình Phước, TP. Thủ Đức TP. Hồ Chí Minh Việt Nam</t>
  </si>
  <si>
    <t>WIN-HCM-Q2-2AB1</t>
  </si>
  <si>
    <t>WIN2AB1</t>
  </si>
  <si>
    <t>WM+ HCM A1.01, CC D'Lusso</t>
  </si>
  <si>
    <t>Căn hộ TMDV 1.01 (Tầng1), Khối A, Khu CC cao tầng Minh Thông 09 Nguyễn Thị Định, P.An Phú, TP.Thủ Đức TP. Hồ Chí Minh Việt Nam</t>
  </si>
  <si>
    <t>WIN-HCM-Q2-2ABF</t>
  </si>
  <si>
    <t>WIN2ABF</t>
  </si>
  <si>
    <t>WM+ HCM A1.03, CC Paris Hoàng Kim</t>
  </si>
  <si>
    <t> 1.03, Tầng 1, Khối Tháp A thuộc DA KNO Khởi Thành, 31 Đường số 1, P. An Khánh TP. Thủ Đức, TP. Hồ Chí Minh TP. Hồ Chí Minh Việt Nam</t>
  </si>
  <si>
    <t>WIN-HCM-Q7-2ABG</t>
  </si>
  <si>
    <t>WIN2ABG</t>
  </si>
  <si>
    <t>WIN HCM 1.11, 16/9 Bùi Văn Ba</t>
  </si>
  <si>
    <t>1.11, Tầng 1, Khu phức hợp TMDV và Nhà ở, số 16/9 Bùi Văn Ba, P. Tân Thuận Đông Q.7, TP. HCM TP. Hồ Chí Minh Việt Nam</t>
  </si>
  <si>
    <t>WIN-HCM-BCU-2ABN</t>
  </si>
  <si>
    <t>WIN2ABN</t>
  </si>
  <si>
    <t>WM+ HCM C1.1.05 CC West Gate</t>
  </si>
  <si>
    <t> 0.05 Lầu trệt (Thông tầng) Block C1 Chung cư Westgate, Đ. Tân Túc, KP. 4, TT.Tân Túc, H. Bình Chánh, TP. Hồ Chí Minh TP. Hồ Chí Minh Việt Nam</t>
  </si>
  <si>
    <t>WIN-HCM-Q1-2ABY</t>
  </si>
  <si>
    <t>WIN2ABY</t>
  </si>
  <si>
    <t>WM+ HCM 56-58 Nguyễn Hữu Cầu</t>
  </si>
  <si>
    <t>56-58 Nguyễn Hữu Cầu, P. Tân Định, Quận 1, TP. HCM TP. Hồ Chí Minh Việt Nam</t>
  </si>
  <si>
    <t>WIN2AC7</t>
  </si>
  <si>
    <t>WM+ BDG SH02-03 CC Bcons Miền Đông</t>
  </si>
  <si>
    <t>SH02 - SH03 Tầng 1 CC Bcons Miền Đông, 69 Đường Tân Lập, KP.Tân Lập, P. Đông Hoà, TP. Dĩ An T. Bình Dương Việt Nam</t>
  </si>
  <si>
    <t>WIN-HCM-HNB-2AC8</t>
  </si>
  <si>
    <t>WIN2AC8</t>
  </si>
  <si>
    <t>WM+ HCM B1.01- B1.02, CC Phú Gia</t>
  </si>
  <si>
    <t>B1.01 - B1.02, Tầng 1 (Tầng trệt), Block B, CC Phú Gia, KDC Phú Gia, X. Phú Xuân, H. Nhà Bè TP. Hồ Chí Minh Việt Nam</t>
  </si>
  <si>
    <t>WIN-HCM-Q10-2AC9</t>
  </si>
  <si>
    <t>WIN2AC9</t>
  </si>
  <si>
    <t>WIN HCM I-1.TM03, CC Hà Đô</t>
  </si>
  <si>
    <t>I-1.TM03, Tầng 1 (trệt), Khối 1A1, CC Hà Đô Centrosa Garden, 200 Đường 3/2, P.12, Q.10 TP. Hồ Chí Minh Việt Nam</t>
  </si>
  <si>
    <t>WIN-HCM-TDC-2ADC</t>
  </si>
  <si>
    <t>WIN2ADC</t>
  </si>
  <si>
    <t>WM+ HCM D-01,4S Riverside Linh Đông</t>
  </si>
  <si>
    <t>D-01, Tầng 1, Khối D, TP. Hồ Chí Minh Việt Nam</t>
  </si>
  <si>
    <t>WIN-HCM-GVP-2AE2</t>
  </si>
  <si>
    <t>WIN2AE2</t>
  </si>
  <si>
    <t>WM+ HCM 79 Đường số 1</t>
  </si>
  <si>
    <t>79 Đường số 1, P. 11, Q. Gò Vấp TP. Hồ Chí Minh Việt Nam</t>
  </si>
  <si>
    <t>WIN-HCM-HHM-2AE6</t>
  </si>
  <si>
    <t>WIN2AE6</t>
  </si>
  <si>
    <t>WM+ HCM 37/3A Thái Thị Giữ</t>
  </si>
  <si>
    <t>37/3A Thái Thị Giữ, X. Bà Điểm, H. Hóc Môn, TP. HCM TP. Hồ Chí Minh Việt Nam</t>
  </si>
  <si>
    <t>WIN-HCM-HHM-2AE7</t>
  </si>
  <si>
    <t>WIN2AE7</t>
  </si>
  <si>
    <t>WM+ HCM 6 Xuân Thới 3</t>
  </si>
  <si>
    <t>56/6B Xuân Thới Đông 2, X. Xuân Thới Đông, H. Hóc Môn TP. Hồ Chí Minh Việt Nam</t>
  </si>
  <si>
    <t>WIN-HCM-TPU-2AE9</t>
  </si>
  <si>
    <t>WIN2AE9</t>
  </si>
  <si>
    <t>WM+ HCM 36 Lê Quốc Trinh</t>
  </si>
  <si>
    <t>36 Lê Quốc Trinh, P. Phú Thọ Hòa, Q. Tân Phú TP. Hồ Chí Minh Việt Nam</t>
  </si>
  <si>
    <t>WIN-HCM-Q7-2AEZ</t>
  </si>
  <si>
    <t>WIN2AEZ</t>
  </si>
  <si>
    <t>WM+ HCM SII.23 Sài Gòn Riverside</t>
  </si>
  <si>
    <t>SII.23, tầng trệt, Block Venus, Khu dân cư và thương mại hỗn hợp Khải Vy, số 4 Đào Trí, P. Phú Thuận, Q. 7, TP.HCM TP. Hồ Chí Minh Việt Nam</t>
  </si>
  <si>
    <t>WIN-HCM-Q7-2AF4</t>
  </si>
  <si>
    <t>WIN2AF4</t>
  </si>
  <si>
    <t>WIN HCM 136 Lâm Văn Bền</t>
  </si>
  <si>
    <t>136 Lâm Văn Bền, P. Tân Quy, Q. 7 TP. Hồ Chí Minh Việt Nam</t>
  </si>
  <si>
    <t>WIN-HCM-BTN-2AF5</t>
  </si>
  <si>
    <t>WIN2AF5</t>
  </si>
  <si>
    <t>WM+ HCM 74 Nguyễn Thị Tú</t>
  </si>
  <si>
    <t>74 Nguyễn Thị Tú, P. Bình Hưng Hòa B, Q. Bình Tân TP. Hồ Chí Minh Việt Nam</t>
  </si>
  <si>
    <t>WIN-HCM-TDC-2AF7</t>
  </si>
  <si>
    <t>WIN2AF7</t>
  </si>
  <si>
    <t>WM+ HCM 36 Đường số 4D</t>
  </si>
  <si>
    <t>36 Đường số 4D, P. Linh Xuân, TP. Thủ Đức (Q. Thủ Đức cũ) TP. Hồ Chí Minh Việt Nam</t>
  </si>
  <si>
    <t>WIN-HCM-GVP-2AFX</t>
  </si>
  <si>
    <t>WIN2AFX</t>
  </si>
  <si>
    <t>WM+ HCM 28 Đường Số 27</t>
  </si>
  <si>
    <t> 28 Đường Số 27, P. 6, Q. Gò Vấp TP. Hồ Chí Minh Việt Nam</t>
  </si>
  <si>
    <t>WIN2AG1</t>
  </si>
  <si>
    <t>WM+ BDG Ô 87-89 DC13, KDC VietSing</t>
  </si>
  <si>
    <t>Ô 87 - 89 DC 13, KDC VietSing, KP.4, P. An Phú, TP. Thuận An T. Bình Dương Việt Nam</t>
  </si>
  <si>
    <t>WIN-HCM-HHM-2AG3</t>
  </si>
  <si>
    <t>WIN2AG3</t>
  </si>
  <si>
    <t>WM+ HCM 49 Đông Thạnh 3-4</t>
  </si>
  <si>
    <t>49 Đông Thạnh 3-4, Ấp 7, X. Đông Thạnh, H. Hóc Môn TP. Hồ Chí Minh Việt Nam</t>
  </si>
  <si>
    <t>WIN-HCM-GVP-2AG4</t>
  </si>
  <si>
    <t>WIN2AG4</t>
  </si>
  <si>
    <t>WIN HCM 250 – 252 Phạm Văn Chiêu</t>
  </si>
  <si>
    <t>250-252 Phạm Văn Chiêu, P. 9, Q. Gò Vấp TP. Hồ Chí Minh Việt Nam</t>
  </si>
  <si>
    <t>WIN2AG7</t>
  </si>
  <si>
    <t>WM+ DNI 119 - 121 Vũ Hồng Phô</t>
  </si>
  <si>
    <t>119 - 121 Vũ Hồng Phô, P. Bình Đa, TP. Biên Hòa, T. Đồng Nai Việt Nam</t>
  </si>
  <si>
    <t>WIN-HCM-Q10-2AGX</t>
  </si>
  <si>
    <t>WM+ HCM 78-80 Hòa Hưng</t>
  </si>
  <si>
    <t>78-80 Hòa Hưng, Phường 13, Quận 10 TP. Hồ Chí Minh Việt Nam</t>
  </si>
  <si>
    <t>WIN-HCM-Q7-2AGY</t>
  </si>
  <si>
    <t>WIN2AGY</t>
  </si>
  <si>
    <t>WM+ HCM S30, CC Phú Mỹ 2</t>
  </si>
  <si>
    <t>S30, Tầng 1+2, Block B1, Chung cư Phú Mỹ 2 (Q7 Boulevard), Đường 15B P. Phú Mỹ, Q.7, TP. Hồ Chí Minh Việt Nam</t>
  </si>
  <si>
    <t>WIN-HCM-GVP-2AH0</t>
  </si>
  <si>
    <t>WIN2AH0</t>
  </si>
  <si>
    <t>WIN HCM 4A Nguyễn Văn Dung</t>
  </si>
  <si>
    <t>4A Nguyễn Văn Dung, P. 6, Q. Gò Vấp TP. Hồ Chí Minh Việt Nam</t>
  </si>
  <si>
    <t>WIN2AHK</t>
  </si>
  <si>
    <t>WM+ DNI 921 Nguyễn Ái Quốc</t>
  </si>
  <si>
    <t>921 Đường Nguyễn Ái Quốc, Khu Phố 2, P. Tân Hiệp, TP. Biên Hòa, T. Đồng Nai</t>
  </si>
  <si>
    <t>WIN-HCM-Q7-2AHZ</t>
  </si>
  <si>
    <t>WIN2AHZ</t>
  </si>
  <si>
    <t>WIN HCM CH số 34, tầng 1-CC Midtown</t>
  </si>
  <si>
    <t>Cửa hàng số 34, Tầng 1 (tầng trệt), Q. 7 TP. Hồ Chí Minh Việt Nam</t>
  </si>
  <si>
    <t>WIN-HCM-TDC-2AI5</t>
  </si>
  <si>
    <t>WIN2AI5</t>
  </si>
  <si>
    <t>WIN HCM GF-03 &amp; GF-05, CC Stown</t>
  </si>
  <si>
    <t>GF-03 và GF-05, Tầng trệt CC STown Thủ Đức, số 2A đường Bình Chiểu, P. Bình Chiểu, TP. Thủ Đức TP. Hồ Chí Minh Việt Nam</t>
  </si>
  <si>
    <t>WIN-HCM-TDC-2AK7</t>
  </si>
  <si>
    <t>WIN2AK7</t>
  </si>
  <si>
    <t>WIN HCM 66A Đường số 5</t>
  </si>
  <si>
    <t>66A Đường số 5, P. Linh Xuân, TP. Thủ Đức TP. Hồ Chí Minh Việt Nam</t>
  </si>
  <si>
    <t>WIN2AKI</t>
  </si>
  <si>
    <t>WM+ BDG CC HT Pearl Apartment</t>
  </si>
  <si>
    <t> CC HT Pearl Apartment, 28 Nguyễn Bỉnh Khiêm, TP. Dĩ An T. Bình Dương Việt Nam</t>
  </si>
  <si>
    <t>WIN2AKJ</t>
  </si>
  <si>
    <t>WM+ BDG SH11 Happy One Central</t>
  </si>
  <si>
    <t>SH-11 Block B tầng 1&amp;2 CC Happy One Central, TP. Thủ Dầu Một T. Bình Dương Việt Nam</t>
  </si>
  <si>
    <t>WIN-HCM-TPU-2AL4</t>
  </si>
  <si>
    <t>WIN2AL4</t>
  </si>
  <si>
    <t>WM+ HCM 300 Vườn Lài</t>
  </si>
  <si>
    <t>300 Vườn Lài, P. Phú Thọ Hòa, Q. Tân Phú TP. Hồ Chí Minh Việt Nam</t>
  </si>
  <si>
    <t>WIN-HCM-BTN-2AL5</t>
  </si>
  <si>
    <t>WIN2AL5</t>
  </si>
  <si>
    <t>WM+ HCM 213 Gò Xoài</t>
  </si>
  <si>
    <t>213 Gò Xoài, P. Bình Hưng Hòa A, Q. Bình Tân TP. Hồ Chí Minh Việt Nam</t>
  </si>
  <si>
    <t>WIN-HCM-Q7-2AL7</t>
  </si>
  <si>
    <t>WIN2AL7</t>
  </si>
  <si>
    <t>WM+ HCM SI.18, CC Sài Gòn Riverside</t>
  </si>
  <si>
    <t>SI.18, Tầng trệt, Block Uranus, Khu dân cư và thương mại hỗn hợp Khải Vy, số 4 Đào Trí, P. Phú Thuận, Q. 7 TP. Hồ Chí Minh Việt Nam</t>
  </si>
  <si>
    <t>WIN-HCM-GVP-2ALM</t>
  </si>
  <si>
    <t>WIN2ALM</t>
  </si>
  <si>
    <t>WM+ HCM 418 Nguyễn Văn Công</t>
  </si>
  <si>
    <t>418 Nguyễn Văn Công, P. 3, Q. Gò Vấp, TP. Hồ Chí Minh Việt Nam</t>
  </si>
  <si>
    <t>WIN-HCM-Q1-2ALN</t>
  </si>
  <si>
    <t>WIN2ALN</t>
  </si>
  <si>
    <t>WM+ HCM 20 Nguyễn Huy Tự</t>
  </si>
  <si>
    <t> 20 Nguyễn Huy Tự, P. Đa Kao, Q. 1, TP. Hồ Chí Minh Việt Nam</t>
  </si>
  <si>
    <t>WIN-HCM-BTH-2AM6</t>
  </si>
  <si>
    <t>WIN2AM6</t>
  </si>
  <si>
    <t>WM+ HCM 1.01, CC Park View Residenc</t>
  </si>
  <si>
    <t>1.01, Tầng 1, DA Khối căn hộ thuộc cụm công trình Cao ốc văn phòng kết hợp thương mại, dịch vụ và nhà ở, Số 152 Điện Biên Phủ, P. 25, BÌNH THẠNH ,TP. Hồ Chí Minh Việt Nam</t>
  </si>
  <si>
    <t>WIN-HCM-Q2-2AMB</t>
  </si>
  <si>
    <t>WIN2AMB</t>
  </si>
  <si>
    <t>WM+ HCM 7A Đường Xuân Thủy</t>
  </si>
  <si>
    <t>7A Đường Xuân Thủy, P. Thảo Điền, TP. Q2, Thủ Đức, TP. Hồ Chí Minh Việt Nam</t>
  </si>
  <si>
    <t>WIN2ANT</t>
  </si>
  <si>
    <t>WM+ BDG SH.01-02 CC Bcons Polygon</t>
  </si>
  <si>
    <t>SH 01-02 Block A, tầng 1, Khu căn hộ thương mại CC An Bình, TP. Dĩ An T. Bình Dương Việt Nam</t>
  </si>
  <si>
    <t>WIN2AOM</t>
  </si>
  <si>
    <t>WM+BDG A0102, CC Thuận Giao(Legacy)</t>
  </si>
  <si>
    <t>A0102, Tầng 1, Khối A, Chung cư Thuận Giao, Tổ 3, Khu phố Hòa Lân 2, P. Thuận Giao, TP, Thuận An, T. Bình Dương</t>
  </si>
  <si>
    <t>WIN-HCM-Q2-2AP6</t>
  </si>
  <si>
    <t>WIN HCM A-0.07, CC Thủ Thiêm Dragon</t>
  </si>
  <si>
    <t>A-0.07, Tầng Trệt tại CC Thủ Thiêm Dragon, số 55 đường Quách Giai, P. Thạnh Mỹ Lợi, TP. Hồ Chí Minh Việt Nam</t>
  </si>
  <si>
    <t>WIN2AP9</t>
  </si>
  <si>
    <t>WM+ DNI 93B/2 Lê Ngô Cát</t>
  </si>
  <si>
    <t>93B/2 Lê Ngô Cát, Khu phố 5,TP. Biên Hòa T. Đồng Nai Việt Nam</t>
  </si>
  <si>
    <t>WIN-HCM-Q7-2APU</t>
  </si>
  <si>
    <t>WIN HCM 1.019-CC Sunrise City North</t>
  </si>
  <si>
    <t>1.019-1.020-1.021 Khu CC kết hợp TM, VP Lô X (Sunrise City North), số 27 Nguyễn Hữu Thọ, P. Tân Hưng, Q. 7, TP. HCM</t>
  </si>
  <si>
    <t>WIN-HCM-BCU-2AQ4</t>
  </si>
  <si>
    <t>WIN2AQ4</t>
  </si>
  <si>
    <t>WM+ HCM 0.08, Block A1, CC Westgate</t>
  </si>
  <si>
    <t>0.08 Lầu Trệt (Thông tầng) Block A1 CC Westgate, Đường Tân Túc, KP. 4, TT. Tân Túc, H. Bình Chánh TP. Hồ Chí Minh Việt Nam</t>
  </si>
  <si>
    <t>WIN-HCM-TBH-2AR0</t>
  </si>
  <si>
    <t>WIN HCM 118-118A Trương Công Định</t>
  </si>
  <si>
    <t>118 - 118A Trương Công Định, P. 14, Q. Tân Bình TP. Hồ Chí Minh Việt Nam</t>
  </si>
  <si>
    <t>WIN-HCM-Q12-2AR7</t>
  </si>
  <si>
    <t>WIN HCM 1 Đường N1</t>
  </si>
  <si>
    <t>01 Đường N1, Khu nhà ở Gò Sao (PICITY High Park), P. Thạnh Xuân, Q. 12 TP. Hồ Chí Minh Việt Nam</t>
  </si>
  <si>
    <t>WIN-HCM-TBH-2AR8</t>
  </si>
  <si>
    <t>WIN HCM 97-99 Ngô Thị Thu Minh</t>
  </si>
  <si>
    <t>97-99 Ngô Thị Thu Minh, P. 2, Q. Tân Bình, TP. HCM TP. Hồ Chí Minh Việt Nam</t>
  </si>
  <si>
    <t>WIN-HCM-Q1-2AR9</t>
  </si>
  <si>
    <t>WIN2AR9</t>
  </si>
  <si>
    <t>WM+ HCM A1-0.06 Golden River</t>
  </si>
  <si>
    <t>A1-0.06 Tầng trệt + tầng 1, Tòa nhà A1, Vinhomes Golden Riv Golden River, số 02 Tôn Đức Thắng, P. Bến Nghé, Q. 1 TP. Hồ Chí Minh Việt Nam</t>
  </si>
  <si>
    <t>WIN-HCM-BTN-2ASG</t>
  </si>
  <si>
    <t>WIN2ASG</t>
  </si>
  <si>
    <t>WIN HCM Block B The Privia</t>
  </si>
  <si>
    <t> 1-14, Tầng 1, Khu nhà ở cao tầng Công ty Khang Phúc, 321 Đ. An Dương Vương, P. An Lạc, Q. Bình Tân, TP. HCM TP. Hồ Chí Minh Việt Nam</t>
  </si>
  <si>
    <t>WIN-HCM-TPU-2AT1</t>
  </si>
  <si>
    <t>WIN2AT1</t>
  </si>
  <si>
    <t>WIN HCM 83 Trần Hưng Đạo</t>
  </si>
  <si>
    <t>83 Trần Hưng Đạo, P. Tân Thành, Q. Tân Phú TP. Hồ Chí Minh Việt Nam</t>
  </si>
  <si>
    <t>WIN-HCM-TDC-2AVI</t>
  </si>
  <si>
    <t>WIN2AVI</t>
  </si>
  <si>
    <t>WM+ HCM Block D MT Eastmark City</t>
  </si>
  <si>
    <t>1.03, Tầng 1 và Tầng 2 (thông tầng), Khối D, CC cao tầng CT1, TP. Thủ Đức, TP. Hồ Chí Minh, Việt Nam</t>
  </si>
  <si>
    <t>WIN-HCM-TDC-2AVK</t>
  </si>
  <si>
    <t>WM+ HCM 0.01-0.02 Lô B The Eastern</t>
  </si>
  <si>
    <t> 0.01-0.02 Lô B, Tầng G (trệt), Chung cư The Eastern, TP. Thủ Đức TP. Hồ Chí Minh Việt Nam</t>
  </si>
  <si>
    <t>WIN-HCM-Q8-2AVM</t>
  </si>
  <si>
    <t>WM+ HCM 01.03, CC The Pegasuite 2</t>
  </si>
  <si>
    <t>Căn TMDV 01.03, Tầng 1-2, Chung cư Phương Việt 2 (The Pegasuite 2), 1079 Tạ Quang Bửu, P. 6, Q. 8, TP. Hồ Chí Minh</t>
  </si>
  <si>
    <t>WIN-HCM-Q10-2AW6</t>
  </si>
  <si>
    <t>WIN2AW6</t>
  </si>
  <si>
    <t>WIN HCM 0.01, CC Nguyễn Kim</t>
  </si>
  <si>
    <t> 0.01, Chung cư Nguyễn Kim - Khu B, Đường Lý Thường Kiệt, P. 7, Q. 10, TP. Hồ Chí Minh Việt Nam</t>
  </si>
  <si>
    <t>WIN-HCM-TBH-2AXS</t>
  </si>
  <si>
    <t>WIN2AXS</t>
  </si>
  <si>
    <t>WiN HCM 0.01, Tầng 1, CC Phúc Yên 2</t>
  </si>
  <si>
    <t>0.01, tầng 1 (trệt), khối A, Khu liên hợp văn phòng thương mại chung cư và thể dục thể thao Phúc Yên, số 31-33 đường Phan Huy Ích, Phường 15, Q. Tân Bình, TP. HCM</t>
  </si>
  <si>
    <t>WIN-HCM-Q9-2AXZ</t>
  </si>
  <si>
    <t>WIN2AXZ</t>
  </si>
  <si>
    <t>WIN HCM Lô C, Him Lam Phú An</t>
  </si>
  <si>
    <t> 1.01 – Tầng 1 – Lô C – Chung cư Him Lam Phú An, TP. Hồ Chí Minh Việt Nam</t>
  </si>
  <si>
    <t>WIN-HCM-BCU-2AY1</t>
  </si>
  <si>
    <t>WIN2AY1</t>
  </si>
  <si>
    <t>WM+ HCM MP9-001.02, Panorama Mizuki</t>
  </si>
  <si>
    <t>I-MP9-001.02 (Tầng 1+2), CC Panorama Mizuki, Đường số 1, X. Bình Hưng, H. Bình chánh, TP. Hồ Chí Minh Việt Nam</t>
  </si>
  <si>
    <t>WIN-HCM-BTH-2BE0</t>
  </si>
  <si>
    <t>WIN2BE0</t>
  </si>
  <si>
    <t>WM+ HCM 320 Lê Quang Định</t>
  </si>
  <si>
    <t>320 Lê Quang Định, P. Bình Lợi Trung, TP. Hồ Chí Minh, Việt Nam</t>
  </si>
  <si>
    <t>WIN2BH7</t>
  </si>
  <si>
    <t>WM+ DNI Lô 17-18 KDC Bình Dương</t>
  </si>
  <si>
    <t> Lô 17-18 KDC Bình Dương, Châu Văn Lồng, Phường Long Hưng Tỉnh Đồng Nai Việt Nam</t>
  </si>
  <si>
    <t>WIN-HCM-Q1-2BI7</t>
  </si>
  <si>
    <t>win2BI7</t>
  </si>
  <si>
    <t>WM+ HCM G7, CC Horizon</t>
  </si>
  <si>
    <t>Căn văn phòng, TMDV G7 (Tầng 1), CC Horizon 214 Trần Quang Khải, P. Tân Định, TP. Hồ Chí Minh Việt Nam</t>
  </si>
  <si>
    <t>WIN-HCM-CCI-3007</t>
  </si>
  <si>
    <t>WIN3007</t>
  </si>
  <si>
    <t>WM+ HCM 314 Tỉnh lộ 8</t>
  </si>
  <si>
    <t>314 đường tỉnh lộ 8, KP4, Thị trấn Củ Chi, Huyện Củ Chi, HCM</t>
  </si>
  <si>
    <t>WIN-HCM-TDC-3010</t>
  </si>
  <si>
    <t>WIN3010</t>
  </si>
  <si>
    <t>WM+ HCM 89 Hiệp Bình</t>
  </si>
  <si>
    <t>89 đường Hiệp Bình, khu phố 6, Phường Hiệp Bình Phước, Quận Thủ Đức, HCM</t>
  </si>
  <si>
    <t>WIN-HCM-Q7-3016</t>
  </si>
  <si>
    <t>WIN3016</t>
  </si>
  <si>
    <t>WIN HCM The Era Town</t>
  </si>
  <si>
    <t>EB4-01-02A tầng trệt Block B4,khu tái, định cư Phú Mỹ(The Era Town), P. Phú Mỹ, Quận 7, HCM</t>
  </si>
  <si>
    <t>WIN-HCM-TDC-3019</t>
  </si>
  <si>
    <t>WIN3019</t>
  </si>
  <si>
    <t>WM+ HCM 65 Linh Đông</t>
  </si>
  <si>
    <t>CC Linh Đông, 65 Linh Đông, Phường Linh Đông, Quận Thủ Đức, HCM</t>
  </si>
  <si>
    <t>WIN3058</t>
  </si>
  <si>
    <t>WM+ DNI 266/5 Phan Trung</t>
  </si>
  <si>
    <t>266/5 Phan Trung, P. Tân Mai, TP. Biên Hòa, T. Đồng Nai, Việt Nam</t>
  </si>
  <si>
    <t>WIN-HCM-BCU-3063</t>
  </si>
  <si>
    <t>win3063</t>
  </si>
  <si>
    <t>WM+ HCM 70 Đường số 8</t>
  </si>
  <si>
    <t>70 Đường số 8, KDC Trung Sơn, ấp 4B, 70 Đường số 8, KDC Trung Sơn, ấp 4B, Xã Bình Hưng, H. Bình Chánh, HCM</t>
  </si>
  <si>
    <t>WIN-HCM-Q9-3069</t>
  </si>
  <si>
    <t>WIN3069</t>
  </si>
  <si>
    <t>WM+ HCM 57 Quang Trung</t>
  </si>
  <si>
    <t>57 Quang Trung, Phường Hiệp Phú, Quận 9, HCM</t>
  </si>
  <si>
    <t>WIN-HCM-Q7-3078</t>
  </si>
  <si>
    <t>WIN3078</t>
  </si>
  <si>
    <t>WM+ HCM 89 Hoàng Quốc Việt</t>
  </si>
  <si>
    <t>B3&amp;B4&amp;B5 tầng 1, Block 1B khu phức hợp, La Casa, số 89 Hoàng Quốc Việt, Quận 7, HCM</t>
  </si>
  <si>
    <t>WIN-HCM-BTN-3079</t>
  </si>
  <si>
    <t>win3079</t>
  </si>
  <si>
    <t>WM+ HCM 31 Trương Phước Phan</t>
  </si>
  <si>
    <t>A.004 thuộc CC Hoàng, 31 Trương Phước Phan, P.Bình Trị Đông, Quận Bình Tân, HCM</t>
  </si>
  <si>
    <t>WIN-HCM-Q7-3084</t>
  </si>
  <si>
    <t>WIN3084</t>
  </si>
  <si>
    <t>WM+ HCM 99 Nguyễn Thị Thập</t>
  </si>
  <si>
    <t>K0.04 Lô K, tầng 1, CC K, KDC City Land, 99 Nguyễn Thị Thập, P. Tân Phú, Quận 7, HCM</t>
  </si>
  <si>
    <t>WIN-HCM-HNB-3112</t>
  </si>
  <si>
    <t>WIN3112</t>
  </si>
  <si>
    <t>WM+ HCM Dragon Hill Residence &amp; Suites</t>
  </si>
  <si>
    <t>Căn shop TM 03, Tầng trệt block 1 (Khu 1), phân khu 15A1,Đường Nguyễn Hữu Thọ, xã Phước Kiển, H. Nhà Bè, HCM</t>
  </si>
  <si>
    <t>WIN-HCM-HNB-3115</t>
  </si>
  <si>
    <t>win3115</t>
  </si>
  <si>
    <t>WM+ HCM B2 Hoàng Anh Gold House</t>
  </si>
  <si>
    <t>Thương mại dịch vụ số 1.5,khu B2, (Hoàng Anh Gold House) 187A Lê Văn Lươn , ấp 3, xã Phước Kiển,H. Nhà Bè, HCM</t>
  </si>
  <si>
    <t>WIN-HCM-BTH-3126</t>
  </si>
  <si>
    <t>WIN3126</t>
  </si>
  <si>
    <t>WM+ HCM 649/115C Điện Biên Phủ</t>
  </si>
  <si>
    <t>649/115C Điện Biên Phủ, Phường 25, Quận Bình Thạnh, HCM</t>
  </si>
  <si>
    <t>WIN-HCM-Q7-3135</t>
  </si>
  <si>
    <t>WIN3135</t>
  </si>
  <si>
    <t>WM+ HCM M-One Nam Sài Gòn</t>
  </si>
  <si>
    <t>35/12 Bế Văn Cấm, P.Tân Kiểng, Quận 7, HCM</t>
  </si>
  <si>
    <t>WIN-HCM-BTH-3140</t>
  </si>
  <si>
    <t>WIN3140</t>
  </si>
  <si>
    <t>WM+ HCM 220/16 Xô Viết Nghệ Tĩnh</t>
  </si>
  <si>
    <t>220/16 Xô Viết Nghệ Tĩnh,Phường 21, Quận Bình Thạnh, HCM</t>
  </si>
  <si>
    <t>WIN3146</t>
  </si>
  <si>
    <t>WM+ DNI 042 Tổ 2</t>
  </si>
  <si>
    <t>042 Tổ 2, Khu phố 3, P. Long Bình Tân, TP. Biên Hòa, T. Đồng Nai, Việt Nam</t>
  </si>
  <si>
    <t>WIN-HCM-Q10-3147</t>
  </si>
  <si>
    <t>win3147</t>
  </si>
  <si>
    <t>WM+ HCM 145 Vĩnh Viễn</t>
  </si>
  <si>
    <t>145 Vĩnh Viễn, Phường 4, Quận 10, HCM</t>
  </si>
  <si>
    <t>WIN-HCM-Q2-3156</t>
  </si>
  <si>
    <t>WIN3156</t>
  </si>
  <si>
    <t>WM+ HCM Citibella</t>
  </si>
  <si>
    <t>H1-06-01 thuộc khu nhà CITIBELLA 1, tại dự án Khu Dân cư Cát Lái, Phường Cát Lái, Quận 2, TP. Hồ Chí Minh Việt Nam</t>
  </si>
  <si>
    <t>WIN-HCM-Q2-3157</t>
  </si>
  <si>
    <t>WM+ HCM 537 Nguyễn Duy Trinh</t>
  </si>
  <si>
    <t>537 Nguyễn Duy Trinh, Phường Bình Trưng Đông, Quận 2, TP. Hồ Chí Minh Việt Nam</t>
  </si>
  <si>
    <t>WIN-HCM-TDC-3158</t>
  </si>
  <si>
    <t>WIN HCM 24 Đoàn Kết</t>
  </si>
  <si>
    <t>24 Đoàn Kết Khu Phố 2, Phường Bình Thọ, Quận Thủ Đức, HCM</t>
  </si>
  <si>
    <t>WIN-HCM-Q12-3163</t>
  </si>
  <si>
    <t>win3163</t>
  </si>
  <si>
    <t>WM+ HCM 9/3B Hà Huy Giáp</t>
  </si>
  <si>
    <t>9/3B Hà Huy Giáp, Phường Thạnh Xuân, Quận 12, HCM</t>
  </si>
  <si>
    <t>WIN-HCM-GVP-3173</t>
  </si>
  <si>
    <t>win3173</t>
  </si>
  <si>
    <t>WM+ HCM 192/72/74/76 Nguyễn Oanh</t>
  </si>
  <si>
    <t>192/72-192/74-192/76 Nguyễn Oanh, Phường 17, Quận Gò Vấp, HCM</t>
  </si>
  <si>
    <t>WIN-HCM-TBH-3175</t>
  </si>
  <si>
    <t>win3175</t>
  </si>
  <si>
    <t>WIN HCM 10B-10C Lê Minh Xuân</t>
  </si>
  <si>
    <t>10B -10C Lê Minh Xuân, Phường 7, Quận Tân Bình, HCM</t>
  </si>
  <si>
    <t>WIN-HCM-TDC-3185</t>
  </si>
  <si>
    <t>WM+ HCM CC Linh Tây</t>
  </si>
  <si>
    <t>Phân khu Thương mại 07 (TM01.7) thuộc CC CC kết, hợp thương mại 18 tầng tại lô H, P. Linh Tây, Q. Thủ Đức, HCM</t>
  </si>
  <si>
    <t>WIN-HCM-TBH-3193</t>
  </si>
  <si>
    <t>WM+ HCM 24 Lê Bình</t>
  </si>
  <si>
    <t>24 Lê Bình, Phường 4, Quận Tân Bình, HCM</t>
  </si>
  <si>
    <t>WIN-HCM-TBH-3204</t>
  </si>
  <si>
    <t>win3204</t>
  </si>
  <si>
    <t>WM+ HCM 106 Bành Văn Trân</t>
  </si>
  <si>
    <t>106 Bành Văn Trân Phường 7, Quận Tân Bình, HCM</t>
  </si>
  <si>
    <t>WIN-HCM-TPU-3205</t>
  </si>
  <si>
    <t>win3205</t>
  </si>
  <si>
    <t>WM+ HCM IDICO Luỹ Bán Bích</t>
  </si>
  <si>
    <t>Khu TM DV, Khối B, Khu căn hộ cao tầng Tân Phú IDICO, số 262/13-262/15 Luỹ Bán Bích, Phường, Hòa Thạnh, Quận Tân Phú, HCM</t>
  </si>
  <si>
    <t>WIN-HCM-BCU-3213</t>
  </si>
  <si>
    <t>win3213</t>
  </si>
  <si>
    <t>WM+ HCM B5/119K Ấp 2</t>
  </si>
  <si>
    <t>B5/119K Ấp 2, Xã Phong Phú, Huyện Bình Chánh, HCM</t>
  </si>
  <si>
    <t>WIN-HCM-TBH-3218</t>
  </si>
  <si>
    <t>WM+ HCM 89-91 Phạm Phú Thứ</t>
  </si>
  <si>
    <t>89 Phạm Phú Thứ, Phường 11, Quận Tân Bình, HCM</t>
  </si>
  <si>
    <t>WIN-HCM-Q12-3223</t>
  </si>
  <si>
    <t>WIN3223</t>
  </si>
  <si>
    <t>WM+ HCM 596/2 Tô Ký</t>
  </si>
  <si>
    <t>596/2 Tô Ký, Phường Tân Chánh Hiệp, Quận 12, HCM</t>
  </si>
  <si>
    <t>WIN-HCM-GVP-3241</t>
  </si>
  <si>
    <t>win3241</t>
  </si>
  <si>
    <t>WM+ HCM 1206 Lê Đức Thọ</t>
  </si>
  <si>
    <t>1206 Lê Đức Thọ, Phường 13, Quận Gò Vấp, HCM</t>
  </si>
  <si>
    <t>WIN-HCM-Q9-3242</t>
  </si>
  <si>
    <t>win3242</t>
  </si>
  <si>
    <t>WIN HCM 4 đường D7</t>
  </si>
  <si>
    <t>Nhà số 4 đường D7 (khu nhà ở Nam Long MR), khu phố 6, Phường Phước Long B, Quận 9, HCM</t>
  </si>
  <si>
    <t>WIN-HCM-TPU-3243</t>
  </si>
  <si>
    <t>win3243</t>
  </si>
  <si>
    <t>WM+ HCM 53 Vườn lài</t>
  </si>
  <si>
    <t>53 Vườn Lài, Phường Phú Thọ Hòa, Quận Tân Phú, HCM</t>
  </si>
  <si>
    <t>WIN-HCM-PNN-3254</t>
  </si>
  <si>
    <t>WIN3254</t>
  </si>
  <si>
    <t>WM+ HCM 54B Nguyễn Thị Huỳnh</t>
  </si>
  <si>
    <t>54 B Nguyễn Thị Huỳnh, Phường 11, Quận Phú Nhuận, HCM</t>
  </si>
  <si>
    <t>WIN-HCM-Q12-3258</t>
  </si>
  <si>
    <t>WIN3258</t>
  </si>
  <si>
    <t>WM+ HCM B57 Khu phố 3</t>
  </si>
  <si>
    <t>B57 Khu phố 3, Phường Đông Hưng Thuận, Quận 12, HCM</t>
  </si>
  <si>
    <t>WIN-HCM-Q9-3259</t>
  </si>
  <si>
    <t>WM+ HCM Flora - Fuji</t>
  </si>
  <si>
    <t>Khu TM tầng 1 Block A CC Flora, tại dự án Fuji Residence, PLB, Quận 9, HCM</t>
  </si>
  <si>
    <t>WIN-HCM-TPU-3274</t>
  </si>
  <si>
    <t>win3274</t>
  </si>
  <si>
    <t>WM+ HCM 10-10B Nguyễn Hữu Tiến</t>
  </si>
  <si>
    <t>10-10B Nguyễn Hữu Tiến, Phường Tây Thạnh, Quận Tân Phú, HCM</t>
  </si>
  <si>
    <t>WIN-HCM-TDC-3282</t>
  </si>
  <si>
    <t>WIN3282</t>
  </si>
  <si>
    <t>WM+ HCM 130E-130G Đường Gò Dưa</t>
  </si>
  <si>
    <t>130E-130G Đường Gò Dưa, Khu phố 3, Phường Tam Bình, Quận Thủ Đức, HCM</t>
  </si>
  <si>
    <t>WIN-HCM-Q12-3283</t>
  </si>
  <si>
    <t>WIN3283</t>
  </si>
  <si>
    <t>WM+ HCM 1/45 Nguyễn Văn Qúa</t>
  </si>
  <si>
    <t>Khu dân cư mở rộng 1/45 Đường Nguyễn Văn Qúa, Phường Đông Hưng Thuận Quận 12, HCM</t>
  </si>
  <si>
    <t>WIN-HCM-HHM-3285</t>
  </si>
  <si>
    <t>WIN3285</t>
  </si>
  <si>
    <t>WM+ HCM 1/23B Ấp 3</t>
  </si>
  <si>
    <t>1/23B Ấp 3 xã Đông Thạnh, Huyện Hóc Môn, HCM</t>
  </si>
  <si>
    <t>WIN-HCM-Q12-3286</t>
  </si>
  <si>
    <t>WIN3286</t>
  </si>
  <si>
    <t>WM+ HCM 108 đường ĐHT02</t>
  </si>
  <si>
    <t>108 đường ĐHT02, Phường Đông Hưng Thuận, Quận 12, HCM</t>
  </si>
  <si>
    <t>WIN-HCM-BTN-3287</t>
  </si>
  <si>
    <t>WIN3287</t>
  </si>
  <si>
    <t>WIN HCM 173 Liên khu 4-5</t>
  </si>
  <si>
    <t>173 Liên khu 4-5, Phường Bình Hưng Hòa, Quận Bình Tân, TP. Hồ Chí Minh Việt Nam</t>
  </si>
  <si>
    <t>WIN-HCM-BCU-3294</t>
  </si>
  <si>
    <t>win3294</t>
  </si>
  <si>
    <t>WM+ HCM C3/5 Ấp 3</t>
  </si>
  <si>
    <t>C3/5 Ấp 3 xã Vĩnh Lộc A, Huyện Bình Chánh, HCM</t>
  </si>
  <si>
    <t>WIN-HCM-Q12-3296</t>
  </si>
  <si>
    <t>WIN3296</t>
  </si>
  <si>
    <t>WM+ HCM 25 Bùi Công Trừng</t>
  </si>
  <si>
    <t>25 Bùi Công Trừng, Phường Thạnh Xuân, Quận 12, HCM</t>
  </si>
  <si>
    <t>WIN-HCM-BTH-3305</t>
  </si>
  <si>
    <t>WM+ HCM Vinhomes Central Park P7</t>
  </si>
  <si>
    <t>P7-SH-01, tòa nhà P7, dư án Vinhomes Central Park 722, đường Điện Biên Phủ, Phường 22, Quận Bình Thạnh, HCM</t>
  </si>
  <si>
    <t>WIN-HCM-HHM-3316</t>
  </si>
  <si>
    <t>win3316</t>
  </si>
  <si>
    <t>WM+ HCM 126/4/1 Ấp Tây Lân</t>
  </si>
  <si>
    <t>126/4/1 Ấp Tây Lân Tổ 21 Xã Bà Điểm, Huyện Hóc Môn, HCM</t>
  </si>
  <si>
    <t>WIN-HCM-BCU-3321</t>
  </si>
  <si>
    <t>WIN HCM Lô 13B Khu dân cư Conic</t>
  </si>
  <si>
    <t>G-1-02 tại tầng 1, căn số 2 Block G, thuộc BS, Lô13B Khu, dân cư Conic Xã Phong Phú, Huyện Bình, Chánh, HCM</t>
  </si>
  <si>
    <t>WIN-HCM-BTN-3327</t>
  </si>
  <si>
    <t>WIN3327</t>
  </si>
  <si>
    <t>WIN HCM 79 Liên khu 5-6</t>
  </si>
  <si>
    <t>79 Liên khu 5-6, KP 5, Phường Bình Hưng Hòa B, Quận Bình Tân, TP. Hồ Chí Minh Việt Nam</t>
  </si>
  <si>
    <t>WIN-HCM-GVP-3339</t>
  </si>
  <si>
    <t>win3339</t>
  </si>
  <si>
    <t>WM+ HCM 6 Trần Thị Nghỉ</t>
  </si>
  <si>
    <t>6 Trần Thị Nghỉ, Phường 7, Quận Gò Vấp, HCM</t>
  </si>
  <si>
    <t>WIN-HCM-Q8-3352</t>
  </si>
  <si>
    <t>WM+ HCM 23 24N Nguyễn Thị Tần</t>
  </si>
  <si>
    <t>23N và 24N Nguyễn Thị Tần, Phường 2, Quận 8, HCM</t>
  </si>
  <si>
    <t>WIN-HCM-BCU-3353</t>
  </si>
  <si>
    <t>win3353</t>
  </si>
  <si>
    <t>WM+ HCM 1132 Quốc lộ 50</t>
  </si>
  <si>
    <t>1132 Quốc lộ 50, Ấp 3, Xã Bình Hưng, Huyện Bình Chánh, HCM</t>
  </si>
  <si>
    <t>WIN-HCM-BTN-3355</t>
  </si>
  <si>
    <t>WM+ HCM 102 Khu phố 2</t>
  </si>
  <si>
    <t>102 Khu phố 2, Đường số 29, Phường Bình Trị Đông, Quận Bình Tân, TP. Hồ Chí Minh Việt Nam</t>
  </si>
  <si>
    <t>WIN-HCM-CCI-3356</t>
  </si>
  <si>
    <t>WIN3356</t>
  </si>
  <si>
    <t>WM+ HCM Số 13 Đường 78</t>
  </si>
  <si>
    <t>Số 13 Đường 78 Ấp Đình, Xã Tân Phú Trung, Huyện Củ Chi, HCM</t>
  </si>
  <si>
    <t>WIN3357</t>
  </si>
  <si>
    <t>WM+ BDG 103/1 Khu Phố 1A</t>
  </si>
  <si>
    <t>103/1 Khu phố 1A, Phường An Phú, Thành phố Thuận An, T. Bình Dương Việt Nam</t>
  </si>
  <si>
    <t>MIENNAM; WIN</t>
  </si>
  <si>
    <t>WIN-HCM-BTH-3379</t>
  </si>
  <si>
    <t>WIN3379</t>
  </si>
  <si>
    <t>WM+ HCM Vinhomes Central Park L6</t>
  </si>
  <si>
    <t>Căn L6-SH.01A, tòa L6 Tại Vinhomes Central Park, 720A Đường Điện Biên Phủ, Phường 22, Quận Bình Thạnh, HCM</t>
  </si>
  <si>
    <t>WIN-HCM-Q9-3386</t>
  </si>
  <si>
    <t>WM+ HCM 909 Nguyễn Duy Trinh</t>
  </si>
  <si>
    <t>909 Nguyễn Duy Trinh, Phường Phú Hữu, Quận 9, HCM</t>
  </si>
  <si>
    <t>WIN-HCM-TDC-3387</t>
  </si>
  <si>
    <t>WIN3387</t>
  </si>
  <si>
    <t>WM+ HCM 651-653 Tỉnh lộ 43</t>
  </si>
  <si>
    <t>651A, 653 Tỉnh lộ 43, Khu phố 4, Phường Tam Bình, Quận Thủ Đức, HCM</t>
  </si>
  <si>
    <t>WIN-HCM-BTH-3388</t>
  </si>
  <si>
    <t>WIN HCM 602/52 Điện Biên Phủ</t>
  </si>
  <si>
    <t>602/52 Điện Biên Phủ, Phường 22, Quận Bình Thạnh, HCM</t>
  </si>
  <si>
    <t>WIN-HCM-HHM-3392</t>
  </si>
  <si>
    <t>WIN3392</t>
  </si>
  <si>
    <t>WM+ HCM 26/4B ấp Đông Lân</t>
  </si>
  <si>
    <t>26/4B Ấp Đông Lân, Xã Bà Điểm, Huyện Hóc Môn, HCM</t>
  </si>
  <si>
    <t>WIN-HCM-Q12-3394</t>
  </si>
  <si>
    <t>WIN3394</t>
  </si>
  <si>
    <t>WM+ HCM 0.01-02-03 số 41, Trung Mỹ Tây</t>
  </si>
  <si>
    <t>0.01, 02, 03 Lô A. Khu nhà ở gia đình LLVT Quân khu 7, số 41 đường TMT2A, Phường Trung Mỹ Tây, Quận 12, HCM</t>
  </si>
  <si>
    <t>WIN-HCM-TPU-3411</t>
  </si>
  <si>
    <t>win3411</t>
  </si>
  <si>
    <t>WM+ HCM 2D – 2E Lương Thế Vinh</t>
  </si>
  <si>
    <t>2D -2E Lương Thế Vinh, Phường Tân Thới Hòa, Quận Tân Phú, HCM</t>
  </si>
  <si>
    <t>WIN-HCM-TDC-3413</t>
  </si>
  <si>
    <t>WIN3413</t>
  </si>
  <si>
    <t>WM+ HCM 18 Đường số 2</t>
  </si>
  <si>
    <t>18 Đường số 2, Khu nhà Hiệp Bình Chánh, KP 5, Hiệp Bình Chánh, Quận Thủ Đức, HCM</t>
  </si>
  <si>
    <t>WIN-HCM-BCU-3414</t>
  </si>
  <si>
    <t>win3414</t>
  </si>
  <si>
    <t>WM+ HCM F12/2G Ấp 6</t>
  </si>
  <si>
    <t>F12/2G Ấp 6, xã Vĩnh Lộc A, Huyện Bình Chánh, HCM</t>
  </si>
  <si>
    <t>WIN-HCM-TDC-3419</t>
  </si>
  <si>
    <t>WIN3419</t>
  </si>
  <si>
    <t>WM+ HCM 744 Tỉnh lộ 43</t>
  </si>
  <si>
    <t>744 Tỉnh lộ 43, KP3, Phường Bình Chiểu, Quận Thủ Đức, HCM</t>
  </si>
  <si>
    <t>WIN-HCM-Q12-3420</t>
  </si>
  <si>
    <t>WIN3420</t>
  </si>
  <si>
    <t>WM+ HCM 45 Đường TL 27</t>
  </si>
  <si>
    <t>45 Đường TL 27, KP3B, Phường Thạnh Lộc, Quận 12, HCM</t>
  </si>
  <si>
    <t>WIN-HCM-Q8-3422</t>
  </si>
  <si>
    <t>win3422</t>
  </si>
  <si>
    <t>WIN HCM 419 Ba Đình</t>
  </si>
  <si>
    <t>419 Ba Đình, Phường 9, Quận 8, HCM</t>
  </si>
  <si>
    <t>WIN-HCM-HHM-3426</t>
  </si>
  <si>
    <t>win3426</t>
  </si>
  <si>
    <t>WM+ HCM 3/123 Ấp Nhị Tân 1</t>
  </si>
  <si>
    <t>3/123 Ấp Nhị Tân 1, xã Tân Thới Nhì, Huyện Hóc Môn, HCM</t>
  </si>
  <si>
    <t>WIN3427</t>
  </si>
  <si>
    <t>WM+ BDG 416 Nguyễn Thị Minh Khai</t>
  </si>
  <si>
    <t>416 Nguyễn Thị Minh Khai, KP. Đông Chiêu, P. Tân Đông Hiệp, TP. Dĩ An, T. Bình Dương, Việt Nam</t>
  </si>
  <si>
    <t>WIN-HCM-BCU-3430</t>
  </si>
  <si>
    <t>win3430</t>
  </si>
  <si>
    <t>WM+ HCM C12/13B Liên Ấp 123</t>
  </si>
  <si>
    <t>C12/13B Liên Ấp 123, Ấp 3, Xã Vĩnh Lộc B, Huyện Bình Chánh, HCM</t>
  </si>
  <si>
    <t>WIN-HCM-BCU-3441</t>
  </si>
  <si>
    <t>win3441</t>
  </si>
  <si>
    <t>WM+ HCM E8/2H Ấp 5</t>
  </si>
  <si>
    <t>E8/2H Ấp 5, xã Vĩnh Lộc A, Huyện Bình Chánh, HCM</t>
  </si>
  <si>
    <t>WIN-HCM-GVP-3443</t>
  </si>
  <si>
    <t>win3443</t>
  </si>
  <si>
    <t>WM+ HCM 1189-1191 Phạm Văn Bạch</t>
  </si>
  <si>
    <t>1191-1189 Phạm Văn Bạch, Phường 12, Quận Gò Vấp, HCM</t>
  </si>
  <si>
    <t>WIN-HCM-GVP-3445</t>
  </si>
  <si>
    <t>win3445</t>
  </si>
  <si>
    <t>WIN HCM 41 Đường 59</t>
  </si>
  <si>
    <t>41 Đường 59, Phường 14, Quận Gò Vấp, (Thửa đất số 737, tờ bản đồ số 14 tại, phường 14, Quân Gò Vấp. HCM</t>
  </si>
  <si>
    <t>WIN-HCM-TDC-3448</t>
  </si>
  <si>
    <t>win3448</t>
  </si>
  <si>
    <t>WM+ HCM 39A1 Bình Chiểu</t>
  </si>
  <si>
    <t>39A1 Bình Chiểu, KP3, Phường Bình Chiểu, Quận Thủ Đức, HCM</t>
  </si>
  <si>
    <t>WIN-HCM-Q10-3449</t>
  </si>
  <si>
    <t>win3449</t>
  </si>
  <si>
    <t>WM+ HCM Lô G9 Tháp AB</t>
  </si>
  <si>
    <t>Lô G9, tầng 1,(trệt) thuộc khối CC Tháp AB, Khu dân cư cao, tầng Thành Thái, 7/28  Đường Thành Thái Phường 14, Quận 10, HCM</t>
  </si>
  <si>
    <t>WIN-HCM-Q9-3456</t>
  </si>
  <si>
    <t>win3456</t>
  </si>
  <si>
    <t>WM+ HCM 77A Dương Đình Hội</t>
  </si>
  <si>
    <t>77 A Dương Đình Hội, Phước Long B, Quận 9, HCM</t>
  </si>
  <si>
    <t>WIN-HCM-Q2-3469</t>
  </si>
  <si>
    <t>WIN3469</t>
  </si>
  <si>
    <t>WM+ HCM 109 Đường 39</t>
  </si>
  <si>
    <t>109 đường 39 ấp Trung 2, Phường Bình Trưng Tây, Quận 2, HCM</t>
  </si>
  <si>
    <t>WIN-HCM-TDC-3473</t>
  </si>
  <si>
    <t>WM+ HCM 60 Đường số 9</t>
  </si>
  <si>
    <t>60 Đường số 9, KP 1, Phường Linh Tây, Quận Thủ Đức, HCM</t>
  </si>
  <si>
    <t>Cửa hàng không đặt hàng</t>
  </si>
  <si>
    <t>WIN-HCM-HHM-3484</t>
  </si>
  <si>
    <t>win3484</t>
  </si>
  <si>
    <t>WM+ HCM 101/2 Ấp 4</t>
  </si>
  <si>
    <t>101/2 Ấp 4, Xã Xuân Thới Thượng, Huyện Hóc Môn, HCM</t>
  </si>
  <si>
    <t>WIN-HCM-TPU-3502</t>
  </si>
  <si>
    <t>win3502</t>
  </si>
  <si>
    <t>WM+ HCM 47-49-51 Trần Văn Ơn</t>
  </si>
  <si>
    <t>47-49-51 Trần Văn Ơn, Phường Tân Sơn Nhì, Quận Tân Phú, HCM</t>
  </si>
  <si>
    <t>WIN-HCM-GVP-3505</t>
  </si>
  <si>
    <t>win3505</t>
  </si>
  <si>
    <t>WM+ HCM 152 Lê Lợi</t>
  </si>
  <si>
    <t>152 Lê Lợi, Phường 4, Quận Gò Vấp, HCM</t>
  </si>
  <si>
    <t>WIN-HCM-TPU-3508</t>
  </si>
  <si>
    <t>win3508</t>
  </si>
  <si>
    <t>WM+ HCM 15 Đường CN6</t>
  </si>
  <si>
    <t>15 Đường CN6, Phường Sơn Kỳ, Quận Tân Phú, HCM</t>
  </si>
  <si>
    <t>WIN-HCM-HHM-3516</t>
  </si>
  <si>
    <t>WIN3516</t>
  </si>
  <si>
    <t>WM+ HCM 37/2B-2D Ấp Mỹ Hòa</t>
  </si>
  <si>
    <t>37/2B-37/2D Ấp Mỹ Hòa, Xã Trung Chánh, Huyện Hóc Môn, HCM</t>
  </si>
  <si>
    <t>WIN-HCM-HNB-3533</t>
  </si>
  <si>
    <t>WIN3533</t>
  </si>
  <si>
    <t>WM+ HCM 156A Nguyễn Hữu Thọ</t>
  </si>
  <si>
    <t>C01.02 tầng 1 khối đế số 156A Nguyễn Hữu Thọ, xã Phước Kiển, Huyện Nhà Bè, HCM</t>
  </si>
  <si>
    <t>WIN-HCM-BTH-3534</t>
  </si>
  <si>
    <t>WM+ HCM 860/80/22 Xô Viết Nghệ Tĩnh</t>
  </si>
  <si>
    <t>HCM 860/80/22 Xô Viết Nghệ Tĩnh, Phường 25, Quận Bình Thạnh, HCM</t>
  </si>
  <si>
    <t>WIN3535</t>
  </si>
  <si>
    <t>WM+ DNI Khu dân cư An Bình</t>
  </si>
  <si>
    <t>20A12 - 21A12 KDC An Bình, P. An Bình, TP. Biên Hòa, T. Đồng Nai, Việt Nam</t>
  </si>
  <si>
    <t>WIN-HCM-Q1-3537</t>
  </si>
  <si>
    <t>WIN3537</t>
  </si>
  <si>
    <t>WM+ HCM Golden River A3. SH10</t>
  </si>
  <si>
    <t>A3.SH.10, tầng 1, tòa A3 (HH6-3), Vinhomes Golden River, Số 2 Tôn Đức Thắng, Phường Bến Nghé, Quận 1, HCM</t>
  </si>
  <si>
    <t>WIN-HCM-TPU-3559</t>
  </si>
  <si>
    <t>win3559</t>
  </si>
  <si>
    <t>WIN HCM 64-66 Huỳnh Thiên Lộc</t>
  </si>
  <si>
    <t>64-66 Huỳnh Thiên Lộc, Phường Hòa Thạnh, Quận Tân Phú, HCM</t>
  </si>
  <si>
    <t>WIN-HCM-Q10-3562</t>
  </si>
  <si>
    <t>win3562</t>
  </si>
  <si>
    <t>WM+ HCM 25 Lô A Trường Sơn</t>
  </si>
  <si>
    <t>25 Lô A Trường Sơn, Phường 15, Quận 10, HCM</t>
  </si>
  <si>
    <t>WIN-HCM-PNN-3563</t>
  </si>
  <si>
    <t>WIN3563</t>
  </si>
  <si>
    <t>WM+ HCM 137 Trần Hữu Trang</t>
  </si>
  <si>
    <t>137-137/1 Trần Hữu Trang, Phường 10, Quận Phú Nhuận, HCM</t>
  </si>
  <si>
    <t>WIN-HCM-HHM-3566</t>
  </si>
  <si>
    <t>WIN3566</t>
  </si>
  <si>
    <t>WM+ HCM 143C Lê Văn Khương</t>
  </si>
  <si>
    <t>143C Lê Văn Khương, Ấp 5, xã Đông Thạnh, Huyện Hóc Môn, HCM</t>
  </si>
  <si>
    <t>WIN3578</t>
  </si>
  <si>
    <t>WM+ DNI 27 Đường 643</t>
  </si>
  <si>
    <t>27 Đường 643, P. Long Bình, TP. Biên Hòa, T. Đồng Nai, Việt Nam</t>
  </si>
  <si>
    <t>WIN3579</t>
  </si>
  <si>
    <t>WM+ BDG 62 Bis Cách Mạng Tháng Tám</t>
  </si>
  <si>
    <t>62Bis - Cách Mạng Tháng Tám - Khu Phố Đông Tư - phường Lái Thiêu - thị xã Thuận An - tỉnh Bình Dương - Việt Nam</t>
  </si>
  <si>
    <t>WIN3590</t>
  </si>
  <si>
    <t>WM+ DNI 18/30A Tổ 24</t>
  </si>
  <si>
    <t>18/30A Tổ 24, KP. 5, P. Trảng Dài, TP. Biên Hòa, T. Đồng Nai, Việt Nam</t>
  </si>
  <si>
    <t>WIN3592</t>
  </si>
  <si>
    <t>WM+ DNI 2/11 Khu Phố 4</t>
  </si>
  <si>
    <t>2/11 Khu Phố 4, P. Trảng Dài, TP. Biên Hòa, T. Đồng Nai, Việt Nam</t>
  </si>
  <si>
    <t>WIN3593</t>
  </si>
  <si>
    <t>WM+ DNI 27 Lý Văn Sâm</t>
  </si>
  <si>
    <t>27 Lý Văn Sâm, P. Tam Hiệp, TP. Biên Hòa, T. Đồng Nai, Việt Nam</t>
  </si>
  <si>
    <t>WIN-HCM-Q9-3594</t>
  </si>
  <si>
    <t>WIN3594</t>
  </si>
  <si>
    <t>WIN HCM 206 Đình Phong Phú</t>
  </si>
  <si>
    <t>206 Đình Phong Phú, KP3, Phường Tăng Nhơn Phú B, Quận 9, HCM</t>
  </si>
  <si>
    <t>WIN-HCM-BTN-3595</t>
  </si>
  <si>
    <t>WIN3595</t>
  </si>
  <si>
    <t>WM+ HCM 165 - 167 An Dương Vương</t>
  </si>
  <si>
    <t>165 - 167  An Dương Vương, KP4, Phường An Lạc, Quận Bình Tân, HCM</t>
  </si>
  <si>
    <t>WIN-HCM-BTN-3605</t>
  </si>
  <si>
    <t>WIN3605</t>
  </si>
  <si>
    <t>WM+ HCM 68 Hồ Văn Long</t>
  </si>
  <si>
    <t>68 Hồ Văn Long, KP1, Phường Bình Hưng Hòa B, Quận Bình Tân, HCM</t>
  </si>
  <si>
    <t>WIN-HCM-TPU-3619</t>
  </si>
  <si>
    <t>win3619</t>
  </si>
  <si>
    <t>WM+ HCM 23 I Khuông Việt</t>
  </si>
  <si>
    <t>23 I Khuông Việt, Phường Phú Trung, Quận Tân Phú, HCM</t>
  </si>
  <si>
    <t>WIN-HCM-GVP-3620</t>
  </si>
  <si>
    <t>win3620</t>
  </si>
  <si>
    <t>WM+ HCM 404 A-B-C Nguyễn Oanh</t>
  </si>
  <si>
    <t>404 A-B-C Nguyễn Oanh, Phường 6, (Kế 13 A Đường 30), Quận Gò Vấp, HCM</t>
  </si>
  <si>
    <t>WIN3626</t>
  </si>
  <si>
    <t>WM+ DNI 4/4 Tổ 6, KP10</t>
  </si>
  <si>
    <t>4/4 Tổ 6, KP. 10, P. Tân Biên, TP. Biên Hòa, T. Đồng Nai, Việt Nam</t>
  </si>
  <si>
    <t>WIN-HCM-Q12-3630</t>
  </si>
  <si>
    <t>WIN3630</t>
  </si>
  <si>
    <t>WM+ HCM 17/4 Nguyễn Thị Kiểu</t>
  </si>
  <si>
    <t>Số 17/4 Nguyễn Thị Kiểu - KP 3, Phường Tân Thới Hiệp, Quận 12, HCM</t>
  </si>
  <si>
    <t>WIN-HCM-BTN-3634</t>
  </si>
  <si>
    <t>WIN3634</t>
  </si>
  <si>
    <t>WM+ HCM 53-55 Bùi Tư Toàn</t>
  </si>
  <si>
    <t>53-55 Bùi Tư Toàn, Khu Phố 5, Phường An Lạc, Quận Bình Tân, HCM</t>
  </si>
  <si>
    <t>WIN-HCM-GVP-3635</t>
  </si>
  <si>
    <t>win3635</t>
  </si>
  <si>
    <t>WM+ HCM 104 Thống Nhất</t>
  </si>
  <si>
    <t>104 Thống Nhất, Phường 10, Quận Gò Vấp, HCM</t>
  </si>
  <si>
    <t>WIN-HCM-TBH-3644</t>
  </si>
  <si>
    <t>WIN3644</t>
  </si>
  <si>
    <t>WM+ HCM 58 Nguyễn Phúc Chu</t>
  </si>
  <si>
    <t>58 Nguyễn Phúc Chu, Phường 15, Quận Tân Bình, HCM</t>
  </si>
  <si>
    <t>WIN-HCM-BTH-3645</t>
  </si>
  <si>
    <t>WIN3645</t>
  </si>
  <si>
    <t>WM+ HCM 1/54 Thanh Đa</t>
  </si>
  <si>
    <t>1/54 Thanh Đa, Phường 27, Quận Bình Thạnh, HCM</t>
  </si>
  <si>
    <t>WIN-HCM-TDC-3646</t>
  </si>
  <si>
    <t>WIN3646</t>
  </si>
  <si>
    <t>WM+ HCM 1266 Kha Vạn Cân</t>
  </si>
  <si>
    <t>1266 Kha Vạn Cân, Khu Phố 2, Phường Linh Trung, Quận Thủ Đức, HCM</t>
  </si>
  <si>
    <t>WIN-HCM-BTN-3647</t>
  </si>
  <si>
    <t>WIN3647</t>
  </si>
  <si>
    <t>WM+ HCM 28 Đường 14</t>
  </si>
  <si>
    <t>28 Đường 14, Khu Phố 15, Phường BBH A, Quận Bình Tân, HCM</t>
  </si>
  <si>
    <t>WIN-HCM-Q6-3663</t>
  </si>
  <si>
    <t>WM+ HCM 56-58 Đường số 23</t>
  </si>
  <si>
    <t>56-58 Đường Số 23, Phường 10, Quận 6, HCM</t>
  </si>
  <si>
    <t>WIN-HCM-Q10-3666</t>
  </si>
  <si>
    <t>win3666</t>
  </si>
  <si>
    <t>WM+ HCM 14/6 Hoàng Dư Khương</t>
  </si>
  <si>
    <t>14/6 Hoàng Dư Khương, Phường 12, Quận 10, HCM</t>
  </si>
  <si>
    <t>WIN-HCM-GVP-3667</t>
  </si>
  <si>
    <t>win3667</t>
  </si>
  <si>
    <t>WM+ HCM 117 Dương Quảng Hàm</t>
  </si>
  <si>
    <t>117 Dương Quảng Hàm, Phường 5, Quận Gò Vấp, HCM</t>
  </si>
  <si>
    <t>WIN3669</t>
  </si>
  <si>
    <t>WM+ BDG Ô 23-DC01 KDC Viet Sing</t>
  </si>
  <si>
    <t>Ô 23, DC01, Khu Phố 4, Phường An Phú, Thành phố Thuận An, T. Bình Dương Việt Nam</t>
  </si>
  <si>
    <t>WIN-HCM-TDC-3670</t>
  </si>
  <si>
    <t>WIN HCM 85A Quốc Lộ 13</t>
  </si>
  <si>
    <t>VM+HCM 85A Quốc Lộ 13 Cũ, Khu Phố 3, Phường Hiệp Bình Phước, Quận Thủ Đức, HCM</t>
  </si>
  <si>
    <t>WIN3671</t>
  </si>
  <si>
    <t>WM+ BDG 207A Ấp Bình Đường</t>
  </si>
  <si>
    <t>207A Ấp Bình Đường 3, P. An Bình, TP. Dĩ An, T. Bình Dương, Việt Nam</t>
  </si>
  <si>
    <t>WIN-HCM-Q6-3673</t>
  </si>
  <si>
    <t>WM+ HCM 336/55 Nguyễn Văn Luông</t>
  </si>
  <si>
    <t>336/55 Nguyễn Văn Luông, Phường 12, Quận 6, HCM</t>
  </si>
  <si>
    <t>WIN-HCM-GVP-3677</t>
  </si>
  <si>
    <t>WIN3677</t>
  </si>
  <si>
    <t>WM+ HCM 135 B Đường Số 20</t>
  </si>
  <si>
    <t>135 B Đường Số 20, Phường 5, Quận Gò Vấp, HCM</t>
  </si>
  <si>
    <t>WIN-HCM-TDC-3678</t>
  </si>
  <si>
    <t>WM+ HCM 60 Lê Văn Chí (2)</t>
  </si>
  <si>
    <t>60 Lê Văn Chí, Khu Phố 3, Phường Linh Trung, Quận Thủ Đức, HCM</t>
  </si>
  <si>
    <t>WIN-HCM-GVP-3705</t>
  </si>
  <si>
    <t>WIN3705</t>
  </si>
  <si>
    <t>WM+ HCM A01-11 Dream Home Residence</t>
  </si>
  <si>
    <t>A01-11, Tầng Trệt CC Dream Home Residence, Phường 14, Quận Gò Vấp, HCM</t>
  </si>
  <si>
    <t>WIN-HCM-HHM-3726</t>
  </si>
  <si>
    <t>WIN3726</t>
  </si>
  <si>
    <t>WM+ HCM 8/2B Trần Văn Mười</t>
  </si>
  <si>
    <t>8/2B Trần Văn Mười, Ấp 3, Xã Xuân Thới Thượng, Huyện Hóc Môn, HCM</t>
  </si>
  <si>
    <t>WIN-HCM-TBH-3736</t>
  </si>
  <si>
    <t>WIN3736</t>
  </si>
  <si>
    <t>WM+ HCM 68 Huỳnh Văn Nghệ</t>
  </si>
  <si>
    <t>68 Huỳnh Văn Nghệ, Phường 15, Quận Tân Bình, HCM</t>
  </si>
  <si>
    <t>WIN-HCM-Q9-3740</t>
  </si>
  <si>
    <t>win3740</t>
  </si>
  <si>
    <t>WM+ HCM 355A Đỗ Xuân Hợp</t>
  </si>
  <si>
    <t>355A Đường Đỗ Xuân Hợp, KP5, Phường Phước Long B, Quận 9, HCM</t>
  </si>
  <si>
    <t>WIN-HCM-Q11-3742</t>
  </si>
  <si>
    <t>WIN3742</t>
  </si>
  <si>
    <t>WM+ HCM 94/54-56 Hoà Bình</t>
  </si>
  <si>
    <t>94/54-94/56 Hòa Bình, Phường 5, Quận 11, HCM</t>
  </si>
  <si>
    <t>WIN-HCM-Q11-3757</t>
  </si>
  <si>
    <t>WIN3757</t>
  </si>
  <si>
    <t>WM+ HCM 39A-41 Đường Đội Cung</t>
  </si>
  <si>
    <t>39A-41 Đường Đội Cung, Phường 11, Quận 11, HCM</t>
  </si>
  <si>
    <t>WIN-HCM-Q7-3758</t>
  </si>
  <si>
    <t>WIN3758</t>
  </si>
  <si>
    <t>WM+ HCM 82 Lý Phục Man</t>
  </si>
  <si>
    <t>82 Lý Phục Man, Phường Bình Thuận, Quận 7, HCM</t>
  </si>
  <si>
    <t>WIN-HCM-Q8-3759</t>
  </si>
  <si>
    <t>WM+ HCM 268 Bùi Minh Trực</t>
  </si>
  <si>
    <t>268 Bùi Minh Trực, Phường 6, Quận 8, HCM</t>
  </si>
  <si>
    <t>WIN-HCM-Q8-3760</t>
  </si>
  <si>
    <t>WM+ HCM 176 Đường 44 Trương Đình Hội</t>
  </si>
  <si>
    <t>176 Đường 44 Trương Đình Hội, Phường 16, Quận 8, HCM</t>
  </si>
  <si>
    <t>WIN-HCM-BTH-3768</t>
  </si>
  <si>
    <t>WIN3768</t>
  </si>
  <si>
    <t>WM+ HCM 298 Phan Văn Trị</t>
  </si>
  <si>
    <t>298 Phan Văn Trị, Phường 11, Quận Bình Thạnh, HCM</t>
  </si>
  <si>
    <t>WIN-HCM-TBH-3769</t>
  </si>
  <si>
    <t>WIN3769</t>
  </si>
  <si>
    <t>WIN HCM 66B Nguyễn Sỹ Sách</t>
  </si>
  <si>
    <t>66B Nguyễn Sỹ Sách, Phường 15, Quận Tân Bình, HCM</t>
  </si>
  <si>
    <t>WIN3770</t>
  </si>
  <si>
    <t>WM+ BDG 86 Ngô Thì Nhậm</t>
  </si>
  <si>
    <t>86 Ngô Thì Nhậm, KP. Nhị Đồng 2, P. Dĩ An, TP. Dĩ An, T. Bình Dương, Việt Nam</t>
  </si>
  <si>
    <t>WIN-HCM-GVP-3774</t>
  </si>
  <si>
    <t>WIN3774</t>
  </si>
  <si>
    <t>WIN HCM 965/44 Quang Trung</t>
  </si>
  <si>
    <t>965/44 Quang Trung, Phường 14, Quận Gò Vấp, HCM</t>
  </si>
  <si>
    <t>WIN-HCM-Q6-3775</t>
  </si>
  <si>
    <t>WIN3775</t>
  </si>
  <si>
    <t>WM+ HCM 55-57 Trần Văn Kiểu</t>
  </si>
  <si>
    <t>55-57 Trần Văn Kiểu, Phường 10, Quận 6, HCM</t>
  </si>
  <si>
    <t>WIN3780</t>
  </si>
  <si>
    <t>WM+ BDG 27 Nguyễn Du</t>
  </si>
  <si>
    <t>27 Nguyễn Du, KP. Thắng Lợi 1, P. Dĩ An, TP. Dĩ An, T. Bình Dương, Việt Nam</t>
  </si>
  <si>
    <t>WIN-HCM-Q10-3783</t>
  </si>
  <si>
    <t>win3783</t>
  </si>
  <si>
    <t>WM+ HCM 15 Hồ Bá Kiện</t>
  </si>
  <si>
    <t>15 Hồ Bá Kiện, Phường 15, Quận 10, HCM</t>
  </si>
  <si>
    <t>WIN-HCM-Q9-3785</t>
  </si>
  <si>
    <t>win3785</t>
  </si>
  <si>
    <t>WM+ HCM 54 đường 339</t>
  </si>
  <si>
    <t>54 đường 339, Phường Phước Long B, Quận 9, HCM</t>
  </si>
  <si>
    <t>WIN3798</t>
  </si>
  <si>
    <t>WM+ BDG 223 Cách Mạng Tháng 8</t>
  </si>
  <si>
    <t>223 Cách Mạng Tháng 8, P. Hiệp Thành, TP. Thủ Dầu Một, T. Bình Dương, Việt Nam</t>
  </si>
  <si>
    <t>WIN3800</t>
  </si>
  <si>
    <t>WM+ BDG 190/2 Cách Mạng Tháng 8</t>
  </si>
  <si>
    <t>190/2 CMT8, KP. Thạnh Lợi, P. An Thạnh, TP. Thuận An, T. Bình Dương, Việt Nam</t>
  </si>
  <si>
    <t>WIN-HCM-Q6-3802</t>
  </si>
  <si>
    <t>WIN3802</t>
  </si>
  <si>
    <t>WIN HCM 36/27 Kinh Dương Vương</t>
  </si>
  <si>
    <t>36/27 Kinh Dương Vương, Phường 13, Quận 6, HCM</t>
  </si>
  <si>
    <t>WIN3807</t>
  </si>
  <si>
    <t>WM+ DNI 249 Hà Huy Giáp</t>
  </si>
  <si>
    <t>249 Hà Huy Giáp, Phường Quyết Thắng, Thành phố Biên Hòa, T. Đồng Nai Việt Nam</t>
  </si>
  <si>
    <t>WIN3808</t>
  </si>
  <si>
    <t>WM+ BDG 39 Trần Hưng Đạo</t>
  </si>
  <si>
    <t>39 Trần Hưng Đạo, KP. Tây B, P. Đông Hòa, TP. Dĩ An, T. Bình Dương, Việt Nam</t>
  </si>
  <si>
    <t>WIN3810</t>
  </si>
  <si>
    <t>WM+ DNI 36-38 A13 Nguyễn Văn Tiên</t>
  </si>
  <si>
    <t>36-38/A13 Nguyễn Văn Tiên, P. Tân Phong, TP. Biên Hòa, T. Đồng Nai, Việt Nam</t>
  </si>
  <si>
    <t>WIN-HCM-PNN-3811</t>
  </si>
  <si>
    <t>WM+ HCM Kingston Residence</t>
  </si>
  <si>
    <t>146 Nguyễn Văn Trỗi + 223 - 223B Hoàng Văn Thụ, Phường 8, Quận Phú Nhuận, HCM</t>
  </si>
  <si>
    <t>WIN3812</t>
  </si>
  <si>
    <t>WM+ BDG 15B Nguyễn Văn Tiết</t>
  </si>
  <si>
    <t>15B Nguyễn Văn Tiết, KP Bình Hoà, Phường Lái Thiêu, Thành phố Thuận An, T. Bình Dương Việt Nam</t>
  </si>
  <si>
    <t>WIN-HCM-TPU-3814</t>
  </si>
  <si>
    <t>win3814</t>
  </si>
  <si>
    <t>WM+ HCM 63/13 Gò Dầu</t>
  </si>
  <si>
    <t>63/13 Gò Dầu, Phường Tân Quý, Quận Tân Phú, HCM</t>
  </si>
  <si>
    <t>WIN-HCM-TDC-3816</t>
  </si>
  <si>
    <t>WIN3816</t>
  </si>
  <si>
    <t>WM+ HCM 38C/7-9 Đường Cây Keo</t>
  </si>
  <si>
    <t>38C/7-9 Đường Cây Keo, Khu Phố 1, Phường Tam Phú, Quận Thủ Đức, HCM</t>
  </si>
  <si>
    <t>WIN-HCM-BTN-3828</t>
  </si>
  <si>
    <t>WIN3828</t>
  </si>
  <si>
    <t>WM+ HCM 319 Chiến Lược</t>
  </si>
  <si>
    <t>319 Chiến Lược, KP 1, Phường Bình Trị Đông A, Quận Bình Tân, HCM</t>
  </si>
  <si>
    <t>WIN-HCM-Q9-3831</t>
  </si>
  <si>
    <t>win3831</t>
  </si>
  <si>
    <t>WM+ HCM 37 Đường 385 - Tăng Nhơn Phú A</t>
  </si>
  <si>
    <t>37 Đường 385, Phường Tăng Nhơn Phú A, Quận 9, HCM</t>
  </si>
  <si>
    <t>WIN-HCM-TBH-3834</t>
  </si>
  <si>
    <t>WIN3834</t>
  </si>
  <si>
    <t>WM+ HCM 34/31 &amp; 34/33 Trần Thái Tông</t>
  </si>
  <si>
    <t>34/31 &amp; 34/33 Trần Thái Tông, Phường 15, Quận Tân Bình, HCM</t>
  </si>
  <si>
    <t>WIN-HCM-Q12-3843</t>
  </si>
  <si>
    <t>WIN3843</t>
  </si>
  <si>
    <t>WM+ HCM 911 A-B Nguyễn Ảnh Thủ</t>
  </si>
  <si>
    <t>911 A-B Nguyễn Ảnh Thủ, Phường Tân Chánh Hiệp, Quận 12, HCM</t>
  </si>
  <si>
    <t>WIN3847</t>
  </si>
  <si>
    <t>WM+ BDG Thửa 448- 449 Thuận Giao</t>
  </si>
  <si>
    <t>Thửa 448- 449 Thủ Khoa Huân, P. Thuận Giao, TP. Thuận An, T. Bình Dương</t>
  </si>
  <si>
    <t>WIN-HCM-Q12-3848</t>
  </si>
  <si>
    <t>WIN3848</t>
  </si>
  <si>
    <t>WM+ HCM 247/34 Hà Huy Giáp</t>
  </si>
  <si>
    <t>247/34 Hà Huy Giáp, khu phố 3A, Phường Thạnh Lộc, Quận 12, HCM</t>
  </si>
  <si>
    <t>WIN3855</t>
  </si>
  <si>
    <t>WM+ BDG 453 Lý Thường Kiệt</t>
  </si>
  <si>
    <t>453 Lý Thường Kiệt, KP. Thống Nhất 1, P. Dĩ An, TP. Dĩ An, T. Bình Dương, Việt Nam</t>
  </si>
  <si>
    <t>WIN-HCM-TDC-3870</t>
  </si>
  <si>
    <t>WM+ HCM CC Opal RiverSide</t>
  </si>
  <si>
    <t>001 Khối A1 &amp; 003 Khối A2 CC Opal RiverSide, KP 4, Phường Hiệp Bình Chánh, Quận Thủ Đức, HCM</t>
  </si>
  <si>
    <t>WIN-HCM-BTH-3873</t>
  </si>
  <si>
    <t>WM+ HCM 121 Nguyễn Văn Đậu</t>
  </si>
  <si>
    <t>121 Nguyễn Văn Đậu, Phường 5, Quận Bình Thạnh, HCM</t>
  </si>
  <si>
    <t>WIN-HCM-BTH-3880</t>
  </si>
  <si>
    <t>WM+ HCM 1E Thanh Đa</t>
  </si>
  <si>
    <t>1E Thanh Đa, Phường 27, Quận Bình Thạnh, HCM</t>
  </si>
  <si>
    <t>WIN3888</t>
  </si>
  <si>
    <t>WM+ DNI 53 Hoàng Bá Bích</t>
  </si>
  <si>
    <t>53 Đường 88 Hoàng Bá Bícht, P. Long Bình, TP. Biên Hòa, T. Đồng Nai, Việt Nam</t>
  </si>
  <si>
    <t>WIN3892</t>
  </si>
  <si>
    <t>WM+ BDG 323A Bình Thung</t>
  </si>
  <si>
    <t>323A Bình Thung, P. Bình An, TP. Dĩ An, T. Bình Dương, Việt Nam</t>
  </si>
  <si>
    <t>WIN-HCM-Q7-3894</t>
  </si>
  <si>
    <t>WIN3894</t>
  </si>
  <si>
    <t>WM+ HCM 876 Huỳnh Tấn Phát</t>
  </si>
  <si>
    <t>876 Huỳnh Tấn Phát, Phường Tân Phú, Quận 7, HCM</t>
  </si>
  <si>
    <t>WIN-HCM-PNN-3904</t>
  </si>
  <si>
    <t>WM+ HCM CC Orchard Garden</t>
  </si>
  <si>
    <t>128 Hồng Hà, Phường 9, Quận Phú Nhuận, (CC Orchard Garden), HCM</t>
  </si>
  <si>
    <t>WIN-HCM-Q12-3906</t>
  </si>
  <si>
    <t>WIN3906</t>
  </si>
  <si>
    <t>WM+ HCM 75/4B Khu Phố 6</t>
  </si>
  <si>
    <t>75/4B Khu Phố 6, Phường Tân Thời Nhất, Quận 12, HCM</t>
  </si>
  <si>
    <t>WIN-HCM-HNB-3907</t>
  </si>
  <si>
    <t>WIN3907</t>
  </si>
  <si>
    <t>WM+ HCM 2386-2388 Huỳnh Tấn Phát</t>
  </si>
  <si>
    <t>2386-2388 Huỳnh Tấn Phát, Ấp 3, Xã Phú Xuân, Huyện Nhà Bè, HCM</t>
  </si>
  <si>
    <t>WIN-HCM-Q4-3911</t>
  </si>
  <si>
    <t>WIN3911</t>
  </si>
  <si>
    <t>WM+ HCM Rivergate Residence</t>
  </si>
  <si>
    <t>151-155 Bến Vân Đồn, Phường 6, Quận 4, ( Dự Án Rivergate Residence ), HCM</t>
  </si>
  <si>
    <t>WIN3919</t>
  </si>
  <si>
    <t>WM+ BDG Ô 119 DC 30 Đường D11</t>
  </si>
  <si>
    <t>Ô 119 DC 30 Đường D11, KDC Việt Sing, KP4, Phường An Phú, Thành phố Thuận An, T. Bình Dương Việt Nam</t>
  </si>
  <si>
    <t>WIN3920</t>
  </si>
  <si>
    <t>WM+ BDG 108 Hoàng Hoa Thám</t>
  </si>
  <si>
    <t>108 Hoàng Hoa Thám, P. Hiệp Thành, TP. Thủ Dầu Một, T. Bình Dương, Việt Nam</t>
  </si>
  <si>
    <t>WIN-HCM-TDC-3921</t>
  </si>
  <si>
    <t>WM+ HCM 52A Đường Số 18</t>
  </si>
  <si>
    <t>52A Đường Số 18, KP3, Phường Hiệp Bình Chánh, Quận Thủ Đức, HCM</t>
  </si>
  <si>
    <t>WIN-HCM-BTN-3922</t>
  </si>
  <si>
    <t>WIN3922</t>
  </si>
  <si>
    <t>WIN HCM 11 Đường Số 15</t>
  </si>
  <si>
    <t>11 Đường Số 15, KP 10, Phường Bình Hưng Hoà, Quận Bình Tân, HCM</t>
  </si>
  <si>
    <t>WIN-HCM-BTN-3926</t>
  </si>
  <si>
    <t>WIN3926</t>
  </si>
  <si>
    <t>WM+ HCM 179 Trần Thanh Mại</t>
  </si>
  <si>
    <t>179 Trần Thanh Mại, KDC Phía Bắc Kênh Lương Bèo, Phường Tân Tạo A, Quận Bình Tân, ( Số cũ 161 ), HCM</t>
  </si>
  <si>
    <t>WIN-HCM-GVP-3932</t>
  </si>
  <si>
    <t>win3932</t>
  </si>
  <si>
    <t>WM+ HCM 226/17 Nguyễn Văn Lượng</t>
  </si>
  <si>
    <t>226/17 Nguyễn Văn Lượng, Phường 17, Quận Gò Vấp, HCM</t>
  </si>
  <si>
    <t>WIN-HCM-BTN-3933</t>
  </si>
  <si>
    <t>WM+ HCM 39 Đường Số 1</t>
  </si>
  <si>
    <t>39 Đường Số 1, Phường Bình Trị Đông B, Quận Bình Tân, HCM</t>
  </si>
  <si>
    <t>WIN-HCM-TDC-3934</t>
  </si>
  <si>
    <t>WM+ HCM 39A - 41 Đường Số 3</t>
  </si>
  <si>
    <t>39A - 41 Đường Số 3, KP 6, Phường Trường Thọ, Quận Thủ Đức, HCM</t>
  </si>
  <si>
    <t>WIN-HCM-TDC-3946</t>
  </si>
  <si>
    <t>WM+ HCM 34 Đường số 12</t>
  </si>
  <si>
    <t>34 Đường số 12, khu phố 5, Phường Trường Thọ, Quận Thủ Đức, HCM</t>
  </si>
  <si>
    <t>WIN-HCM-BTN-3957</t>
  </si>
  <si>
    <t>WIN3957</t>
  </si>
  <si>
    <t>WM+ HCM 135 Bình Long</t>
  </si>
  <si>
    <t>135 Bình Long, KP27, Phường Bình Hưng Hòa A, Quận Bình Tân, HCM</t>
  </si>
  <si>
    <t>WIN-HCM-HNB-3964</t>
  </si>
  <si>
    <t>WIN3964</t>
  </si>
  <si>
    <t>WM+ HCM 1192 Lê Văn Lương</t>
  </si>
  <si>
    <t>1192 Lê Văn Lương, ấp 3, Xã Phước Kiển, Huyện Nhà Bè, HCM</t>
  </si>
  <si>
    <t>WIN-HCM-BCU-3965</t>
  </si>
  <si>
    <t>WM+ HCM 116 Đường số 10</t>
  </si>
  <si>
    <t>116 Đường số 10, KDC ấp 5 Phong Phú, Xã Phong Phú, Huyện Bình Chánh, HCM</t>
  </si>
  <si>
    <t>WIN-HCM-Q3-3970</t>
  </si>
  <si>
    <t>WIN3970</t>
  </si>
  <si>
    <t>WM+ HCM 169 Nguyễn Phúc Nguyên</t>
  </si>
  <si>
    <t>169 Nguyễn Phúc Nguyên, Phường 10, Quận 3, HCM</t>
  </si>
  <si>
    <t>WIN-HCM-Q9-3971</t>
  </si>
  <si>
    <t>WM+ HCM 1443 Nguyễn Duy Trinh</t>
  </si>
  <si>
    <t>1443 Nguyễn Duy Trinh, Phường Trường Thạnh, Quận 9, TP. Hồ Chí Minh Việt Nam</t>
  </si>
  <si>
    <t>WIN-HCM-TDC-3974</t>
  </si>
  <si>
    <t>WIN3974</t>
  </si>
  <si>
    <t>WM+ HCM 520 Quốc Lộ 13</t>
  </si>
  <si>
    <t>520 Quốc Lộ 13, Hiệp Bình Phước, Quận Thủ Đức, HCM</t>
  </si>
  <si>
    <t>WIN-HCM-TPU-3976</t>
  </si>
  <si>
    <t>win3976</t>
  </si>
  <si>
    <t>WM+ HCM  22A-24 Nguyễn Súy</t>
  </si>
  <si>
    <t>22A-24 Nguyễn Súy, phườn Tân Quý, Quận Tân Phú, HCM</t>
  </si>
  <si>
    <t>WIN-HCM-BTN-3977</t>
  </si>
  <si>
    <t>WIN3977</t>
  </si>
  <si>
    <t>WM+ HCM 413/39 Lê Văn Quới</t>
  </si>
  <si>
    <t>413/39 Lê Văn Quới, Khu phố 5, Phường Bình Trị Đông A, Quận Bình Tân, HCM</t>
  </si>
  <si>
    <t>WIN-HCM-Q8-3983</t>
  </si>
  <si>
    <t>WIN HCM 2672A Đường Phạm Thế Hiển</t>
  </si>
  <si>
    <t>2672A Đường Phạm Thế Hiển, Phường 7, Quận 8, HCM</t>
  </si>
  <si>
    <t>WIN-HCM-GVP-3984</t>
  </si>
  <si>
    <t>win3984</t>
  </si>
  <si>
    <t>WM+ HCM 148 Nguyễn Duy Cung</t>
  </si>
  <si>
    <t>148 Nguyễn Duy Cung, Phường 12, Quận Gò Vấp, HCM</t>
  </si>
  <si>
    <t>WIN-HCM-BTN-3996</t>
  </si>
  <si>
    <t>WIN3996</t>
  </si>
  <si>
    <t>WIN HCM 66/10A Bình Thành</t>
  </si>
  <si>
    <t>66/10A Bình Thành, KP4, Phường Bình Hưng Hòa B, Quận Bình Tân, HCM</t>
  </si>
  <si>
    <t>WIN-HCM-Q8-4012</t>
  </si>
  <si>
    <t>WM+ HCM 258/27 Bông Sao</t>
  </si>
  <si>
    <t>258/27 Bông Sao, Phường 5, Quận 8, HCM</t>
  </si>
  <si>
    <t>WIN-HCM-Q12-4013</t>
  </si>
  <si>
    <t>WIN4013</t>
  </si>
  <si>
    <t>WM+ HCM Nền L12, Thới An</t>
  </si>
  <si>
    <t>Nền số 12, Khu nhà ở Phường Thới An, Quận 12, HCM</t>
  </si>
  <si>
    <t>WIN-HCM-BTN-4016</t>
  </si>
  <si>
    <t>WIN4016</t>
  </si>
  <si>
    <t>WM+ HCM 82 đường số 9</t>
  </si>
  <si>
    <t>82 đường số 9, KP3, P.Bình Hưng Hòa, Quận Bình Tân, HCM</t>
  </si>
  <si>
    <t>WIN-HCM-HHM-4027</t>
  </si>
  <si>
    <t>WIN HCM 4/1D Ấp Nam Thới</t>
  </si>
  <si>
    <t>4/1D Ấp Nam Thới, xã Thới Tam Thôn, Huyện Hóc Môn, HCM</t>
  </si>
  <si>
    <t>WIN4044</t>
  </si>
  <si>
    <t>WM+ DNI 389 Đường N6</t>
  </si>
  <si>
    <t>389 Đường N6, KP. 3, P. Long Bình Tân, TP. Biên Hòa, T. Đồng Nai, Việt Nam</t>
  </si>
  <si>
    <t>WIN-HCM-TBH-4045</t>
  </si>
  <si>
    <t>WIN4045</t>
  </si>
  <si>
    <t>WM+ HCM 92 Đất Thánh</t>
  </si>
  <si>
    <t>92 Đất Thánh, Phường 6, Quận Tân Bình, HCM</t>
  </si>
  <si>
    <t>WIN-HCM-TPU-4047</t>
  </si>
  <si>
    <t>win4047</t>
  </si>
  <si>
    <t>WM+ HCM 04 Hoàng Thiều Hoa</t>
  </si>
  <si>
    <t>04 Hoàng Thiều Hoa, P Hiệp Tân, Quận Tân Phú, HCM</t>
  </si>
  <si>
    <t>WIN-HCM-TBH-4055</t>
  </si>
  <si>
    <t>WIN4055</t>
  </si>
  <si>
    <t>WM+ HCM 958/39 Âu Cơ</t>
  </si>
  <si>
    <t>958/39 Âu Cơ,Phường 14, Quận Tân Bình, HCM</t>
  </si>
  <si>
    <t>WIN-HCM-GVP-4056</t>
  </si>
  <si>
    <t>win4056</t>
  </si>
  <si>
    <t>WM+ HCM 282 Nguyễn Văn Khối</t>
  </si>
  <si>
    <t>282 Nguyễn Văn Khối, Phường 9, Quận Gò Vấp, HCM</t>
  </si>
  <si>
    <t>WIN-HCM-Q9-4058</t>
  </si>
  <si>
    <t>win4058</t>
  </si>
  <si>
    <t>WM+ HCM D1 Đường 672 Khu Phố 1</t>
  </si>
  <si>
    <t>D1- Khu phố 1, Phường Phước Long B, Quận 9, HCM</t>
  </si>
  <si>
    <t>WIN-HCM-Q7-4073</t>
  </si>
  <si>
    <t>WM+ HCM BS6-BS7 khu nhà ở Him Lam</t>
  </si>
  <si>
    <t>Lô thương mại BS6-BS7 Tầng trệt-Lửng tại Dự án KHu nhà ở, Thuộc Lô A1- Dự án khu nhà ở Him Lam, phường Tân Hưng, Quận 7, HCM</t>
  </si>
  <si>
    <t>WIN4074</t>
  </si>
  <si>
    <t>WM+ BDG 12-14-14A Tân Lập</t>
  </si>
  <si>
    <t>12-14 -14A Tân Lập, P. Đông Hòa, TP. Dĩ An, T. Bình Dương, Việt Nam</t>
  </si>
  <si>
    <t>WIN4084</t>
  </si>
  <si>
    <t>WM+ BDG 147/4 Cách Mạng Tháng Tám</t>
  </si>
  <si>
    <t>147/4 Cách Mạng Tháng 8, P. Lái Thiêu, TP. Thuận An, T. Bình Dương, Việt Nam</t>
  </si>
  <si>
    <t>WIN4090</t>
  </si>
  <si>
    <t>WM+ DNI 340 Bùi Trọng Nghĩa</t>
  </si>
  <si>
    <t>340 Bùi Trọng Nghĩa, P. Trảng Dài, TP. Biên Hoà, T. Đồng Nai, Việt Nam</t>
  </si>
  <si>
    <t>WIN-HCM-Q9-4091</t>
  </si>
  <si>
    <t>WIN4091</t>
  </si>
  <si>
    <t>WM+ HCM 217A Long Phước</t>
  </si>
  <si>
    <t>217A Long Phước, Ấp Long Thuận, Phường Long Phước, Quận 9, HCM</t>
  </si>
  <si>
    <t>WIN4092</t>
  </si>
  <si>
    <t>WM+ BDG C3-3A_C3-05 KDC Him Lam</t>
  </si>
  <si>
    <t>C3-3A-05 KDC Him Lam Phú Đông - P. An Bình, TP. Dĩ An, T. Bình Dương, Việt Nam</t>
  </si>
  <si>
    <t>WIN-HCM-Q7-4100</t>
  </si>
  <si>
    <t>WIN4100</t>
  </si>
  <si>
    <t>WM+ HCM 1-3 N1, KDC P.Phú Thuận (Lacasa)</t>
  </si>
  <si>
    <t>1-3 N1, KDC Phường Phú Thuận (La casa), Phường Phú Thuận, Quận 7, HCM</t>
  </si>
  <si>
    <t>WIN4112</t>
  </si>
  <si>
    <t>WM+ DNI 38 Đặng Văn Trơn</t>
  </si>
  <si>
    <t>38 Đặng Văn Trơn, X. Hiệp Hoà, TP. Biên Hòa, T. Đồng Nai, Việt Nam</t>
  </si>
  <si>
    <t>WIN4120</t>
  </si>
  <si>
    <t>WM+ BDG 40/5A11 đường N2</t>
  </si>
  <si>
    <t>40/5A11 Đường N2, KP. Bình Đáng, P. Bình Hòa, TP. Thuận An, T. Bình Dương, Việt Nam</t>
  </si>
  <si>
    <t>WIN-HCM-Q11-4131</t>
  </si>
  <si>
    <t>WIN4131</t>
  </si>
  <si>
    <t>WM+ HCM Lô B, CC 312 Lạc Long Quân</t>
  </si>
  <si>
    <t>Tầng trệt lô B, cc 312 Lạc Long Quân, P.5, Q.11, HCM</t>
  </si>
  <si>
    <t>WIN-HCM-Q7-4132</t>
  </si>
  <si>
    <t>WIN4132</t>
  </si>
  <si>
    <t>WM+ HCM Thửa 526, P. Phú Thuận</t>
  </si>
  <si>
    <t>C2 Cao Thị Chính, Phường Phú Thuận, quận 7, HCM</t>
  </si>
  <si>
    <t>WIN4139</t>
  </si>
  <si>
    <t>WM+ DNI 157-159 Phan Đình Phùng</t>
  </si>
  <si>
    <t>157 - 159 Phan Đình Phùng, P. Quang Vinh, TP. Biên Hòa, T. Đồng Nai, Việt Nam</t>
  </si>
  <si>
    <t>WIN-HCM-TBH-4145</t>
  </si>
  <si>
    <t>WIN4145</t>
  </si>
  <si>
    <t>WIN HCM 271 Bàu Cát</t>
  </si>
  <si>
    <t>271 Đường Bàu Cát, P.12, Quận Tân Bình, HCM</t>
  </si>
  <si>
    <t>WIN-HCM-Q8-4146</t>
  </si>
  <si>
    <t>WM+ HCM Lô BC1, tầng trệt, khu BC</t>
  </si>
  <si>
    <t>CC Phú Lợi D1, đường Phạm Thế Hiển, Quận 8, HCM</t>
  </si>
  <si>
    <t>WIN-HCM-BTH-4147</t>
  </si>
  <si>
    <t>WIN4147</t>
  </si>
  <si>
    <t>WM+ HCM 17/41 Thanh Đa</t>
  </si>
  <si>
    <t>17/41 Thanh Đa, Phường 27, Quận Bình Thạnh, HCM</t>
  </si>
  <si>
    <t>WIN-HCM-HHM-4148</t>
  </si>
  <si>
    <t>WIN4148</t>
  </si>
  <si>
    <t>WM+ HCM 23/2 Trần Văn Mười</t>
  </si>
  <si>
    <t>23/2 Trần Văn Mười, ấp 7, xã Xuân Thới Thượng, Huyện Hóc Môn, HCM</t>
  </si>
  <si>
    <t>WIN-HCM-TPU-4149</t>
  </si>
  <si>
    <t>win4149</t>
  </si>
  <si>
    <t>WM+ HCM 121 Lê Niệm</t>
  </si>
  <si>
    <t>121 Lê Niệm, Phường Phú Thạnh, Quận Tân Phú, HCM</t>
  </si>
  <si>
    <t>WIN-HCM-BTH-4151</t>
  </si>
  <si>
    <t>WM+ HCM Trệt Block B 04 Phan Chu Trinh</t>
  </si>
  <si>
    <t>Tầng trệt Block B số 4 Phan Chu Trinh, P. 12, Quận Bình Thạnh, HCM</t>
  </si>
  <si>
    <t>WIN-HCM-GVP-4152</t>
  </si>
  <si>
    <t>win4152</t>
  </si>
  <si>
    <t>WM+ HCM 186 đường số 1</t>
  </si>
  <si>
    <t>186 đường số 1, Phường 16, Quận Gò Vấp, HCM</t>
  </si>
  <si>
    <t>WIN-HCM-BTN-4154</t>
  </si>
  <si>
    <t>WIN4154</t>
  </si>
  <si>
    <t>WM+ HCM 197-199 đường số 12</t>
  </si>
  <si>
    <t>197-199 đường số 12, p.Bình Hưng Hòa, Quận Bình Tân, HCM</t>
  </si>
  <si>
    <t>WIN-HCM-TDC-4158</t>
  </si>
  <si>
    <t>WIN4158</t>
  </si>
  <si>
    <t>WM+ HCM 202A Quốc Lộ 13 cũ</t>
  </si>
  <si>
    <t>202A Quốc lộ 13 cũ, KP1, P. Hiệp Bình Phước, Quận Thủ Đức, HCM</t>
  </si>
  <si>
    <t>WIN4162</t>
  </si>
  <si>
    <t>WM+ DNI số 8 đường Đồng Khởi</t>
  </si>
  <si>
    <t>8 Đồng Khởi, P. Trảng Dài, TP. Biên Hòa, T. Đồng Nai, Việt Nam</t>
  </si>
  <si>
    <t>WIN4163</t>
  </si>
  <si>
    <t>WM+ DNI 3.9 Nguyễn Văn Tỏ</t>
  </si>
  <si>
    <t>3/9 Nguyễn Văn Tỏ, P. Long Bình Tân, TP. Biên Hòa, T. Đồng Nai, Việt Nam</t>
  </si>
  <si>
    <t>WIN-HCM-Q4-4165</t>
  </si>
  <si>
    <t>WIN4165</t>
  </si>
  <si>
    <t>WM+ HCM 209/48 Tôn Thất Thuyết</t>
  </si>
  <si>
    <t>209/48 Tôn Thất Thuyết, P. 3, Quận 4, HCM</t>
  </si>
  <si>
    <t>WIN4181</t>
  </si>
  <si>
    <t>WM+ BDG CC Hiệp Thành 3</t>
  </si>
  <si>
    <t>Tầng trệt, Khối D, CC Hiệp Thành III, P. Hiệp Thành, TP. Thủ Dầu Một, T. Bình Dương, Việt Nam</t>
  </si>
  <si>
    <t>WIN4182</t>
  </si>
  <si>
    <t>WIN BDG 06 Đoàn Thị Kìa</t>
  </si>
  <si>
    <t>06 Đoàn Thị Kìa, P. Tân Đông Hiệp, TP. Dĩ An, T. Bình Dương, Việt Nam</t>
  </si>
  <si>
    <t>WIN4186</t>
  </si>
  <si>
    <t>WM+ DNI 89 Tổ 9, Tân Hiệp</t>
  </si>
  <si>
    <t>89 Tổ 9, KP1, P.Tân Hiệp, Thành phố Biên Hòa, T. Đồng Nai Việt Nam</t>
  </si>
  <si>
    <t>WIN4187</t>
  </si>
  <si>
    <t>WM+ DNI 19/5 Cách Mạng Tháng 8</t>
  </si>
  <si>
    <t>19/5 đường Cách Mạng Tháng 8, Phường Quang Vinh, Thành phố Biên Hòa, T. Đồng Nai Việt Nam</t>
  </si>
  <si>
    <t>WIN-HCM-GVP-4194</t>
  </si>
  <si>
    <t>win4194</t>
  </si>
  <si>
    <t>WM+ HCM 755 Lê Đức Thọ</t>
  </si>
  <si>
    <t>755 Lê Đức Thọ, P. 16, Quận Gò Vấp, HCM</t>
  </si>
  <si>
    <t>WIN4195</t>
  </si>
  <si>
    <t>WM+ BDG 524C/12 Khu C</t>
  </si>
  <si>
    <t>524C/12 Khu C, Đường Lê Hồng Phong, KP. Tân Phú 1, P. Tân Bình, TP. Dĩ An, T. Bình Dương, Việt Nam</t>
  </si>
  <si>
    <t>WIN-HCM-Q1-4200</t>
  </si>
  <si>
    <t>WIN4200</t>
  </si>
  <si>
    <t>WM+ HCM 37 Hồ Hảo Hớn</t>
  </si>
  <si>
    <t>37 Hồ Hảo Hớn, P. Cô Giang, Q1, HCM</t>
  </si>
  <si>
    <t>WIN-HCM-CCI-4202</t>
  </si>
  <si>
    <t>WIN4202</t>
  </si>
  <si>
    <t>WM+ HCM 28 Trần Tử Bình</t>
  </si>
  <si>
    <t>28 Trần Tử Bình, ấp Tân Định, xã Tân Thông Hội, Huyện Củ Chi, HCM</t>
  </si>
  <si>
    <t>WIN-HCM-Q4-4203</t>
  </si>
  <si>
    <t>WIN4203</t>
  </si>
  <si>
    <t>WM+ HCM TS 2.0.03 Trệt CC The Tresor</t>
  </si>
  <si>
    <t>Lô TS 2.0.03 tầng trệt cc The Tresor 39 -39B, Bến Vân Đồn p12, Quận 4, HCM</t>
  </si>
  <si>
    <t>WIN4204</t>
  </si>
  <si>
    <t>WM+ BDG 342/2A KP Chiêu Liêu</t>
  </si>
  <si>
    <t>342/2A, KP. Chiêu Liêu, P. Tân Đông Hiệp, TP. Dĩ An, T. Bình Dương, Việt Nam</t>
  </si>
  <si>
    <t>WIN-HCM-BTN-4205</t>
  </si>
  <si>
    <t>WIN4205</t>
  </si>
  <si>
    <t>WM+ HCM A-0.04 Ehome 3 Tây Sài Gòn</t>
  </si>
  <si>
    <t>A-0.04, Block A0, tầng Trệt, KCH Ehome 3 Tây Sài Gòn, P. An Lạc, Quận Bình Tân, HCM</t>
  </si>
  <si>
    <t>WIN-HCM-TPU-4207</t>
  </si>
  <si>
    <t>win4207</t>
  </si>
  <si>
    <t>WM+ HCM 314 Phú Thọ Hòa</t>
  </si>
  <si>
    <t>314 Phú Thọ Hòa, Phường Phú Thọ Hòa, Quận Tân Phú, HCM</t>
  </si>
  <si>
    <t>WIN4209</t>
  </si>
  <si>
    <t>WIN BDG 116-118 đường số 9</t>
  </si>
  <si>
    <t>116-118 Đường số 9, KP. Nhị Đồng 2, P. Dĩ An, TP. Dĩ An, T. Bình Dương, Việt Nam</t>
  </si>
  <si>
    <t>WIN-HCM-GVP-4223</t>
  </si>
  <si>
    <t>win4223</t>
  </si>
  <si>
    <t>WM+ HCM 590/32 Phan Văn Trị</t>
  </si>
  <si>
    <t>590/32 Phan Văn Trị, p.7, Quận Gò Vấp, HCM</t>
  </si>
  <si>
    <t>WIN-HCM-Q7-4226</t>
  </si>
  <si>
    <t>WIN4226</t>
  </si>
  <si>
    <t>WM+ HCM 96 Lâm Văn Bền</t>
  </si>
  <si>
    <t>96 Lâm Văn Bền, P.Tân Kiểng, Q7, HCM</t>
  </si>
  <si>
    <t>WIN4227</t>
  </si>
  <si>
    <t>WM+ DNI 869 Hoàng Tam Kỳ</t>
  </si>
  <si>
    <t>869 Hoàng Tam Kỳ, P. Long Bình, TP. Biên Hòa, T. Đồng Nai, Việt Nam</t>
  </si>
  <si>
    <t>WIN4228</t>
  </si>
  <si>
    <t>WM+ BDG Thửa 4128, KP Nội Hoá 2</t>
  </si>
  <si>
    <t>Thừa đất số 4128, Tờ bản đồ số 18, KP. Nội Hoá 2, P. Bình An, TP. Dĩ An, T. Bình Dương, Việt Nam</t>
  </si>
  <si>
    <t>WIN-HCM-GVP-4229</t>
  </si>
  <si>
    <t>win4229</t>
  </si>
  <si>
    <t>WIN HCM TM02-CH3, Cityland PH</t>
  </si>
  <si>
    <t>TM02 - CH3, Cityland Park Hill, Phan Văn Trị, Quận Gò Vấp, HCM</t>
  </si>
  <si>
    <t>WIN-HCM-Q2-4235</t>
  </si>
  <si>
    <t>WIN4235</t>
  </si>
  <si>
    <t>WIN HCM Tầng 1 Lô A, CC XI Riverview</t>
  </si>
  <si>
    <t>Tầng 1 Lô A CC XI Riverview 190 Nguyễn Văn Hưởng, P. Thảo Điền, Quận 2, HCM</t>
  </si>
  <si>
    <t>WIN-HCM-Q2-4239</t>
  </si>
  <si>
    <t>WIN4239</t>
  </si>
  <si>
    <t>WM+ HCM CC Lexington</t>
  </si>
  <si>
    <t>CC Lexington, P. An Phú, Quận 2, HCM</t>
  </si>
  <si>
    <t>WIN4240</t>
  </si>
  <si>
    <t>WM+ BDG 7, DT746, KP Khánh Hội</t>
  </si>
  <si>
    <t>7 Đường DT746, KP. Khánh Hội, P. Tân Phước Khánh, TX. Tân Uyên, T. Bình Dương, Việt Nam</t>
  </si>
  <si>
    <t>WIN-HCM-BTN-4242</t>
  </si>
  <si>
    <t>WIN4242</t>
  </si>
  <si>
    <t>WM+ HCM 344 Đất Mới</t>
  </si>
  <si>
    <t>344 Đất Mới, khu phố 1, P. Bình Trị Đông, Quận Bình Tân, HCM</t>
  </si>
  <si>
    <t>WIN-HCM-Q7-4250</t>
  </si>
  <si>
    <t>WIN4250</t>
  </si>
  <si>
    <t>WIN HCM 84 Gò Ô Môi</t>
  </si>
  <si>
    <t>84 Gò Ô Môi, KP2, Phường Phú Thuận, Q7, HCM</t>
  </si>
  <si>
    <t>WIN-HCM-TDC-4251</t>
  </si>
  <si>
    <t>WIN4251</t>
  </si>
  <si>
    <t>WM+ HCM 61/43 Đường số 48</t>
  </si>
  <si>
    <t>61/43 Đường Số 48, KP6, Phường Hiệp Bình Chánh, Quận Thủ Đức, HCM</t>
  </si>
  <si>
    <t>WIN-HCM-Q3-4264</t>
  </si>
  <si>
    <t>WIN4264</t>
  </si>
  <si>
    <t>WM+ HCM 87 Trần Quang Diệu</t>
  </si>
  <si>
    <t>87 Trần Quang Diệu, P.13, Quận 3, HCM</t>
  </si>
  <si>
    <t>WIN-HCM-TDC-4268</t>
  </si>
  <si>
    <t>WM+ HCM 188 Hiệp Bình</t>
  </si>
  <si>
    <t>188 Hiệp Bình, KP8, Phường Hiệp Bình Chánh, Quận Thủ Đức, HCM</t>
  </si>
  <si>
    <t>WIN-HCM-Q7-4281</t>
  </si>
  <si>
    <t>WIN4281</t>
  </si>
  <si>
    <t>WM+ HCM 002 Tầng trệt CC Sunrise</t>
  </si>
  <si>
    <t>002 Tầng trệt Block V4, Sunrise City- South, 23 Nguyễn Hữu Thọ, P.Tân Hưng, Q.7, HCM</t>
  </si>
  <si>
    <t>WIN-HCM-Q12-4285</t>
  </si>
  <si>
    <t>WM+ HCM 20H9-21H9 Đường DD11</t>
  </si>
  <si>
    <t>20H9-21H9 đường DD11 (KDC An Sương), KP 4, P. Tận Hưng Thuận, Quận 12, HCM</t>
  </si>
  <si>
    <t>WIN-HCM-TBH-4290</t>
  </si>
  <si>
    <t>WIN4290</t>
  </si>
  <si>
    <t>WM+ HCM 13/134 Trần Văn Hoàng</t>
  </si>
  <si>
    <t>13/134 Trần Văn Hoàng, P. 9, Quận Tân Bình, HCM</t>
  </si>
  <si>
    <t>WIN-HCM-Q9-4293</t>
  </si>
  <si>
    <t>WM+ HCM 270 Man Thiện</t>
  </si>
  <si>
    <t>270 Man Thiện, khu phố 5, Phường Tăng Nhơn Phú A, Quận 9, HCM</t>
  </si>
  <si>
    <t>WIN4299</t>
  </si>
  <si>
    <t>WM+ BDG 68 đường DB8</t>
  </si>
  <si>
    <t>68 đường DB8, tổ 14, khu phố 3, P. Mỹ Phước, TX Bến Cát, T. Bình Dương, Việt Nam</t>
  </si>
  <si>
    <t>WIN-HCM-TPU-4303</t>
  </si>
  <si>
    <t>win4303</t>
  </si>
  <si>
    <t>WIN HCM Trệt CC 36 Trịnh Đình Thảo</t>
  </si>
  <si>
    <t>Khu TM Tầng trệt, tháp A, KCH 36 Trịnh Đình Thảo, P. Hòa Thạnh, Quận Tân Phú, HCM</t>
  </si>
  <si>
    <t>WIN4310</t>
  </si>
  <si>
    <t>WM+ BDG thửa 2359</t>
  </si>
  <si>
    <t>Thửa 2359, tờ bản đồ số 7, X. Thới Hòa, H. Bến Cát, T. Bình Dương, Việt Nam</t>
  </si>
  <si>
    <t>WIN-HCM-TPU-4311</t>
  </si>
  <si>
    <t>win4311</t>
  </si>
  <si>
    <t>WM+ HCM 65-65A-B-C Nguyễn Đỗ Cung</t>
  </si>
  <si>
    <t>65-65A-65B-65C Nguyễn Đỗ Cung, P. Tây Thạnh, Quận Tân Phú, HCM</t>
  </si>
  <si>
    <t>WIN-HCM-TDC-4312</t>
  </si>
  <si>
    <t>WM+ HCM 8A đường số 12</t>
  </si>
  <si>
    <t>8A đường số 12, KP2, P. Hiệp Bình Phước, Quận Thủ Đức, HCM</t>
  </si>
  <si>
    <t>WIN-HCM-Q7-4313</t>
  </si>
  <si>
    <t>WIN4313</t>
  </si>
  <si>
    <t>WM+ HCM A01-05, T1, CC Golden Star</t>
  </si>
  <si>
    <t>A01-05, tầng 1, CC The Golden Star, 72 Nguyễn Thị Thập, P.Bình Thuận, Q.7, HCM</t>
  </si>
  <si>
    <t>WIN4318</t>
  </si>
  <si>
    <t>WM+ BDG thửa 1647 Khu Mỹ Phước</t>
  </si>
  <si>
    <t>Thửa 1647 khu TM-DV-TĐC Mỹ Phước, P. Thới Hòa, TX. Bến Cát, T. Bình Dương, Việt Nam</t>
  </si>
  <si>
    <t>WIN-HCM-BTN-4319</t>
  </si>
  <si>
    <t>WIN4319</t>
  </si>
  <si>
    <t>WM+ HCM 492-494 đường số 7</t>
  </si>
  <si>
    <t>492-494 đường số 7, P.Tân Tạo, Quận Bình Tân, HCM</t>
  </si>
  <si>
    <t>WIN-HCM-Q9-4320</t>
  </si>
  <si>
    <t>WIN4320</t>
  </si>
  <si>
    <t>WM+ HCM 85-87 đường số 6</t>
  </si>
  <si>
    <t>85-87 đường số 6, KDC Phường Phú Hữu, Quận 9, HCM</t>
  </si>
  <si>
    <t>WIN-HCM-TDC-4321</t>
  </si>
  <si>
    <t>WIN4321</t>
  </si>
  <si>
    <t>WM+ HCM 45 Gò Dưa</t>
  </si>
  <si>
    <t>45 Gò Dưa, KP4, P.Tam Bình, Quận Thủ Đức, HCM</t>
  </si>
  <si>
    <t>WIN-HCM-Q12-4323</t>
  </si>
  <si>
    <t>win4323</t>
  </si>
  <si>
    <t>WM+ HCM 563 Lê Văn Khương</t>
  </si>
  <si>
    <t>563 Lê Văn Khương, KP 5, P.Hiệp Thành, Q.12, HCM</t>
  </si>
  <si>
    <t>WIN4324</t>
  </si>
  <si>
    <t>WM+ DNI A32 đường D5</t>
  </si>
  <si>
    <t>A32 Đường D5, P. Thống Nhất, TP. Biên Hoà, T. Đồng Nai, Việt Nam</t>
  </si>
  <si>
    <t>WIN-HCM-Q7-4330</t>
  </si>
  <si>
    <t>WIN4330</t>
  </si>
  <si>
    <t>WM+ HCM SCB-01-21 Sunrise City view</t>
  </si>
  <si>
    <t>SCB 01-21 tại dự án Sunrise Cityview số 33, Nguyễn Hữu Thọ, p Tân Hưng, Q.7, HCM</t>
  </si>
  <si>
    <t>WIN-HCM-BTN-4332</t>
  </si>
  <si>
    <t>WIN4332</t>
  </si>
  <si>
    <t>WM+ HCM 94 đường số 4</t>
  </si>
  <si>
    <t>94 đường số 4, kp 3, p Bình Hưng Hòa A, Quận Bình Tân, HCM</t>
  </si>
  <si>
    <t>WIN-HCM-Q5-4336</t>
  </si>
  <si>
    <t>WIN4336</t>
  </si>
  <si>
    <t>WM+ HCM 07 Nguyễn Duy Dương</t>
  </si>
  <si>
    <t>07 Nguyễn Duy Dương, Phường 8, Q5, HCM</t>
  </si>
  <si>
    <t>WIN-HCM-Q12-4345</t>
  </si>
  <si>
    <t>WIN4345</t>
  </si>
  <si>
    <t>WM+ HCM 506/61 Nguyễn Ảnh Thủ</t>
  </si>
  <si>
    <t>506/61 Nguyễn Ảnh Thủ, kp 4, p Hiệp Thành, q.12, HCM</t>
  </si>
  <si>
    <t>WIN-HCM-GVP-4349</t>
  </si>
  <si>
    <t>WIN4349</t>
  </si>
  <si>
    <t>WM+ HCM 496/12 Dương Quảng Hàm</t>
  </si>
  <si>
    <t>496/12 Dương Quảng Hàm, P.6, Quận Gò Vấp, HCM</t>
  </si>
  <si>
    <t>WIN4351</t>
  </si>
  <si>
    <t>WM+ DNI H1/1 Nguyễn Ái Quốc</t>
  </si>
  <si>
    <t>H1/1 Nguyễn Ái Quốc, P. Trung Dũng, TP. Biên Hoà, T. Đồng Nai, Việt Nam</t>
  </si>
  <si>
    <t>WIN4352</t>
  </si>
  <si>
    <t>WM+ DNI H2/4 tổ 34, KDC Tân Phong</t>
  </si>
  <si>
    <t>H2/4 Tổ 34 Đường KDC Tân Phong, P. Tân Phong, TP. Biên Hòa, T. Đồng Nai, Việt Nam</t>
  </si>
  <si>
    <t>WIN4354</t>
  </si>
  <si>
    <t>WM+ DNI 81 Nguyễn Hoàng</t>
  </si>
  <si>
    <t>81 Nguyễn Hoàng, A. Long Đức 1, X. Tam PHước, TP. Biên Hoà, T. Đồng Nai, Việt Nam</t>
  </si>
  <si>
    <t>WIN-HCM-Q2-4366</t>
  </si>
  <si>
    <t>WIN4366</t>
  </si>
  <si>
    <t>WIN HCM CC 237 Nguyễn Văn Hưởng</t>
  </si>
  <si>
    <t>237 Nguyễn Văn Hưởng, P.Thảo Điền, Q.2, HCM</t>
  </si>
  <si>
    <t>WIN-HCM-TDC-4372</t>
  </si>
  <si>
    <t>WIN4372</t>
  </si>
  <si>
    <t>WM+ HCM CC 4S Riverside</t>
  </si>
  <si>
    <t>0.12 tầng 1, cc 4S Bình Triệu, đường 17, KP3, P. Hiệp Bình Chánh, Quận Thủ Đức, HCM</t>
  </si>
  <si>
    <t>WIN-HCM-BTN-4376</t>
  </si>
  <si>
    <t>WIN4376</t>
  </si>
  <si>
    <t>WM+ HCM CC An Gia Star</t>
  </si>
  <si>
    <t>Tầng Trệt, CC An Gia Star, 900A QL 1A, P.Bình Trị Đông A, Quận Bình Tân, HCM</t>
  </si>
  <si>
    <t>WIN-HCM-TPU-4378</t>
  </si>
  <si>
    <t>win4378</t>
  </si>
  <si>
    <t>WM+ HCM CC Topaz Garden - Block A</t>
  </si>
  <si>
    <t>Tầng 1 Block A, Dự Án CC Việt, Phát, Số 4 Trịnh Đình Thảo, P.Hòa Thạnh Quận Tân Phú, HCM</t>
  </si>
  <si>
    <t>WIN-HCM-Q4-4381</t>
  </si>
  <si>
    <t>WIN4381</t>
  </si>
  <si>
    <t>WM+ HCM CC Riva Park</t>
  </si>
  <si>
    <t>504 Nguyễn Tất Thành, P.18, Quận 4, HCM</t>
  </si>
  <si>
    <t>WIN-HCM-Q7-4382</t>
  </si>
  <si>
    <t>WIN4382</t>
  </si>
  <si>
    <t>WM+ HCM CC Ehome Trần Trọng Cung</t>
  </si>
  <si>
    <t>167 Trần Trọng Cung, P. Tân Thuận, Đông, Q7, HCM</t>
  </si>
  <si>
    <t>WIN-HCM-Q7-4383</t>
  </si>
  <si>
    <t>WIN4383</t>
  </si>
  <si>
    <t>WIN HCM CC Jamona 1 - N1</t>
  </si>
  <si>
    <t>Lô N1, Tháp M2 - Tháp Nam, KDC, P.Bắc Rạch Bà Bướm (Jamona, City), Đào Trí, P.Phú Thuận, Q.7, HCM</t>
  </si>
  <si>
    <t>WIN-HCM-Q7-4384</t>
  </si>
  <si>
    <t>WIN4384</t>
  </si>
  <si>
    <t>WM+ HCM CC Jamona 2 - B2</t>
  </si>
  <si>
    <t>Lô B2, tháp M1, Tháp Bắc, Tòa nhà, Jamona City, Đường Đào Trí, P.Phú Thuận, Q.7, HCM</t>
  </si>
  <si>
    <t>WIN-HCM-Q6-4386</t>
  </si>
  <si>
    <t>WM+ HCM CC Lucky Palace</t>
  </si>
  <si>
    <t>1.01, 1.02 Tầng Trệt, Dự Án Lucky Palace, Số 50 Phan Văn Khỏe, P. 2, Quận 6, HCM</t>
  </si>
  <si>
    <t>WIN-HCM-Q8-4388</t>
  </si>
  <si>
    <t>win4388</t>
  </si>
  <si>
    <t>WM+ HCM CC Giai Việt, A0106-A0107</t>
  </si>
  <si>
    <t>Căn Hộ A0106 - A0107, Tầng Trệt CC Quốc Cường Gia Lai, 340 Tạ Quang Bửu, P.05, Q.8, HCM</t>
  </si>
  <si>
    <t>WIN-HCM-BCU-4390</t>
  </si>
  <si>
    <t>win4390</t>
  </si>
  <si>
    <t>WM+ HCM CC Happy City</t>
  </si>
  <si>
    <t>492 Đường Nguyễn Văn Linh (Tòa Nhà Hạnh Phúc - Lô 11B), Xã Bình Hưng, Huyện Bình Chánh, HCM</t>
  </si>
  <si>
    <t>WIN-HCM-BTH-4393</t>
  </si>
  <si>
    <t>WM+ HCM CC Morning Star</t>
  </si>
  <si>
    <t>Số 57 Quốc Lộ 13, P. 26, Quận Bình Thạnh, HCM</t>
  </si>
  <si>
    <t>WIN-HCM-BTH-4395</t>
  </si>
  <si>
    <t>WM+ HCM CC City Garden</t>
  </si>
  <si>
    <t>59 Ngô Tất Tố, P. 21, Quận Bình Thạnh, HCM</t>
  </si>
  <si>
    <t>WIN-HCM-BTH-4396</t>
  </si>
  <si>
    <t>WIN4396</t>
  </si>
  <si>
    <t>WM+ HCM CC The Manor</t>
  </si>
  <si>
    <t>91 Nguyễn Hữu Cảnh, P. 22, Quận Bình Thạnh, HCM</t>
  </si>
  <si>
    <t>WIN-HCM-BTH-4397</t>
  </si>
  <si>
    <t>WM+ HCM CC The Manor 2</t>
  </si>
  <si>
    <t>G10 &amp; G11 Tầng Trệt, The Manor Officetel, Số 91 Nguyễn Hữu Cảnh, Phường 22, Quận Bình Thạnh, HCM</t>
  </si>
  <si>
    <t>WIN4399</t>
  </si>
  <si>
    <t>WM+ BDG CC Hiệp Thành III Khối B</t>
  </si>
  <si>
    <t>Tầng Trệt, Khối B, CC Hiệp Thành III, P. Hiệp Thành, TP. Thủ Dầu Một, T. Bình Dương, Việt Nam</t>
  </si>
  <si>
    <t>WIN4401</t>
  </si>
  <si>
    <t>WM+ BDG CC Phú Thịnh Bình Dương</t>
  </si>
  <si>
    <t>Căn nhà số 4-F4 Đường Số 1, Khu Biệt Thự Phú Thịnh, P. Phú Thọ, TP. Thủ Dầu Một, T. Bình Dương, Việt Nam</t>
  </si>
  <si>
    <t>WIN-HCM-Q9-4405</t>
  </si>
  <si>
    <t>WM+ HCM 81B Lã Xuân Oai</t>
  </si>
  <si>
    <t>81B Lã Xuân Oai, Phường Long Trường, Quận 9, HCM</t>
  </si>
  <si>
    <t>WIN4410</t>
  </si>
  <si>
    <t>Lô 17-18 KDC Bình Dương, Châu Văn Lồng, P. Long Bình Tân, TP. Biên Hoà, T. Đồng Nai, Việt Nam</t>
  </si>
  <si>
    <t>WIN-HCM-TBH-4412</t>
  </si>
  <si>
    <t>WM+ HCM 34 Chử Đồng Tử</t>
  </si>
  <si>
    <t>34 Chử Đồng Tử, Phường 7, Quận Tân Bình, HCM</t>
  </si>
  <si>
    <t>WIN-HCM-TDC-4416</t>
  </si>
  <si>
    <t>WIN4416</t>
  </si>
  <si>
    <t>WM+ HCM 113 – 113A Tam Châu</t>
  </si>
  <si>
    <t>113 – 113A Tam Châu, KP5, Phường Tam Phú, Quận Thủ Đức, HCM</t>
  </si>
  <si>
    <t>WIN-HCM-Q12-4420</t>
  </si>
  <si>
    <t>WIN4420</t>
  </si>
  <si>
    <t>WM+ HCM 42/1 TL 16</t>
  </si>
  <si>
    <t>42/1 tl16, khu phố 3B, Phường Thạnh Lộc, Quận 12, HCM</t>
  </si>
  <si>
    <t>WIN-HCM-BTH-4421</t>
  </si>
  <si>
    <t>WIN4421</t>
  </si>
  <si>
    <t>WM+ HCM 372A Nơ Trang Long</t>
  </si>
  <si>
    <t>372A Nơ Trang Long, Phường 13, Quận Bình Thạnh, HCM</t>
  </si>
  <si>
    <t>WIN-HCM-TPU-4435</t>
  </si>
  <si>
    <t>win4435</t>
  </si>
  <si>
    <t>WM+ HCM 219 Tây Thạnh</t>
  </si>
  <si>
    <t>219 Tây Thạnh, Phường Tây Thạnh, Quận Tân Phú, HCM</t>
  </si>
  <si>
    <t>WIN-HCM-Q6-4441</t>
  </si>
  <si>
    <t>WIN4441</t>
  </si>
  <si>
    <t>WM+ HCM 1.26-1.27 CC Viva Riverside</t>
  </si>
  <si>
    <t>1.26-1.27, Blck B, CC Viva Riverside, 1472 Võ Văn Kiệt, P. 3, Quận 6, HCM</t>
  </si>
  <si>
    <t>WIN-HCM-TDC-4462</t>
  </si>
  <si>
    <t>WM+ HCM 34 Chương Dương</t>
  </si>
  <si>
    <t>34 Chương Dương, P. Linh Chiểu, Quận Thủ Đức, HCM</t>
  </si>
  <si>
    <t>WIN-HCM-TDC-4463</t>
  </si>
  <si>
    <t>WIN4463</t>
  </si>
  <si>
    <t>WM+ HCM 48 đường số 26, KP5</t>
  </si>
  <si>
    <t>48 đường số 26, KP5, P. Hiệp Bình Chánh, Quận Thủ Đức, HCM</t>
  </si>
  <si>
    <t>WIN4465</t>
  </si>
  <si>
    <t>WM+ DNI G1, Khu 94, Ấp Long Đức 1</t>
  </si>
  <si>
    <t>G1, Khu 94, ấp Long Đức 1, X.Tam Phước, TP. Biên Hoà, T. Đồng Nai, Việt Nam</t>
  </si>
  <si>
    <t>WIN4468</t>
  </si>
  <si>
    <t>WM+ DNI 152 Đinh Quang Ân</t>
  </si>
  <si>
    <t>152 Đinh Quang Ân, X. Phước Tân, TP. Biên Hoà, T. Đồng Nai, Việt Nam</t>
  </si>
  <si>
    <t>WIN-HCM-TDC-4469</t>
  </si>
  <si>
    <t>WIN4469</t>
  </si>
  <si>
    <t>WM+ HCM 71 Đường số 9</t>
  </si>
  <si>
    <t>71 đường số 9, khu phố 4, Phường Bình Chiểu, Quận Thủ Đức, HCM</t>
  </si>
  <si>
    <t>WIN4471</t>
  </si>
  <si>
    <t>WM+ BDG 300 Nguyễn Đức Thiệu</t>
  </si>
  <si>
    <t>300 Nguyễn Đức Thiệu, KP. Thống Nhất 2, P. Dĩ An, TP. Dĩ An, T. Bình Dương, Việt Nam</t>
  </si>
  <si>
    <t>WIN4472</t>
  </si>
  <si>
    <t>WM+ BDG 2A Nguyễn Trãi</t>
  </si>
  <si>
    <t>2A Nguyễn Trãi, Khu 7, P. Phú Cường, TP. Thủ Dầu Một, T. Bình Dương, Việt Nam</t>
  </si>
  <si>
    <t>WIN4485</t>
  </si>
  <si>
    <t>WM+ BDG C2-01 Đường TC3-KP3</t>
  </si>
  <si>
    <t>C2-01 đường TC3, KP. 3, P. Mỹ Phước, TX. Bến Cát, T. Bình Dương, Việt Nam</t>
  </si>
  <si>
    <t>WIN-HCM-Q12-4493</t>
  </si>
  <si>
    <t>WIN4493</t>
  </si>
  <si>
    <t>WM+ HCM 425 Tô Ký</t>
  </si>
  <si>
    <t>425 Tô Ký, Phường Trung Mỹ Tây, Quận 12, HCM</t>
  </si>
  <si>
    <t>WIN4506</t>
  </si>
  <si>
    <t>WM+ DNI 155 Trương Định</t>
  </si>
  <si>
    <t>155 Trương Định, khu phố 2, Phường Tân Mai, Thành phố Biên Hòa, T. Đồng Nai Việt Nam</t>
  </si>
  <si>
    <t>WIN4510</t>
  </si>
  <si>
    <t>WM+DNI 77/2 Đồng Khởi</t>
  </si>
  <si>
    <t>77/2 Đồng Khởi, khu phố 3, Phường Tam Hòa, Thành phố Biên Hòa, T. Đồng Nai Việt Nam</t>
  </si>
  <si>
    <t>WIN-HCM-Q4-4569</t>
  </si>
  <si>
    <t>WIN4569</t>
  </si>
  <si>
    <t>WM+ HCM Grand Riverside</t>
  </si>
  <si>
    <t>Lô G1.03 và G1.04, CC Grand Riverside, 278-283 Bến Vân Đồn, Phường 2, Quận 4, HCM</t>
  </si>
  <si>
    <t>WIN-HCM-BTN-4578</t>
  </si>
  <si>
    <t>WM+ HCM 145A Lê Đình Cẩn</t>
  </si>
  <si>
    <t>145A Lê Đình Cẩn, khu phố 6, Phường Tân Tạo, Quận Bình Tân, HCM</t>
  </si>
  <si>
    <t>WIN-HCM-Q7-4590</t>
  </si>
  <si>
    <t>WM+HCM SH11-SH 12 Luxgarden</t>
  </si>
  <si>
    <t>SH11 - SH12 tầng 001 tháp (block)B, Dự án CC kết hợp, Thương mại DV số 370 Nguyễn Văn Quỳ, phường Phú Thuận, Quận 7, HCM</t>
  </si>
  <si>
    <t>WIN4607</t>
  </si>
  <si>
    <t>WM+ DNI 27 Tổ 1, Khu phố 4</t>
  </si>
  <si>
    <t>27 Tổ 1, Khu phố 4, P. Quang Vinh, TP. Biên Hòa, T. Đồng Nai, Việt Nam</t>
  </si>
  <si>
    <t>WIN-HCM-Q3-4608</t>
  </si>
  <si>
    <t>WIN4608</t>
  </si>
  <si>
    <t>WM+ HCM 79A Huỳnh Tịnh Của</t>
  </si>
  <si>
    <t>79A Huỳnh Tịnh Của, Phường 8, Quận 3, HCM</t>
  </si>
  <si>
    <t>WIN-HCM-Q8-4615</t>
  </si>
  <si>
    <t>WM+ HCM 950-950A Tạ Quang Bửu</t>
  </si>
  <si>
    <t>950-950A Tạ Quang Bửu, P5, Q8, HCM</t>
  </si>
  <si>
    <t>WIN-HCM-Q2-4662</t>
  </si>
  <si>
    <t>WM+ HCM Tầng 1+2B Gateway Thảo Điền</t>
  </si>
  <si>
    <t>B1.03, Tầng 1+2, Block B, Khu liên hợp cao ốc TTTM-, văn phòng và căn hộ, 177 Xa lộ Hà Nội, phường Thảo Điền, Quận 2, TP. Hồ Chí Minh Việt Nam</t>
  </si>
  <si>
    <t>WIN4673</t>
  </si>
  <si>
    <t>WM+ DNI 27 Phùng Hưng</t>
  </si>
  <si>
    <t>27 Phùng Hưng, Ấp Long Đức 3, X.Tam Phước, TP. Biên Hòa, T. Đồng Nai, Việt Nam</t>
  </si>
  <si>
    <t>WIN-HCM-Q9-4704</t>
  </si>
  <si>
    <t>WIN4704</t>
  </si>
  <si>
    <t>WM+ HCM 159 Tân Lập II</t>
  </si>
  <si>
    <t>159 Tân Lập II, tổ 3, khu phố 6, Hiệp Phú, Quận 9, HCM</t>
  </si>
  <si>
    <t>WIN-HCM-Q2-4772</t>
  </si>
  <si>
    <t>WIN4772</t>
  </si>
  <si>
    <t>WM+HCM 001 SAV2, CC Avenue</t>
  </si>
  <si>
    <t>0.01 Tần Trệt Tháp 2, Sun Avenue, 28 Mai Chí Thọ Phường An Phú, Quận 2, TP. Hồ Chí Minh Việt Nam</t>
  </si>
  <si>
    <t>WIN-HCM-Q12-4774</t>
  </si>
  <si>
    <t>WIN4774</t>
  </si>
  <si>
    <t>WIN HCM 45F1-46F1 đường DN5 KDC An Sương</t>
  </si>
  <si>
    <t>45F1-46F1, đường DN5 (khu dân cư An Sương), khu phố 4, Phường Đông Hưng Thuận, Quận 12, (đường DN5), HCM</t>
  </si>
  <si>
    <t>WIN-HCM-Q12-4779</t>
  </si>
  <si>
    <t>WIN4779</t>
  </si>
  <si>
    <t>WM+HCM CS3-CS4 CC Prosper Plaza</t>
  </si>
  <si>
    <t>CS3-CS4 CC Prosper Plaza 22/14 Phan Văn Hớn, Phường Tân Thới Nhất, Quận 12, HCM</t>
  </si>
  <si>
    <t>WIN-HCM-GVP-4783</t>
  </si>
  <si>
    <t>WIN4783</t>
  </si>
  <si>
    <t>WM+ HCM 0.01 CC CH1, Cityland</t>
  </si>
  <si>
    <t>0.01, CC CH1, Đường số 10, Khu dân cư CityLand, Phường 10, Quận Gò Vấp, HCM</t>
  </si>
  <si>
    <t>WIN-HCM-Q8-4785</t>
  </si>
  <si>
    <t>WM+HCM 01.04 CC Pegasuite</t>
  </si>
  <si>
    <t>01.04 tầng 1, CC Phương, Việt, 1002 Tạ quang Bửu, P6, Quận 8, HCM</t>
  </si>
  <si>
    <t>WIN-HCM-TPU-4808</t>
  </si>
  <si>
    <t>win4808</t>
  </si>
  <si>
    <t>WIN HCM RS6-SH.15 CC Richstar</t>
  </si>
  <si>
    <t>Lô RS6.SH.15 Tầng 1 Tháp RS6, Khu Thương mại Dịch vụ, và căn hộ - Khu 2, 239-241 Hòa Bình, Phường Hiệp Tân, Quận Tân Phú, HCM</t>
  </si>
  <si>
    <t>WIN-HCM-TDC-4821</t>
  </si>
  <si>
    <t>WIN4821</t>
  </si>
  <si>
    <t>WM+ HCM Lavita Garden</t>
  </si>
  <si>
    <t>0.14 tầng 01 (trệt), CC cao tầng Phường Trường Thọ, 17 Đường số 3, Khu phố 6, P. Trường Thọ Quận Thủ Đức, HCM</t>
  </si>
  <si>
    <t>WIN-HCM-TPU-4823</t>
  </si>
  <si>
    <t>win4823</t>
  </si>
  <si>
    <t>WM+HCM RS4-SH.03 CC Richstar</t>
  </si>
  <si>
    <t>RS4-SH.03 tại dự án khu TMDV căn hộ địa chỉ 278 đường, Hòa Bình, Phường Hiệp Tân, (Dự án Richstar Residence), Q.Tân phú, HCM</t>
  </si>
  <si>
    <t>WIN-HCM-BCU-4846</t>
  </si>
  <si>
    <t>win4846</t>
  </si>
  <si>
    <t>WM+ HCM 16 đường số 5A</t>
  </si>
  <si>
    <t>Số 16 đường số 5A, KDC Trung Sơn, ấp 4B, xã Bình Hưng, Huyện Bình Chánh, HCM</t>
  </si>
  <si>
    <t>WIN-HCM-Q11-4858</t>
  </si>
  <si>
    <t>WIN4858</t>
  </si>
  <si>
    <t>WM+ HCM 351/29 Lê Đại Hành</t>
  </si>
  <si>
    <t>351/29 Lê Đại Hành, Phường 11, Quận 11, TP. Hồ Chí Minh Việt Nam</t>
  </si>
  <si>
    <t>WIN-HCM-Q2-4881</t>
  </si>
  <si>
    <t>WIN HCM BTM1-3 Trệt CC Centana</t>
  </si>
  <si>
    <t>BTM1-3 BlockB tầng 1 (trệt), khu phố 3 Centana, 36 mai Chí Thọ, Phường An Phú, Quận 2, TP. Hồ Chí Minh Việt Nam</t>
  </si>
  <si>
    <t>WIN-HCM-TDC-4884</t>
  </si>
  <si>
    <t>WIN4884</t>
  </si>
  <si>
    <t>WM+ HCM 23/2 đường số 9</t>
  </si>
  <si>
    <t>23/2 đường số 9, Khu phố 4, Phường Trường Thọ, Quận Thủ Đức, HCM</t>
  </si>
  <si>
    <t>WIN-HCM-TBH-4895</t>
  </si>
  <si>
    <t>WIN4895</t>
  </si>
  <si>
    <t>WM+ HCM 42-44 đường A4</t>
  </si>
  <si>
    <t>42-44 đường A4, Phường 12, Quận Tân Bình, HCM</t>
  </si>
  <si>
    <t>WIN-HCM-Q2-4915</t>
  </si>
  <si>
    <t>WIN4915</t>
  </si>
  <si>
    <t>WIN HCM 001 SAV4, CC Avenue</t>
  </si>
  <si>
    <t>0.01. Tầng trệt tháp 4, Sun Avenue 28 Mai Chí Thọ, Phường An Phú, Quận 2, TP. Hồ Chí Minh Việt Nam</t>
  </si>
  <si>
    <t>WIN-HCM-Q6-4922</t>
  </si>
  <si>
    <t>WIN4922</t>
  </si>
  <si>
    <t>WIN HCM A3 CC Star Light</t>
  </si>
  <si>
    <t>Tổ hợp CC H098&amp;T106 tại 241/42, Nguyễn Văn Luông, phườn 11, Quận 6, TP. Hồ Chí Minh Việt Nam</t>
  </si>
  <si>
    <t>WIN-HCM-Q1-4935</t>
  </si>
  <si>
    <t>WIN4935</t>
  </si>
  <si>
    <t>WM+ HCM 339DE Nguyễn Cảnh Chân</t>
  </si>
  <si>
    <t>339DE Nguyễn Cảnh Chân, Phường Cầu Kho, Quận 1, HCM</t>
  </si>
  <si>
    <t>WIN-HCM-Q9-4937</t>
  </si>
  <si>
    <t>WIN4937</t>
  </si>
  <si>
    <t>WIN HCM Jamila Khang Điền</t>
  </si>
  <si>
    <t>A01 –TMDV01-02 cao ốc Jamila, 60 đường 697, KP2, Phường Phú Hữu, Quận 9, HCM</t>
  </si>
  <si>
    <t>WIN-HCM-Q2-4940</t>
  </si>
  <si>
    <t>WM+ HCM CC An Cư</t>
  </si>
  <si>
    <t>Tầng Trệt Cao ốc An Cư, số 8, đường Thái Thuận, P An Phú, Quận 2, TP. Hồ Chí Minh Việt Nam</t>
  </si>
  <si>
    <t>WIN-HCM-GVP-4943</t>
  </si>
  <si>
    <t>WIN4943</t>
  </si>
  <si>
    <t>WM+HCM TM05 CC OSIMI</t>
  </si>
  <si>
    <t>TM05- Dự án KDC Sông Đà 434/16 đường 26 tháng 3, Phường 15, Quận Gò Vấp, HCM</t>
  </si>
  <si>
    <t>WIN4948</t>
  </si>
  <si>
    <t>WM+ DNI 6 Nguyễn Bảo Đức</t>
  </si>
  <si>
    <t>6, Nguyễn Bảo Đức, KP6, P.Tam Hiệp, Thành phố Biên Hòa, T. Đồng Nai Việt Nam</t>
  </si>
  <si>
    <t>WIN-HCM-GVP-4952</t>
  </si>
  <si>
    <t>WIN4952</t>
  </si>
  <si>
    <t>WM+ HCM 97 Nguyên Hồng</t>
  </si>
  <si>
    <t>97 Nguyên Hồng, Phường 1, Quận Gò Vấp, HCM</t>
  </si>
  <si>
    <t>WIN-HCM-TPU-5005</t>
  </si>
  <si>
    <t>win5005</t>
  </si>
  <si>
    <t>WIN HCM 09 Phạm Vấn</t>
  </si>
  <si>
    <t>09 Phạm Vấn, Phường Phú Thọ Hòa, Quận Tân Phú, HCM</t>
  </si>
  <si>
    <t>WIN-HCM-Q2-5006</t>
  </si>
  <si>
    <t>WIN5006</t>
  </si>
  <si>
    <t>WM+ HCM 185B Nguyễn Thị Định</t>
  </si>
  <si>
    <t>185B Nguyễn Thị Định, Phường An Phú, Quận 2, TP. Hồ Chí Minh Việt Nam</t>
  </si>
  <si>
    <t>WIN-HCM-Q3-5007</t>
  </si>
  <si>
    <t>WIN5007</t>
  </si>
  <si>
    <t>WM+ HCM 7-9 Nguyễn Hiền</t>
  </si>
  <si>
    <t>7-9 Nguyễn Hiền, Phường 4, Quận 3, HCM</t>
  </si>
  <si>
    <t>WIN-HCM-Q10-5019</t>
  </si>
  <si>
    <t>win5019</t>
  </si>
  <si>
    <t>WM+ HCM 606/144-606/146 Ba Tháng Hai</t>
  </si>
  <si>
    <t>606/144-606/146 Ba Tháng Hai, Phường 14, Quận 10, HCM</t>
  </si>
  <si>
    <t>WIN-HCM-HHM-5024</t>
  </si>
  <si>
    <t>WIN5024</t>
  </si>
  <si>
    <t>WM+ HCM 33/4 ấp Mới 1</t>
  </si>
  <si>
    <t>33/4 ấp Mới 1, Xã Tân Xuân, Huyện Hóc Môn, HCM</t>
  </si>
  <si>
    <t>WIN-HCM-TBH-5025</t>
  </si>
  <si>
    <t>WIN5025</t>
  </si>
  <si>
    <t>WM+ HCM 15 Nguyễn Quang Bích</t>
  </si>
  <si>
    <t>15 Nguyễn Quang Bích, Phường 13, Quận Tân Bình, HCM</t>
  </si>
  <si>
    <t>WIN-HCM-Q10-5026</t>
  </si>
  <si>
    <t>win5026</t>
  </si>
  <si>
    <t>WM+ HCM 163/25/1 Tô Hiến Thành</t>
  </si>
  <si>
    <t>163/25/1 Tô Hiến Thành, Phường 13, Quận 10, HCM</t>
  </si>
  <si>
    <t>WIN-HCM-TBH-5029</t>
  </si>
  <si>
    <t>WIN5029</t>
  </si>
  <si>
    <t>WIN HCM 42 Thăng Long</t>
  </si>
  <si>
    <t>42 Thăng Long, Phường 4, Quận Tân Bình, HCM</t>
  </si>
  <si>
    <t>WIN-HCM-TDC-5043</t>
  </si>
  <si>
    <t>WIN HCM 81 đường số 2</t>
  </si>
  <si>
    <t>81 đường số 2, KP6, Phường Hiệp Bình Phước, Quận Thủ Đức, HCM</t>
  </si>
  <si>
    <t>WIN-HCM-TBH-5077</t>
  </si>
  <si>
    <t>WM+ HCM 254/63 âu Cơ</t>
  </si>
  <si>
    <t>254/63 Âu Cơ, P. 9, Quận Tân Bình, HCM</t>
  </si>
  <si>
    <t>WIN-HCM-Q9-5086</t>
  </si>
  <si>
    <t>WIN5086</t>
  </si>
  <si>
    <t>WM+ HCM 120 Lò Lu</t>
  </si>
  <si>
    <t>120 Lò Lu, Phường Trường Thạnh, Quận 9, HCM</t>
  </si>
  <si>
    <t>WIN-HCM-Q12-5115</t>
  </si>
  <si>
    <t>WM+ HCM 1.17-1.04 CC Hiệp Thành-Parkland</t>
  </si>
  <si>
    <t>1.17 và 1.04 Tầng 1+2, CC Hiệp Thành (Parkland), số 38 đường N5, KDC Hiệp Thành, Phường Hiệp Thành, Quận 12, HCM</t>
  </si>
  <si>
    <t>WIN-HCM-Q9-5124</t>
  </si>
  <si>
    <t>WIN5124</t>
  </si>
  <si>
    <t>WM+ HCM Thủ Thiêm Garden</t>
  </si>
  <si>
    <t>B1.01 tầng 1 Block tại dự án Khu Dân cứ Phước Long, Phường Phước Long B, Quận 9, HCM</t>
  </si>
  <si>
    <t>WIN5140</t>
  </si>
  <si>
    <t>WM+ DNI 175-177 đường N16</t>
  </si>
  <si>
    <t>175 - 177 Đường N16, KDC Võ Thị Sáu, P. Thống Nhất, TP. Biên Hòa, T. Đồng Nai, Việt Nam</t>
  </si>
  <si>
    <t>WIN-HCM-Q12-5141</t>
  </si>
  <si>
    <t>WIN5141</t>
  </si>
  <si>
    <t>WM+ HCM 112/6 Tân Chánh Hiệp 36</t>
  </si>
  <si>
    <t>112/6 Tân Chánh Hiệp 36, Khu phố 6, Phường Tân Chánh Hiệp, Quận 12, HCM</t>
  </si>
  <si>
    <t>WIN-HCM-HHM-5182</t>
  </si>
  <si>
    <t>WIN5182</t>
  </si>
  <si>
    <t>WM+ HCM 8/9 ấp Hưng Lân</t>
  </si>
  <si>
    <t>8/9 ấp Hưng Lân, Xã Bà Điểm, Huyện Hóc Môn, HCM</t>
  </si>
  <si>
    <t>WIN-HCM-BTN-5187</t>
  </si>
  <si>
    <t>WIN5187</t>
  </si>
  <si>
    <t>WM+ HCM 483 Lê Văn Quới, KP6</t>
  </si>
  <si>
    <t>483 Lê Văn Quới, KP6, Phường Bình Trị, Đông A, Quận Bình Tân, HCM</t>
  </si>
  <si>
    <t>WIN5194</t>
  </si>
  <si>
    <t>WM+ BDG 10/9 Võ Thị Sáu, KP Tây A</t>
  </si>
  <si>
    <t>10/9 Võ Thị Sáu, KP. Tây A, P. Đông Hòa, TP. Dĩ An, T. Bình Dương, Việt Nam</t>
  </si>
  <si>
    <t>WIN5198</t>
  </si>
  <si>
    <t>WM+ BDG 23/1 Khu phố Tân Thắng</t>
  </si>
  <si>
    <t>23/1 KP. Tân Thắng, P. Tân Bình, TP. Dĩ An, T. Bình Dương, Việt Nam</t>
  </si>
  <si>
    <t>WIN5199</t>
  </si>
  <si>
    <t>WM+ DNI 202/15/4 -202/17 Huỳnh Văn Nghệ</t>
  </si>
  <si>
    <t>17/15A – 15/15B Huỳnh Văn Nghệ, KP2, P.Bửu Long, Thành phố Biên Hòa, T. Đồng Nai Việt Nam</t>
  </si>
  <si>
    <t>WIN5212</t>
  </si>
  <si>
    <t>WM+ BDG 612/3C kp Thanh Bình</t>
  </si>
  <si>
    <t>612/3C KP Thanh Bình, P. An Thạnh, TP. Thuận An, T. Bình Dương, Việt Nam</t>
  </si>
  <si>
    <t>WIN-HCM-TBH-5230</t>
  </si>
  <si>
    <t>WM+ HCM 2N Bình Giã</t>
  </si>
  <si>
    <t>2N Bình Giã, Phường 13, Quận Tân Bình, HCM</t>
  </si>
  <si>
    <t>WIN-HCM-Q2-5231</t>
  </si>
  <si>
    <t>WIN HCM T1.04 Tòa nhà La Astoria</t>
  </si>
  <si>
    <t>T1.04 tầng trệt Khối 04 (LA3) 383-385 Nguyễn Duy Trinh, Phường Bình Trưng Tây, Quận 2, TP. Hồ Chí Minh Việt Nam</t>
  </si>
  <si>
    <t>WIN-HCM-TDC-5233</t>
  </si>
  <si>
    <t>WM+ HCM 25 đường số 17</t>
  </si>
  <si>
    <t>25 đường số 17, KP5, Phường Linh Trung, Quận Thủ Đức, HCM</t>
  </si>
  <si>
    <t>WIN-HCM-Q9-5238</t>
  </si>
  <si>
    <t>win5238</t>
  </si>
  <si>
    <t>WM+ HCM 81 Cầu Xây</t>
  </si>
  <si>
    <t>81 Cầu Xây, Phường Tân Phú, Quận 9, HCM</t>
  </si>
  <si>
    <t>WIN-HCM-Q12-5240</t>
  </si>
  <si>
    <t>WIN5240</t>
  </si>
  <si>
    <t>WM+ HCM 163 Nguyễn Thị Kiêu</t>
  </si>
  <si>
    <t>163 Nguyễn Thị Kiêu, Khu phố 2, Phường Thới An, Quận 12, HCM</t>
  </si>
  <si>
    <t>WIN5241</t>
  </si>
  <si>
    <t>WM+ DNI 8F2-9F2 đường N4</t>
  </si>
  <si>
    <t>8F2 - 9F2 Đường N4, P. Bửu Long, TP. Biên Hòa, T. Đồng Nai, Việt Nam</t>
  </si>
  <si>
    <t>WIN5251</t>
  </si>
  <si>
    <t>WM+ DNI, 31 Lô B5, P. Tân Phong</t>
  </si>
  <si>
    <t>31 Lô B5, P. Tân Phong, TP. Biên Hòa , T. Đồng Nai, Việt Nam</t>
  </si>
  <si>
    <t>WIN-HCM-TBH-5269</t>
  </si>
  <si>
    <t>WIN5269</t>
  </si>
  <si>
    <t>WM+ HCM 179A Nghĩa Phát</t>
  </si>
  <si>
    <t>179A Nghĩa Phát, Phường 6, Quận Tân Bình, HCM</t>
  </si>
  <si>
    <t>WIN-HCM-TDC-5270</t>
  </si>
  <si>
    <t>WIN HCM 82 Tô Vĩnh Diện</t>
  </si>
  <si>
    <t>82 Tô Vĩnh Diện, KP5, P. Linh Chiểu, Quận Thủ Đức, HCM</t>
  </si>
  <si>
    <t>WIN-HCM-TPU-5274</t>
  </si>
  <si>
    <t>win5274</t>
  </si>
  <si>
    <t>WM+ HCM 109-111 Kênh Nước Đen</t>
  </si>
  <si>
    <t>109-111 Kênh Nước Đen, Phường Tân Thành, Quận Tân Phú, HCM</t>
  </si>
  <si>
    <t>WIN-HCM-Q12-5278</t>
  </si>
  <si>
    <t>WM+ HCM CC Hoa Phượng (Zen Tower)</t>
  </si>
  <si>
    <t>1.02, 1.03, 2.03, 2.04 Tầng 1+2, CC Hoa Phượng, (Zen Tower), 34/1A Quốc lộ 1A, Phường Thới An, Quận 12, HCM</t>
  </si>
  <si>
    <t>WIN-HCM-BTN-5291</t>
  </si>
  <si>
    <t>WIN5291</t>
  </si>
  <si>
    <t>WM+ HCM 55 Trương Phước Phan</t>
  </si>
  <si>
    <t>55 Trương Phước Phan, Khu phố 18, Phường Bình Trị Đông, Quận Bình Tân, HCM</t>
  </si>
  <si>
    <t>WIN-HCM-Q9-5301</t>
  </si>
  <si>
    <t>WIN5301</t>
  </si>
  <si>
    <t>WM+ HCM 1033 Nguyễn Xiển</t>
  </si>
  <si>
    <t>1033 Nguyễn Xiển, Phường Long Bình, Quận 9, HCM</t>
  </si>
  <si>
    <t>WIN5314</t>
  </si>
  <si>
    <t>WM+ DNI 170 Hoàng Minh Chánh</t>
  </si>
  <si>
    <t>170 Hoàng Minh Chánh, X. Hóa An, TP. Biên Hòa, T. Đồng Nai, Việt Nam</t>
  </si>
  <si>
    <t>WIN-HCM-Q9-5329</t>
  </si>
  <si>
    <t>WIN5329</t>
  </si>
  <si>
    <t>WM+ HCM 120-122 đường số 2</t>
  </si>
  <si>
    <t>120-122 đường số 2, khu phố 1, P. Tăng Nhơn Phú B, Quận 9, HCM</t>
  </si>
  <si>
    <t>WIN5330</t>
  </si>
  <si>
    <t>WM+ BDG 24/1 -24/3 Lê Trọng Tấn</t>
  </si>
  <si>
    <t>24/1 – 24/3 Lê Trọng Tấn, P. An Bình, TP. Dĩ An, T. Bình Dương, Việt Nam</t>
  </si>
  <si>
    <t>WIN-HCM-Q9-5334</t>
  </si>
  <si>
    <t>WIN5334</t>
  </si>
  <si>
    <t>WM+ HCM 1042 Nguyễn Duy Trinh</t>
  </si>
  <si>
    <t>1042 Nguyễn Duy Trinh, Phường Long Trường, Quận 9, HCM</t>
  </si>
  <si>
    <t>WIN-HCM-BTN-5338</t>
  </si>
  <si>
    <t>WIN5338</t>
  </si>
  <si>
    <t>WIN HCM 196 Mã Lò</t>
  </si>
  <si>
    <t>196 Mã Lò, KP 6, Phường Bình Trị Đông A, Quận Bình Tân, HCM</t>
  </si>
  <si>
    <t>WIN-HCM-Q9-5354</t>
  </si>
  <si>
    <t>WIN5354</t>
  </si>
  <si>
    <t>WM+ HCM Flora Anh Đào</t>
  </si>
  <si>
    <t>Tầng 1 CC Flora Anh Đào, 619 Đỗ Xuân Hợp, Phường Phước Long B, Quận 9, HCM</t>
  </si>
  <si>
    <t>WIN-HCM-TBH-5355</t>
  </si>
  <si>
    <t>WIN5355</t>
  </si>
  <si>
    <t>WM+ HCM Hope Garden</t>
  </si>
  <si>
    <t>Lô thương mại TA2, Tầng trệt và lửng, CC Hope Garden, 102 Phan Huy Ích, Phường 15, Quận Tân Bình, HCM</t>
  </si>
  <si>
    <t>WIN-HCM-Q8-5360</t>
  </si>
  <si>
    <t>WM+ HCM 15 Võ Văn Kiệt</t>
  </si>
  <si>
    <t>15 Võ Văn Kiệt, Phường 16, Quận 8, (CC City Gate Towers-A1.03.08), HCM</t>
  </si>
  <si>
    <t>WIN-HCM-Q11-5383</t>
  </si>
  <si>
    <t>WIN5383</t>
  </si>
  <si>
    <t>WM+ HCM 149 Đội Cung</t>
  </si>
  <si>
    <t>149 Đội Cung, Phường 9, Quận 11, TP. Hồ Chí Minh Việt Nam</t>
  </si>
  <si>
    <t>WIN-HCM-CCI-5386</t>
  </si>
  <si>
    <t>WIN5386</t>
  </si>
  <si>
    <t>WM+ HCM 309 Nguyễn Thị Rành</t>
  </si>
  <si>
    <t>309 Nguyễn Thị Rành, Ấp Xóm Mới, X. Trung Lập Hạ, Huyện Củ Chi, HCM</t>
  </si>
  <si>
    <t>WIN-HCM-Q2-5387</t>
  </si>
  <si>
    <t>WIN5387</t>
  </si>
  <si>
    <t>WM+HCM 51A Nguyễn Tuyển</t>
  </si>
  <si>
    <t>51A Nguyễn Tuyển, KP5, Phường Bình Trưng Tây, Quận 2, TP. Hồ Chí Minh Việt Nam</t>
  </si>
  <si>
    <t>WIN-HCM-BCU-5388</t>
  </si>
  <si>
    <t>win5388</t>
  </si>
  <si>
    <t>WM+HCM A–01 Dự án Valora Mizuki</t>
  </si>
  <si>
    <t>A – 01 Dự án Valora Mizuki tại xã Bình Hưng, Huyện Bình Chánh, HCM</t>
  </si>
  <si>
    <t>WIN5410</t>
  </si>
  <si>
    <t>WM+ DNI 64 Trần Thị Hoa</t>
  </si>
  <si>
    <t>64 Trần Thị Hoa, P. An Bình, TP. Biên Hòa, T. Đồng Nai, Việt Nam</t>
  </si>
  <si>
    <t>WIN-HCM-HHM-5414</t>
  </si>
  <si>
    <t>WIN5414</t>
  </si>
  <si>
    <t>WM+ HCM 23 Nguyễn Hữu Cầu</t>
  </si>
  <si>
    <t>23 Nguyễn Hữu Cầu, Ấp Vạn Hạnh, Xã Trung Chánh, Huyện Hóc Môn, HCM</t>
  </si>
  <si>
    <t>WIN5419</t>
  </si>
  <si>
    <t>WM+ BDG Tổ 6, Đường ĐT 746</t>
  </si>
  <si>
    <t>Tổ 6, Đường ĐT 746, KP. Bình Hòa 2, P. Tân Phước Khánh, TX. Tân Uyên, T. Bình Dương, Việt Nam</t>
  </si>
  <si>
    <t>WIN-HCM-Q11-5420</t>
  </si>
  <si>
    <t>WIN5420</t>
  </si>
  <si>
    <t>WM+ HCM 120E Xóm Đất</t>
  </si>
  <si>
    <t>120E Xóm Đất, Phường 8, Quận 11, TP. Hồ Chí Minh Việt Nam</t>
  </si>
  <si>
    <t>WIN-HCM-PNN-5427</t>
  </si>
  <si>
    <t>WIN HCM Golden Mansion</t>
  </si>
  <si>
    <t>CC Golden Mansion, Lô GM-01.08 Tầng 1, Khu phức hợp, Nhà ở và Thương mại Dịch vụ, 119, Phổ Quang, Phường 9, Q.Phú Nhuận, HCM</t>
  </si>
  <si>
    <t>WIN-HCM-Q2-5436</t>
  </si>
  <si>
    <t>WIN5436</t>
  </si>
  <si>
    <t>WM+HCM 70 Lê Văn Thịnh</t>
  </si>
  <si>
    <t>70 Lê Văn Thịnh, Phường Bình Trưng Tây, Quận 2, TP. Hồ Chí Minh Việt Nam</t>
  </si>
  <si>
    <t>WIN-HCM-Q12-5447</t>
  </si>
  <si>
    <t>WIN5447</t>
  </si>
  <si>
    <t>WM+ HCM 35A đường TX 21</t>
  </si>
  <si>
    <t>35A đường TX 21, khu phố 1, Phường Thạnh Xuân, Quận 12, HCM</t>
  </si>
  <si>
    <t>WIN-HCM-GVP-5449</t>
  </si>
  <si>
    <t>WIN5449</t>
  </si>
  <si>
    <t>WM+HCM 532 Phạm Văn Chiêu</t>
  </si>
  <si>
    <t>532 Phạm Văn Chiêu, Phường 16, Quận Gò Vấp, HCM</t>
  </si>
  <si>
    <t>WIN-HCM-TBH-5451</t>
  </si>
  <si>
    <t>WIN5451</t>
  </si>
  <si>
    <t>WM+ HCM 152 Hoàng Hoa Thám</t>
  </si>
  <si>
    <t>152 Hoàng Hoa Thám, Phường 12, Quận Tân Bình, HCM</t>
  </si>
  <si>
    <t>WIN5455</t>
  </si>
  <si>
    <t>WM+ DNI 26/90 KP13</t>
  </si>
  <si>
    <t>26/90 KP13, Phường Hố Nai, Thành phố Biên Hòa, T. Đồng Nai Việt Nam</t>
  </si>
  <si>
    <t>WIN-HCM-BTH-5459</t>
  </si>
  <si>
    <t>WIN5459</t>
  </si>
  <si>
    <t>WM+ HCM 107 đường số 1</t>
  </si>
  <si>
    <t>107 đường số 1, cư xá Chu Văn An, Phường 26, Quận Bình Thạnh, HCM</t>
  </si>
  <si>
    <t>WIN-HCM-Q5-5479</t>
  </si>
  <si>
    <t>WIN5479</t>
  </si>
  <si>
    <t>WM+ HCM 290 An Dương Vương</t>
  </si>
  <si>
    <t>290 An Dương Vương, Phường 4, Quận 5, (CC The EverRich Infinity), HCM</t>
  </si>
  <si>
    <t>WIN-HCM-Q2-5483</t>
  </si>
  <si>
    <t>WIN5483</t>
  </si>
  <si>
    <t>WM+ HCM Căn 0.01-lô B, CC Thủ Thiêm Lô P</t>
  </si>
  <si>
    <t>Căn số 0.01 – tầng trệt – lô B, CC, Thủ Thiêm Lô P – Số 01 đường số 63, Phường Bình Trưng Đông, Quận 2, TP. Hồ Chí Minh Việt Nam</t>
  </si>
  <si>
    <t>WIN-HCM-GVP-5493</t>
  </si>
  <si>
    <t>WIN5493</t>
  </si>
  <si>
    <t>WM+ HCM Lô D(CT4), Khu nhà ở Quân đội</t>
  </si>
  <si>
    <t>Kiôt tại Tầng 1, Nhà CC Lô D (CT4), Khu nhà ở Quân đội, 468 Phan Văn Trị, Phường 7, Gò Vấp, HCM</t>
  </si>
  <si>
    <t>WIN-HCM-TPU-5499</t>
  </si>
  <si>
    <t>win5499</t>
  </si>
  <si>
    <t>WIN HCM 31A-33A Gò Dầu</t>
  </si>
  <si>
    <t>31A-33A Gò Dầu, Phường Tân Quý, Quận Tân Phú, HCM</t>
  </si>
  <si>
    <t>WIN-HCM-TDC-5517</t>
  </si>
  <si>
    <t>win5517</t>
  </si>
  <si>
    <t>WM+ HCM 25 đường số 6</t>
  </si>
  <si>
    <t>25 đường số 6, Khu phố 2, Phường Hiệp Bình Chánh, Quận Thủ Đức, HCM</t>
  </si>
  <si>
    <t>WIN-HCM-Q12-5521</t>
  </si>
  <si>
    <t>WIN5521</t>
  </si>
  <si>
    <t>WM+ HCM 34 Tân Thới Nhất 21</t>
  </si>
  <si>
    <t>34 Tân Thới Nhất 21, Khu phố 4, Phường Tân Thới Nhất, Quận 12, HCM</t>
  </si>
  <si>
    <t>WIN-HCM-BTN-5532</t>
  </si>
  <si>
    <t>WIN5532</t>
  </si>
  <si>
    <t>WIN HCM 50-52 đường 50A</t>
  </si>
  <si>
    <t>50-52 đường 50A, khu phố 9, Phường Tân Tạo, Quận Bình Tân, HCM</t>
  </si>
  <si>
    <t>WIN-HCM-Q12-5544</t>
  </si>
  <si>
    <t>WIN5544</t>
  </si>
  <si>
    <t>WM+ HCM 109 Hà Đặc</t>
  </si>
  <si>
    <t>Nhà tại thửa 614, TBĐ số 09, Khu phố 6, Phường Trung Mỹ Tây, Quận 12, HCM</t>
  </si>
  <si>
    <t>WIN-HCM-BCU-5545</t>
  </si>
  <si>
    <t>win5545</t>
  </si>
  <si>
    <t>WM+ HCM 0.03 Tầng 01, CC1, khối HQ4</t>
  </si>
  <si>
    <t>0.03 Tầng 01, CC CC1, khối HQ4, Khu 2-Khu tái định cư, Bến Lức-Khu chức năng số 17- KĐT mới Na T. Phố, Ấp 3, Xã An Phú Tây, Bình Chánh, HCM</t>
  </si>
  <si>
    <t>WIN-HCM-HNB-5547</t>
  </si>
  <si>
    <t>WIN5547</t>
  </si>
  <si>
    <t>WIN HCM D.1.10, Tầng 1 Sunrise Riverside</t>
  </si>
  <si>
    <t>Lô D.1.10, Tầng 1, Khối tháp D, Khu G, Khu Nhà ở, Phước Kiển (Khu G và Khu E), Ấp 5, Phước Kiển, H. Nhà Bè, HCM</t>
  </si>
  <si>
    <t>WIN-HCM-PNN-5548</t>
  </si>
  <si>
    <t>WM+ HCM Lô NTR-01.02, CC Newton</t>
  </si>
  <si>
    <t>Lô TM 1.02, Tầng 1, CC Newton Residence, 38 Trương Quốc Dung, Phường 8, Quận Phú Nhuận, HCM</t>
  </si>
  <si>
    <t>WIN-HCM-GVP-5556</t>
  </si>
  <si>
    <t>WIN5556</t>
  </si>
  <si>
    <t>WM+ HCM Dream Home Luxury</t>
  </si>
  <si>
    <t>Lô TM B1-1-26, Tầng 1, Block B1, CC Phú Hưng Phát, (Dream Home Luxury), 89/57 đường 59, Phường 14, Gò Vấp, HCM</t>
  </si>
  <si>
    <t>WIN-HCM-TDC-5557</t>
  </si>
  <si>
    <t>WM+ HCM CC Bảo Minh Ezland (HAUSNEO)</t>
  </si>
  <si>
    <t>A.0.03A và A.0.05, Tầng G, Tháp A, CC Bảo Minh Ezland, (HAUSNEO), Số 2 Đường 11, Khu phố 2, Thủ Đức</t>
  </si>
  <si>
    <t>WIN-HCM-Q9-5559</t>
  </si>
  <si>
    <t>WIN5559</t>
  </si>
  <si>
    <t>WM+ HCM 50C Xa Lộ Hà Nội</t>
  </si>
  <si>
    <t>50C Xa Lộ Hà Nội, Phường Phước Long A, Quận 9, HCM</t>
  </si>
  <si>
    <t>WIN5571</t>
  </si>
  <si>
    <t>WM+ DNI 6/3 Nguyễn Thị Tồn</t>
  </si>
  <si>
    <t>6/3 tổ 10B Nguyễn Thị Tồn, KP. Đồng Nai, P. Hóa An, TP. Biên Hòa, T. Đồng Nai</t>
  </si>
  <si>
    <t>WIN-HCM-TBH-5588</t>
  </si>
  <si>
    <t>WM+ HCM Lô TM BPA-01.05-Botanica Premier</t>
  </si>
  <si>
    <t>Lô TM BPA-01.05 Khu Nhà ở cao tầng kết hợp TMDV (Tháp A) 108-112B-114 Hồng Hà, P.2, Quận Tân Bình, HCM</t>
  </si>
  <si>
    <t>WIN-HCM-Q2-5591</t>
  </si>
  <si>
    <t>WIN5591</t>
  </si>
  <si>
    <t>WIN HCM VE-S06, KDC New City</t>
  </si>
  <si>
    <t>VE-S06, Tầng Trệt Khu Thương Mại Tòa nhà Venice, KDC New City, 17 Mai Chí Thọ, Phường Bình Khánh, Quận 2, HCM</t>
  </si>
  <si>
    <t>WIN-HCM-BTH-5606</t>
  </si>
  <si>
    <t>WIN5606</t>
  </si>
  <si>
    <t>WM+ HCM 685/32 Xô Viết Nghệ Tĩnh</t>
  </si>
  <si>
    <t>685/32 - 685/30/1 Xô Viết Nghệ Tĩnh, Phường 26, Quận Bình Thạnh, HCM</t>
  </si>
  <si>
    <t>WIN5626</t>
  </si>
  <si>
    <t>WM+ BDG SB.07 CC Marina Tower</t>
  </si>
  <si>
    <t>SB.07, Khối B, Tầng 1-2, CC Marina Tower, 3B đường số 18, KP. Phú Hội, P. Vĩnh Phú, TP. Thuận An, T. Bình Dương, Việt Nam</t>
  </si>
  <si>
    <t>WIN-HCM-Q9-5637</t>
  </si>
  <si>
    <t>WIN5637</t>
  </si>
  <si>
    <t>WM+ HCM TM 03 Tầng 1, Khối D, CC Gia Hòa</t>
  </si>
  <si>
    <t>TM 03, Tầng 1, Khối D (Khối thương mại dịch vụ) thuộc Khu CC Gia Hòa tọa lạc tại 523A Đỗ Xuân Hợp, KP6, Phước Long B, Q9, HCM</t>
  </si>
  <si>
    <t>WIN-HCM-TBH-5647</t>
  </si>
  <si>
    <t>WIN5647</t>
  </si>
  <si>
    <t>WM+ HCM 24B Lam Sơn</t>
  </si>
  <si>
    <t>24B Lam Sơn, Phường 2, Quận Tân Bình, HCM</t>
  </si>
  <si>
    <t>WIN5650</t>
  </si>
  <si>
    <t>WM+ DNI 123 đường Bình Minh – Quảng Tiến</t>
  </si>
  <si>
    <t>123 đường Bình Minh – Quảng Tiến, huyện Trảng Bom, Tỉnh Đồng Nai Việt Nam</t>
  </si>
  <si>
    <t>WIN-HCM-Q9-5652</t>
  </si>
  <si>
    <t>WIN5652</t>
  </si>
  <si>
    <t>WM+ HCM S2.0501S11 Vinhomes Grand Park</t>
  </si>
  <si>
    <t>1.11, Tầng 1, Tòa nhà CC S2.05, Khu A - Dự án Khu dân cư và công viên Phước Thiện, 512 Nguyễn Xiển, khu phố Long Hòa, Q.9, HCM</t>
  </si>
  <si>
    <t>WIN-HCM-TDC-5657</t>
  </si>
  <si>
    <t>WM+ HCM 1.12-1.12B Lô B Sài Gòn Gateway</t>
  </si>
  <si>
    <t>1.12 - 1.12B, Tầng 1, Lô B, Khu căn hộ Sài Gòn Gateway, 702 Xa lộ Hà Nội (Quốc lộ 52 cũ), Khu phố 1, P.Hiệp Phú, TP.Thủ Đức, HCM</t>
  </si>
  <si>
    <t>WIN-HCM-Q8-5712</t>
  </si>
  <si>
    <t>WM+ HCM 0.04 CC Conic Riverside</t>
  </si>
  <si>
    <t>0.04, Tầng trệt, Block B, Khu CC Conic Riverside, Lô Ba, Khu dân cư 13B, ĐTM Nam TP Phường 7, Quận 8, HCM</t>
  </si>
  <si>
    <t>WIN-HCM-Q9-5717</t>
  </si>
  <si>
    <t>WIN5717</t>
  </si>
  <si>
    <t> WM+ HCM 1.01, CC B2 (9 View Apartment)</t>
  </si>
  <si>
    <t>1.01 Tầng thương mại, CC ký hiệu B2 (9 View Apartment) số 1, Đường 1, KP 4, phường Phước Long B, TP.Thủ Đức, HCM</t>
  </si>
  <si>
    <t>WIN-HCM-Q9-5725</t>
  </si>
  <si>
    <t>WIN5725</t>
  </si>
  <si>
    <t>WM+ HCM S3.0101S02 Vinhomes Grand Park</t>
  </si>
  <si>
    <t>1.02, Tầng 1, Tòa nhà CC S3.01, Khu A - Dự án Khu dân cư và công viên Phước Thiện, 512 Nguyễn Xiển, khu phố Long Hòa, p.Long Thạnh, Q9, HCM</t>
  </si>
  <si>
    <t>WIN5733</t>
  </si>
  <si>
    <t>WM+ DNI 18 Hùng Vương</t>
  </si>
  <si>
    <t>18 Hùng Vương, KP. Mỹ Khoan, TT. Hiệp Phước, H. Nhơn Trạch, T. Đồng Nai, Việt Nam</t>
  </si>
  <si>
    <t>WIN5734</t>
  </si>
  <si>
    <t>WM+ DNI 79, Khu 3, ấp 7</t>
  </si>
  <si>
    <t>79, Khu 3, ấp 7, X. An Phước, H. Long Thành, T. Đồng Nai, Việt Nam</t>
  </si>
  <si>
    <t>WIN-HCM-CCI-5745</t>
  </si>
  <si>
    <t>WIN5745</t>
  </si>
  <si>
    <t>WM+ HCM 565G Tỉnh Lộ 15</t>
  </si>
  <si>
    <t>565G Tỉnh Lộ 15, Xã Tân Thạnh Đông, Huyện Củ Chi, HCM</t>
  </si>
  <si>
    <t>WIN-HCM-Q8-5755</t>
  </si>
  <si>
    <t>win5755</t>
  </si>
  <si>
    <t>WM+ HCM CC Green River, Shop 8.2</t>
  </si>
  <si>
    <t>Shop 8.2, Tầng 1, Khối nhà C, TTTM, Siêu thị dự án ĐTXD KN ở XH Hưng Phát (Green River Apartment) 2225 Phạm Thế Hiển, P.6, Q.8, HCM</t>
  </si>
  <si>
    <t>WIN5756</t>
  </si>
  <si>
    <t>WM+ BDG CC Phúc Đạt, Căn 0124 - 0125</t>
  </si>
  <si>
    <t>Shop 0124 - 0125, CC Phúc Đạt Connect, Đường D1, P. Phú Lợi, TP. Thủ Dầu Một, T. Bình Dương, Việt Nam</t>
  </si>
  <si>
    <t>WIN5776</t>
  </si>
  <si>
    <t>WM+ BDG 01.01 CC Marina-Phú Đông Premier</t>
  </si>
  <si>
    <t>1.01 Tầng 1, Khu TM-DV CCCT Marina, 42 Lê Trọng Tấn, KP Bình Đường 2, P. An Bình, TP. Dĩ An T. Bình Dương Việt Nam</t>
  </si>
  <si>
    <t>WIN5781</t>
  </si>
  <si>
    <t>WM+ DNI 518 Bình Minh-Quảng Tiến</t>
  </si>
  <si>
    <t>518 Bình Minh, Quảng Tiến, H. Trảng Bom , T. Đồng Nai, Việt Nam</t>
  </si>
  <si>
    <t>WIN-HCM-GVP-5785</t>
  </si>
  <si>
    <t>WIN5785</t>
  </si>
  <si>
    <t>WM+ HCM 28/40 Lê Thị Hồng</t>
  </si>
  <si>
    <t>28/40 Lê Thị Hồng, Phường 17, Quận Gò Vấp, HCM</t>
  </si>
  <si>
    <t>WIN-HCM-Q7-5786</t>
  </si>
  <si>
    <t>WIN5786</t>
  </si>
  <si>
    <t>WM+ HCM 1016/28 Khu Sky Garden 2-R1-2</t>
  </si>
  <si>
    <t>1016/28 (Khu Sky Garden 2-R1-2), Khu phố 3, P.Tân Phong, Q.7, HCM</t>
  </si>
  <si>
    <t>WIN-HCM-BCU-5793</t>
  </si>
  <si>
    <t>WIN5793</t>
  </si>
  <si>
    <t>WM+ HCM 0.08, Tầng 1, CC Saigon MIA</t>
  </si>
  <si>
    <t>0.08, tầng trệt + lửng, CC cụm III và IV (Saigon Mia), Khu d Khu dc Trung Sơn 6,57ha, Khu 6A-Khu chức năng số 6 - ĐTM Nam TP, Xã Bình Hưng, HCM</t>
  </si>
  <si>
    <t>WIN-HCM-Q7-5794</t>
  </si>
  <si>
    <t>WIN5794</t>
  </si>
  <si>
    <t>WM+ HCM 244 Phạm Hữu Lầu</t>
  </si>
  <si>
    <t>244 Phạm Hữu Lầu, KP 2, Phường Phú Mỹ, Quận 7, HCM</t>
  </si>
  <si>
    <t>WIN5798</t>
  </si>
  <si>
    <t>WM+ DNI 249 CMT8</t>
  </si>
  <si>
    <t>249 đường Cách Mạng Tháng Tám, KP 1, Phường Hòa Bình, Thành phố Biên Hòa, T. Đồng Nai Việt Nam</t>
  </si>
  <si>
    <t>WIN-HCM-TPU-5808</t>
  </si>
  <si>
    <t>win5808</t>
  </si>
  <si>
    <t>WM+ HCM 0.08 CC Melody</t>
  </si>
  <si>
    <t>0.08, Cao ốc CC văn phòng DVTM số 16 (số mới 869) Âu Cơ, P.Tân Sơn Nhì, Q. Tân Phú, HCM</t>
  </si>
  <si>
    <t>WIN-HCM-TPU-5809</t>
  </si>
  <si>
    <t>win5809</t>
  </si>
  <si>
    <t>WM+ HCM 174A Trịnh Đình Trọng</t>
  </si>
  <si>
    <t>174A Trịnh Đình Trọng, Phường Phú Trung, Quận Tân Phú, HCM</t>
  </si>
  <si>
    <t>WIN-HCM-Q7-5822</t>
  </si>
  <si>
    <t>WIN5822</t>
  </si>
  <si>
    <t>WM+ HCM HR1SH1 CC Eco Green</t>
  </si>
  <si>
    <t>Tòa HR1, Eco Green Sài Gòn, Đường Nguyễn Văn Linh, P. Bình Thuận và P. Tân Thuận Tây, Q.7, HCM</t>
  </si>
  <si>
    <t>WIN-HCM-PNN-5823</t>
  </si>
  <si>
    <t>WIN5823</t>
  </si>
  <si>
    <t>WM+ HCM 136 Nguyễn Công Hoan</t>
  </si>
  <si>
    <t>136 Nguyễn Công Hoan, Phường 7, Quận Phú Nhuận, HCM</t>
  </si>
  <si>
    <t>WIN-HCM-Q5-5824</t>
  </si>
  <si>
    <t>WIN5824</t>
  </si>
  <si>
    <t>WM+ HCM 0.02, CC Phúc Thịnh</t>
  </si>
  <si>
    <t>0.02 Tầng 1 (Tầng trệt), Lô C, CC Phúc Thịnh, 341 Cao Đạt, Phường 1, Quận 5, HCM</t>
  </si>
  <si>
    <t>WIN5826</t>
  </si>
  <si>
    <t>WM+ DNI 507 Phùng Hưng</t>
  </si>
  <si>
    <t>507 Phùng Hưng, P. Tam Phước, TP. Biên Hòa, T. Đồng Nai, Việt Nam</t>
  </si>
  <si>
    <t>WIN-HCM-TBH-5827</t>
  </si>
  <si>
    <t>WIN5827</t>
  </si>
  <si>
    <t>WM+ HCM 26 Nhất Chi Mai</t>
  </si>
  <si>
    <t>26 Nhất Chi Mai, Phường 13, Quận Tân Bình, HCM</t>
  </si>
  <si>
    <t>WIN-HCM-TBH-5840</t>
  </si>
  <si>
    <t>WIN5840</t>
  </si>
  <si>
    <t>WM+ HCM 43 Quách Văn Tuấn</t>
  </si>
  <si>
    <t>43 Quách Văn Tuấn, Phường 12, Quận Tân Bình, HCM</t>
  </si>
  <si>
    <t>WIN-HCM-BCU-5854</t>
  </si>
  <si>
    <t>WIN5854</t>
  </si>
  <si>
    <t>WM+ HCM A1/27A,  Ấp 1, Xã Vĩnh Lộc A</t>
  </si>
  <si>
    <t>A1/27A, Ấp 1, Xã Vĩnh Lộc A, Huyện Bình Chánh, HCM</t>
  </si>
  <si>
    <t>WIN-HCM-TDC-5904</t>
  </si>
  <si>
    <t>WIN5904</t>
  </si>
  <si>
    <t>WM+ HCM SH-02 Block A, KCH Opal Garden</t>
  </si>
  <si>
    <t>SH-02 tầng 001, Block A, Opal Garden, 39 đường 20, KP. 4, P. Hiệp Bình Chánh, TP. Thủ Đức, HCM</t>
  </si>
  <si>
    <t>WIN-HCM-BCU-5920</t>
  </si>
  <si>
    <t>WIN5920</t>
  </si>
  <si>
    <t>WM+ HCM 39 Đường 19, Khu định cư số 4</t>
  </si>
  <si>
    <t>39 Đường 19, Khu Định Cư số 4, X. Phong Phú, H. Bình Chánh, HCM</t>
  </si>
  <si>
    <t>WIN5971</t>
  </si>
  <si>
    <t>WM+ BDG 52/13, đường Vĩnh Phú 41</t>
  </si>
  <si>
    <t>53/13 Đường Vĩnh Phú 41, KP. Hòa Long, P. Vĩnh Phú, TP. Thuận An, T. Bình Dương, Việt Nam</t>
  </si>
  <si>
    <t>WIN-HCM-TBH-5972</t>
  </si>
  <si>
    <t>WM+ HCM B4 Bạch Đằng</t>
  </si>
  <si>
    <t>B4 Bạch Đằng, P. 2, Q. Tân Bình, HCM</t>
  </si>
  <si>
    <t>WIN-HCM-Q11-5973</t>
  </si>
  <si>
    <t>WIN5973</t>
  </si>
  <si>
    <t>WM+ HCM 74 Nguyễn Chí Thanh</t>
  </si>
  <si>
    <t>74 Nguyễn Chí Thanh, Phường 16, Quận 11, HCM</t>
  </si>
  <si>
    <t>WIN5979</t>
  </si>
  <si>
    <t>WM+ DNI 164 Phan Trung</t>
  </si>
  <si>
    <t>164 Phan Trung, KP. 7, P. Tân Tiến, TP. Biên Hòa, T. Đồng Nai</t>
  </si>
  <si>
    <t>WIN-HCM-CCI-5980</t>
  </si>
  <si>
    <t>WIN5980</t>
  </si>
  <si>
    <t>WM+ HCM 42B Nguyễn Văn Khạ</t>
  </si>
  <si>
    <t>42B Nguyễn Văn Khạ, KP. 1, TT. Củ Chi, H. Củ Chi, HCM</t>
  </si>
  <si>
    <t>WIN-HCM-BCU-5983</t>
  </si>
  <si>
    <t>WIN5983</t>
  </si>
  <si>
    <t>WM+ HCM Số 31 Đường số 4 KDC Nguyên</t>
  </si>
  <si>
    <t>Số 31 Đường số 4 KDC Nguyên Sơn, Ấp 3, Xã Bình Hưng, Huyện Bình Chánh, HCM</t>
  </si>
  <si>
    <t>WIN-HCM-TPU-6000</t>
  </si>
  <si>
    <t>win6000</t>
  </si>
  <si>
    <t>WM+ HCM 11 Trần Quang Cơ</t>
  </si>
  <si>
    <t>11 Trần Quang Cơ, Phường Phú Thạnh, Quận Tân Phú, HCM</t>
  </si>
  <si>
    <t>WIN-HCM-Q9-6001</t>
  </si>
  <si>
    <t>WM+ HCM 1.04-S1.06 Vinhomes Grand P</t>
  </si>
  <si>
    <t>Tòa S1.06 Khu A– DA Khu Phước Thiện, 512 Nguyễn Xiển, KP. Long Hòa, P. Long Thạnh Mỹ, TP. Thủ Đức TP. Hồ Chí Minh Việt Nam</t>
  </si>
  <si>
    <t>WIN6002</t>
  </si>
  <si>
    <t>WM+ BDG CH Sacom Bình Thắng</t>
  </si>
  <si>
    <t>Căn Dịch Vụ Thương Mại mã số 1.03 &amp; 1.04, Block A, Khu căn hộ Sacom Bình Thắng, P. Bình Thắng, TP. Dĩ An, T. Bình Dương, Việt Nam</t>
  </si>
  <si>
    <t>WIN-HCM-Q12-6008</t>
  </si>
  <si>
    <t>WIN6008</t>
  </si>
  <si>
    <t>WM+ HCM 125A Dương Thị Mười</t>
  </si>
  <si>
    <t>125A Dương Thị Mười, P.Tân Chánh Hiệp, Q.12, HCM</t>
  </si>
  <si>
    <t>WIN-HCM-TDC-6009</t>
  </si>
  <si>
    <t>WIN HCM A1.01.22 Tầng 1-2 Tháp A1 Saphire</t>
  </si>
  <si>
    <t>1.22-TMDV, Tầng 1, Tháp A, Khu nhà ở Saphire, 454 Võ Chí Công, KP. 2, P.Phú Hữu, TP.Thủ Đức, HCM</t>
  </si>
  <si>
    <t>WIN-HCM-Q12-6020</t>
  </si>
  <si>
    <t>WIN6020</t>
  </si>
  <si>
    <t>WM+ HCM 342 Nguyễn Văn Quá</t>
  </si>
  <si>
    <t>342 Nguyễn Văn Quá, P. Đông HưngThuận, Q.12, HCM</t>
  </si>
  <si>
    <t>WIN-HCM-BCU-6030</t>
  </si>
  <si>
    <t>WIN6030</t>
  </si>
  <si>
    <t>WM+ HCM D1/1 Nguyễn Thị Tú</t>
  </si>
  <si>
    <t>D1/1 Nguyễn Thị Tú, Ấp 4, X.Vĩnh Lộc B, H.Bình Chánh, HCM</t>
  </si>
  <si>
    <t>WIN-HCM-TBH-6031</t>
  </si>
  <si>
    <t>WIN6031</t>
  </si>
  <si>
    <t>WM+ HCM 318 Âu Cơ</t>
  </si>
  <si>
    <t>318 Âu Cơ, Phường 10, Quận Tân Bình, HCM</t>
  </si>
  <si>
    <t>WIN-HCM-BTN-6032</t>
  </si>
  <si>
    <t>WIN6032</t>
  </si>
  <si>
    <t>WM+ HCM 0.03 Moonlight Boulevard 51</t>
  </si>
  <si>
    <t>0.03 CC cao tầng và TMDV - VP tại 510 Kinh Dương Vương, P.An Lạc A, Q.Bình Tân, HCM</t>
  </si>
  <si>
    <t>WIN6034</t>
  </si>
  <si>
    <t>WM+ BDG A-S-04 và A-S-05 EcoXuân</t>
  </si>
  <si>
    <t>A-S-04 và A-S-05 tầng 1, Block A, đường NB-N9, Khu EcoXuân Lái Thiêu, P. Lái Thiêu, TP. Thuận An, T. Bình Dương, Việt Nam</t>
  </si>
  <si>
    <t>WIN-HCM-Q2-6036</t>
  </si>
  <si>
    <t>win6036</t>
  </si>
  <si>
    <t>WM+ HCM 232 Lê Văn Thịnh</t>
  </si>
  <si>
    <t>232 Lê Văn Thịnh, KP 1, P.Cát Lái, TP.Thủ Đức, HCM</t>
  </si>
  <si>
    <t>WIN-HCM-GVP-6047</t>
  </si>
  <si>
    <t>WIN6047</t>
  </si>
  <si>
    <t>WM+ HCM 602 Lê Quang Định</t>
  </si>
  <si>
    <t>602 Lê Quang Định, P.1, Q.Gò Vấp, HCM</t>
  </si>
  <si>
    <t>WIN6055</t>
  </si>
  <si>
    <t>WM+ DNI G1/31 Tổ 19</t>
  </si>
  <si>
    <t>G1/31 Tổ 19, P. Long Bình Tân, TP. Biên Hòa, T. Đồng Nai, Việt Nam</t>
  </si>
  <si>
    <t>WIN-HCM-TPU-6056</t>
  </si>
  <si>
    <t>WIN6056</t>
  </si>
  <si>
    <t>WM+ HCM 27 Ỷ Lan</t>
  </si>
  <si>
    <t>27 Ỷ Lan, Phường Hiệp Tân, Quận Tân Phú, HCM</t>
  </si>
  <si>
    <t>WIN-HCM-Q2-6057</t>
  </si>
  <si>
    <t>WM+ HCM H1-04, căn 0.01, 0.28, 0.29 Citihome</t>
  </si>
  <si>
    <t>Căn 0.01, 0.28, 0.29 - CC H1-04, số 1-3 đường 35 CL, Khu Dân Cư Cát Lái, P. Cát Lái, TP. Thủ Đức, HCM</t>
  </si>
  <si>
    <t>WIN-HCM-TBH-6058</t>
  </si>
  <si>
    <t>WM+ HCM CC The Botanica, TB-01.19</t>
  </si>
  <si>
    <t>Shophouse TB-01.19 The Botanica, Số 104 Phổ Quang, P. 2, Q. Tân Bình, HCM</t>
  </si>
  <si>
    <t>WIN-HCM-Q7-6060</t>
  </si>
  <si>
    <t>WIN6060</t>
  </si>
  <si>
    <t>WM+ HCM 54 Lô L, Đường số 7</t>
  </si>
  <si>
    <t>54 Lô L, Đường số 7, KDC Phú Mỹ, P.Phú Mỹ, Q.7, (Thửa 930, TBĐ 2) HCM</t>
  </si>
  <si>
    <t>WIN-HCM-Q4-6065</t>
  </si>
  <si>
    <t>WM+ HCM 06 tháp A, trệt, 132 Bến Vân Đồn</t>
  </si>
  <si>
    <t>06, tầng trệt, Tháp A Khu CC cao tầng kết hợp TTTM-Văn phòng, 132 Bến Vân Đồn, P.6, Q.4, HCM</t>
  </si>
  <si>
    <t>WIN-HCM-TBH-6066</t>
  </si>
  <si>
    <t>WM+ HCM 59-61 Tân Hải</t>
  </si>
  <si>
    <t>59-61 Tân Hải, P.13, Q.Tân Bình, HCM</t>
  </si>
  <si>
    <t>WIN-HCM-BTN-6067</t>
  </si>
  <si>
    <t>WIN6067</t>
  </si>
  <si>
    <t>WM+ HCM 181-183 Lê Cơ</t>
  </si>
  <si>
    <t>181-183 Lê Cơ, P.An Lạc, Q.Bình Tân, HCM</t>
  </si>
  <si>
    <t>WIN-HCM-GVP-6068</t>
  </si>
  <si>
    <t>WIN6068</t>
  </si>
  <si>
    <t>WM+ HCM 104 Trần Bá Giao</t>
  </si>
  <si>
    <t>104 Trần Bá Giao, P. 5, Q. Gò Vấp, HCM</t>
  </si>
  <si>
    <t>WIN-HCM-Q8-6070</t>
  </si>
  <si>
    <t>WM+ HCM 726 Phạm Thế Hiển</t>
  </si>
  <si>
    <t>726 Phạm Thế Hiển, P.4, Q.8, HCM</t>
  </si>
  <si>
    <t>WIN-HCM-BTN-6086</t>
  </si>
  <si>
    <t>WIN6086</t>
  </si>
  <si>
    <t>WM+ HCM 515-517 Hương Lộ 2</t>
  </si>
  <si>
    <t>515 - 517 Hương lộ 2, P.Bình Trị Đông, Q.Bình Tân, HCM</t>
  </si>
  <si>
    <t>WIN-HCM-PNN-6088</t>
  </si>
  <si>
    <t>WIN6088</t>
  </si>
  <si>
    <t>WM+ HCM 139 Nguyễn Trọng Tuyển</t>
  </si>
  <si>
    <t>139 Nguyễn Trọng Tuyển, P.8, Q.Phú Nhuận, HCM</t>
  </si>
  <si>
    <t>WIN-HCM-TPU-6089</t>
  </si>
  <si>
    <t>WIN6089</t>
  </si>
  <si>
    <t>WM+ HCM 151 Lý Thánh Tông</t>
  </si>
  <si>
    <t>151 Lý Thánh Tông, Phường Tân Thới Hòa, Quận Tân Phú, HCM</t>
  </si>
  <si>
    <t>WIN6096</t>
  </si>
  <si>
    <t>WM+ BDG 200 Đường D1-KDC Phú Hòa 1</t>
  </si>
  <si>
    <t>200 Đường D1-KDC Phú Hòa 1, Khu 07, P. Phú Hòa, TP. Thủ Dầu Một, T. Bình Dương, Việt Nam</t>
  </si>
  <si>
    <t>WIN-HCM-TDC-6102</t>
  </si>
  <si>
    <t>WIN6102</t>
  </si>
  <si>
    <t>WM+ HCM TM02 tầng 1+2 Lavita Charm</t>
  </si>
  <si>
    <t>Lô TM02 tầng 1+2 dự án Khu CC cao tầng (Lavita Charm), tại P.Trường Thọ, TP.Thủ Đức, HCM</t>
  </si>
  <si>
    <t>WIN-HCM-Q11-6103</t>
  </si>
  <si>
    <t>WIN6103</t>
  </si>
  <si>
    <t>WM+ HCM 1/84 Cư Xá Lữ Gia</t>
  </si>
  <si>
    <t>1/84 Cư xá Lữ Gia, P. 15, Q. 11 (địa chỉ đầu vào 2 Bis Đường 52, Cư Xá Lữ Gia) TP. Hồ Chí Minh Việt Nam</t>
  </si>
  <si>
    <t>WIN6105</t>
  </si>
  <si>
    <t>WM+ DNI 27 Lê Duẩn</t>
  </si>
  <si>
    <t>27 Lê Duẩn, Tổ 7, Khu 12, Xã Long Đức, H. Long Thành, T. Đồng Nai, Việt Nam</t>
  </si>
  <si>
    <t>WIN6113</t>
  </si>
  <si>
    <t>WM+ BDG Opal Boulevard</t>
  </si>
  <si>
    <t>B1-05 tầng 001, CC Opal Boulevard, P. An Bình, TP. Dĩ An, T. Bình Dương, Việt Nam</t>
  </si>
  <si>
    <t>WIN-HCM-TBH-6114</t>
  </si>
  <si>
    <t>WM+ HCM 120-122 Ca Văn Thỉnh</t>
  </si>
  <si>
    <t>120-122 Ca Văn Thỉnh, P.11, Q.Tân Bình, HCM</t>
  </si>
  <si>
    <t>WIN-HCM-TPU-6123</t>
  </si>
  <si>
    <t>WIN6123</t>
  </si>
  <si>
    <t>WM+ HCM 107 - 109 Độc Lập</t>
  </si>
  <si>
    <t>107 - 109 Độc Lập, P. Tân Thành, Q. Tân Phú, HCM</t>
  </si>
  <si>
    <t>WIN-HCM-HHM-6133</t>
  </si>
  <si>
    <t>WIN6133</t>
  </si>
  <si>
    <t>WM+ HCM 36/2 – 36/2B Khu phố 8</t>
  </si>
  <si>
    <t>36/2 – 36/2B đường Lê Thị Hà, KP. 8, TT. Hóc Môn, H. Hóc Môn, HCM</t>
  </si>
  <si>
    <t>WIN-HCM-Q2-6135</t>
  </si>
  <si>
    <t>WM+ HCM CC Bộ Công An, B01.05</t>
  </si>
  <si>
    <t>Số 01.05, Lô B, căn hộ B.01.05, CC Bộ Công an, Số 83 đường số 3, P.Bình An, TP.Thủ Đức, HCM</t>
  </si>
  <si>
    <t>WIN6138</t>
  </si>
  <si>
    <t>WM+ DNI 1706, Tổ 13, KP Vườn Dừa</t>
  </si>
  <si>
    <t>1706 Ấp Vườn Dừa, Phước Tân, TP. Biên Hòa, T. Đồng Nai, Việt Nam</t>
  </si>
  <si>
    <t>WIN-HCM-Q6-6143</t>
  </si>
  <si>
    <t>WIN6143</t>
  </si>
  <si>
    <t>WM+ HCM 85-86 Phan Văn Khỏe</t>
  </si>
  <si>
    <t>85 - 86 Phan Văn Khỏe, P. 2, Q. 6, TP. Hồ Chí Minh Việt Nam</t>
  </si>
  <si>
    <t>WIN-HCM-CCI-6144</t>
  </si>
  <si>
    <t>WIN6144</t>
  </si>
  <si>
    <t>WM+ HCM 21 Tỉnh Lộ 8</t>
  </si>
  <si>
    <t>21 Đường Tỉnh lộ 8, Ấp 1A, X. Tân Thạnh Tây, H. Củ Chi, HCM</t>
  </si>
  <si>
    <t>WIN6145</t>
  </si>
  <si>
    <t>WM+ BDG 27/2 KP Tân Thắng</t>
  </si>
  <si>
    <t>27/2 KP. Tân Thắng, P. Tân Bình, TP. Dĩ An, T. Bình Dương, Việt Nam</t>
  </si>
  <si>
    <t>WIN6151</t>
  </si>
  <si>
    <t>WM+ DNI 1062 Tỉnh lộ 768</t>
  </si>
  <si>
    <t>1062 Tỉnh lộ 768, X. Thạnh Phú, H. Vĩnh Cửu, T. Đồng Nai, Việt Nam</t>
  </si>
  <si>
    <t>WIN-HCM-BTH-6158</t>
  </si>
  <si>
    <t>WM+ HCM Khu 3 Tầng trệt CC B2 Trường Sa</t>
  </si>
  <si>
    <t>Tầng Trệt (Khu 3), CC B2 Trường Sa, số 1 đường Trần Văn Khê, Phường 17, Quận Bình Thạnh, HCM</t>
  </si>
  <si>
    <t>WIN-HCM-BTN-6159</t>
  </si>
  <si>
    <t>WIN6159</t>
  </si>
  <si>
    <t>WM+ HCM 152 Phạm Đăng Giảng</t>
  </si>
  <si>
    <t>152 Phạm Đăng Giảng, P.Bình Hưng Hòa, Q.Bình Tân, HCM</t>
  </si>
  <si>
    <t>WIN6160</t>
  </si>
  <si>
    <t>WM+ DNI 198 Nguyễn Tri Phương</t>
  </si>
  <si>
    <t>198 Nguyễn Tri Phương, Bửu Hòa, TP. Biên Hòa, T. Đồng Nai, Việt Nam</t>
  </si>
  <si>
    <t>WIN-HCM-Q8-6164</t>
  </si>
  <si>
    <t>WM+ HCM C-S6, Block CS, Diamond Riverside</t>
  </si>
  <si>
    <t>1646A, đường Võ Văn Kiệt, P.16, Q.8, HCM</t>
  </si>
  <si>
    <t>WIN6185</t>
  </si>
  <si>
    <t>WM+ DNI A4/183 Bùi Hữu Nghĩa</t>
  </si>
  <si>
    <t>A4/184 Bùi Hữu Nghĩa, P. Tân Vạn, TP. Biên Hòa, T. Đồng Nai, Việt Nam</t>
  </si>
  <si>
    <t>WIN-HCM-Q8-6186</t>
  </si>
  <si>
    <t>WM+ HCM C00.02 CC Carina</t>
  </si>
  <si>
    <t>Căn hộ C00.02, CC Carina, 1648 đường Võ Văn Kiệt, P.16, Q.8, HCM</t>
  </si>
  <si>
    <t>WIN6187</t>
  </si>
  <si>
    <t>WM+ DNI 55/7 Phạm Văn Đồng</t>
  </si>
  <si>
    <t>55/7 Phạm Văn Đồng, X. Phước Thiền, H. Nhơn Trạch, T. Đồng Nai, Việt Nam</t>
  </si>
  <si>
    <t>WIN-HCM-PNN-6188</t>
  </si>
  <si>
    <t>WIN6188</t>
  </si>
  <si>
    <t>WM+ HCM 245B Huỳnh Văn Bánh</t>
  </si>
  <si>
    <t>245B Huỳnh Văn Bánh, P.12. Q.Phú Nhuận, HCM</t>
  </si>
  <si>
    <t>WIN-HCM-Q8-6190</t>
  </si>
  <si>
    <t>WM+ HCM 108 Tùng Thiện Vương</t>
  </si>
  <si>
    <t>108 Tùng Thiện Vương, P.11, Q.8, HCM</t>
  </si>
  <si>
    <t>WIN-HCM-TBH-6203</t>
  </si>
  <si>
    <t>WIN6203</t>
  </si>
  <si>
    <t>WIN HCM BPC-01.03-01.04 Botanica Pr</t>
  </si>
  <si>
    <t>BPC-01.03 &amp; BPC-01.04 - Botanica Premier Hồng Hà, 108-112B-114 Hồng Hà, P. 2, Q. Tân Bình TP. Hồ Chí Minh Việt Nam</t>
  </si>
  <si>
    <t>WIN6211</t>
  </si>
  <si>
    <t>WM+DNI 258 Hoàng Diệu</t>
  </si>
  <si>
    <t>258 Hoàng Diệu, P. Xuân Thanh, TP. Long Khánh, T. Đồng Nai, Việt Nam</t>
  </si>
  <si>
    <t>WIN-HCM-Q11-6220</t>
  </si>
  <si>
    <t>WIN6220</t>
  </si>
  <si>
    <t>WM+ HCM 36 -38 Công Chúa Ngọc Hân</t>
  </si>
  <si>
    <t>36 -38 Công Chúa Ngọc Hân, P. 13 Q. 11, TP. Hồ Chí Minh Việt Nam</t>
  </si>
  <si>
    <t>WIN-HCM-HHM-6228</t>
  </si>
  <si>
    <t>WIN6228</t>
  </si>
  <si>
    <t>WM+ HCM 98/5A-5B Ấp Dân Thắng 2</t>
  </si>
  <si>
    <t>98/5A – 5B Ấp Dân Thắng 2, X.Tân Thới Nhì, H.Hóc Môn, HCM</t>
  </si>
  <si>
    <t>WIN-HCM-Q12-6229</t>
  </si>
  <si>
    <t>WIN6229</t>
  </si>
  <si>
    <t>WM+ HCM 249-251 Huỳnh Thị Hai</t>
  </si>
  <si>
    <t>249-251 đường Huỳnh Thị Hai (đường TCH13 cũ), KP. 9, P.Tân Chánh Hiệp, Q.12, HCM</t>
  </si>
  <si>
    <t>WIN-HCM-Q12-6230</t>
  </si>
  <si>
    <t>WIN6230</t>
  </si>
  <si>
    <t>WM+ HCM 122 Trung Mỹ Tây 13</t>
  </si>
  <si>
    <t>122 Trung Mỹ Tây 13, KP. 7, P.Trung Mỹ Tây, Q.12, HCM</t>
  </si>
  <si>
    <t>WIN6234</t>
  </si>
  <si>
    <t>WM+ BDG 16D1 Tân Đông Hiệp</t>
  </si>
  <si>
    <t>16D1 Tân Đông Hiệp, P. Tân Đông Hiệp, TP. Dĩ An, T. Bình Dương, Việt Nam</t>
  </si>
  <si>
    <t>WIN-HCM-Q11-6239</t>
  </si>
  <si>
    <t>WIN6239</t>
  </si>
  <si>
    <t>WM+ HCM 04 Đường số 2</t>
  </si>
  <si>
    <t>04 Đường số 2, P.8, Q.11, HCM</t>
  </si>
  <si>
    <t>WIN-HCM-HNB-6242</t>
  </si>
  <si>
    <t>WIN6242</t>
  </si>
  <si>
    <t>WM+ HCM Shop 58-60-62, B3-CC The Park</t>
  </si>
  <si>
    <t>Shop 58 - 60 - 62, Block B3 - CC The Park Residence, 12 Nguyễn Hữu Thọ, P.Phước Kiển, H.Nhà Bè, HCM</t>
  </si>
  <si>
    <t>WIN-HCM-TDC-6245</t>
  </si>
  <si>
    <t>win6245</t>
  </si>
  <si>
    <t>WM+ HCM 06 - 07 Block B3, CC TopazHome</t>
  </si>
  <si>
    <t>06 - 07, Block B3, CC TopazHome 2, đường 154 và 138, P.Tân Phú, Tp.Thủ Đức, HCM</t>
  </si>
  <si>
    <t>WIN-HCM-BTN-6254</t>
  </si>
  <si>
    <t>WM+ HCM 0.01-0.02, CC Imperial Place</t>
  </si>
  <si>
    <t>Căn hộ 0.01 và 0.02, Tầng trệt. Khối C, CCCT thuộc DA Natura Poem (CC Imperial Place), số 629 Kinh Dương Vương, P. An Lạc, Q. Bình Tân, HCM</t>
  </si>
  <si>
    <t>WIN-HCM-BTH-6256</t>
  </si>
  <si>
    <t>WM+ HCM 24-26 Tân Cảng</t>
  </si>
  <si>
    <t>24-26 Tân Cảng, P. 25, Q. Bình Thạnh, HCM</t>
  </si>
  <si>
    <t>WIN-HCM-BCU-6259</t>
  </si>
  <si>
    <t>WIN6259</t>
  </si>
  <si>
    <t>WM+ HCM T1-0.02, Calla Garden</t>
  </si>
  <si>
    <t>T1-0.02 tại Tầng trệt, CC Calla Garden , KDC Greenlife 13C, Đường Nguyễn Văn Linh, Xã Phong Phú, Huyện Bình Chánh, HCM</t>
  </si>
  <si>
    <t>WIN6260</t>
  </si>
  <si>
    <t>WM+ DNI 60 Yên Thế</t>
  </si>
  <si>
    <t>60 Yên Thế, X. Hố Nai 3, H. Trảng Bom, T. Đồng Nai, Việt Nam</t>
  </si>
  <si>
    <t>WIN6266</t>
  </si>
  <si>
    <t>WM+ BDG 74 Huỳnh Thị Tươi</t>
  </si>
  <si>
    <t>74 Huỳnh Thị Tươi, KP. Tân Thắng, P. Tân Bình, TX. Dĩ An, T. Bình Dương, Việt Nam</t>
  </si>
  <si>
    <t>WIN-HCM-BCU-6267</t>
  </si>
  <si>
    <t>WIN6267</t>
  </si>
  <si>
    <t>WM+ HCM C10/21 Đinh Đức Thiện</t>
  </si>
  <si>
    <t>C10/21 Đinh Đức Thiện, Ấp 3, X.Bình Chánh, H.Bình Chánh, HCM</t>
  </si>
  <si>
    <t>WIN-HCM-Q2-6272</t>
  </si>
  <si>
    <t>WM+ HCM 151 Nguyễn Duy Trinh</t>
  </si>
  <si>
    <t>151 Nguyễn Duy Trinh, Khu phố 1, P.Bình Trưng Tây, TP.Thủ Đức, HCM</t>
  </si>
  <si>
    <t>WIN-HCM-BTN-6273</t>
  </si>
  <si>
    <t>WIN6273</t>
  </si>
  <si>
    <t>WM+ HCM 451 Tân Hòa Đông</t>
  </si>
  <si>
    <t>451 Tân Hòa Đông, KP 8, Phường Bình Trị Đông, Quận Bình Tân, HCM</t>
  </si>
  <si>
    <t>WIN-HCM-Q7-6275</t>
  </si>
  <si>
    <t>WIN6275</t>
  </si>
  <si>
    <t>WM+ HCM 64A Đường số 15</t>
  </si>
  <si>
    <t>64 A Đường số 15, P. Tân Kiểng, HCM</t>
  </si>
  <si>
    <t>WIN-HCM-CCI-6278</t>
  </si>
  <si>
    <t>WIN6278</t>
  </si>
  <si>
    <t>WM+ HCM 243 Tỉnh Lộ 15</t>
  </si>
  <si>
    <t>243 Tỉnh Lộ 15, X.Tân Thạnh Đông, HCM</t>
  </si>
  <si>
    <t>WIN-HCM-BTH-6279</t>
  </si>
  <si>
    <t>WIN6279</t>
  </si>
  <si>
    <t>WM+ HCM 244 Điện Biên Phủ</t>
  </si>
  <si>
    <t>244 Điện Biên Phủ, P.17, Q.Bình Thạnh, HCM</t>
  </si>
  <si>
    <t>WIN6283</t>
  </si>
  <si>
    <t>WM+ DNI LK1-32 KDC Long Châu</t>
  </si>
  <si>
    <t>LK1 - 32 KDC Long Châu, Lý Văn Sâm, P. Tam Hiệp, TP. Biên Hòa, T. Đồng Nai, Việt Nam</t>
  </si>
  <si>
    <t>WIN6290</t>
  </si>
  <si>
    <t>WM+ BDG 97 Trần Quang Khải</t>
  </si>
  <si>
    <t>97 Trần Quang Khải, KP. Đông Tác, P. Tân Đông Hiệp, TP. Dĩ An, T. Bình Dương, Việt Nam</t>
  </si>
  <si>
    <t>WIN-HCM-BTH-6295</t>
  </si>
  <si>
    <t>WIN6295</t>
  </si>
  <si>
    <t>WM+ HCM CC Sunwah Pearl</t>
  </si>
  <si>
    <t>Shophouse 18-19, Tòa nhà White House thuộc Dự án Sunwah Pearl, 90 Nguyễn Hữu Cảnh, P. 22, Q. Bình Thạnh, HCM</t>
  </si>
  <si>
    <t>WIN-HCM-TBH-6305</t>
  </si>
  <si>
    <t>WIN6305</t>
  </si>
  <si>
    <t>WM+ HCM 64 Yên Thế</t>
  </si>
  <si>
    <t>64 Yên Thế, Phường 2, Quận Tân Bình, HCM</t>
  </si>
  <si>
    <t>WIN-HCM-BTH-6316</t>
  </si>
  <si>
    <t>WIN6316</t>
  </si>
  <si>
    <t>WM+ HCM 115 Đặng Thùy Trâm</t>
  </si>
  <si>
    <t>113 - 115 Đặng Thùy Trâm, P.13, Q.Bình Thạnh, HCM</t>
  </si>
  <si>
    <t>WIN-HCM-Q7-6319</t>
  </si>
  <si>
    <t>WIN6319</t>
  </si>
  <si>
    <t>WM+ HCM 60/14 Lâm Văn Bền</t>
  </si>
  <si>
    <t>60/14 Lâm Văn Bền, KP4, P.Tân Kiểng, Q.7, HCM</t>
  </si>
  <si>
    <t>WIN-HCM-BTH-6343</t>
  </si>
  <si>
    <t>WM+ HCM 66 Bình Lợi</t>
  </si>
  <si>
    <t>66 Bình Lợi, P. 13, Q. Bình Thạnh, HCM</t>
  </si>
  <si>
    <t>WIN-HCM-Q7-6350</t>
  </si>
  <si>
    <t>WIN6350</t>
  </si>
  <si>
    <t>WM+ HCM 48 Đường số 53</t>
  </si>
  <si>
    <t>22 - G4 Đường 53, P. Tân Phong, Q. P.Tân Phong, Q.7, HCM</t>
  </si>
  <si>
    <t>WIN-HCM-TDC-6359</t>
  </si>
  <si>
    <t>win6359</t>
  </si>
  <si>
    <t>WM+ HCM 33/23 Gò Cát</t>
  </si>
  <si>
    <t>33/23 Gò Cát, P. Phú Hữu, TP. Thủ Đức, TP. HCM TP. Hồ Chí Minh Việt Nam</t>
  </si>
  <si>
    <t>WIN-HCM-BTN-6373</t>
  </si>
  <si>
    <t>WIN6373</t>
  </si>
  <si>
    <t>WM+ HCM C00.01, 35 Hồ Học Lãm</t>
  </si>
  <si>
    <t>WM+ HCM Căn hộ C00.01, tầng 1 (tầng trệt), Khối C thuộc dự án HOF-HQC Hồ Học Lãm, số 35 Hồ Học Lãm, P.An Lạc, Q.Bình Tân, HCM</t>
  </si>
  <si>
    <t>WIN-HCM-HHM-6382</t>
  </si>
  <si>
    <t>WIN6382</t>
  </si>
  <si>
    <t>WM+ HCM 8/1A KP4</t>
  </si>
  <si>
    <t>8/1A Khu phố 4, TT.Hóc Môn, H.Hóc Môn, HCM</t>
  </si>
  <si>
    <t>WIN6383</t>
  </si>
  <si>
    <t>WM+ DNI 9/8 Nguyễn Khuyến</t>
  </si>
  <si>
    <t>9/8 Nguyễn Khuyến, Tổ 44, P. Trảng Dài, TP. Biên Hòa, T. Đồng Nai, Việt Nam</t>
  </si>
  <si>
    <t>WIN-HCM-BTH-6389</t>
  </si>
  <si>
    <t>WIN6389</t>
  </si>
  <si>
    <t>WM+ HCM 31/55 Ung Văn Khiêm</t>
  </si>
  <si>
    <t>31/55 Ung Văn Khiêm, P.25, Q.Bình Thạnh, HCM</t>
  </si>
  <si>
    <t>WIN6390</t>
  </si>
  <si>
    <t>WM+ DNI 167 Ngô Quyền</t>
  </si>
  <si>
    <t>167 Ngô Quyền, X. An Hòa, TP. Biên Hòa, T. Đồng Nai</t>
  </si>
  <si>
    <t>WIN-HCM-BCU-6408</t>
  </si>
  <si>
    <t>WIN6408</t>
  </si>
  <si>
    <t>WM+ HCM E2/6N Đường Thới Hòa</t>
  </si>
  <si>
    <t>E2/6N Đường Thới Hòa, Ấp 5A,  X.Vĩnh Lộc A, H.Bình Chánh, HCM</t>
  </si>
  <si>
    <t>WIN-HCM-BCU-6409</t>
  </si>
  <si>
    <t>WIN6409</t>
  </si>
  <si>
    <t>WM+ HCM C5/BC68 đường Tân Liêm</t>
  </si>
  <si>
    <t>Số C5/BC68, Đg Tân Liêm, KĐC số 4, X. Phong Phú, H. Bình Chánh, HCM</t>
  </si>
  <si>
    <t>WIN-HCM-CCI-6410</t>
  </si>
  <si>
    <t>WM+ HCM 54C Nguyễn Thị Nỉ</t>
  </si>
  <si>
    <t>54C Nguyễn Thị Nỉ, ấp Hội Thạnh, xã Trung An, huyện Củ Chi, HCM</t>
  </si>
  <si>
    <t>WIN-HCM-TPU-6415</t>
  </si>
  <si>
    <t>WIN6415</t>
  </si>
  <si>
    <t>WM+ HCM RS2-SH.13, T1-2, Richstar Residence</t>
  </si>
  <si>
    <t>RS2-SH.13 tại tầng 01+02 thuộc Tháp RS2 thuộc Cao ốc Khu TMDV &amp; CH số 239 -241 và 278 đ. Hòa Bình, P. Hiệp Tân, Q. Tân Phú, HCM</t>
  </si>
  <si>
    <t>WIN-HCM-BTN-6416</t>
  </si>
  <si>
    <t>WIN6416</t>
  </si>
  <si>
    <t>WM+ HCM Tecco Town 4449 Nguyễn Cửu</t>
  </si>
  <si>
    <t>A2 Block A, CC Tecco Town, 4449 Nguyễn Cửu Phú, Q. Bình Tân, HCM</t>
  </si>
  <si>
    <t>WIN-HCM-Q7-6421</t>
  </si>
  <si>
    <t>WIN6421</t>
  </si>
  <si>
    <t>WM+ HCM B0.01 CC Green Valley</t>
  </si>
  <si>
    <t>Căn hộ CC số B0.01 Khối B, thuộc Khu dân cư Green Valley (Lô Md2-2), P.Tân Phú, Q.7, HCM</t>
  </si>
  <si>
    <t>WIN-HCM-HNB-6422</t>
  </si>
  <si>
    <t>WIN6422</t>
  </si>
  <si>
    <t>WM+ HCM I.1.05-06 CC Sunrise Riverside</t>
  </si>
  <si>
    <t>tòa nhà Sunrise Riverside tầng 1, tháp I, Ấp  5, X.Phước Kiển, H.Nhà Bè, HCM</t>
  </si>
  <si>
    <t>WIN-HCM-Q2-6429</t>
  </si>
  <si>
    <t>WIN6429</t>
  </si>
  <si>
    <t>WM+ HCM CC Citisoho, B0.07</t>
  </si>
  <si>
    <t>B.007 CC Citisoho, Đường 35-CL, P.Cát Lái, Q.2, HCM</t>
  </si>
  <si>
    <t>WIN-HCM-TPU-6437</t>
  </si>
  <si>
    <t>WIN6437</t>
  </si>
  <si>
    <t>WM+ HCM 173/23/100 Khuông Việt</t>
  </si>
  <si>
    <t>173/23/100 đ. Khuông Việt, P. Phú Trung, Q. Tân Phú, HCM</t>
  </si>
  <si>
    <t>WIN6458</t>
  </si>
  <si>
    <t>WM+ BDG 27-29/A66, KP. Bình Giao</t>
  </si>
  <si>
    <t>27-29/A66, Tổ 10, KP. Bình Giao, P. Thuận Giao, TP. Thuận An, T. Bình Dương, Việt Nam</t>
  </si>
  <si>
    <t>WIN-HCM-Q9-6461</t>
  </si>
  <si>
    <t>WIN6461</t>
  </si>
  <si>
    <t>WM+ HCM S9.01-01.17 Vinhomes Grand Park</t>
  </si>
  <si>
    <t>01.17 tòa S9.01 Vinhomes Grand Park, 88 Đ. Phước Thiện, KP. Phước Thiện, P. Long Bình, TP. Thủ Đức, TP. Hồ Chí Minh Việt Nam</t>
  </si>
  <si>
    <t>WIN-HCM-Q7-6463</t>
  </si>
  <si>
    <t>WIN6463</t>
  </si>
  <si>
    <t>WM+ HCM E1-09, CC Belleza</t>
  </si>
  <si>
    <t>Tầng trệt lô E mã E1-09 Tòa nhà Belleza, Phạm Hữu Lầu, P.Phú Mỹ, Q.7, HCM</t>
  </si>
  <si>
    <t>WIN-HCM-PNN-6468</t>
  </si>
  <si>
    <t>WIN6468</t>
  </si>
  <si>
    <t>WM+ HCM 330 Nguyễn Thượng Hiền</t>
  </si>
  <si>
    <t>330 Nguyễn Thượng Hiền, P. 05, Q. Phú Nhuận, HCM</t>
  </si>
  <si>
    <t>WIN-HCM-BTN-6469</t>
  </si>
  <si>
    <t>WIN6469</t>
  </si>
  <si>
    <t>WM+ HCM 38 Đường số 18B</t>
  </si>
  <si>
    <t>P. Bình Hưng Hòa A38 Đ. số 18B, KP. 22, P.Bình Hưng Hòa A, Q.Bình Tân, HCM</t>
  </si>
  <si>
    <t>WIN6472</t>
  </si>
  <si>
    <t>WM+ BDG S37 Block D CC Bcons Garden</t>
  </si>
  <si>
    <t>CC Bcons Garden 65 Phạm Hữu Lầu, P. Dĩ An, TP. Dĩ An, T. Bình Dương, Việt Nam</t>
  </si>
  <si>
    <t>WIN-HCM-CCI-6473</t>
  </si>
  <si>
    <t>WIN6473</t>
  </si>
  <si>
    <t>WM+ HCM 80 Nguyễn Thị Tiệp</t>
  </si>
  <si>
    <t>80 Nguyễn Thị Tiệp, ẤP. Tây, X.Tân An Hội, H.Củ Chi, HCM</t>
  </si>
  <si>
    <t>WIN6474</t>
  </si>
  <si>
    <t>WM+ DNI 291 Lý Thái Tổ</t>
  </si>
  <si>
    <t>291 Lý Thái Tổ, X. Phước Thiền, H. Nhơn Trạch, T. Đồng Nai, Việt Nam</t>
  </si>
  <si>
    <t>WIN6475</t>
  </si>
  <si>
    <t>WM+ BDG 33 Đường 18/09</t>
  </si>
  <si>
    <t>33 đường 18/09, TT. Phước Vĩnh, H. Phú Giáo, T. Bình Dương, Việt Nam</t>
  </si>
  <si>
    <t>WIN-HCM-Q8-6478</t>
  </si>
  <si>
    <t>win6478</t>
  </si>
  <si>
    <t>WM+ HCM 2398 Phạm Thế Hiển</t>
  </si>
  <si>
    <t>2398 Phạm Thế Hiển, Phường 6, Quận 8, HCM</t>
  </si>
  <si>
    <t>WIN6488</t>
  </si>
  <si>
    <t>WM+ DNI 1111 Bùi Văn Hòa</t>
  </si>
  <si>
    <t>1111 Bùi Văn Hòa, P. Long Bình, TP. Biên Hòa, T. Đồng Nai, Việt Nam</t>
  </si>
  <si>
    <t>WIN-HCM-CCI-6500</t>
  </si>
  <si>
    <t>WIN6500</t>
  </si>
  <si>
    <t>WM+ HCM 65 Phạm Hữu Tâm</t>
  </si>
  <si>
    <t>63 Phạm Hữu Tâm, TT.Củ Chi, H.Củ Chi, HCM</t>
  </si>
  <si>
    <t>WIN6504</t>
  </si>
  <si>
    <t>WM+ DNI 02 Khu dân cư 4, Ấp Chợ</t>
  </si>
  <si>
    <t>02 Khu dân cư 4, Ấp Chợ, X. Phú Túc, H. Định Quán, T. Đồng Nai, Việt Nam</t>
  </si>
  <si>
    <t>WIN-HCM-CCI-6505</t>
  </si>
  <si>
    <t>WIN6505</t>
  </si>
  <si>
    <t>WM+ HCM 318 Tỉnh Lộ 2</t>
  </si>
  <si>
    <t>318 Tỉnh Lộ 2, Ấp 2, Xã Phước Vĩnh An, Huyện Củ Chi, TP. Hồ Chí Minh Việt Nam</t>
  </si>
  <si>
    <t>WIN-HCM-Q2-6506</t>
  </si>
  <si>
    <t>win6506</t>
  </si>
  <si>
    <t>WM+ HCM 973 Nguyễn Duy Trinh</t>
  </si>
  <si>
    <t>973 đường Nguyễn Duy Trinh, Ấp Tân Lập, P.Bình Trưng Đông, TP.Thủ Đức, HCM</t>
  </si>
  <si>
    <t>WIN-HCM-BTN-6507</t>
  </si>
  <si>
    <t>WIN6507</t>
  </si>
  <si>
    <t>WM+ HCM Tầng trệt Block B CC Vision</t>
  </si>
  <si>
    <t>Tầng trệt Block B, khu DC Tầm Nhìn (Vision), 96 Trần Đại Nghĩa, P.Tân Tạo A, Q.Bình Tân, HCM</t>
  </si>
  <si>
    <t>WIN-HCM-BTN-6508</t>
  </si>
  <si>
    <t>WIN6508</t>
  </si>
  <si>
    <t>WM+ HCM AK04-000.02 CC Akari City</t>
  </si>
  <si>
    <t>CH số AK04-000.02, Tháp T4 - Block D, CC Hoàng Nam (Akari City), P. An Lạc, Q. Bình Tân, HCM</t>
  </si>
  <si>
    <t>WIN-HCM-Q7-6518</t>
  </si>
  <si>
    <t>WIN6518</t>
  </si>
  <si>
    <t>WIN HCM HR2SH21 -HR2SH22, CC Eco Gr</t>
  </si>
  <si>
    <t>CC Eco Green, Đ. Nguyễn Văn Linh, P.Tân Thuận Tây, Q.7, HCM</t>
  </si>
  <si>
    <t>WIN6531</t>
  </si>
  <si>
    <t>WM+ DNI 21 Khổng Tử</t>
  </si>
  <si>
    <t>21 Khổng Tử, P. Xuân Trung, TP. Long Khánh, T. Đồng Nai, Việt Nam</t>
  </si>
  <si>
    <t>WIN6534</t>
  </si>
  <si>
    <t>WM+ DNI 86 Lê Đại Hành</t>
  </si>
  <si>
    <t>86 Lê Đại Hành, P. Hố Nai, TP. Biên Hòa, T. Đồng Nai, Việt Nam</t>
  </si>
  <si>
    <t>WIN6536</t>
  </si>
  <si>
    <t>WM+ BDG 3/80 Thủ Khoa Huân</t>
  </si>
  <si>
    <t>3/80 Thủ Khoa Huân, P. Thuận Giao, TP. Thuận An, T. Bình Dương, Việt Nam</t>
  </si>
  <si>
    <t>WIN-HCM-TDC-6544</t>
  </si>
  <si>
    <t>WIN6544</t>
  </si>
  <si>
    <t>WM+ HCM 1 Đường số 38</t>
  </si>
  <si>
    <t>1 Đường số 38, P. Hiệp Bình Chánh, TP. Thủ Đức, HCM</t>
  </si>
  <si>
    <t>WIN-HCM-Q9-6545</t>
  </si>
  <si>
    <t>WIN6545</t>
  </si>
  <si>
    <t>WM+ HCM 70 Tây Hòa</t>
  </si>
  <si>
    <t>70 Tây Hòa, P. Phước Long A, TP. Thủ Đức, TP. HCM</t>
  </si>
  <si>
    <t>WIN6547</t>
  </si>
  <si>
    <t>WM+ BDG 40 Độc Lập</t>
  </si>
  <si>
    <t>40 Độc Lập, TT. Phước Vĩnh, H. Phú Giáo, T. Bình Dương, Việt Nam</t>
  </si>
  <si>
    <t>WIN6549</t>
  </si>
  <si>
    <t>WM+ BDG A84 KP Bình Đức</t>
  </si>
  <si>
    <t>A84 Khu Phố Bình Đức, P. Bình Nhâm, TP. Thuận An, T. Bình Dương, Việt Nam</t>
  </si>
  <si>
    <t>WIN-HCM-Q7-6558</t>
  </si>
  <si>
    <t>win6558</t>
  </si>
  <si>
    <t>WM+ HCM A0101 CC Hoàng Anh Gia Lai 1</t>
  </si>
  <si>
    <t>Căn hộ CC số A0101, Khu căn hộ cao cấp Hoàng Anh, 357 Lê Văn Lương, P.Tân Quy, Q.7, HCM</t>
  </si>
  <si>
    <t>WIN-HCM-Q12-6565</t>
  </si>
  <si>
    <t>WIN6565</t>
  </si>
  <si>
    <t>WM+ HCM 12/1 đường TL27</t>
  </si>
  <si>
    <t>12/1 đường TL27, Khu phố 3, Phường Thạnh Lộc, Quận 12, HCM</t>
  </si>
  <si>
    <t>WIN-HCM-HNB-6566</t>
  </si>
  <si>
    <t>WIN6566</t>
  </si>
  <si>
    <t>WM+ HCM 1.4 Tầng 1, CC Phú Hoàng Anh</t>
  </si>
  <si>
    <t>Nhà thương mại dịch vụ 1.4, Tầng 1, Khu A Cao ốc Phú Hoàng Anh, 9 Nguyễn Hữu Thọ, Xã Phước Kiển, Huyện Nhà Bè, Thành phố Hồ Chí Minh, Việt Nam</t>
  </si>
  <si>
    <t>WIN6567</t>
  </si>
  <si>
    <t>WM+ DNI 1823 Ấp 5, X. Xuân Bắc</t>
  </si>
  <si>
    <t>1823 Ấp 5, X. Xuân Bắc, H. Xuân Lộc, T. Đồng Nai, Việt Nam</t>
  </si>
  <si>
    <t>WIN6582</t>
  </si>
  <si>
    <t>WM+ BDG 4/23 KP. Bình Quới</t>
  </si>
  <si>
    <t>4/23 KP. Bình Quới, P. Bình Chuẩn, TP. Thuận An, T. Bình Dương, Việt Nam</t>
  </si>
  <si>
    <t>WIN-HCM-BCU-6591</t>
  </si>
  <si>
    <t>win6591</t>
  </si>
  <si>
    <t>WM+ HCM Tầng trệt CC The Mansion kh</t>
  </si>
  <si>
    <t>CC The Mansion khu A, đường số 7, KDC 13E, X. Phong Phú, Bình Chánh, HCM</t>
  </si>
  <si>
    <t>WIN-HCM-BTN-6596</t>
  </si>
  <si>
    <t>WM+ HCM 39 Ấp Chiến Lược</t>
  </si>
  <si>
    <t>39 Đườg Ấp Chiến Lược, KP4, P. Bình Hưng Hòa A, Q. Bình Tân, HCM</t>
  </si>
  <si>
    <t>WIN6597</t>
  </si>
  <si>
    <t>WM+ DNI 1461 QL20, X. Phú Xuân</t>
  </si>
  <si>
    <t>1461 Quốc Lộ 20, X. Phú Xuân, H. Tân Phú, T. Đồng Nai, Việt Nam</t>
  </si>
  <si>
    <t>WIN-HCM-Q9-6606</t>
  </si>
  <si>
    <t>WM+ HCM S6.05-01.05 Vinhomes Grand</t>
  </si>
  <si>
    <t>01.05 Tòa S6.05, Vinhomes Grand Park, 88 Phước Thiện, P.Long Trường, Q.9, HCM</t>
  </si>
  <si>
    <t>WIN-HCM-BCU-6615</t>
  </si>
  <si>
    <t>WIN6615</t>
  </si>
  <si>
    <t>WM+ HCM B13/29B Cây Cám, xã Vĩnh Lộc B</t>
  </si>
  <si>
    <t>B13/29B Ấp 2C X. Vĩnh Lộc B, H. Bình Chánh, HCM</t>
  </si>
  <si>
    <t>WIN-HCM-Q10-6618</t>
  </si>
  <si>
    <t>WM+ HCM 666/72 Đường 3 Tháng 2</t>
  </si>
  <si>
    <t>666/72 Đường 3 Tháng 2, P.14, Q.10, HCM</t>
  </si>
  <si>
    <t>WIN6649</t>
  </si>
  <si>
    <t>WM+ DNI 134/124 Nguyễn Ái Quốc</t>
  </si>
  <si>
    <t>134/124 Nguyễn Ái Quốc, KP. 7, P. Tân Biên, TP. Biên Hòa, T. Đồng Nai, Việt Nam</t>
  </si>
  <si>
    <t>WIN6653</t>
  </si>
  <si>
    <t>WM+ DNI 18I, P. Tân Phong</t>
  </si>
  <si>
    <t>18I, KP. 4, P. Tân Phong, TP. Biên Hòa, T. Đồng Nai, Việt Nam</t>
  </si>
  <si>
    <t>WIN6654</t>
  </si>
  <si>
    <t>WM+ BDG CC Skyview, 212 Trần Phú</t>
  </si>
  <si>
    <t>SH 04 Block B, CC Sky View, 212 Trần Phú, KDC Chánh Nghĩa, P. Chánh Nghĩa, TP. Thủ Dầu Một. T. Bình Dương, Việt Nam</t>
  </si>
  <si>
    <t>WIN-HCM-TPU-6658</t>
  </si>
  <si>
    <t>WIN6658</t>
  </si>
  <si>
    <t>WM+ HCM 47/8 Nguyễn Hữu Tiến</t>
  </si>
  <si>
    <t>47/8 Nguyễn Hữu Tiến. P.Tây Thạnh, Q.Tân Phú, HCM</t>
  </si>
  <si>
    <t>WIN-HCM-BTN-6662</t>
  </si>
  <si>
    <t>WIN6662</t>
  </si>
  <si>
    <t>WM+ HCM 12 – 12A Chiến Lược</t>
  </si>
  <si>
    <t>12 – 12A Chiến Lược, P.Bình Trị Đông, Q.Bình Tân, HCM</t>
  </si>
  <si>
    <t>WIN-HCM-Q12-6670</t>
  </si>
  <si>
    <t>WIN6670</t>
  </si>
  <si>
    <t>WM+ HCM 172/16A An Phú Đông 09</t>
  </si>
  <si>
    <t>172/16A-18 An Phú Đông 09, P.An Phú Đông, Q.12, HCM</t>
  </si>
  <si>
    <t>WIN-HCM-BCU-6673</t>
  </si>
  <si>
    <t>win6673</t>
  </si>
  <si>
    <t>WM+ HCM SH3-6, CC HQC Plaza</t>
  </si>
  <si>
    <t>CC HQC plaza, Lô CC1, Đường Nguyễn Văn Linh, xã An Phú Tây, Huyện Bình Chánh, HCM</t>
  </si>
  <si>
    <t>WIN-HCM-Q12-6674</t>
  </si>
  <si>
    <t>win6674</t>
  </si>
  <si>
    <t>WM+ HCM 302 – 304 Nguyễn Thị Kiểu</t>
  </si>
  <si>
    <t>302 – 304 Nguyễn Thị Kiểu, P.Hiệp Thành, Q.12, HCM</t>
  </si>
  <si>
    <t>WIN-HCM-GVP-6675</t>
  </si>
  <si>
    <t>WIN6675</t>
  </si>
  <si>
    <t>WM+ HCM 148 Đường số 9</t>
  </si>
  <si>
    <t>148 Đường số 9, P. 16, Q.Gò Vấp, HCM</t>
  </si>
  <si>
    <t>WIN6678</t>
  </si>
  <si>
    <t>WM+ BDG 124/1 Khu Phố Đông Tư</t>
  </si>
  <si>
    <t>124/1 Khu Phố Đông Tư, P. Lái Thiêu, TP. Thuận An, T.Bình Dương, Việt Nam</t>
  </si>
  <si>
    <t>WIN-HCM-HHM-6682</t>
  </si>
  <si>
    <t>win6682</t>
  </si>
  <si>
    <t>WM+ HCM 34/5B Trung Mỹ - Tân Xuân</t>
  </si>
  <si>
    <t>34/5B Trung Mỹ - Tân Xuân, Ấp Mỹ Huề, X.Trung Chánh, H.Hóc Môn, HCM</t>
  </si>
  <si>
    <t>WIN6692</t>
  </si>
  <si>
    <t>WM+ DNI 106 Hồ Hòa</t>
  </si>
  <si>
    <t>106 Hồ Hòa, KP. 6, P. Tân Phong, TP. Biên Hòa, T. Đồng Nai Việt Nam</t>
  </si>
  <si>
    <t>WIN6693</t>
  </si>
  <si>
    <t>WM+ BDG 65 Thích Quảng Đức</t>
  </si>
  <si>
    <t>65 Thích Quảng Đức, P. Phú Thọ, TP. Thủ Dầu Một, T. Bình Dương, Việt Nam</t>
  </si>
  <si>
    <t>WIN6701</t>
  </si>
  <si>
    <t>WM+ DNI 322 Tỉnh lộ 768</t>
  </si>
  <si>
    <t>322 Tỉnh lộ 768, Ấp Bình Phước, X. Tân Bình, H. Vĩnh Cửu, T. Đồng Nai, Việt Nam</t>
  </si>
  <si>
    <t>WIN-HCM-BTH-6702</t>
  </si>
  <si>
    <t>WIN6702</t>
  </si>
  <si>
    <t>WM+ HCM 34 Hoàng Hoa Thám</t>
  </si>
  <si>
    <t>34 Hoàng Hoa Thám, P.7, Q.Bình Thạnh, HCM</t>
  </si>
  <si>
    <t>WIN-HCM-Q9-6705</t>
  </si>
  <si>
    <t>win6705</t>
  </si>
  <si>
    <t>WM+ HCM S3.05-01.17 Vinhomes Grand</t>
  </si>
  <si>
    <t>Shop 01.17, CC S3.05 Khu A, 512 Nguyễn Xiển, P. Long Thạnh Mỹ, TP. Thủ Đức, HCM</t>
  </si>
  <si>
    <t>WIN-HCM-Q2-6709</t>
  </si>
  <si>
    <t>WIN6709</t>
  </si>
  <si>
    <t>WM+ HCM 34 Tạ Hiện</t>
  </si>
  <si>
    <t>34 Tạ Hiện, P.Thạnh Mỹ Lợi, TP.Thủ Đức</t>
  </si>
  <si>
    <t>WIN-HCM-TPU-6710</t>
  </si>
  <si>
    <t>win6710</t>
  </si>
  <si>
    <t>WM+ HCM 137 Lương Thế Vinh</t>
  </si>
  <si>
    <t>137 Lương Thế Vinh, P.Tân Thới Hòa, Q.Tân Phú, HCM</t>
  </si>
  <si>
    <t>WIN-HCM-Q6-6711</t>
  </si>
  <si>
    <t>WM+ HCM SL09 Cư Xá Phú Lâm A</t>
  </si>
  <si>
    <t>SL9 Cư Xá Phú Lâm A, P.12, Q.6, HCM</t>
  </si>
  <si>
    <t>WIN6715</t>
  </si>
  <si>
    <t>WM+ BDG 09 Đường XC6</t>
  </si>
  <si>
    <t>23 XC6, P. Mỹ Phước, TX. Bến Cát, T. Bình Dương, Việt Nam</t>
  </si>
  <si>
    <t>WIN6716</t>
  </si>
  <si>
    <t>WM+ BDG 75 - 77 Đường N4</t>
  </si>
  <si>
    <t>75 - 77 Đường N4, P. Dĩ An, TP. Dĩ An, T. Bình Dương, Việt Nam</t>
  </si>
  <si>
    <t>WIN6729</t>
  </si>
  <si>
    <t>WM+ DNI 301 Bắc Sơn</t>
  </si>
  <si>
    <t>301 Bắc Sơn - Long Thành, X. Bắc Sơn, H. Trảng Bom, T. Đồng Nai, Việt Nam</t>
  </si>
  <si>
    <t>WIN6730</t>
  </si>
  <si>
    <t>WM+ DNI 408 Đường số 4</t>
  </si>
  <si>
    <t>408 Đường số 4, KP. 12, P An Bình, TP. Biên Hòa T. Đồng Nai Việt Nam</t>
  </si>
  <si>
    <t>WIN-HCM-Q6-6734</t>
  </si>
  <si>
    <t>WM+ HCM 117 – 119 Trần Văn Kiểu</t>
  </si>
  <si>
    <t>117 – 119 Trần Văn Kiểu, P.10, Q.6, HCM</t>
  </si>
  <si>
    <t>WIN-HCM-TPU-6735</t>
  </si>
  <si>
    <t>WM+ HCM 9A Thoại Ngọc Hầu</t>
  </si>
  <si>
    <t>9A Thoại Ngọc Hầu, P.Hòa Thạnh, Q.Tân Phú, HCM</t>
  </si>
  <si>
    <t>WIN-HCM-BTN-6744</t>
  </si>
  <si>
    <t>WIN6744</t>
  </si>
  <si>
    <t>WM+ HCM 15 Đường số 1</t>
  </si>
  <si>
    <t>15 Đường số 1, P. Bình Hưng Hòa A, Q. Bình Tân, HCM</t>
  </si>
  <si>
    <t>WIN-HCM-BTN-6757</t>
  </si>
  <si>
    <t>win6757</t>
  </si>
  <si>
    <t>WM+ HCM 662 Tên Lửa</t>
  </si>
  <si>
    <t>662 Tên Lửa, KP.1, P.Bình Trị Đông B, Q.Bình Tân, HCM</t>
  </si>
  <si>
    <t>WIN6773</t>
  </si>
  <si>
    <t>WM+ BDG SH R1 Block A CC Charm Ruby</t>
  </si>
  <si>
    <t>SH R1 Block A CC Charm Ruby số 30 DT743B, P. Dĩ An, TP. Dĩ An, T. Bình Dương, Việt Nam</t>
  </si>
  <si>
    <t>WIN-HCM-HNB-6781</t>
  </si>
  <si>
    <t>win6781</t>
  </si>
  <si>
    <t>WM+ HCM A0.02 CC Hưng Phát</t>
  </si>
  <si>
    <t>A0.02, Tầng trệt, Khu A, Cao ốc Hưng Phát, 928 Lê Văn Lương, X.Phước Kiểng, H.Nhà Bè, HCM</t>
  </si>
  <si>
    <t>WIN-HCM-TPU-6782</t>
  </si>
  <si>
    <t>win6782</t>
  </si>
  <si>
    <t>WM+ HCM 0.06, CC Carillon 5</t>
  </si>
  <si>
    <t>0.06, CC Carillon 5, 262/3 Lũy Bán Bích, P.Hòa Thạnh, Q.Tân Phú, HCM</t>
  </si>
  <si>
    <t>WIN-HCM-HHM-6795</t>
  </si>
  <si>
    <t>win6795</t>
  </si>
  <si>
    <t>WM+ HCM 3/22A Đông Thạnh 2-3-1</t>
  </si>
  <si>
    <t>3/22A Đông Thạnh 2-3-1, X.Đông Thạnh, H.Hóc Môn, HCM</t>
  </si>
  <si>
    <t>WIN-HCM-TBH-6802</t>
  </si>
  <si>
    <t>WM+ HCM B-TM01, CC Harmona</t>
  </si>
  <si>
    <t>B-TM01, CC Harmona, 21 Trương Công Định, P.14, Q.Tân Bình, HCM</t>
  </si>
  <si>
    <t>WIN-HCM-TDC-6803</t>
  </si>
  <si>
    <t>win6803</t>
  </si>
  <si>
    <t>WM+ HCM 22 Đường số 25</t>
  </si>
  <si>
    <t>22 Đường số 25, P.Linh Đông, TP.Thủ Đức, HCM</t>
  </si>
  <si>
    <t>WIN6815</t>
  </si>
  <si>
    <t>WM+ DNI 420 Phạm Văn Thuận</t>
  </si>
  <si>
    <t>420 Phạm Văn Thuận, KP. 3, P. Tam Hiệp, TP. Biên Hòa, T. Đồng Nai, Việt Nam</t>
  </si>
  <si>
    <t>WIN-HCM-TDC-6823</t>
  </si>
  <si>
    <t>win6823</t>
  </si>
  <si>
    <t>WM+ HCM 33 Đường số 6</t>
  </si>
  <si>
    <t>Lô G17, Khu nhà ở Bình Chiểu, KP.2, P.Bình Chiểu, TP.Thủ Đức, HCM</t>
  </si>
  <si>
    <t>WIN-HCM-HHM-6824</t>
  </si>
  <si>
    <t>win6824</t>
  </si>
  <si>
    <t>WM+ HCM 8/17 Đông Thạnh 3</t>
  </si>
  <si>
    <t>8/17 Đông Thạnh 3, X.Đông Thạnh, H.Hóc Môn, HCM</t>
  </si>
  <si>
    <t>WIN-HCM-TPU-6826</t>
  </si>
  <si>
    <t>win6826</t>
  </si>
  <si>
    <t>WIN HCM 121-123-125-127 Nguyễn Quý Anh</t>
  </si>
  <si>
    <t>121-123-125-127 Nguyễn Quý Anh, P.Tân Sơn Nhì, Q.Tân Phú, HCM</t>
  </si>
  <si>
    <t>WIN-HCM-BCU-6829</t>
  </si>
  <si>
    <t>WIN HCM A10/27 Ấp 1 Quốc lộ 50</t>
  </si>
  <si>
    <t>A10/27 Ấp 1 Quốc lộ 50, X.Bình Hưng, H.Bình Chánh, HCM</t>
  </si>
  <si>
    <t>WIN-HCM-HHM-6830</t>
  </si>
  <si>
    <t>win6830</t>
  </si>
  <si>
    <t>WM+ HCM 129/3 Trịnh Thị Miếng</t>
  </si>
  <si>
    <t>129/3 Trịnh Thị Miếng, X.Thới Tam Thôn, H.Hóc Môn, HCM</t>
  </si>
  <si>
    <t>WIN-HCM-Q9-6831</t>
  </si>
  <si>
    <t>win6831</t>
  </si>
  <si>
    <t>WIN HCM 174 Dương Đình Hội</t>
  </si>
  <si>
    <t>174 Dương Đình Hội, P.Phước Long B, TP.Thủ Đức (Q. 9 cũ), HCM</t>
  </si>
  <si>
    <t>WIN6839</t>
  </si>
  <si>
    <t>WM+ BDG 113 Lê Hồng Phong</t>
  </si>
  <si>
    <t>108 Lê Hồng Phong, KP. Đông Thành, P. Tân Đông Hiệp, TP. Dĩ An TP. Dĩ An Việt Nam</t>
  </si>
  <si>
    <t>WIN6842</t>
  </si>
  <si>
    <t>WM+ BDG 343 Quốc Lộ 1K</t>
  </si>
  <si>
    <t>343 Quốc lộ 1K, KP. Nội Hóa 1, P. Bình An, TP. Dĩ An, T. Bình Dương, Việt Nam</t>
  </si>
  <si>
    <t>WIN-HCM-CCI-6843</t>
  </si>
  <si>
    <t>win6843</t>
  </si>
  <si>
    <t>WM+ HCM 1400 Tỉnh Lộ 7</t>
  </si>
  <si>
    <t>1400 Tỉnh Lộ 7, Ấp Chợ Cũ, X.An Nhơn Tây, H.Củ Chi, HCM</t>
  </si>
  <si>
    <t>WIN-HCM-GVP-6844</t>
  </si>
  <si>
    <t>WIN HCM 776 - 778 Thống Nhất</t>
  </si>
  <si>
    <t>776 - 778 Thống Nhất, P. 15, Q. Gò Vấp TP. Hồ Chí Minh Việt Nam</t>
  </si>
  <si>
    <t>WIN6845</t>
  </si>
  <si>
    <t>WM+ DNI LK230-LK231 Đường Nguyễn Văn Hoa</t>
  </si>
  <si>
    <t>LK230 - LK231 Đường Nguyễn Văn Hoa, KP. 2, P. Thống Nhất, TP. Biên Hòa, T. Đồng Nai, Việt Nam</t>
  </si>
  <si>
    <t>WIN-HCM-BTN-6846</t>
  </si>
  <si>
    <t>win6846</t>
  </si>
  <si>
    <t>WM+ HCM 275 An Dương Vương</t>
  </si>
  <si>
    <t>275 An Dương Vương, khu phố 4, P.An Lạc, Q.Bình Tân, HCM</t>
  </si>
  <si>
    <t>WIN6851</t>
  </si>
  <si>
    <t>WM+ BDG 107 KP. 2,  Dầu Tiếng</t>
  </si>
  <si>
    <t>107 Khu Phố 2, TT. Dầu Tiếng, H. Dầu Tiếng, T. Bình Dương, Việt Nam</t>
  </si>
  <si>
    <t>WIN-HCM-TDC-6859</t>
  </si>
  <si>
    <t>win6859</t>
  </si>
  <si>
    <t>WM+ HCM  03-04, CC TopazHome 2</t>
  </si>
  <si>
    <t>03.04 CC TopazHome 2, đường 154, P.Tân Phú, Tp.Thủ Đức, HCM</t>
  </si>
  <si>
    <t>WIN-HCM-Q2-6860</t>
  </si>
  <si>
    <t>WIN6860</t>
  </si>
  <si>
    <t>WM+ HCM SAV.8-00.06-07, CC Sun Aven</t>
  </si>
  <si>
    <t>(SAV8.00.06 và SAV8.00.07), CC Sun Avenue, 28 Mai Chí Thọ, P. An Phú, TP. Thủ Đức (Q. 2 cũ) TP. Hồ Chí Minh Việt Nam</t>
  </si>
  <si>
    <t>WIN-HCM-BTN-6863</t>
  </si>
  <si>
    <t>win6863</t>
  </si>
  <si>
    <t>WM+ HCM 60 Liên khu 10-11</t>
  </si>
  <si>
    <t>60 Liên khu 10-11, P.Bình Trị Đông, Q.Bình Tân, HCM</t>
  </si>
  <si>
    <t>WIN-HCM-Q8-6869</t>
  </si>
  <si>
    <t>WM+ HCM 33 Mai Hắc Đế</t>
  </si>
  <si>
    <t>33 Mai Hắc Đế, P.15, Q.8, HCM</t>
  </si>
  <si>
    <t>WIN-HCM-Q9-6875</t>
  </si>
  <si>
    <t>WM+ HCM S7.02-01.04 Vinhomes Grand</t>
  </si>
  <si>
    <t>01.04 Tòa S7.02, Vinhomes Grand Park, 88 Phước Thiện, P. Long Bình, TP. Thủ Đức TP. Hồ Chí Minh Việt Nam</t>
  </si>
  <si>
    <t>WIN-HCM-Q9-6886</t>
  </si>
  <si>
    <t>WIN6886</t>
  </si>
  <si>
    <t>WM+ HCM S10.03-01.04 Vinhomes Grand</t>
  </si>
  <si>
    <t>01.04 Tòa S10.03, Vinhomes Grand Park, 88 Phước Thiện, P. Long Bình, TP. Thủ Đức TP. Hồ Chí Minh Việt Nam</t>
  </si>
  <si>
    <t>WIN-HCM-Q8-6896</t>
  </si>
  <si>
    <t>WM+ HCM Gian hàng B2, CC Riverside</t>
  </si>
  <si>
    <t>Gian hàng B2, Tầng 1 (trệt), Khối B, CC Riverside Apartment, 49C Lê Quang Kim, P.8, Q.8 TP. Hồ Chí Minh Việt Nam</t>
  </si>
  <si>
    <t>WIN-HCM-GVP-6900</t>
  </si>
  <si>
    <t>win6900</t>
  </si>
  <si>
    <t>WM+ HCM 220/110 Nguyễn Văn Khối</t>
  </si>
  <si>
    <t>220/110 Nguyễn Văn Khối, P. 9, Q. Gò Vấp TP. Hồ Chí Minh Việt Nam</t>
  </si>
  <si>
    <t>WIN-HCM-HNB-6916</t>
  </si>
  <si>
    <t>WIN6916</t>
  </si>
  <si>
    <t>WM+ HCM 505 Nguyễn Văn Tạo</t>
  </si>
  <si>
    <t>505 Nguyễn Văn Tạo, Ấp 1, X. Long Thới, H. Nhà Bè TP. Hồ Chí Minh Việt Nam</t>
  </si>
  <si>
    <t>WIN6918</t>
  </si>
  <si>
    <t>WM+ BDG 2/15 Nguyễn Du</t>
  </si>
  <si>
    <t>2/15 Nguyễn Du, KP. Bình Đức 1, P. Bình Hòa, TP. Thuận An, T. Bình Dương, Việt Nam</t>
  </si>
  <si>
    <t>WIN-HCM-BTN-6920</t>
  </si>
  <si>
    <t>win6920</t>
  </si>
  <si>
    <t>WM+ HCM 28A Tây Lân</t>
  </si>
  <si>
    <t>28A Tây Lân, khu phố 7, P.Bình Trị Đông A, Q.Bình Tân, HCM</t>
  </si>
  <si>
    <t>WIN-HCM-BCU-6921</t>
  </si>
  <si>
    <t>WM+ HCM B8/29B Hưng Nhơn</t>
  </si>
  <si>
    <t>B8/29B Hưng Nhơn, X.Tân Kiên, H.Bình Chánh, HCM</t>
  </si>
  <si>
    <t>WIN6928</t>
  </si>
  <si>
    <t>WM+ BDG 164/2C Khu Phố Thạnh Hòa B</t>
  </si>
  <si>
    <t>164/2C KP. Thạnh Hòa B, P. An Thạnh, TP. Thuận An, T. Bình Dương</t>
  </si>
  <si>
    <t>WIN6931</t>
  </si>
  <si>
    <t>WM+ DNI 19 Phan Bội Châu</t>
  </si>
  <si>
    <t>19 Phan Bội Châu, Khu Phố 4, P. Xuân An, TX. Long Khánh. T. Đồng Nai</t>
  </si>
  <si>
    <t>WIN6934</t>
  </si>
  <si>
    <t>WM+ BDG 39 Lê Thị Trung</t>
  </si>
  <si>
    <t>39 Lê Thị Trung , P. Phú Lợi, TP. Thủ Dầu Một , T. Bình Dương, Việt Nam</t>
  </si>
  <si>
    <t>WIN6935</t>
  </si>
  <si>
    <t>WM+ DNI 08 Lưu Văn Viết</t>
  </si>
  <si>
    <t>08 Lưu Văn Viết, P. Tân Tiến, TP. Biên Hòa, T. Đồng Nai</t>
  </si>
  <si>
    <t>WIN6938</t>
  </si>
  <si>
    <t>WM+ BDG 283/3 Đường An Phú 06</t>
  </si>
  <si>
    <t>283F/3 Đường AP06,Tổ 10, KP. 2, P. An Phú, TP. Thuận An T. Bình Dương Việt Nam</t>
  </si>
  <si>
    <t>WIN6943</t>
  </si>
  <si>
    <t>WM+ BDG 76 Bùi Thị Xuân</t>
  </si>
  <si>
    <t>76 Bùi Thị Xuân, KP. Tân Phước, P. Tân Bình, TP. Dĩ An, T. Bình Dương</t>
  </si>
  <si>
    <t>WIN-HCM-Q7-6951</t>
  </si>
  <si>
    <t>WIN6951</t>
  </si>
  <si>
    <t>WM+ HCM C0.01,  CC Midtown</t>
  </si>
  <si>
    <t>C0.01, Tầng 1 (Trệt) +2, Lô M8, KP. Phú Mỹ Hưng, CC Midtown, 20/4 Đ.Tân Phú, P. Tân Phú, Q.7 TP. Hồ Chí Minh Việt Nam</t>
  </si>
  <si>
    <t>WIN6952</t>
  </si>
  <si>
    <t>WM+ DNI Kiosk số 14, CC Thanh Bình</t>
  </si>
  <si>
    <t>Kiosk số 14, CC Thanh Bình, 05 Cách Mạng Tháng Tám, P. Thanh Bình, TP. Biên Hòa, T. Đồng Nai</t>
  </si>
  <si>
    <t>WIN6953</t>
  </si>
  <si>
    <t>WM+ BDG 20-21 Bcons Green View</t>
  </si>
  <si>
    <t>SH20-21 Tầng 1, Block B, CC Bcons Green View, Số 150/2 Đường Quốc Lộ 1K, KP. Tân Hòa, P. Đông Hòa, TP. Dĩ An, T. Bình Dương</t>
  </si>
  <si>
    <t>WIN-HCM-BTN-6957</t>
  </si>
  <si>
    <t>WIN HCM U01-0.01 Block A10 CC Ehome</t>
  </si>
  <si>
    <t>U01-0.01 Block A10 CC Ehome 3, 103 Hồ Học Lãm, P. An Lạc, Q. Bình Tân TP. Hồ Chí Minh Việt Nam</t>
  </si>
  <si>
    <t>WIN-HCM-Q8-6964</t>
  </si>
  <si>
    <t>WM+ HCM 05 -06, CC Topaz Elite</t>
  </si>
  <si>
    <t>Căn hộ Duplex số 05 và số 06, Phường 5, Quận 8, TP. Hồ Chí Minh Việt Nam</t>
  </si>
  <si>
    <t>WIN-HCM-BTN-6970</t>
  </si>
  <si>
    <t>WIN HCM E1 Block E CC Tecco Town</t>
  </si>
  <si>
    <t>E1 Block E, CC Tecco Town, 4449 Nguyễn Cửu Phú, P. Tân Tạo A, Q. Bình Tân TP. Hồ Chí Minh Việt Nam</t>
  </si>
  <si>
    <t>WIN-HCM-TBH-6974</t>
  </si>
  <si>
    <t>WM+ HCM 82 Trần Mai Ninh</t>
  </si>
  <si>
    <t>82 Trần Mai Ninh, P. 12, Q. Tân Bình TP. HCM Việt Nam</t>
  </si>
  <si>
    <t>WIN-HCM-Q6-6985</t>
  </si>
  <si>
    <t>WM+ HCM 0.02 CC 243 Tân Hòa Đông</t>
  </si>
  <si>
    <t>TMDV-0.02 CC 243 Tân Hòa Đông, P. 14, Q. 6 TP. Hồ Chí Minh Việt Nam</t>
  </si>
  <si>
    <t>WIN-HCM-Q2-6992</t>
  </si>
  <si>
    <t>WIN HCM SH21, CC Homyland Riverside</t>
  </si>
  <si>
    <t>Lô thương mại SH21 thuộc CC cao cấp Homyland Riverside, số 14 đường số 1, P. Bình Trưng Đông, TP. Thủ Đức TP. Hồ Chí Minh Việt Nam</t>
  </si>
  <si>
    <t>WIN-HCM-Q12-6993</t>
  </si>
  <si>
    <t>WIN6993</t>
  </si>
  <si>
    <t>WM+ HCM 77 Tân Thới Hiệp 14</t>
  </si>
  <si>
    <t>77 Tân Thới Hiệp 14, P. Tân Thới Hiệp, Q. 12 TP. Hồ Chí Minh Việt Nam</t>
  </si>
  <si>
    <t>WIN-HCM-TDC-6997</t>
  </si>
  <si>
    <t>WIN6997</t>
  </si>
  <si>
    <t>WM+ HCM 1F Đường 18</t>
  </si>
  <si>
    <t>1F Đường 18, P. Phước Bình, TP. Thủ Đức (Q. 9 cũ) TP. Hồ Chí Minh Việt Nam</t>
  </si>
  <si>
    <t>WIN-HCM-BTN-6999</t>
  </si>
  <si>
    <t>WIN6999</t>
  </si>
  <si>
    <t>WM+ HCM 73 Phan Đăng Giảng</t>
  </si>
  <si>
    <t>73 Phạm Đăng Giảng, P. Bình Hưng Hòa B, Q. Bình Tân TP. Hồ Chí Minh Việt Nam</t>
  </si>
  <si>
    <t>CHI NHÁNH AN GIANG</t>
  </si>
  <si>
    <t>Trung tâm Thương mại Vincom An Giang, đường Trần Hưng Đạo, Phường Mỹ Bình, Thành phố Long Xuyên, Tỉnh An Giang, Việt Nam</t>
  </si>
  <si>
    <t>CHI NHÁNH CẦN THƠ</t>
  </si>
  <si>
    <t>42, đường 30/4, Phường An Phú, Quận Ninh Kiều, Thành phố Cần Thơ, Việt Nam</t>
  </si>
  <si>
    <t>CHI NHÁNH ĐÀ NẴNG</t>
  </si>
  <si>
    <t>L2-01 Tầng 2, TTTM Vincom Plaza, 910A Ngô Quyền, Phường An Hải Bắc, Quận Sơn Trà, Thành phố Đà Nẵng, Việt Nam</t>
  </si>
  <si>
    <t>WIN-DTP-01-013</t>
  </si>
  <si>
    <t>CHI NHÁNH ĐỒNG THÁP</t>
  </si>
  <si>
    <t>Khu Trung Tâm Dịch Vụ Thương Mại Khóm 4, Phường 1, Thành phố Sa Đéc, Tỉnh Đồng Tháp, Việt Nam</t>
  </si>
  <si>
    <t>CHI NHÁNH KON TUM</t>
  </si>
  <si>
    <t>Tầng 2, TTTM Vincom PLAZA Kon Tum, 02 Phan Đình Phùng, Phường Quyết Thắng, Thành phố Kon Tum, Tỉnh Kon Tum, Việt Nam</t>
  </si>
  <si>
    <t>CHI NHÁNH LÂM ĐỒNG</t>
  </si>
  <si>
    <t>83 Lê Hồng Phong, Phường 1, Thành phố Bảo Lộc, Tỉnh Lâm Đồng, Việt Nam</t>
  </si>
  <si>
    <t>Coop-HCM-Q2-4206</t>
  </si>
  <si>
    <t>COOP4206</t>
  </si>
  <si>
    <t>Finelife Zeit</t>
  </si>
  <si>
    <t>Căn Lô A1.1.01 Tháp T1-Tầng 1 ( Khối đế ), Dự Án Lô 3-11 thuộc khu chức năng số 3 trong khu đô thị mới Thủ Thiêm, 175 Nguyễn Cơ Thạch, Phường An Khánh, TP.HCM</t>
  </si>
  <si>
    <t>Mega-DNG-01-70010</t>
  </si>
  <si>
    <t>MEGA70010</t>
  </si>
  <si>
    <t>Trung tâm thương mại MM Mega Market Đà Nẵng</t>
  </si>
  <si>
    <t>124-167 Nguyễn Sinh Sắc, phường Hòa Khánh, Thành phố Đà Nẵng, Việt Nam.</t>
  </si>
  <si>
    <t>coop12202</t>
  </si>
  <si>
    <t>CH CF PY TRUONG CHINH</t>
  </si>
  <si>
    <t>363 Trường Chinh, Phường Tuy Hoà, Tỉnh Đắk Lắk, Việt Nam</t>
  </si>
  <si>
    <t>Win-HCM-TPU-2BP7</t>
  </si>
  <si>
    <t>win2BP7</t>
  </si>
  <si>
    <t>WM+ HCM 47 - 49 Đường S9</t>
  </si>
  <si>
    <t>47 - 49 Đường S9, P. Tây Thạnh, TP. Hồ Chí Minh Việt Nam</t>
  </si>
  <si>
    <t>Coop-HCM-Q9-02219</t>
  </si>
  <si>
    <t>COOP2219</t>
  </si>
  <si>
    <t>CoopFood Nguyễn Văn Tăng 42</t>
  </si>
  <si>
    <t>42 đường Nguyễn Văn Tăng, phường Long Bình, Thành phố Hồ Chí Minh</t>
  </si>
  <si>
    <t>Coop-LAN-01-09505</t>
  </si>
  <si>
    <t>COOP9505</t>
  </si>
  <si>
    <t>CoopFood TN Cần Giuộc</t>
  </si>
  <si>
    <t>Tỉnh lộ 826C, xã Cần Giuộc, Tỉnh Tây Ninh</t>
  </si>
  <si>
    <t>Coop-HCM-Q2-04207</t>
  </si>
  <si>
    <t>coop4207</t>
  </si>
  <si>
    <t>FINELIFE LEXINGTON</t>
  </si>
  <si>
    <t>Một phần căn Lô E-01.02 thuộc Khu chung cư cao tầng phường An Phú, 67 Mai Chí Thọ, Phường Bình Trưng, TP.HCM</t>
  </si>
  <si>
    <t>Win-HCM-HBC-2BAH</t>
  </si>
  <si>
    <t>WIN2BAH</t>
  </si>
  <si>
    <t>WM+ HCM 67 đường 2</t>
  </si>
  <si>
    <t>67 đường 2, Khu dân cư Intresco 6B, Xã Bình Hưng, TP. Hồ Chí Minh TP. Hồ Chí Minh Việt Nam</t>
  </si>
  <si>
    <t>GS25-HCM-Q1-58576</t>
  </si>
  <si>
    <t>CÔNG TY TNHH GS 25 VIETNAM</t>
  </si>
  <si>
    <t>Coop-TBD-01-09334</t>
  </si>
  <si>
    <t>COOP9334</t>
  </si>
  <si>
    <t>CH CF BD Nguyễn Du</t>
  </si>
  <si>
    <t>14/4 đường Nguyễn Du, khu phố Bình Đáng, phường Bình Hòa, Thành phố Hồ Chí Minh, Việt Nam</t>
  </si>
  <si>
    <t>Menas-HCM-Q7-002</t>
  </si>
  <si>
    <t>Mena Gourmet Celesta Rise</t>
  </si>
  <si>
    <t>Tòa tháp T4 – T5, Celesta Rise Saigon South G25 - 30 Tầng trệt, thuộc tòa nhà Chung Cư Celesta Rise, 15A đường Nguyễn Hữu Thọ, Xã Nhà Bè, Thành Phố Hồ Chí Minh, Việt Nam</t>
  </si>
  <si>
    <t>COOP9426</t>
  </si>
  <si>
    <t>CH CF CT HONG LOAN</t>
  </si>
  <si>
    <t>8-10 Trần Hoàng Na, KV5, Phường Cái Răng, Thành phố Cần Thơ</t>
  </si>
  <si>
    <t>Coop-HCM-Q12-02222</t>
  </si>
  <si>
    <t>COOP2222</t>
  </si>
  <si>
    <t>CH CF Thạnh Lộc 19</t>
  </si>
  <si>
    <t>140 đường Thạnh Lộc 19, khu phố 3C, phường An Phú Đông, Thành phố Hồ Chí Minh</t>
  </si>
  <si>
    <t>KF114</t>
  </si>
  <si>
    <t>KFM_HCM_Q08 - 320 Hưng Phú - MINI</t>
  </si>
  <si>
    <t>320 Hưng Phú, Thành phố Hồ Chí Minh, 71300</t>
  </si>
  <si>
    <t>KF115</t>
  </si>
  <si>
    <t>KFM_HCM_PNN - 154 Nguyễn Trọng Tuyển - MINI</t>
  </si>
  <si>
    <t>154 Nguyễn Trọng Tuyển, Phường 08, Phú Nhuận, Thành phố Hồ Chí Minh 72200</t>
  </si>
  <si>
    <t>Coop-TBD-01-09335</t>
  </si>
  <si>
    <t>COOP9335</t>
  </si>
  <si>
    <t>CH CF BD Nguyễn Văn Tiết</t>
  </si>
  <si>
    <t>380 Nguyễn Văn Tiết, tổ 16, khu tái định cư Đông Tư, khu phố Đông Tư, Phường Lái Thiêu, TPHCM</t>
  </si>
  <si>
    <t>Coop-HCM-TPU-02223</t>
  </si>
  <si>
    <t>COOP2223</t>
  </si>
  <si>
    <t>CH CF Vườn Lài 53</t>
  </si>
  <si>
    <t>53/42 Vườn Lài, Phường Phú Thọ Hòa, TP HCM</t>
  </si>
  <si>
    <t>Coop-HCM-TPU-02224</t>
  </si>
  <si>
    <t>COOP2224</t>
  </si>
  <si>
    <t>CH CF Tân Kỳ Tân Quý</t>
  </si>
  <si>
    <t>483-485 Đường Tân Kỳ Tân Quý, Phường Tân Sơn Nhì, TP HCM</t>
  </si>
  <si>
    <t>Coop-HCM-CCI-02221</t>
  </si>
  <si>
    <t>coop2221</t>
  </si>
  <si>
    <t>CH CF Tân Thạnh Tây</t>
  </si>
  <si>
    <t>57-57A Tỉnh lộ 8, xã Phú Hòa Đông, Thành phố Hồ Chí Minh</t>
  </si>
  <si>
    <t>KF116</t>
  </si>
  <si>
    <t>KFM_HCM_Q03 - 274 Lê Văn Sỹ - MINI</t>
  </si>
  <si>
    <t>274+276 Đ. Lê Văn Sỹ, Phường 14, Quận 3, Thành phố Hồ Chí Minh 70000, Việt Nam</t>
  </si>
  <si>
    <t>KF117</t>
  </si>
  <si>
    <t>KFM_HCM_Q06 - 123 Lý Chiêu Hoàng - MINI</t>
  </si>
  <si>
    <t>123 Đ. Lý Chiêu Hoàng, Phường 10, Quận 6, Thành phố Hồ Chí Minh 70000, Việt Nam</t>
  </si>
  <si>
    <t>KF118</t>
  </si>
  <si>
    <t>KFM_HCM_BTH - 484B Lê Quang Định - MINI</t>
  </si>
  <si>
    <t>484 Lê Quang Định, Phường 11, Bình Thạnh, Thành phố Hồ Chí Minh 71300, Việt Nam</t>
  </si>
  <si>
    <t>SEVEN1175</t>
  </si>
  <si>
    <t>Sky Garden1 72 Pham Van Nghi Tan Hung W.</t>
  </si>
  <si>
    <t>Số 72 đường Phạm Văn Nghị (Phường mới Tân Hưng) , Số 72 Phạm Văn Nghị, phường Tân Hưng, TP Hồ Chí Minh., Phường Tân Phong, Quận 7, Hồ Chí Minh</t>
  </si>
  <si>
    <t>Coop-TBD-01-09336</t>
  </si>
  <si>
    <t>COOP9336</t>
  </si>
  <si>
    <t>CH CF BD Thuận An Hòa</t>
  </si>
  <si>
    <t>Thửa đất số 139, khu phố 4, phường An Phú, Thành phố Hồ Chí Minh</t>
  </si>
  <si>
    <t>WIN2BIE</t>
  </si>
  <si>
    <t>WM+ HCM 1-02 (CC The Maison)</t>
  </si>
  <si>
    <t>1-02 (ASH-01.01), Tầng 1, Khối A, Khu chung cư Tổ ấm (The Maison), số 92 Phan Bội Châu, Phường Thủ Dầu Một TP. Hồ Chí Minh Việt Nam</t>
  </si>
  <si>
    <t>WIN2BIN</t>
  </si>
  <si>
    <t>WM+ DNI 881 Phạm Văn Thuận</t>
  </si>
  <si>
    <t>881 Phạm Văn Thuận, Phường Tam Hiệp, Tỉnh Đồng Nai T. Đồng Nai Việt Nam</t>
  </si>
  <si>
    <t>KF119</t>
  </si>
  <si>
    <t>KFM_HCM_TDU - 115 Man Thiện - MINI</t>
  </si>
  <si>
    <t>115-117 Man Thiện, Phường Tân Phú, Thủ Đức, Thành phố Hồ Chí Minh 71300, Việt Nam</t>
  </si>
  <si>
    <t>win2BHN</t>
  </si>
  <si>
    <t>WM+ DNI 65 Hà Huy Giáp</t>
  </si>
  <si>
    <t>65 Hà Huy Giáp, khu phố Phước Lư, Phường Trấn Biên T. Đồng Nai Việt Nam</t>
  </si>
  <si>
    <t>MEGA-HCM-Q2-49586</t>
  </si>
  <si>
    <t>CÔNG TY TNHH MM MEGA MARKET (VIỆT NAM)</t>
  </si>
  <si>
    <t>Khu B, Khu đô thị mới An Phú-An Khánh, Phường Bình Trưng, Thành phố Hồ Chí Minh</t>
  </si>
  <si>
    <t>KF120</t>
  </si>
  <si>
    <t>KFM_HCM_Q10 - 74 Vĩnh Viễn - MINI</t>
  </si>
  <si>
    <t>74 Vĩnh Viễn, Phường 2, Quận 10, Thành phố Hồ Chí Minh 71300, Việt Nam</t>
  </si>
  <si>
    <t>EB-HCM-PNN-0000</t>
  </si>
  <si>
    <t>Công ty TNHH dịch vụ EB</t>
  </si>
  <si>
    <t>SG039</t>
  </si>
  <si>
    <t>GXD500M</t>
  </si>
  <si>
    <t>GHXD500M&gt;</t>
  </si>
  <si>
    <t>4189993960</t>
  </si>
  <si>
    <t>4190127870</t>
  </si>
  <si>
    <t>4190127935</t>
  </si>
  <si>
    <t>4190127970</t>
  </si>
  <si>
    <t>4190128077</t>
  </si>
  <si>
    <t>4190142194(5756)</t>
  </si>
  <si>
    <t>4190143407</t>
  </si>
  <si>
    <t>4190151351</t>
  </si>
  <si>
    <t>4190170344</t>
  </si>
  <si>
    <t>4190180340</t>
  </si>
  <si>
    <t>TC 4190076858(1529)</t>
  </si>
  <si>
    <t>TC 4190091353(4278)</t>
  </si>
  <si>
    <t>TC 4190091366(3902)</t>
  </si>
  <si>
    <t>TC 4190131431(3504)</t>
  </si>
  <si>
    <t>TC 4190143450(1613)</t>
  </si>
  <si>
    <t>TC 4190148937(5391)</t>
  </si>
  <si>
    <t>TC 4190151349(1524)</t>
  </si>
  <si>
    <t>TC 4190166150(2952)</t>
  </si>
  <si>
    <t>TC 4190166202(2A61)</t>
  </si>
  <si>
    <t>TC 4190166226(2A74)</t>
  </si>
  <si>
    <t>TC 4190166359(2AMC)</t>
  </si>
  <si>
    <t>TC 4190166360(2AMM)</t>
  </si>
  <si>
    <t>TC 4190166534(2BQ4)</t>
  </si>
  <si>
    <t>TC 4190166541(2BX8)</t>
  </si>
  <si>
    <t>TC 4190166572(3099)</t>
  </si>
  <si>
    <t>TC 4190166596(3111)</t>
  </si>
  <si>
    <t>TC 4190166641(3458)</t>
  </si>
  <si>
    <t>TC 4190166643(3459)</t>
  </si>
  <si>
    <t>TC 4190166658(3610)</t>
  </si>
  <si>
    <t>TC 4190166662(3748)</t>
  </si>
  <si>
    <t>TC 4190166700(3794)</t>
  </si>
  <si>
    <t>TC 4190166703(4034)</t>
  </si>
  <si>
    <t>TC 4190166719(4075)</t>
  </si>
  <si>
    <t>TC 4190166777(4346)</t>
  </si>
  <si>
    <t>TC 4190166785(4466)</t>
  </si>
  <si>
    <t>TC 4190166829(4700)</t>
  </si>
  <si>
    <t>TC 4190166830(4717)</t>
  </si>
  <si>
    <t>TC 4190166831(4727)</t>
  </si>
  <si>
    <t>TC 4190166832(4732)</t>
  </si>
  <si>
    <t>TC 4190166833(4743)</t>
  </si>
  <si>
    <t>TC 4190166834(4752)</t>
  </si>
  <si>
    <t>TC 4190166835(4773)</t>
  </si>
  <si>
    <t>TC 4190166840(5279)</t>
  </si>
  <si>
    <t>TC 4190166855(5424)</t>
  </si>
  <si>
    <t>TC 4190166859(5719)</t>
  </si>
  <si>
    <t>TC 4190166861(5902)</t>
  </si>
  <si>
    <t>TC 4190166862(6005)</t>
  </si>
  <si>
    <t>TC 4190166864(6286)</t>
  </si>
  <si>
    <t>TC 4190166865(6356)</t>
  </si>
  <si>
    <t>TC 4190166867(6514)</t>
  </si>
  <si>
    <t>TC 4190166869(6679)</t>
  </si>
  <si>
    <t>TC 4190166870(6719)</t>
  </si>
  <si>
    <t>TC 4190166871(6732)</t>
  </si>
  <si>
    <t>TC 4190166872(6736)</t>
  </si>
  <si>
    <t>TC 4190169752(4286)</t>
  </si>
  <si>
    <t>TC 4190179812(3396)</t>
  </si>
  <si>
    <t>4190216654</t>
  </si>
  <si>
    <t>4190231463(2AG1)</t>
  </si>
  <si>
    <t>4190236836(3669)</t>
  </si>
  <si>
    <t>4190247204(6582)</t>
  </si>
  <si>
    <t>4190276197(6943)</t>
  </si>
  <si>
    <t>TC 4189993705(4787)</t>
  </si>
  <si>
    <t>TC 4190146594(1595)</t>
  </si>
  <si>
    <t>TC 4190166309(2AGI)</t>
  </si>
  <si>
    <t>TC 4190166339(2AHS)</t>
  </si>
  <si>
    <t>TC 4190166432(2BCU)</t>
  </si>
  <si>
    <t>TC 4190166463(2BH5)</t>
  </si>
  <si>
    <t>TC 4190166472(2BH6)</t>
  </si>
  <si>
    <t>TC 4190166473(2BK8)</t>
  </si>
  <si>
    <t>TC 4190166513(2BN5)</t>
  </si>
  <si>
    <t>TC 4190166567(2CAO)</t>
  </si>
  <si>
    <t>TC 4190166787(4616)</t>
  </si>
  <si>
    <t>TC 4190166790(4618)</t>
  </si>
  <si>
    <t>TC 4190166824(4619)</t>
  </si>
  <si>
    <t>TC 4190166826(4620)</t>
  </si>
  <si>
    <t>TC 4190166827(4686)</t>
  </si>
  <si>
    <t>TC 4190166836(4938)</t>
  </si>
  <si>
    <t>TC 4190166837(5027)</t>
  </si>
  <si>
    <t>TC 4190166841(5333)</t>
  </si>
  <si>
    <t>TC 4190166842(5359)</t>
  </si>
  <si>
    <t>TC 4190166843(5364)</t>
  </si>
  <si>
    <t>TC 4190166856(5460)</t>
  </si>
  <si>
    <t>TC 4190166857(5461)</t>
  </si>
  <si>
    <t>TC 4190217133(1639)</t>
  </si>
  <si>
    <t>4190279268(6145)</t>
  </si>
  <si>
    <t>4190279501(6266)</t>
  </si>
  <si>
    <t>Gà xì dầu 500g (mới)</t>
  </si>
  <si>
    <t>SG011</t>
  </si>
  <si>
    <t>BH15180</t>
  </si>
  <si>
    <t>XK17970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</si>
</sst>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43" formatCode="_-* #,##0.00\ _₫_-;\-* #,##0.00\ _₫_-;_-* &quot;-&quot;??\ _₫_-;_-@_-"/>
    <numFmt numFmtId="164" formatCode="_(* #,##0_);_(* \(#,##0\);_(* &quot;-&quot;_);_(@_)"/>
    <numFmt numFmtId="165" formatCode="_(* #,##0.00_);_(* \(#,##0.00\);_(* &quot;-&quot;??_);_(@_)"/>
    <numFmt numFmtId="166" formatCode="_(* #,##0_);_(* \(#,##0\);_(* &quot;-&quot;??_);_(@_)"/>
    <numFmt numFmtId="167" formatCode="#,##0.0000\ ;[Red]\-#,##0.0000\ "/>
    <numFmt numFmtId="168" formatCode="0;\-0;;@"/>
    <numFmt numFmtId="169" formatCode="_-* #,##0\ &quot;₫&quot;_-;\-* #,##0\ &quot;₫&quot;_-;_-* &quot;-&quot;??\ &quot;₫&quot;_-;_-@_-"/>
  </numFmts>
  <fonts count="62" x14ac:knownFonts="1">
    <font>
      <sz val="11"/>
      <color indexed="8"/>
      <name val="Calibri"/>
      <family val="2"/>
    </font>
    <font>
      <sz val="11"/>
      <color theme="1"/>
      <name val="Calibri"/>
      <family val="2"/>
      <scheme val="minor"/>
    </font>
    <font>
      <sz val="10"/>
      <name val="Arial"/>
      <family val="2"/>
    </font>
    <font>
      <sz val="11"/>
      <color indexed="8"/>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b/>
      <sz val="13"/>
      <name val="Times New Roman"/>
      <family val="1"/>
    </font>
    <font>
      <sz val="13"/>
      <name val="Times New Roman"/>
      <family val="1"/>
    </font>
    <font>
      <sz val="8"/>
      <name val="Microsoft Sans Serif"/>
      <family val="2"/>
    </font>
    <font>
      <b/>
      <sz val="11"/>
      <name val="Calibri"/>
      <family val="2"/>
    </font>
    <font>
      <sz val="8"/>
      <name val="Calibri"/>
      <family val="2"/>
    </font>
    <font>
      <b/>
      <sz val="11"/>
      <name val="Calibri"/>
      <family val="2"/>
    </font>
    <font>
      <sz val="11"/>
      <color indexed="8"/>
      <name val="Arial"/>
      <family val="2"/>
    </font>
    <font>
      <sz val="11"/>
      <color indexed="9"/>
      <name val="Arial"/>
      <family val="2"/>
    </font>
    <font>
      <b/>
      <sz val="11"/>
      <color indexed="9"/>
      <name val="Arial"/>
      <family val="2"/>
    </font>
    <font>
      <b/>
      <sz val="11"/>
      <color indexed="8"/>
      <name val="Arial"/>
      <family val="2"/>
    </font>
    <font>
      <sz val="11"/>
      <color indexed="10"/>
      <name val="Arial"/>
      <family val="2"/>
    </font>
    <font>
      <sz val="11"/>
      <color rgb="FF9C0006"/>
      <name val="Calibri"/>
      <family val="2"/>
    </font>
    <font>
      <sz val="11"/>
      <color rgb="FF9C0006"/>
      <name val="Arial"/>
      <family val="2"/>
    </font>
    <font>
      <b/>
      <sz val="11"/>
      <color rgb="FFFA7D00"/>
      <name val="Calibri"/>
      <family val="2"/>
    </font>
    <font>
      <b/>
      <sz val="11"/>
      <color rgb="FFFA7D00"/>
      <name val="Arial"/>
      <family val="2"/>
    </font>
    <font>
      <i/>
      <sz val="11"/>
      <color rgb="FF7F7F7F"/>
      <name val="Calibri"/>
      <family val="2"/>
    </font>
    <font>
      <i/>
      <sz val="11"/>
      <color rgb="FF7F7F7F"/>
      <name val="Arial"/>
      <family val="2"/>
    </font>
    <font>
      <sz val="11"/>
      <color rgb="FF006100"/>
      <name val="Calibri"/>
      <family val="2"/>
    </font>
    <font>
      <sz val="11"/>
      <color rgb="FF006100"/>
      <name val="Arial"/>
      <family val="2"/>
    </font>
    <font>
      <b/>
      <sz val="15"/>
      <color theme="3"/>
      <name val="Calibri"/>
      <family val="2"/>
    </font>
    <font>
      <b/>
      <sz val="15"/>
      <color theme="3"/>
      <name val="Arial"/>
      <family val="2"/>
    </font>
    <font>
      <b/>
      <sz val="13"/>
      <color theme="3"/>
      <name val="Calibri"/>
      <family val="2"/>
    </font>
    <font>
      <b/>
      <sz val="13"/>
      <color theme="3"/>
      <name val="Arial"/>
      <family val="2"/>
    </font>
    <font>
      <b/>
      <sz val="11"/>
      <color theme="3"/>
      <name val="Calibri"/>
      <family val="2"/>
    </font>
    <font>
      <b/>
      <sz val="11"/>
      <color theme="3"/>
      <name val="Arial"/>
      <family val="2"/>
    </font>
    <font>
      <sz val="11"/>
      <color rgb="FF3F3F76"/>
      <name val="Calibri"/>
      <family val="2"/>
    </font>
    <font>
      <sz val="11"/>
      <color rgb="FF3F3F76"/>
      <name val="Arial"/>
      <family val="2"/>
    </font>
    <font>
      <sz val="11"/>
      <color rgb="FFFA7D00"/>
      <name val="Calibri"/>
      <family val="2"/>
    </font>
    <font>
      <sz val="11"/>
      <color rgb="FFFA7D00"/>
      <name val="Arial"/>
      <family val="2"/>
    </font>
    <font>
      <sz val="11"/>
      <color rgb="FF9C6500"/>
      <name val="Calibri"/>
      <family val="2"/>
    </font>
    <font>
      <sz val="11"/>
      <color rgb="FF9C6500"/>
      <name val="Arial"/>
      <family val="2"/>
    </font>
    <font>
      <sz val="11"/>
      <color theme="1"/>
      <name val="Calibri"/>
      <family val="2"/>
      <scheme val="minor"/>
    </font>
    <font>
      <b/>
      <sz val="11"/>
      <color rgb="FF3F3F3F"/>
      <name val="Calibri"/>
      <family val="2"/>
    </font>
    <font>
      <b/>
      <sz val="11"/>
      <color rgb="FF3F3F3F"/>
      <name val="Arial"/>
      <family val="2"/>
    </font>
    <font>
      <b/>
      <sz val="18"/>
      <color theme="3"/>
      <name val="Cambria"/>
      <family val="2"/>
    </font>
    <font>
      <b/>
      <sz val="18"/>
      <color theme="3"/>
      <name val="Times New Roman"/>
      <family val="2"/>
    </font>
    <font>
      <sz val="13"/>
      <color theme="1"/>
      <name val="Times New Roman"/>
      <family val="1"/>
    </font>
    <font>
      <b/>
      <sz val="13"/>
      <color theme="1"/>
      <name val="Times New Roman"/>
      <family val="1"/>
    </font>
    <font>
      <b/>
      <sz val="20"/>
      <color theme="1"/>
      <name val="Times New Roman"/>
      <family val="1"/>
    </font>
    <font>
      <sz val="8"/>
      <color rgb="FF000000"/>
      <name val="Microsoft Sans Serif"/>
      <family val="2"/>
    </font>
    <font>
      <b/>
      <sz val="11"/>
      <name val="Calibri"/>
      <family val="2"/>
      <charset val="163"/>
    </font>
    <font>
      <sz val="8"/>
      <color rgb="FF000000"/>
      <name val="Microsoft Sans Serif"/>
      <family val="2"/>
    </font>
    <font>
      <sz val="12"/>
      <color indexed="8"/>
      <name val="Times New Roman"/>
      <family val="1"/>
    </font>
    <font>
      <b/>
      <sz val="10"/>
      <name val="Arial"/>
      <family val="2"/>
    </font>
    <font>
      <sz val="11"/>
      <name val="Calibri"/>
      <family val="2"/>
    </font>
    <font>
      <sz val="12"/>
      <color indexed="8"/>
      <name val="Calibri"/>
      <family val="2"/>
    </font>
    <font>
      <b/>
      <sz val="12"/>
      <name val="Times New Roman"/>
      <family val="1"/>
    </font>
    <font>
      <sz val="12"/>
      <name val="Times New Roman"/>
      <family val="1"/>
    </font>
    <font>
      <b/>
      <sz val="16"/>
      <color theme="1"/>
      <name val="Calibri"/>
      <family val="2"/>
      <scheme val="minor"/>
    </font>
    <font>
      <b/>
      <sz val="11"/>
      <color theme="1"/>
      <name val="Calibri"/>
      <family val="2"/>
      <scheme val="minor"/>
    </font>
    <font>
      <sz val="11"/>
      <color rgb="FF081B3A"/>
      <name val="Segoe UI"/>
      <family val="2"/>
    </font>
    <font>
      <b/>
      <sz val="9"/>
      <color indexed="81"/>
      <name val="Tahoma"/>
      <family val="2"/>
    </font>
    <font>
      <sz val="9"/>
      <color indexed="81"/>
      <name val="Tahoma"/>
      <family val="2"/>
    </font>
  </fonts>
  <fills count="42">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4" tint="0.39997558519241921"/>
        <bgColor theme="4" tint="0.79998168889431442"/>
      </patternFill>
    </fill>
    <fill>
      <patternFill patternType="solid">
        <fgColor rgb="FFC2CFF8"/>
        <bgColor indexed="64"/>
      </patternFill>
    </fill>
    <fill>
      <patternFill patternType="solid">
        <fgColor indexed="31"/>
        <bgColor indexed="22"/>
      </patternFill>
    </fill>
    <fill>
      <patternFill patternType="solid">
        <fgColor indexed="13"/>
        <bgColor indexed="34"/>
      </patternFill>
    </fill>
    <fill>
      <patternFill patternType="solid">
        <fgColor theme="7" tint="0.59999389629810485"/>
        <bgColor indexed="64"/>
      </patternFill>
    </fill>
  </fills>
  <borders count="26">
    <border>
      <left/>
      <right/>
      <top/>
      <bottom/>
      <diagonal/>
    </border>
    <border>
      <left style="thin">
        <color indexed="31"/>
      </left>
      <right style="thin">
        <color indexed="31"/>
      </right>
      <top style="thin">
        <color indexed="31"/>
      </top>
      <bottom style="thin">
        <color indexed="3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8DA1DE"/>
      </left>
      <right style="thin">
        <color rgb="FF8DA1DE"/>
      </right>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style="thin">
        <color rgb="FFE3E3E3"/>
      </top>
      <bottom/>
      <diagonal/>
    </border>
    <border>
      <left style="thin">
        <color rgb="FF8DA1DE"/>
      </left>
      <right style="thin">
        <color rgb="FF8DA1DE"/>
      </right>
      <top style="thin">
        <color rgb="FF8DA1DE"/>
      </top>
      <bottom/>
      <diagonal/>
    </border>
    <border>
      <left/>
      <right/>
      <top/>
      <bottom style="thin">
        <color indexed="64"/>
      </bottom>
      <diagonal/>
    </border>
  </borders>
  <cellStyleXfs count="91">
    <xf numFmtId="0" fontId="0" fillId="0" borderId="0"/>
    <xf numFmtId="0" fontId="4" fillId="5" borderId="0" applyNumberFormat="0" applyBorder="0" applyAlignment="0" applyProtection="0"/>
    <xf numFmtId="0" fontId="15" fillId="5" borderId="0" applyNumberFormat="0" applyBorder="0" applyAlignment="0" applyProtection="0"/>
    <xf numFmtId="0" fontId="4" fillId="6" borderId="0" applyNumberFormat="0" applyBorder="0" applyAlignment="0" applyProtection="0"/>
    <xf numFmtId="0" fontId="15" fillId="6" borderId="0" applyNumberFormat="0" applyBorder="0" applyAlignment="0" applyProtection="0"/>
    <xf numFmtId="0" fontId="4" fillId="7" borderId="0" applyNumberFormat="0" applyBorder="0" applyAlignment="0" applyProtection="0"/>
    <xf numFmtId="0" fontId="15" fillId="7" borderId="0" applyNumberFormat="0" applyBorder="0" applyAlignment="0" applyProtection="0"/>
    <xf numFmtId="0" fontId="4" fillId="8" borderId="0" applyNumberFormat="0" applyBorder="0" applyAlignment="0" applyProtection="0"/>
    <xf numFmtId="0" fontId="15" fillId="8" borderId="0" applyNumberFormat="0" applyBorder="0" applyAlignment="0" applyProtection="0"/>
    <xf numFmtId="0" fontId="4" fillId="9" borderId="0" applyNumberFormat="0" applyBorder="0" applyAlignment="0" applyProtection="0"/>
    <xf numFmtId="0" fontId="15" fillId="9" borderId="0" applyNumberFormat="0" applyBorder="0" applyAlignment="0" applyProtection="0"/>
    <xf numFmtId="0" fontId="4" fillId="10" borderId="0" applyNumberFormat="0" applyBorder="0" applyAlignment="0" applyProtection="0"/>
    <xf numFmtId="0" fontId="15" fillId="10" borderId="0" applyNumberFormat="0" applyBorder="0" applyAlignment="0" applyProtection="0"/>
    <xf numFmtId="0" fontId="4" fillId="11" borderId="0" applyNumberFormat="0" applyBorder="0" applyAlignment="0" applyProtection="0"/>
    <xf numFmtId="0" fontId="15" fillId="11" borderId="0" applyNumberFormat="0" applyBorder="0" applyAlignment="0" applyProtection="0"/>
    <xf numFmtId="0" fontId="4" fillId="12" borderId="0" applyNumberFormat="0" applyBorder="0" applyAlignment="0" applyProtection="0"/>
    <xf numFmtId="0" fontId="15" fillId="12" borderId="0" applyNumberFormat="0" applyBorder="0" applyAlignment="0" applyProtection="0"/>
    <xf numFmtId="0" fontId="4" fillId="13" borderId="0" applyNumberFormat="0" applyBorder="0" applyAlignment="0" applyProtection="0"/>
    <xf numFmtId="0" fontId="15" fillId="13" borderId="0" applyNumberFormat="0" applyBorder="0" applyAlignment="0" applyProtection="0"/>
    <xf numFmtId="0" fontId="4" fillId="14" borderId="0" applyNumberFormat="0" applyBorder="0" applyAlignment="0" applyProtection="0"/>
    <xf numFmtId="0" fontId="15" fillId="14" borderId="0" applyNumberFormat="0" applyBorder="0" applyAlignment="0" applyProtection="0"/>
    <xf numFmtId="0" fontId="4" fillId="15" borderId="0" applyNumberFormat="0" applyBorder="0" applyAlignment="0" applyProtection="0"/>
    <xf numFmtId="0" fontId="15" fillId="15" borderId="0" applyNumberFormat="0" applyBorder="0" applyAlignment="0" applyProtection="0"/>
    <xf numFmtId="0" fontId="4" fillId="16" borderId="0" applyNumberFormat="0" applyBorder="0" applyAlignment="0" applyProtection="0"/>
    <xf numFmtId="0" fontId="15" fillId="16" borderId="0" applyNumberFormat="0" applyBorder="0" applyAlignment="0" applyProtection="0"/>
    <xf numFmtId="0" fontId="5" fillId="17" borderId="0" applyNumberFormat="0" applyBorder="0" applyAlignment="0" applyProtection="0"/>
    <xf numFmtId="0" fontId="16" fillId="17" borderId="0" applyNumberFormat="0" applyBorder="0" applyAlignment="0" applyProtection="0"/>
    <xf numFmtId="0" fontId="5" fillId="18" borderId="0" applyNumberFormat="0" applyBorder="0" applyAlignment="0" applyProtection="0"/>
    <xf numFmtId="0" fontId="16" fillId="18" borderId="0" applyNumberFormat="0" applyBorder="0" applyAlignment="0" applyProtection="0"/>
    <xf numFmtId="0" fontId="5" fillId="19" borderId="0" applyNumberFormat="0" applyBorder="0" applyAlignment="0" applyProtection="0"/>
    <xf numFmtId="0" fontId="16" fillId="19" borderId="0" applyNumberFormat="0" applyBorder="0" applyAlignment="0" applyProtection="0"/>
    <xf numFmtId="0" fontId="5" fillId="20" borderId="0" applyNumberFormat="0" applyBorder="0" applyAlignment="0" applyProtection="0"/>
    <xf numFmtId="0" fontId="16" fillId="20" borderId="0" applyNumberFormat="0" applyBorder="0" applyAlignment="0" applyProtection="0"/>
    <xf numFmtId="0" fontId="5" fillId="21" borderId="0" applyNumberFormat="0" applyBorder="0" applyAlignment="0" applyProtection="0"/>
    <xf numFmtId="0" fontId="16" fillId="21" borderId="0" applyNumberFormat="0" applyBorder="0" applyAlignment="0" applyProtection="0"/>
    <xf numFmtId="0" fontId="5" fillId="22" borderId="0" applyNumberFormat="0" applyBorder="0" applyAlignment="0" applyProtection="0"/>
    <xf numFmtId="0" fontId="16" fillId="22" borderId="0" applyNumberFormat="0" applyBorder="0" applyAlignment="0" applyProtection="0"/>
    <xf numFmtId="0" fontId="5" fillId="23" borderId="0" applyNumberFormat="0" applyBorder="0" applyAlignment="0" applyProtection="0"/>
    <xf numFmtId="0" fontId="16" fillId="23" borderId="0" applyNumberFormat="0" applyBorder="0" applyAlignment="0" applyProtection="0"/>
    <xf numFmtId="0" fontId="5" fillId="24" borderId="0" applyNumberFormat="0" applyBorder="0" applyAlignment="0" applyProtection="0"/>
    <xf numFmtId="0" fontId="16" fillId="24" borderId="0" applyNumberFormat="0" applyBorder="0" applyAlignment="0" applyProtection="0"/>
    <xf numFmtId="0" fontId="5" fillId="25" borderId="0" applyNumberFormat="0" applyBorder="0" applyAlignment="0" applyProtection="0"/>
    <xf numFmtId="0" fontId="16" fillId="25" borderId="0" applyNumberFormat="0" applyBorder="0" applyAlignment="0" applyProtection="0"/>
    <xf numFmtId="0" fontId="5" fillId="26" borderId="0" applyNumberFormat="0" applyBorder="0" applyAlignment="0" applyProtection="0"/>
    <xf numFmtId="0" fontId="16" fillId="26" borderId="0" applyNumberFormat="0" applyBorder="0" applyAlignment="0" applyProtection="0"/>
    <xf numFmtId="0" fontId="5" fillId="27" borderId="0" applyNumberFormat="0" applyBorder="0" applyAlignment="0" applyProtection="0"/>
    <xf numFmtId="0" fontId="16" fillId="27" borderId="0" applyNumberFormat="0" applyBorder="0" applyAlignment="0" applyProtection="0"/>
    <xf numFmtId="0" fontId="5" fillId="28" borderId="0" applyNumberFormat="0" applyBorder="0" applyAlignment="0" applyProtection="0"/>
    <xf numFmtId="0" fontId="16" fillId="28" borderId="0" applyNumberFormat="0" applyBorder="0" applyAlignment="0" applyProtection="0"/>
    <xf numFmtId="0" fontId="20" fillId="29" borderId="0" applyNumberFormat="0" applyBorder="0" applyAlignment="0" applyProtection="0"/>
    <xf numFmtId="0" fontId="21" fillId="29" borderId="0" applyNumberFormat="0" applyBorder="0" applyAlignment="0" applyProtection="0"/>
    <xf numFmtId="0" fontId="22" fillId="30" borderId="12" applyNumberFormat="0" applyAlignment="0" applyProtection="0"/>
    <xf numFmtId="0" fontId="23" fillId="30" borderId="12" applyNumberFormat="0" applyAlignment="0" applyProtection="0"/>
    <xf numFmtId="0" fontId="6" fillId="31" borderId="13" applyNumberFormat="0" applyAlignment="0" applyProtection="0"/>
    <xf numFmtId="0" fontId="17" fillId="31" borderId="13" applyNumberFormat="0" applyAlignment="0" applyProtection="0"/>
    <xf numFmtId="165" fontId="2" fillId="0" borderId="0" applyFill="0" applyBorder="0" applyAlignment="0" applyProtection="0"/>
    <xf numFmtId="164" fontId="2" fillId="0" borderId="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32" borderId="0" applyNumberFormat="0" applyBorder="0" applyAlignment="0" applyProtection="0"/>
    <xf numFmtId="0" fontId="27" fillId="32" borderId="0" applyNumberFormat="0" applyBorder="0" applyAlignment="0" applyProtection="0"/>
    <xf numFmtId="0" fontId="28" fillId="0" borderId="14"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3" fillId="0" borderId="16"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3" borderId="12" applyNumberFormat="0" applyAlignment="0" applyProtection="0"/>
    <xf numFmtId="0" fontId="35" fillId="3" borderId="12" applyNumberFormat="0" applyAlignment="0" applyProtection="0"/>
    <xf numFmtId="0" fontId="36" fillId="0" borderId="17" applyNumberFormat="0" applyFill="0" applyAlignment="0" applyProtection="0"/>
    <xf numFmtId="0" fontId="37" fillId="0" borderId="17" applyNumberFormat="0" applyFill="0" applyAlignment="0" applyProtection="0"/>
    <xf numFmtId="0" fontId="38" fillId="33" borderId="0" applyNumberFormat="0" applyBorder="0" applyAlignment="0" applyProtection="0"/>
    <xf numFmtId="0" fontId="39" fillId="33" borderId="0" applyNumberFormat="0" applyBorder="0" applyAlignment="0" applyProtection="0"/>
    <xf numFmtId="0" fontId="40" fillId="0" borderId="0"/>
    <xf numFmtId="0" fontId="3" fillId="4" borderId="18" applyNumberFormat="0" applyFont="0" applyAlignment="0" applyProtection="0"/>
    <xf numFmtId="0" fontId="41" fillId="30" borderId="19" applyNumberFormat="0" applyAlignment="0" applyProtection="0"/>
    <xf numFmtId="0" fontId="42" fillId="30" borderId="19"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7" fillId="0" borderId="20" applyNumberFormat="0" applyFill="0" applyAlignment="0" applyProtection="0"/>
    <xf numFmtId="0" fontId="18" fillId="0" borderId="20" applyNumberFormat="0" applyFill="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53" fillId="0" borderId="0"/>
    <xf numFmtId="44" fontId="3" fillId="0" borderId="0" applyFont="0" applyFill="0" applyBorder="0" applyAlignment="0" applyProtection="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8">
    <xf numFmtId="0" fontId="0" fillId="0" borderId="0" xfId="0"/>
    <xf numFmtId="0" fontId="45" fillId="0" borderId="0" xfId="0" applyFont="1"/>
    <xf numFmtId="0" fontId="46" fillId="34" borderId="0" xfId="0" applyFont="1" applyFill="1"/>
    <xf numFmtId="0" fontId="10" fillId="0" borderId="3" xfId="0" applyFont="1" applyBorder="1"/>
    <xf numFmtId="164" fontId="10" fillId="0" borderId="3" xfId="56" applyFont="1" applyBorder="1"/>
    <xf numFmtId="164" fontId="10" fillId="34" borderId="3" xfId="56" applyFont="1" applyFill="1" applyBorder="1"/>
    <xf numFmtId="0" fontId="45" fillId="34" borderId="3" xfId="0" applyFont="1" applyFill="1" applyBorder="1"/>
    <xf numFmtId="0" fontId="45" fillId="0" borderId="3" xfId="0" applyFont="1" applyBorder="1"/>
    <xf numFmtId="0" fontId="47" fillId="0" borderId="0" xfId="0" applyFont="1" applyAlignment="1">
      <alignment horizontal="centerContinuous"/>
    </xf>
    <xf numFmtId="0" fontId="11" fillId="0" borderId="4" xfId="75" applyFont="1" applyBorder="1" applyAlignment="1">
      <alignment horizontal="left" vertical="center"/>
    </xf>
    <xf numFmtId="0" fontId="11" fillId="0" borderId="3" xfId="75" applyFont="1" applyBorder="1" applyAlignment="1">
      <alignment horizontal="left" vertical="center"/>
    </xf>
    <xf numFmtId="0" fontId="11" fillId="0" borderId="5" xfId="75" applyFont="1" applyBorder="1" applyAlignment="1">
      <alignment horizontal="left" vertical="center"/>
    </xf>
    <xf numFmtId="0" fontId="11" fillId="0" borderId="6" xfId="75" applyFont="1" applyBorder="1" applyAlignment="1">
      <alignment horizontal="left" vertical="center"/>
    </xf>
    <xf numFmtId="0" fontId="11" fillId="0" borderId="7" xfId="75" applyFont="1" applyBorder="1" applyAlignment="1">
      <alignment horizontal="left" vertical="center"/>
    </xf>
    <xf numFmtId="0" fontId="11" fillId="0" borderId="8" xfId="75" applyFont="1" applyBorder="1" applyAlignment="1">
      <alignment horizontal="left" vertical="center"/>
    </xf>
    <xf numFmtId="0" fontId="12" fillId="19" borderId="9" xfId="0" applyFont="1" applyFill="1" applyBorder="1" applyAlignment="1">
      <alignment horizontal="center" vertical="center"/>
    </xf>
    <xf numFmtId="0" fontId="12" fillId="19" borderId="10" xfId="0" applyFont="1" applyFill="1" applyBorder="1" applyAlignment="1">
      <alignment horizontal="center" vertical="center"/>
    </xf>
    <xf numFmtId="0" fontId="12" fillId="19" borderId="11" xfId="0" applyFont="1" applyFill="1" applyBorder="1" applyAlignment="1">
      <alignment horizontal="center" vertical="center"/>
    </xf>
    <xf numFmtId="0" fontId="9" fillId="35" borderId="10" xfId="0" applyFont="1" applyFill="1" applyBorder="1" applyAlignment="1">
      <alignment horizontal="center" vertical="center" wrapText="1"/>
    </xf>
    <xf numFmtId="164" fontId="46" fillId="36" borderId="10" xfId="56" applyFont="1" applyFill="1" applyBorder="1" applyAlignment="1">
      <alignment horizontal="center" vertical="center" wrapText="1"/>
    </xf>
    <xf numFmtId="164" fontId="46" fillId="37" borderId="10" xfId="56" applyFont="1" applyFill="1" applyBorder="1" applyAlignment="1">
      <alignment horizontal="center" vertical="center" wrapText="1"/>
    </xf>
    <xf numFmtId="0" fontId="48" fillId="38" borderId="21" xfId="75" applyFont="1" applyFill="1" applyBorder="1" applyAlignment="1">
      <alignment horizontal="center" vertical="center" wrapText="1"/>
    </xf>
    <xf numFmtId="0" fontId="48" fillId="0" borderId="22" xfId="75" applyFont="1" applyBorder="1" applyAlignment="1">
      <alignment horizontal="left" vertical="center"/>
    </xf>
    <xf numFmtId="0" fontId="48" fillId="0" borderId="23" xfId="75" applyFont="1" applyBorder="1" applyAlignment="1">
      <alignment horizontal="left" vertical="center"/>
    </xf>
    <xf numFmtId="0" fontId="14" fillId="19" borderId="10" xfId="0" applyFont="1" applyFill="1" applyBorder="1" applyAlignment="1">
      <alignment horizontal="center" vertical="center"/>
    </xf>
    <xf numFmtId="0" fontId="48" fillId="38" borderId="24" xfId="0" applyFont="1" applyFill="1" applyBorder="1" applyAlignment="1">
      <alignment horizontal="center" vertical="center" wrapText="1"/>
    </xf>
    <xf numFmtId="0" fontId="48" fillId="38" borderId="21" xfId="0" applyFont="1" applyFill="1" applyBorder="1" applyAlignment="1">
      <alignment horizontal="center" vertical="center" wrapText="1"/>
    </xf>
    <xf numFmtId="1" fontId="48" fillId="38" borderId="21" xfId="0" applyNumberFormat="1" applyFont="1" applyFill="1" applyBorder="1" applyAlignment="1">
      <alignment horizontal="center" vertical="center" wrapText="1"/>
    </xf>
    <xf numFmtId="0" fontId="48" fillId="0" borderId="22" xfId="0" applyFont="1" applyBorder="1" applyAlignment="1">
      <alignment horizontal="left" vertical="center"/>
    </xf>
    <xf numFmtId="1" fontId="48" fillId="0" borderId="22" xfId="0" applyNumberFormat="1" applyFont="1" applyBorder="1" applyAlignment="1">
      <alignment horizontal="right" vertical="center"/>
    </xf>
    <xf numFmtId="0" fontId="11" fillId="0" borderId="22" xfId="0" applyFont="1" applyBorder="1" applyAlignment="1">
      <alignment horizontal="left" vertical="center"/>
    </xf>
    <xf numFmtId="0" fontId="10" fillId="34" borderId="3" xfId="0" applyFont="1" applyFill="1" applyBorder="1"/>
    <xf numFmtId="164" fontId="0" fillId="0" borderId="0" xfId="0" applyNumberFormat="1"/>
    <xf numFmtId="165" fontId="2" fillId="0" borderId="0" xfId="55"/>
    <xf numFmtId="166" fontId="2" fillId="0" borderId="0" xfId="55" applyNumberFormat="1"/>
    <xf numFmtId="14" fontId="49" fillId="19" borderId="10" xfId="0" applyNumberFormat="1" applyFont="1" applyFill="1" applyBorder="1" applyAlignment="1">
      <alignment horizontal="center" vertical="center"/>
    </xf>
    <xf numFmtId="165" fontId="0" fillId="0" borderId="0" xfId="0" applyNumberFormat="1"/>
    <xf numFmtId="0" fontId="49" fillId="19" borderId="10" xfId="0" applyFont="1" applyFill="1" applyBorder="1" applyAlignment="1">
      <alignment horizontal="center" vertical="center" wrapText="1"/>
    </xf>
    <xf numFmtId="0" fontId="50" fillId="0" borderId="22" xfId="75" applyFont="1" applyBorder="1" applyAlignment="1">
      <alignment horizontal="left" vertical="center"/>
    </xf>
    <xf numFmtId="0" fontId="50" fillId="0" borderId="23" xfId="75" applyFont="1" applyBorder="1" applyAlignment="1">
      <alignment horizontal="left" vertical="center"/>
    </xf>
    <xf numFmtId="166" fontId="0" fillId="0" borderId="0" xfId="0" applyNumberFormat="1"/>
    <xf numFmtId="0" fontId="51" fillId="0" borderId="0" xfId="0" applyFont="1"/>
    <xf numFmtId="0" fontId="51" fillId="0" borderId="3" xfId="0" applyFont="1" applyBorder="1"/>
    <xf numFmtId="166" fontId="2" fillId="0" borderId="0" xfId="55" applyNumberFormat="1" applyAlignment="1">
      <alignment horizontal="center"/>
    </xf>
    <xf numFmtId="0" fontId="54" fillId="0" borderId="3" xfId="0" applyFont="1" applyBorder="1"/>
    <xf numFmtId="0" fontId="54" fillId="0" borderId="3" xfId="0" applyFont="1" applyBorder="1" applyAlignment="1">
      <alignment horizontal="center" vertical="center"/>
    </xf>
    <xf numFmtId="168" fontId="0" fillId="0" borderId="3" xfId="0" applyNumberFormat="1" applyBorder="1"/>
    <xf numFmtId="168" fontId="51" fillId="0" borderId="0" xfId="0" applyNumberFormat="1" applyFont="1"/>
    <xf numFmtId="168" fontId="2" fillId="0" borderId="0" xfId="55" applyNumberFormat="1"/>
    <xf numFmtId="168" fontId="51" fillId="0" borderId="3" xfId="0" applyNumberFormat="1" applyFont="1" applyBorder="1"/>
    <xf numFmtId="168" fontId="2" fillId="0" borderId="0" xfId="55" applyNumberFormat="1" applyAlignment="1">
      <alignment horizontal="center"/>
    </xf>
    <xf numFmtId="168" fontId="51" fillId="0" borderId="3" xfId="0" applyNumberFormat="1" applyFont="1" applyBorder="1" applyAlignment="1">
      <alignment horizontal="left" vertical="center"/>
    </xf>
    <xf numFmtId="169" fontId="2" fillId="0" borderId="0" xfId="86" applyNumberFormat="1" applyFont="1"/>
    <xf numFmtId="169" fontId="52" fillId="0" borderId="0" xfId="86" applyNumberFormat="1" applyFont="1"/>
    <xf numFmtId="49" fontId="55" fillId="39" borderId="2" xfId="0" applyNumberFormat="1" applyFont="1" applyFill="1" applyBorder="1" applyAlignment="1" applyProtection="1">
      <alignment horizontal="left" vertical="center"/>
      <protection hidden="1"/>
    </xf>
    <xf numFmtId="0" fontId="55" fillId="39" borderId="2" xfId="0" applyNumberFormat="1" applyFont="1" applyFill="1" applyBorder="1" applyAlignment="1" applyProtection="1">
      <alignment horizontal="left" vertical="center"/>
      <protection hidden="1"/>
    </xf>
    <xf numFmtId="0" fontId="55" fillId="2" borderId="2" xfId="0" applyNumberFormat="1" applyFont="1" applyFill="1" applyBorder="1" applyAlignment="1">
      <alignment horizontal="left"/>
    </xf>
    <xf numFmtId="49" fontId="51" fillId="0" borderId="0" xfId="0" applyNumberFormat="1" applyFont="1" applyAlignment="1">
      <alignment horizontal="left" vertical="center"/>
    </xf>
    <xf numFmtId="49" fontId="51" fillId="0" borderId="1" xfId="0" quotePrefix="1" applyNumberFormat="1" applyFont="1" applyBorder="1" applyAlignment="1">
      <alignment horizontal="left" vertical="center"/>
    </xf>
    <xf numFmtId="49" fontId="51" fillId="0" borderId="1" xfId="0" applyNumberFormat="1" applyFont="1" applyBorder="1" applyAlignment="1">
      <alignment horizontal="left" vertical="center"/>
    </xf>
    <xf numFmtId="0" fontId="51" fillId="0" borderId="1" xfId="0" applyFont="1" applyBorder="1" applyAlignment="1">
      <alignment horizontal="left" vertical="center"/>
    </xf>
    <xf numFmtId="0" fontId="51" fillId="0" borderId="1" xfId="0" quotePrefix="1" applyNumberFormat="1" applyFont="1" applyBorder="1" applyAlignment="1">
      <alignment horizontal="left" vertical="center"/>
    </xf>
    <xf numFmtId="0" fontId="51" fillId="0" borderId="0" xfId="0" applyFont="1" applyAlignment="1">
      <alignment horizontal="left" vertical="center"/>
    </xf>
    <xf numFmtId="49" fontId="51" fillId="0" borderId="1" xfId="0" applyNumberFormat="1" applyFont="1" applyBorder="1" applyAlignment="1">
      <alignment horizontal="left"/>
    </xf>
    <xf numFmtId="0" fontId="51" fillId="0" borderId="1" xfId="0" applyNumberFormat="1" applyFont="1" applyBorder="1" applyAlignment="1">
      <alignment horizontal="left" vertical="center"/>
    </xf>
    <xf numFmtId="0" fontId="51" fillId="0" borderId="1" xfId="0" quotePrefix="1" applyNumberFormat="1" applyFont="1" applyBorder="1" applyAlignment="1">
      <alignment horizontal="left"/>
    </xf>
    <xf numFmtId="0" fontId="51" fillId="0" borderId="1" xfId="0" applyNumberFormat="1" applyFont="1" applyBorder="1" applyAlignment="1">
      <alignment horizontal="left"/>
    </xf>
    <xf numFmtId="0" fontId="51" fillId="0" borderId="0" xfId="0" applyFont="1" applyAlignment="1">
      <alignment horizontal="left"/>
    </xf>
    <xf numFmtId="0" fontId="51" fillId="0" borderId="0" xfId="0" applyNumberFormat="1" applyFont="1" applyAlignment="1">
      <alignment horizontal="left"/>
    </xf>
    <xf numFmtId="0" fontId="55" fillId="39" borderId="2" xfId="0" applyFont="1" applyFill="1" applyBorder="1" applyAlignment="1" applyProtection="1">
      <alignment horizontal="left" vertical="center"/>
      <protection hidden="1"/>
    </xf>
    <xf numFmtId="14" fontId="55" fillId="39" borderId="2" xfId="0" applyNumberFormat="1" applyFont="1" applyFill="1" applyBorder="1" applyAlignment="1" applyProtection="1">
      <alignment horizontal="left" vertical="center"/>
      <protection hidden="1"/>
    </xf>
    <xf numFmtId="166" fontId="55" fillId="34" borderId="2" xfId="55" applyNumberFormat="1" applyFont="1" applyFill="1" applyBorder="1" applyAlignment="1">
      <alignment horizontal="left"/>
    </xf>
    <xf numFmtId="49" fontId="55" fillId="40" borderId="2" xfId="0" applyNumberFormat="1" applyFont="1" applyFill="1" applyBorder="1" applyAlignment="1" applyProtection="1">
      <alignment horizontal="left" vertical="center"/>
      <protection hidden="1"/>
    </xf>
    <xf numFmtId="0" fontId="55" fillId="40" borderId="2" xfId="0" applyFont="1" applyFill="1" applyBorder="1" applyAlignment="1" applyProtection="1">
      <alignment horizontal="left" vertical="center"/>
      <protection hidden="1"/>
    </xf>
    <xf numFmtId="167" fontId="55" fillId="40" borderId="2" xfId="0" applyNumberFormat="1" applyFont="1" applyFill="1" applyBorder="1" applyAlignment="1" applyProtection="1">
      <alignment horizontal="left" vertical="center"/>
      <protection hidden="1"/>
    </xf>
    <xf numFmtId="49" fontId="55" fillId="40" borderId="2" xfId="0" applyNumberFormat="1" applyFont="1" applyFill="1" applyBorder="1" applyAlignment="1" applyProtection="1">
      <alignment horizontal="left"/>
      <protection hidden="1"/>
    </xf>
    <xf numFmtId="14" fontId="51" fillId="0" borderId="0" xfId="0" applyNumberFormat="1" applyFont="1" applyAlignment="1">
      <alignment horizontal="left" vertical="center"/>
    </xf>
    <xf numFmtId="14" fontId="51" fillId="0" borderId="1" xfId="0" applyNumberFormat="1" applyFont="1" applyBorder="1" applyAlignment="1">
      <alignment horizontal="left" vertical="center"/>
    </xf>
    <xf numFmtId="165" fontId="56" fillId="0" borderId="0" xfId="55" applyFont="1" applyAlignment="1">
      <alignment horizontal="left"/>
    </xf>
    <xf numFmtId="0" fontId="51" fillId="0" borderId="1" xfId="0" applyFont="1" applyBorder="1" applyAlignment="1">
      <alignment horizontal="left"/>
    </xf>
    <xf numFmtId="14" fontId="51" fillId="0" borderId="0" xfId="0" applyNumberFormat="1" applyFont="1" applyAlignment="1">
      <alignment horizontal="left"/>
    </xf>
    <xf numFmtId="0" fontId="57" fillId="0" borderId="25" xfId="87" applyFont="1" applyBorder="1" applyAlignment="1">
      <alignment horizontal="centerContinuous"/>
    </xf>
    <xf numFmtId="0" fontId="1" fillId="0" borderId="0" xfId="87" applyFill="1"/>
    <xf numFmtId="0" fontId="58" fillId="21" borderId="9" xfId="87" applyFont="1" applyFill="1" applyBorder="1"/>
    <xf numFmtId="0" fontId="58" fillId="21" borderId="10" xfId="87" applyFont="1" applyFill="1" applyBorder="1"/>
    <xf numFmtId="0" fontId="58" fillId="21" borderId="11" xfId="87" applyFont="1" applyFill="1" applyBorder="1"/>
    <xf numFmtId="0" fontId="1" fillId="41" borderId="5" xfId="87" applyFill="1" applyBorder="1"/>
    <xf numFmtId="0" fontId="1" fillId="41" borderId="3" xfId="87" applyFill="1" applyBorder="1"/>
    <xf numFmtId="0" fontId="1" fillId="41" borderId="6" xfId="87" applyFill="1" applyBorder="1"/>
    <xf numFmtId="0" fontId="1" fillId="0" borderId="5" xfId="87" applyBorder="1"/>
    <xf numFmtId="0" fontId="1" fillId="0" borderId="3" xfId="87" applyBorder="1"/>
    <xf numFmtId="0" fontId="1" fillId="0" borderId="3" xfId="87" applyFill="1" applyBorder="1"/>
    <xf numFmtId="0" fontId="1" fillId="0" borderId="6" xfId="87" applyBorder="1"/>
    <xf numFmtId="0" fontId="1" fillId="0" borderId="5" xfId="87" applyFill="1" applyBorder="1"/>
    <xf numFmtId="0" fontId="1" fillId="0" borderId="6" xfId="87" applyFill="1" applyBorder="1"/>
    <xf numFmtId="0" fontId="59" fillId="41" borderId="3" xfId="87" applyFont="1" applyFill="1" applyBorder="1"/>
    <xf numFmtId="0" fontId="1" fillId="0" borderId="3" xfId="87" applyNumberFormat="1" applyFill="1" applyBorder="1"/>
    <xf numFmtId="0" fontId="1" fillId="41" borderId="0" xfId="87" applyFill="1"/>
    <xf numFmtId="0" fontId="1" fillId="0" borderId="7" xfId="87" applyBorder="1"/>
    <xf numFmtId="0" fontId="1" fillId="0" borderId="4" xfId="87" applyBorder="1"/>
    <xf numFmtId="0" fontId="1" fillId="0" borderId="4" xfId="87" applyFill="1" applyBorder="1"/>
    <xf numFmtId="0" fontId="1" fillId="0" borderId="8" xfId="87" applyBorder="1"/>
    <xf numFmtId="0" fontId="1" fillId="0" borderId="3" xfId="87" applyNumberFormat="1" applyBorder="1"/>
    <xf numFmtId="0" fontId="1" fillId="0" borderId="4" xfId="87" applyNumberFormat="1" applyFill="1" applyBorder="1"/>
    <xf numFmtId="0" fontId="1" fillId="0" borderId="4" xfId="87" applyNumberFormat="1" applyBorder="1"/>
    <xf numFmtId="0" fontId="1" fillId="0" borderId="0" xfId="87"/>
    <xf numFmtId="0" fontId="51" fillId="0" borderId="0" xfId="0" applyFont="1" applyAlignment="1">
      <alignment horizontal="center"/>
    </xf>
    <xf numFmtId="0" fontId="51" fillId="0" borderId="25" xfId="0" applyFont="1" applyBorder="1" applyAlignment="1">
      <alignment horizontal="center"/>
    </xf>
  </cellXfs>
  <cellStyles count="91">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omma" xfId="55" builtinId="3"/>
    <cellStyle name="Comma [0]" xfId="56" builtinId="6"/>
    <cellStyle name="Comma 2" xfId="88"/>
    <cellStyle name="Comma 3" xfId="89"/>
    <cellStyle name="Comma 4" xfId="90"/>
    <cellStyle name="Currency" xfId="86" builtinId="4"/>
    <cellStyle name="Check Cell" xfId="53" builtinId="23" customBuiltin="1"/>
    <cellStyle name="Check Cell 2" xfId="54"/>
    <cellStyle name="Explanatory Text" xfId="57" builtinId="53" customBuiltin="1"/>
    <cellStyle name="Explanatory Text 2" xfId="58"/>
    <cellStyle name="Good" xfId="59" builtinId="26" customBuiltin="1"/>
    <cellStyle name="Good 2" xfId="60"/>
    <cellStyle name="Heading 1" xfId="61" builtinId="16" customBuiltin="1"/>
    <cellStyle name="Heading 1 2" xfId="62"/>
    <cellStyle name="Heading 2" xfId="63" builtinId="17" customBuiltin="1"/>
    <cellStyle name="Heading 2 2" xfId="64"/>
    <cellStyle name="Heading 3" xfId="65" builtinId="18" customBuiltin="1"/>
    <cellStyle name="Heading 3 2" xfId="66"/>
    <cellStyle name="Heading 4" xfId="67" builtinId="19" customBuiltin="1"/>
    <cellStyle name="Heading 4 2" xfId="68"/>
    <cellStyle name="Input" xfId="69" builtinId="20" customBuiltin="1"/>
    <cellStyle name="Input 2" xfId="70"/>
    <cellStyle name="Linked Cell" xfId="71" builtinId="24" customBuiltin="1"/>
    <cellStyle name="Linked Cell 2" xfId="72"/>
    <cellStyle name="Neutral" xfId="73" builtinId="28" customBuiltin="1"/>
    <cellStyle name="Neutral 2" xfId="74"/>
    <cellStyle name="Normal" xfId="0" builtinId="0"/>
    <cellStyle name="Normal 2" xfId="75"/>
    <cellStyle name="Normal 3" xfId="87"/>
    <cellStyle name="Normal 4" xfId="85"/>
    <cellStyle name="Note" xfId="76" builtinId="10" customBuiltin="1"/>
    <cellStyle name="Output" xfId="77" builtinId="21" customBuiltin="1"/>
    <cellStyle name="Output 2" xfId="78"/>
    <cellStyle name="Title" xfId="79" builtinId="15" customBuiltin="1"/>
    <cellStyle name="Title 2" xfId="80"/>
    <cellStyle name="Total" xfId="81" builtinId="25" customBuiltin="1"/>
    <cellStyle name="Total 2" xfId="82"/>
    <cellStyle name="Warning Text" xfId="83" builtinId="11" customBuiltin="1"/>
    <cellStyle name="Warning Text 2" xfId="84"/>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border outline="0">
        <top style="thin">
          <color rgb="FF8DA1DE"/>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dxf>
    <dxf>
      <font>
        <b val="0"/>
        <i val="0"/>
        <strike val="0"/>
        <condense val="0"/>
        <extend val="0"/>
        <outline val="0"/>
        <shadow val="0"/>
        <u val="none"/>
        <vertAlign val="baseline"/>
        <sz val="8"/>
        <color rgb="FF000000"/>
        <name val="Microsoft Sans Serif"/>
        <scheme val="none"/>
      </font>
      <fill>
        <patternFill patternType="solid">
          <fgColor indexed="64"/>
          <bgColor rgb="FFC2CFF8"/>
        </patternFill>
      </fill>
      <alignment horizontal="center" vertical="center" textRotation="0" wrapText="1" indent="0" justifyLastLine="0" shrinkToFit="0" readingOrder="0"/>
      <border diagonalUp="0" diagonalDown="0" outline="0">
        <left style="thin">
          <color rgb="FF8DA1DE"/>
        </left>
        <right style="thin">
          <color rgb="FF8DA1DE"/>
        </right>
        <top/>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left style="thin">
          <color rgb="FFE3E3E3"/>
        </left>
        <right style="thin">
          <color rgb="FFE3E3E3"/>
        </right>
        <top style="thin">
          <color rgb="FFE3E3E3"/>
        </top>
        <bottom style="thin">
          <color rgb="FFE3E3E3"/>
        </bottom>
      </border>
    </dxf>
    <dxf>
      <border outline="0">
        <top style="thin">
          <color rgb="FF8DA1DE"/>
        </top>
        <bottom style="thin">
          <color rgb="FFE3E3E3"/>
        </bottom>
      </border>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dxf>
    <dxf>
      <font>
        <b val="0"/>
        <i val="0"/>
        <strike val="0"/>
        <condense val="0"/>
        <extend val="0"/>
        <outline val="0"/>
        <shadow val="0"/>
        <u val="none"/>
        <vertAlign val="baseline"/>
        <sz val="8"/>
        <color rgb="FF000000"/>
        <name val="Microsoft Sans Serif"/>
        <scheme val="none"/>
      </font>
      <fill>
        <patternFill patternType="solid">
          <fgColor indexed="64"/>
          <bgColor rgb="FFC2CFF8"/>
        </patternFill>
      </fill>
      <alignment horizontal="center" vertical="center" textRotation="0" wrapText="1" indent="0" justifyLastLine="0" shrinkToFit="0" readingOrder="0"/>
      <border diagonalUp="0" diagonalDown="0" outline="0">
        <left style="thin">
          <color rgb="FF8DA1DE"/>
        </left>
        <right style="thin">
          <color rgb="FF8DA1DE"/>
        </right>
        <top/>
        <bottom/>
      </border>
    </dxf>
    <dxf>
      <numFmt numFmtId="165" formatCode="_(* #,##0.00_);_(* \(#,##0.00\);_(* &quot;-&quot;??_);_(@_)"/>
    </dxf>
    <dxf>
      <font>
        <b val="0"/>
        <i val="0"/>
        <strike val="0"/>
        <condense val="0"/>
        <extend val="0"/>
        <outline val="0"/>
        <shadow val="0"/>
        <u val="none"/>
        <vertAlign val="baseline"/>
        <sz val="8"/>
        <color auto="1"/>
        <name val="Microsoft Sans Serif"/>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auto="1"/>
        <name val="Microsoft Sans Serif"/>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Microsoft Sans Serif"/>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3"/>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3"/>
        <color theme="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3"/>
        <color theme="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3"/>
        <color theme="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3"/>
        <color auto="1"/>
        <name val="Times New Roman"/>
        <scheme val="none"/>
      </font>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3"/>
        <color theme="1"/>
        <name val="Times New Roman"/>
        <scheme val="none"/>
      </font>
    </dxf>
    <dxf>
      <border outline="0">
        <bottom style="thin">
          <color indexed="64"/>
        </bottom>
      </border>
    </dxf>
    <dxf>
      <font>
        <b/>
        <i val="0"/>
        <strike val="0"/>
        <condense val="0"/>
        <extend val="0"/>
        <outline val="0"/>
        <shadow val="0"/>
        <u val="none"/>
        <vertAlign val="baseline"/>
        <sz val="13"/>
        <color auto="1"/>
        <name val="Times New Roman"/>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font>
      <fill>
        <patternFill patternType="solid">
          <fgColor indexed="64"/>
          <bgColor theme="8" tint="0.39997558519241921"/>
        </patternFill>
      </fill>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AppData\Local\Temp\Zalo%20Temp\TempDownloads\File%20Mau%20nhap%20lieu%20vao%20Misa%20-%20080920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YCHU02\NgocThom\Ngoc%20Thom%201\&#272;&#416;N%20H&#192;NG_UPDATE_2022\&#272;&#417;n%20h&#224;ng_Update_Ho&#224;ng%20(T01-2026).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goc%20Thom\Ngoc%20Thom%201\&#272;&#416;N%20H&#192;NG_UPDATE_2022\&#272;&#417;n%20h&#224;ng_Update_Ho&#224;ng%20(T9-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ơn đặt hàng"/>
      <sheetName val="Xuat_Tra_Doi"/>
      <sheetName val="Gia_MB"/>
      <sheetName val="Ma_HH_NV"/>
      <sheetName val="Ma_KH"/>
    </sheetNames>
    <sheetDataSet>
      <sheetData sheetId="0"/>
      <sheetData sheetId="1"/>
      <sheetData sheetId="2"/>
      <sheetData sheetId="3">
        <row r="1">
          <cell r="A1" t="str">
            <v>Mã hàng</v>
          </cell>
        </row>
        <row r="2">
          <cell r="H2" t="str">
            <v>HN001</v>
          </cell>
        </row>
        <row r="3">
          <cell r="H3" t="str">
            <v>HN002</v>
          </cell>
        </row>
        <row r="4">
          <cell r="H4" t="str">
            <v>HN003</v>
          </cell>
        </row>
        <row r="5">
          <cell r="H5" t="str">
            <v>HN004</v>
          </cell>
        </row>
        <row r="6">
          <cell r="H6" t="str">
            <v>HN005</v>
          </cell>
        </row>
        <row r="7">
          <cell r="H7" t="str">
            <v>HN006</v>
          </cell>
        </row>
        <row r="8">
          <cell r="H8" t="str">
            <v>HN007</v>
          </cell>
        </row>
        <row r="9">
          <cell r="H9" t="str">
            <v>HN008</v>
          </cell>
        </row>
        <row r="10">
          <cell r="H10" t="str">
            <v>HN009</v>
          </cell>
        </row>
        <row r="11">
          <cell r="H11" t="str">
            <v>Z004</v>
          </cell>
        </row>
        <row r="12">
          <cell r="H12" t="str">
            <v>Z005</v>
          </cell>
        </row>
        <row r="13">
          <cell r="H13" t="str">
            <v>Z006</v>
          </cell>
        </row>
        <row r="14">
          <cell r="H14" t="str">
            <v>Z007</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ỒN"/>
      <sheetName val="TỒN ĐẦU KÌ"/>
      <sheetName val="HÀNG NHẬP"/>
      <sheetName val="Sheet1"/>
      <sheetName val="XUẤT HÀNG"/>
      <sheetName val="KHÁCH HÀNG"/>
      <sheetName val="kh (phụ) tâm"/>
      <sheetName val="HÀNG HÓA"/>
      <sheetName val="NHÂN VIÊN"/>
    </sheetNames>
    <sheetDataSet>
      <sheetData sheetId="0"/>
      <sheetData sheetId="1"/>
      <sheetData sheetId="2"/>
      <sheetData sheetId="3"/>
      <sheetData sheetId="4"/>
      <sheetData sheetId="5"/>
      <sheetData sheetId="6"/>
      <sheetData sheetId="7"/>
      <sheetData sheetId="8">
        <row r="1">
          <cell r="B1"/>
          <cell r="C1"/>
          <cell r="H1"/>
          <cell r="I1"/>
        </row>
        <row r="2">
          <cell r="B2" t="str">
            <v>Mã NV</v>
          </cell>
          <cell r="C2" t="str">
            <v>Họ tên</v>
          </cell>
          <cell r="H2" t="str">
            <v>TẮT</v>
          </cell>
          <cell r="I2" t="str">
            <v>Supervisor</v>
          </cell>
        </row>
        <row r="3">
          <cell r="B3" t="str">
            <v>SG018</v>
          </cell>
          <cell r="C3" t="str">
            <v>Nguyễn Hoàng Thực</v>
          </cell>
          <cell r="H3" t="str">
            <v>CIRCLEK</v>
          </cell>
          <cell r="I3" t="str">
            <v>Dương Thị Kim Hồng</v>
          </cell>
        </row>
        <row r="4">
          <cell r="B4" t="str">
            <v>SG019</v>
          </cell>
          <cell r="C4" t="str">
            <v>Lê Kim Đãng</v>
          </cell>
          <cell r="H4" t="str">
            <v>COOP</v>
          </cell>
          <cell r="I4" t="str">
            <v>Dương Thị Kim Hồng</v>
          </cell>
        </row>
        <row r="5">
          <cell r="B5" t="str">
            <v>SG002</v>
          </cell>
          <cell r="C5" t="str">
            <v>Trần Cao Hoàng Tâm</v>
          </cell>
          <cell r="H5" t="str">
            <v>BIGC</v>
          </cell>
          <cell r="I5" t="str">
            <v>Trương Quang Thanh</v>
          </cell>
        </row>
        <row r="6">
          <cell r="B6" t="str">
            <v>SG016</v>
          </cell>
          <cell r="C6" t="str">
            <v>Nguyễn Quốc Minh</v>
          </cell>
          <cell r="H6" t="str">
            <v>GDVN</v>
          </cell>
          <cell r="I6" t="str">
            <v>Dương Thị Kim Hồng</v>
          </cell>
        </row>
        <row r="7">
          <cell r="B7" t="str">
            <v>SG014</v>
          </cell>
          <cell r="C7" t="str">
            <v>Hoàng Đức Thanh</v>
          </cell>
          <cell r="H7" t="str">
            <v>GS25</v>
          </cell>
          <cell r="I7" t="str">
            <v>Dương Thị Kim Hồng</v>
          </cell>
        </row>
        <row r="8">
          <cell r="B8" t="str">
            <v>SG011</v>
          </cell>
          <cell r="C8" t="str">
            <v>Trương Quang Thanh</v>
          </cell>
          <cell r="H8" t="str">
            <v>INTIMEX</v>
          </cell>
          <cell r="I8" t="str">
            <v>Dương Thị Kim Hồng</v>
          </cell>
        </row>
        <row r="9">
          <cell r="B9" t="str">
            <v>SG009</v>
          </cell>
          <cell r="C9" t="str">
            <v>Hứa Thị Ngọc Thơ</v>
          </cell>
          <cell r="H9" t="str">
            <v>LOTTE</v>
          </cell>
          <cell r="I9" t="str">
            <v>Trương Quang Thanh</v>
          </cell>
        </row>
        <row r="10">
          <cell r="B10" t="str">
            <v>SG023</v>
          </cell>
          <cell r="C10" t="str">
            <v>Nguyễn Quốc Thái</v>
          </cell>
          <cell r="H10" t="str">
            <v>MEGA</v>
          </cell>
          <cell r="I10" t="str">
            <v>Dương Thị Kim Hồng</v>
          </cell>
        </row>
        <row r="11">
          <cell r="B11" t="str">
            <v>SG026</v>
          </cell>
          <cell r="C11" t="str">
            <v>Nguyễn Văn Vinh</v>
          </cell>
          <cell r="H11" t="str">
            <v>SATRA</v>
          </cell>
          <cell r="I11" t="str">
            <v>Dương Thị Kim Hồng</v>
          </cell>
        </row>
        <row r="12">
          <cell r="B12" t="str">
            <v>BOD01</v>
          </cell>
          <cell r="C12" t="str">
            <v>Đặng Xuân Ngọc</v>
          </cell>
          <cell r="H12" t="str">
            <v>WIN</v>
          </cell>
          <cell r="I12" t="str">
            <v>Trương Quang Thanh</v>
          </cell>
        </row>
        <row r="13">
          <cell r="B13" t="str">
            <v>SG001</v>
          </cell>
          <cell r="C13" t="str">
            <v>Nguyễn Bảo Thạch</v>
          </cell>
          <cell r="H13" t="str">
            <v>ACM</v>
          </cell>
          <cell r="I13" t="str">
            <v>Dương Thị Kim Hồng</v>
          </cell>
        </row>
        <row r="14">
          <cell r="B14" t="str">
            <v>5 SALE</v>
          </cell>
          <cell r="C14" t="str">
            <v>5 SALE</v>
          </cell>
          <cell r="H14" t="str">
            <v>ANNAM</v>
          </cell>
          <cell r="I14" t="str">
            <v>Dương Thị Kim Hồng</v>
          </cell>
        </row>
        <row r="15">
          <cell r="B15" t="str">
            <v>PHONG KHO</v>
          </cell>
          <cell r="C15" t="str">
            <v>Huỳnh Thanh Phong</v>
          </cell>
          <cell r="H15" t="str">
            <v>SAIGONHD</v>
          </cell>
          <cell r="I15" t="str">
            <v>Dương Thị Kim Hồng</v>
          </cell>
        </row>
        <row r="16">
          <cell r="B16" t="str">
            <v>SG027</v>
          </cell>
          <cell r="C16" t="str">
            <v>Trần Hạo Nhị</v>
          </cell>
          <cell r="H16" t="str">
            <v>OSI</v>
          </cell>
          <cell r="I16" t="str">
            <v>Dương Thị Kim Hồng</v>
          </cell>
        </row>
        <row r="17">
          <cell r="B17" t="str">
            <v>PHƯỚC</v>
          </cell>
          <cell r="C17" t="str">
            <v>Nguyễn Hữu Phước</v>
          </cell>
          <cell r="H17" t="str">
            <v>KF</v>
          </cell>
          <cell r="I17" t="str">
            <v>Dương Thị Kim Hồng</v>
          </cell>
        </row>
        <row r="18">
          <cell r="B18" t="str">
            <v>SG029</v>
          </cell>
          <cell r="C18" t="str">
            <v>Dương Thị Kim Hồng</v>
          </cell>
          <cell r="H18" t="str">
            <v>SEVEN</v>
          </cell>
          <cell r="I18" t="str">
            <v>Dương Thị Kim Hồng</v>
          </cell>
        </row>
        <row r="19">
          <cell r="B19" t="str">
            <v>PHƯƠNG</v>
          </cell>
          <cell r="C19" t="str">
            <v>Nguyễn Thanh Phương</v>
          </cell>
          <cell r="H19" t="str">
            <v>BHX</v>
          </cell>
          <cell r="I19" t="str">
            <v>Dương Thị Kim Hồng</v>
          </cell>
        </row>
        <row r="20">
          <cell r="B20" t="str">
            <v>Tỉnh</v>
          </cell>
          <cell r="C20" t="str">
            <v>CHÀNH / KHO DC</v>
          </cell>
          <cell r="H20" t="str">
            <v>AEON</v>
          </cell>
          <cell r="I20" t="str">
            <v>Dương Thị Kim Hồng</v>
          </cell>
        </row>
        <row r="21">
          <cell r="B21" t="str">
            <v>SG015</v>
          </cell>
          <cell r="C21" t="str">
            <v>Trần Bảo Trâm</v>
          </cell>
          <cell r="H21" t="str">
            <v>Khách lẻ</v>
          </cell>
          <cell r="I21"/>
        </row>
        <row r="22">
          <cell r="B22" t="str">
            <v>SG008</v>
          </cell>
          <cell r="C22" t="str">
            <v>Trần Kỳ Tâm</v>
          </cell>
          <cell r="H22" t="str">
            <v>VNPOST</v>
          </cell>
          <cell r="I22" t="str">
            <v>Dương Thị Kim Hồng</v>
          </cell>
        </row>
        <row r="23">
          <cell r="B23" t="str">
            <v>SG028</v>
          </cell>
          <cell r="C23" t="str">
            <v>Bùi Thị Kim Dung</v>
          </cell>
          <cell r="H23" t="str">
            <v>KMART ( Á ÂU)</v>
          </cell>
          <cell r="I23" t="str">
            <v>Dương Thị Kim Hồng</v>
          </cell>
        </row>
        <row r="24">
          <cell r="B24" t="str">
            <v>anh</v>
          </cell>
          <cell r="C24" t="str">
            <v>Lê Tuấn Anh</v>
          </cell>
          <cell r="H24" t="str">
            <v>BRG</v>
          </cell>
          <cell r="I24" t="str">
            <v>Dương Thị Kim Hồng</v>
          </cell>
        </row>
        <row r="25">
          <cell r="B25" t="str">
            <v>thịnh</v>
          </cell>
          <cell r="C25" t="str">
            <v>Từ Hiếu Thịnh</v>
          </cell>
          <cell r="H25" t="str">
            <v>DALAT FARM</v>
          </cell>
          <cell r="I25" t="str">
            <v>Dương Thị Kim Hồng</v>
          </cell>
        </row>
        <row r="26">
          <cell r="H26" t="str">
            <v>ECOFARM</v>
          </cell>
          <cell r="I26" t="str">
            <v>Dương Thị Kim Hồng</v>
          </cell>
        </row>
        <row r="27">
          <cell r="H27" t="str">
            <v>FINEMART</v>
          </cell>
          <cell r="I27" t="str">
            <v>Dương Thị Kim Hồng</v>
          </cell>
        </row>
        <row r="28">
          <cell r="H28" t="str">
            <v>FARMERS</v>
          </cell>
          <cell r="I28" t="str">
            <v>Dương Thị Kim Hồng</v>
          </cell>
        </row>
        <row r="29">
          <cell r="H29" t="str">
            <v>FRUITS AND MORE</v>
          </cell>
          <cell r="I29" t="str">
            <v>Trần Kỳ Tâm</v>
          </cell>
        </row>
        <row r="30">
          <cell r="H30" t="str">
            <v>HÀ NỘI</v>
          </cell>
          <cell r="I30" t="str">
            <v>Dương Thị Kim Hồng</v>
          </cell>
        </row>
        <row r="31">
          <cell r="H31" t="str">
            <v>JMART</v>
          </cell>
          <cell r="I31" t="str">
            <v>Dương Thị Kim Hồng</v>
          </cell>
        </row>
        <row r="32">
          <cell r="H32" t="str">
            <v>KHẢI SAN</v>
          </cell>
          <cell r="I32" t="str">
            <v>Dương Thị Kim Hồng</v>
          </cell>
        </row>
        <row r="33">
          <cell r="H33" t="str">
            <v>URBAN MART</v>
          </cell>
          <cell r="I33" t="str">
            <v>Dương Thị Kim Hồng</v>
          </cell>
        </row>
        <row r="34">
          <cell r="H34" t="str">
            <v>NỘI THẤT PHÚC ĐẠT</v>
          </cell>
          <cell r="I34" t="str">
            <v>Dương Thị Kim Hồng</v>
          </cell>
        </row>
        <row r="35">
          <cell r="H35" t="str">
            <v>MỸ ĐỨC</v>
          </cell>
          <cell r="I35" t="str">
            <v>Dương Thị Kim Hồng</v>
          </cell>
        </row>
        <row r="36">
          <cell r="H36" t="str">
            <v>MEKONG GOUMET</v>
          </cell>
          <cell r="I36" t="str">
            <v>Dương Thị Kim Hồng</v>
          </cell>
        </row>
        <row r="37">
          <cell r="H37" t="str">
            <v>MENAS</v>
          </cell>
          <cell r="I37" t="str">
            <v>Dương Thị Kim Hồng</v>
          </cell>
        </row>
        <row r="38">
          <cell r="H38" t="str">
            <v>CTY TIỆC CƯỚI MINH PHƯỚC</v>
          </cell>
          <cell r="I38"/>
        </row>
        <row r="39">
          <cell r="H39" t="str">
            <v>NNK</v>
          </cell>
          <cell r="I39" t="str">
            <v>Dương Thị Kim Hồng</v>
          </cell>
        </row>
        <row r="40">
          <cell r="H40" t="str">
            <v>REALFMART</v>
          </cell>
          <cell r="I40" t="str">
            <v>Dương Thị Kim Hồng</v>
          </cell>
        </row>
        <row r="41">
          <cell r="H41" t="str">
            <v>SUNSHINE</v>
          </cell>
          <cell r="I41" t="str">
            <v>Dương Thị Kim Hồng</v>
          </cell>
        </row>
        <row r="42">
          <cell r="H42" t="str">
            <v>SONG NGỌC</v>
          </cell>
          <cell r="I42" t="str">
            <v>Dương Thị Kim Hồng</v>
          </cell>
        </row>
        <row r="43">
          <cell r="H43" t="str">
            <v>TMART</v>
          </cell>
          <cell r="I43" t="str">
            <v>Dương Thị Kim Hồng</v>
          </cell>
        </row>
        <row r="44">
          <cell r="H44" t="str">
            <v>HÀ NỘI CENTER</v>
          </cell>
          <cell r="I44" t="str">
            <v>Trần Kỳ Tâm</v>
          </cell>
        </row>
        <row r="45">
          <cell r="H45" t="str">
            <v>Daily</v>
          </cell>
          <cell r="I45" t="str">
            <v>Trương Quang Thanh</v>
          </cell>
        </row>
        <row r="46">
          <cell r="H46" t="str">
            <v>FARMSHOP</v>
          </cell>
          <cell r="I46" t="str">
            <v>Trương Quang Thanh</v>
          </cell>
        </row>
        <row r="47">
          <cell r="H47" t="str">
            <v>TRẦN VĂN CƯỜNG</v>
          </cell>
          <cell r="I47" t="str">
            <v>Trương Quang Thanh</v>
          </cell>
        </row>
        <row r="48">
          <cell r="H48" t="str">
            <v>TPTHUCPHAM</v>
          </cell>
          <cell r="I48"/>
        </row>
        <row r="49">
          <cell r="H49" t="str">
            <v>LONGBEACH</v>
          </cell>
          <cell r="I49" t="str">
            <v>Dương Thị Kim Hồng</v>
          </cell>
        </row>
        <row r="50">
          <cell r="H50" t="str">
            <v xml:space="preserve">Tiktok </v>
          </cell>
          <cell r="I50" t="str">
            <v>Trần Bảo Trâm</v>
          </cell>
        </row>
        <row r="51">
          <cell r="H51" t="str">
            <v>TROPIA</v>
          </cell>
          <cell r="I51" t="str">
            <v>Trần Kỳ Tâm</v>
          </cell>
        </row>
        <row r="52">
          <cell r="H52" t="str">
            <v>HOA VIỆT</v>
          </cell>
          <cell r="I52" t="str">
            <v>Trần Kỳ Tâm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ỒN"/>
      <sheetName val="TỒN ĐẦU KÌ"/>
      <sheetName val="HÀNG NHẬP"/>
      <sheetName val="ĐỔI CHIẾU"/>
      <sheetName val="XUẤT HÀNG"/>
      <sheetName val="KHÁCH HÀNG"/>
      <sheetName val="HÀNG HÓA"/>
      <sheetName val="NHÂN VIÊN"/>
    </sheetNames>
    <sheetDataSet>
      <sheetData sheetId="0"/>
      <sheetData sheetId="1"/>
      <sheetData sheetId="2"/>
      <sheetData sheetId="3"/>
      <sheetData sheetId="4"/>
      <sheetData sheetId="5"/>
      <sheetData sheetId="6"/>
      <sheetData sheetId="7">
        <row r="1">
          <cell r="H1">
            <v>0</v>
          </cell>
          <cell r="L1" t="str">
            <v>HCM</v>
          </cell>
          <cell r="M1">
            <v>0</v>
          </cell>
          <cell r="N1">
            <v>0</v>
          </cell>
          <cell r="O1">
            <v>0</v>
          </cell>
          <cell r="P1">
            <v>0</v>
          </cell>
        </row>
        <row r="2">
          <cell r="L2" t="str">
            <v>TẮT</v>
          </cell>
          <cell r="M2" t="str">
            <v>QUẬN</v>
          </cell>
          <cell r="N2" t="str">
            <v>TẮT QUẬN</v>
          </cell>
          <cell r="O2" t="str">
            <v>TÊN</v>
          </cell>
          <cell r="P2" t="str">
            <v>MÃ</v>
          </cell>
        </row>
        <row r="3">
          <cell r="L3" t="str">
            <v>HNB</v>
          </cell>
          <cell r="M3" t="str">
            <v>H. Nhà Bè</v>
          </cell>
          <cell r="N3" t="str">
            <v>HNB</v>
          </cell>
          <cell r="O3" t="str">
            <v>Hứa Thị Ngọc Thơ</v>
          </cell>
          <cell r="P3" t="str">
            <v>SG009</v>
          </cell>
        </row>
        <row r="4">
          <cell r="L4" t="str">
            <v>Q10</v>
          </cell>
          <cell r="M4" t="str">
            <v>Q. 10</v>
          </cell>
          <cell r="N4" t="str">
            <v>Q10</v>
          </cell>
          <cell r="O4" t="str">
            <v>Hứa Thị Ngọc Thơ</v>
          </cell>
          <cell r="P4" t="str">
            <v>SG009</v>
          </cell>
        </row>
        <row r="5">
          <cell r="L5" t="str">
            <v>Q2</v>
          </cell>
          <cell r="M5" t="str">
            <v>Q. 2</v>
          </cell>
          <cell r="N5" t="str">
            <v>Q2</v>
          </cell>
          <cell r="O5" t="str">
            <v>Hứa Thị Ngọc Thơ</v>
          </cell>
          <cell r="P5" t="str">
            <v>SG009</v>
          </cell>
        </row>
        <row r="6">
          <cell r="L6" t="str">
            <v>Q4</v>
          </cell>
          <cell r="M6" t="str">
            <v>Q. 4</v>
          </cell>
          <cell r="N6" t="str">
            <v>Q4</v>
          </cell>
          <cell r="O6" t="str">
            <v>Hứa Thị Ngọc Thơ</v>
          </cell>
          <cell r="P6" t="str">
            <v>SG009</v>
          </cell>
        </row>
        <row r="7">
          <cell r="L7" t="str">
            <v>Q7</v>
          </cell>
          <cell r="M7" t="str">
            <v>Q. 7</v>
          </cell>
          <cell r="N7" t="str">
            <v>Q7</v>
          </cell>
          <cell r="O7" t="str">
            <v>Hứa Thị Ngọc Thơ</v>
          </cell>
          <cell r="P7" t="str">
            <v>SG009</v>
          </cell>
        </row>
        <row r="8">
          <cell r="L8" t="str">
            <v>HBC</v>
          </cell>
          <cell r="M8" t="str">
            <v>H. Bình Chánh</v>
          </cell>
          <cell r="N8" t="str">
            <v>HBC</v>
          </cell>
          <cell r="O8" t="str">
            <v>Nguyễn Quốc Thái</v>
          </cell>
          <cell r="P8" t="str">
            <v>SG023</v>
          </cell>
        </row>
        <row r="9">
          <cell r="L9" t="str">
            <v>Q11</v>
          </cell>
          <cell r="M9" t="str">
            <v>Q. 11</v>
          </cell>
          <cell r="N9" t="str">
            <v>Q11</v>
          </cell>
          <cell r="O9" t="str">
            <v>Nguyễn Quốc Thái</v>
          </cell>
          <cell r="P9" t="str">
            <v>SG023</v>
          </cell>
        </row>
        <row r="10">
          <cell r="L10" t="str">
            <v>Q6</v>
          </cell>
          <cell r="M10" t="str">
            <v>Q. 6</v>
          </cell>
          <cell r="N10" t="str">
            <v>Q6</v>
          </cell>
          <cell r="O10" t="str">
            <v>Nguyễn Quốc Thái</v>
          </cell>
          <cell r="P10" t="str">
            <v>SG023</v>
          </cell>
        </row>
        <row r="11">
          <cell r="L11" t="str">
            <v>BTN</v>
          </cell>
          <cell r="M11" t="str">
            <v>Q. Bình Tân</v>
          </cell>
          <cell r="N11" t="str">
            <v>BTN</v>
          </cell>
          <cell r="O11" t="str">
            <v>Nguyễn Quốc Thái</v>
          </cell>
          <cell r="P11" t="str">
            <v>SG023</v>
          </cell>
        </row>
        <row r="12">
          <cell r="L12" t="str">
            <v>BTH</v>
          </cell>
          <cell r="M12" t="str">
            <v>Q. Bình Thạnh</v>
          </cell>
          <cell r="N12" t="str">
            <v>BTH</v>
          </cell>
          <cell r="O12" t="str">
            <v>Nguyễn Quốc Thái</v>
          </cell>
          <cell r="P12" t="str">
            <v>SG023</v>
          </cell>
        </row>
        <row r="13">
          <cell r="L13" t="str">
            <v>GVP</v>
          </cell>
          <cell r="M13" t="str">
            <v>Q. Gò Vấp</v>
          </cell>
          <cell r="N13" t="str">
            <v>GVP</v>
          </cell>
          <cell r="O13" t="str">
            <v>Nguyễn Quốc Thái</v>
          </cell>
          <cell r="P13" t="str">
            <v>SG023</v>
          </cell>
        </row>
        <row r="14">
          <cell r="L14" t="str">
            <v>Q1</v>
          </cell>
          <cell r="M14" t="str">
            <v>Q. 1</v>
          </cell>
          <cell r="N14" t="str">
            <v>Q1</v>
          </cell>
          <cell r="O14" t="str">
            <v>Nguyễn Văn Vinh</v>
          </cell>
          <cell r="P14" t="str">
            <v>SG026</v>
          </cell>
        </row>
        <row r="15">
          <cell r="L15" t="str">
            <v>Q3</v>
          </cell>
          <cell r="M15" t="str">
            <v>Q. 3</v>
          </cell>
          <cell r="N15" t="str">
            <v>Q3</v>
          </cell>
          <cell r="O15" t="str">
            <v>Nguyễn Văn Vinh</v>
          </cell>
          <cell r="P15" t="str">
            <v>SG026</v>
          </cell>
        </row>
        <row r="16">
          <cell r="L16" t="str">
            <v>Q5</v>
          </cell>
          <cell r="M16" t="str">
            <v>Q. 5</v>
          </cell>
          <cell r="N16" t="str">
            <v>Q5</v>
          </cell>
          <cell r="O16" t="str">
            <v>Nguyễn Văn Vinh</v>
          </cell>
          <cell r="P16" t="str">
            <v>SG026</v>
          </cell>
        </row>
        <row r="17">
          <cell r="L17" t="str">
            <v>Q9</v>
          </cell>
          <cell r="M17" t="str">
            <v>Q. 9</v>
          </cell>
          <cell r="N17" t="str">
            <v>Q9</v>
          </cell>
          <cell r="O17" t="str">
            <v>Nguyễn Văn Vinh</v>
          </cell>
          <cell r="P17" t="str">
            <v>SG026</v>
          </cell>
        </row>
        <row r="18">
          <cell r="L18" t="str">
            <v>PNN</v>
          </cell>
          <cell r="M18" t="str">
            <v>Q. Phú Nhuận</v>
          </cell>
          <cell r="N18" t="str">
            <v>PNN</v>
          </cell>
          <cell r="O18" t="str">
            <v>Nguyễn Văn Vinh</v>
          </cell>
          <cell r="P18" t="str">
            <v>SG026</v>
          </cell>
        </row>
        <row r="19">
          <cell r="L19" t="str">
            <v>TDC</v>
          </cell>
          <cell r="M19" t="str">
            <v>TP. Thủ Đức</v>
          </cell>
          <cell r="N19" t="str">
            <v>TDC</v>
          </cell>
          <cell r="O19" t="str">
            <v>Nguyễn Văn Vinh</v>
          </cell>
          <cell r="P19" t="str">
            <v>SG026</v>
          </cell>
        </row>
        <row r="20">
          <cell r="L20" t="str">
            <v>CCI</v>
          </cell>
          <cell r="M20" t="str">
            <v>H. Củ Chi</v>
          </cell>
          <cell r="N20" t="str">
            <v>CCI</v>
          </cell>
          <cell r="O20" t="str">
            <v>Trần Hạo Nhị</v>
          </cell>
          <cell r="P20" t="str">
            <v>SG027</v>
          </cell>
        </row>
        <row r="21">
          <cell r="L21" t="str">
            <v>HHM</v>
          </cell>
          <cell r="M21" t="str">
            <v>H. Hóc Môn</v>
          </cell>
          <cell r="N21" t="str">
            <v>HHM</v>
          </cell>
          <cell r="O21" t="str">
            <v>Trần Hạo Nhị</v>
          </cell>
          <cell r="P21" t="str">
            <v>SG027</v>
          </cell>
        </row>
        <row r="22">
          <cell r="L22" t="str">
            <v>Q12</v>
          </cell>
          <cell r="M22" t="str">
            <v>Q. 12</v>
          </cell>
          <cell r="N22" t="str">
            <v>Q12</v>
          </cell>
          <cell r="O22" t="str">
            <v>Trần Hạo Nhị</v>
          </cell>
          <cell r="P22" t="str">
            <v>SG027</v>
          </cell>
        </row>
        <row r="23">
          <cell r="L23" t="str">
            <v>Q8</v>
          </cell>
          <cell r="M23" t="str">
            <v>Q. 8</v>
          </cell>
          <cell r="N23" t="str">
            <v>Q8</v>
          </cell>
          <cell r="O23" t="str">
            <v>Trần Hạo Nhị</v>
          </cell>
          <cell r="P23" t="str">
            <v>SG027</v>
          </cell>
        </row>
        <row r="24">
          <cell r="L24" t="str">
            <v>TBH</v>
          </cell>
          <cell r="M24" t="str">
            <v>Q. Tân Bình</v>
          </cell>
          <cell r="N24" t="str">
            <v>TBH</v>
          </cell>
          <cell r="O24" t="str">
            <v>Trần Hạo Nhị</v>
          </cell>
          <cell r="P24" t="str">
            <v>SG027</v>
          </cell>
        </row>
        <row r="25">
          <cell r="L25" t="str">
            <v>TPU</v>
          </cell>
          <cell r="M25" t="str">
            <v>Q. Tân Phú</v>
          </cell>
          <cell r="N25" t="str">
            <v>TPU</v>
          </cell>
          <cell r="O25" t="str">
            <v>Trần Hạo Nhị</v>
          </cell>
          <cell r="P25" t="str">
            <v>SG027</v>
          </cell>
        </row>
        <row r="26">
          <cell r="L26">
            <v>0</v>
          </cell>
          <cell r="M26">
            <v>0</v>
          </cell>
          <cell r="N26">
            <v>0</v>
          </cell>
          <cell r="O26" t="str">
            <v>Dương Thị Kim Hồng</v>
          </cell>
          <cell r="P26" t="str">
            <v>sg029</v>
          </cell>
        </row>
        <row r="27">
          <cell r="L27">
            <v>0</v>
          </cell>
          <cell r="M27">
            <v>0</v>
          </cell>
          <cell r="N27">
            <v>0</v>
          </cell>
          <cell r="O27" t="str">
            <v>Trương Quang Thanh</v>
          </cell>
          <cell r="P27" t="str">
            <v>sg011</v>
          </cell>
        </row>
        <row r="28">
          <cell r="L28">
            <v>0</v>
          </cell>
          <cell r="M28">
            <v>0</v>
          </cell>
          <cell r="N28">
            <v>0</v>
          </cell>
          <cell r="O28" t="str">
            <v>4 SALE</v>
          </cell>
          <cell r="P28" t="str">
            <v>4 SALE</v>
          </cell>
        </row>
      </sheetData>
    </sheetDataSet>
  </externalBook>
</externalLink>
</file>

<file path=xl/tables/table1.xml><?xml version="1.0" encoding="utf-8"?>
<table xmlns="http://schemas.openxmlformats.org/spreadsheetml/2006/main" id="4" name="Table13" displayName="Table13" ref="A2:N2964" totalsRowShown="0" headerRowDxfId="67" headerRowBorderDxfId="66" tableBorderDxfId="65" totalsRowBorderDxfId="64">
  <autoFilter ref="A2:N2964">
    <filterColumn colId="0">
      <filters>
        <filter val="GS0001"/>
        <filter val="GS0002"/>
        <filter val="GS0003"/>
        <filter val="GS0004"/>
        <filter val="GS0005"/>
        <filter val="GS0006"/>
        <filter val="GS0007"/>
        <filter val="GS0008"/>
        <filter val="GS0009"/>
        <filter val="GS0010"/>
        <filter val="GS0011"/>
        <filter val="GS0012"/>
        <filter val="GS0014"/>
        <filter val="GS0015"/>
        <filter val="GS0016"/>
        <filter val="GS0017"/>
        <filter val="GS0019"/>
        <filter val="GS0020"/>
        <filter val="GS0021"/>
        <filter val="GS0022"/>
        <filter val="GS0024"/>
        <filter val="GS0025"/>
        <filter val="GS0026"/>
        <filter val="GS0027"/>
        <filter val="GS0028"/>
        <filter val="GS0030"/>
        <filter val="GS0031"/>
        <filter val="GS0032"/>
        <filter val="GS0033"/>
        <filter val="GS0034"/>
        <filter val="GS0036"/>
        <filter val="GS0037"/>
        <filter val="GS0038"/>
        <filter val="GS0039"/>
        <filter val="GS0040"/>
        <filter val="GS0041"/>
        <filter val="GS0042"/>
        <filter val="GS0045"/>
        <filter val="GS0048"/>
        <filter val="GS0049"/>
        <filter val="GS0050"/>
        <filter val="GS0051"/>
        <filter val="GS0052"/>
        <filter val="GS0053"/>
        <filter val="GS0054"/>
        <filter val="GS0056"/>
        <filter val="GS0059"/>
        <filter val="GS0060"/>
        <filter val="GS0061"/>
        <filter val="GS0062"/>
        <filter val="GS0063"/>
        <filter val="GS0064"/>
        <filter val="GS0065"/>
        <filter val="GS0066"/>
        <filter val="GS0067"/>
        <filter val="GS0068"/>
        <filter val="GS0069"/>
        <filter val="GS0070"/>
        <filter val="GS0071"/>
        <filter val="GS0072"/>
        <filter val="GS0074"/>
        <filter val="GS0075"/>
        <filter val="GS0076"/>
        <filter val="GS0077"/>
        <filter val="GS0079"/>
        <filter val="GS0081"/>
        <filter val="GS0082"/>
        <filter val="GS0083"/>
        <filter val="GS0084"/>
        <filter val="GS0085"/>
        <filter val="GS0086"/>
        <filter val="GS0087"/>
        <filter val="GS0088"/>
        <filter val="GS0089"/>
        <filter val="GS0090"/>
        <filter val="GS0091"/>
        <filter val="GS0092"/>
        <filter val="GS0093"/>
        <filter val="GS0094"/>
        <filter val="GS0095"/>
        <filter val="GS0096"/>
        <filter val="GS0097"/>
        <filter val="GS0098"/>
        <filter val="GS0099"/>
        <filter val="GS0101"/>
        <filter val="GS0102"/>
        <filter val="GS0103"/>
        <filter val="GS0104"/>
        <filter val="GS0105"/>
        <filter val="GS0106"/>
        <filter val="GS0107"/>
        <filter val="GS0111"/>
        <filter val="GS0112"/>
        <filter val="GS0113"/>
        <filter val="GS0115"/>
        <filter val="GS0116"/>
        <filter val="GS0117"/>
        <filter val="GS0119"/>
        <filter val="GS0120"/>
        <filter val="GS0121"/>
        <filter val="GS0123"/>
        <filter val="GS0124"/>
        <filter val="GS0125"/>
        <filter val="GS0126"/>
        <filter val="GS0128"/>
        <filter val="GS0129"/>
        <filter val="GS0130"/>
        <filter val="GS0131"/>
        <filter val="GS0132"/>
        <filter val="GS0135"/>
        <filter val="GS0136"/>
        <filter val="GS0137"/>
        <filter val="GS0138"/>
        <filter val="GS0139"/>
        <filter val="GS0140"/>
        <filter val="GS0141"/>
        <filter val="GS0142"/>
        <filter val="GS0143"/>
        <filter val="GS0144"/>
        <filter val="GS0145"/>
        <filter val="GS0146"/>
        <filter val="GS0147"/>
        <filter val="GS0149"/>
        <filter val="GS0150"/>
        <filter val="GS0151"/>
        <filter val="GS0152"/>
        <filter val="GS0153"/>
        <filter val="GS0154"/>
        <filter val="GS0155"/>
        <filter val="GS0156"/>
        <filter val="GS0157"/>
        <filter val="GS0158"/>
        <filter val="GS0159"/>
        <filter val="GS0160"/>
        <filter val="GS0161"/>
        <filter val="GS0162"/>
        <filter val="GS0163"/>
        <filter val="GS0164"/>
        <filter val="GS0165"/>
        <filter val="GS0166"/>
        <filter val="GS0167"/>
        <filter val="GS0168"/>
        <filter val="GS0169"/>
        <filter val="GS0170"/>
        <filter val="GS0171"/>
        <filter val="GS0172"/>
        <filter val="GS0173"/>
        <filter val="GS0174"/>
        <filter val="GS0175"/>
        <filter val="GS0176"/>
        <filter val="GS0177"/>
        <filter val="GS0179"/>
        <filter val="GS0180"/>
        <filter val="GS0181"/>
        <filter val="GS0182"/>
        <filter val="GS0183"/>
        <filter val="GS0184"/>
        <filter val="GS0185"/>
        <filter val="GS0186"/>
        <filter val="GS0187"/>
        <filter val="GS0190"/>
        <filter val="GS0191"/>
        <filter val="GS0192"/>
        <filter val="GS0193"/>
        <filter val="GS0194"/>
        <filter val="GS0195"/>
        <filter val="GS0196"/>
        <filter val="GS0197"/>
        <filter val="GS0200"/>
        <filter val="GS0201"/>
        <filter val="GS0203"/>
        <filter val="GS0204"/>
        <filter val="GS0205"/>
        <filter val="GS0206"/>
        <filter val="GS0209"/>
        <filter val="GS0211"/>
        <filter val="GS0212"/>
        <filter val="GS0215"/>
        <filter val="GS0217"/>
        <filter val="GS0218"/>
        <filter val="GS0219"/>
        <filter val="GS0220"/>
        <filter val="GS0223"/>
        <filter val="GS0224"/>
        <filter val="GS0226"/>
        <filter val="GS0227"/>
        <filter val="GS0229"/>
        <filter val="GS0232"/>
        <filter val="GS0233"/>
        <filter val="GS0234"/>
        <filter val="GS0235"/>
        <filter val="GS0236"/>
        <filter val="GS0237"/>
        <filter val="GS0239"/>
        <filter val="GS0242"/>
        <filter val="GS0243"/>
        <filter val="GS0244"/>
        <filter val="GS0247"/>
        <filter val="GS0250"/>
        <filter val="GS0251"/>
        <filter val="GS0256"/>
        <filter val="GS0260"/>
        <filter val="GS0262"/>
        <filter val="GS0265"/>
        <filter val="GS0268"/>
        <filter val="GS0269"/>
        <filter val="GS0272"/>
        <filter val="GS0274"/>
        <filter val="GS0275"/>
        <filter val="GS0282"/>
        <filter val="GS0283"/>
        <filter val="GS0284"/>
        <filter val="GS0286"/>
        <filter val="GS0288"/>
        <filter val="GS0289"/>
        <filter val="GS0299"/>
        <filter val="GS0302"/>
        <filter val="GS0303"/>
        <filter val="GS0304"/>
        <filter val="GS0308"/>
        <filter val="GS0309"/>
        <filter val="GS0311"/>
        <filter val="GS0316"/>
        <filter val="GS0318"/>
        <filter val="GS0321"/>
        <filter val="GS0323"/>
        <filter val="GS0331"/>
        <filter val="GS0400"/>
        <filter val="GS0406"/>
        <filter val="GS25"/>
        <filter val="GS6000"/>
        <filter val="GS6001"/>
        <filter val="GS6101"/>
        <filter val="GS6104"/>
      </filters>
    </filterColumn>
  </autoFilter>
  <tableColumns count="14">
    <tableColumn id="2" name="Mã khách hàng" dataDxfId="63"/>
    <tableColumn id="1" name="MÃ MISA" dataDxfId="62" dataCellStyle="Normal 3"/>
    <tableColumn id="3" name="Tên khách hàng" dataDxfId="61"/>
    <tableColumn id="4" name="Địa chỉ" dataDxfId="60"/>
    <tableColumn id="5" name="Nhóm KH, NCC" dataDxfId="59"/>
    <tableColumn id="6" name="Quận" dataDxfId="58"/>
    <tableColumn id="7" name="Tỉnh" dataDxfId="57"/>
    <tableColumn id="8" name="Sale " dataDxfId="56"/>
    <tableColumn id="9" name="TÊN NV" dataDxfId="55">
      <calculatedColumnFormula>+IFERROR(VLOOKUP($H3,'[2]NHÂN VIÊN'!$B:$C,2,0),"")</calculatedColumnFormula>
    </tableColumn>
    <tableColumn id="10" name="tắt" dataDxfId="54">
      <calculatedColumnFormula>+LEFT($B3,2)</calculatedColumnFormula>
    </tableColumn>
    <tableColumn id="11" name="HỆ THỐNG" dataDxfId="53"/>
    <tableColumn id="12" name="MÔ HÌNH" dataDxfId="52"/>
    <tableColumn id="13" name="Supervisor" dataDxfId="51">
      <calculatedColumnFormula>+IFERROR(VLOOKUP($K3,'[2]NHÂN VIÊN'!$H:$I,2,0),"")</calculatedColumnFormula>
    </tableColumn>
    <tableColumn id="14" name="TÌNH TRẠNG" dataDxfId="50"/>
  </tableColumns>
  <tableStyleInfo showFirstColumn="0" showLastColumn="0" showRowStripes="1" showColumnStripes="0"/>
</table>
</file>

<file path=xl/tables/table2.xml><?xml version="1.0" encoding="utf-8"?>
<table xmlns="http://schemas.openxmlformats.org/spreadsheetml/2006/main" id="2" name="Table2" displayName="Table2" ref="A4:F1172" totalsRowShown="0" headerRowDxfId="49" dataDxfId="47" headerRowBorderDxfId="48" tableBorderDxfId="46">
  <autoFilter ref="A4:F1172">
    <filterColumn colId="1">
      <filters>
        <filter val="BRG"/>
      </filters>
    </filterColumn>
  </autoFilter>
  <tableColumns count="6">
    <tableColumn id="2" name="Mã Giá" dataDxfId="45"/>
    <tableColumn id="1" name="Nhóm khách hàng" dataDxfId="44"/>
    <tableColumn id="5" name="Mã hàng" dataDxfId="43"/>
    <tableColumn id="6" name="Tên hàng" dataDxfId="42"/>
    <tableColumn id="7" name="Giá bán công bố" dataDxfId="41" dataCellStyle="Comma [0]"/>
    <tableColumn id="8" name="Giá trên đơn đặt hàng / xuất hóa đơn" dataDxfId="40" dataCellStyle="Comma [0]"/>
  </tableColumns>
  <tableStyleInfo name="TableStyleLight9" showFirstColumn="0" showLastColumn="0" showRowStripes="1" showColumnStripes="0"/>
</table>
</file>

<file path=xl/tables/table3.xml><?xml version="1.0" encoding="utf-8"?>
<table xmlns="http://schemas.openxmlformats.org/spreadsheetml/2006/main" id="1" name="DS_HH_VT" displayName="DS_HH_VT" ref="A1:E67" totalsRowShown="0" headerRowDxfId="39" headerRowBorderDxfId="38" tableBorderDxfId="37" totalsRowBorderDxfId="36">
  <autoFilter ref="A1:E67">
    <filterColumn colId="4">
      <customFilters>
        <customFilter operator="notEqual" val="0"/>
      </customFilters>
    </filterColumn>
  </autoFilter>
  <tableColumns count="5">
    <tableColumn id="1" name="Mã hàng" dataDxfId="35" dataCellStyle="Normal 2"/>
    <tableColumn id="2" name="Tên hàng" dataDxfId="34" dataCellStyle="Normal 2"/>
    <tableColumn id="3" name="ĐVT" dataDxfId="33" dataCellStyle="Normal 2"/>
    <tableColumn id="4" name="Tình Trạng"/>
    <tableColumn id="7" name="TỔNG CỘNG" dataDxfId="32">
      <calculatedColumnFormula>SUM(F2:AI2)</calculatedColumnFormula>
    </tableColumn>
  </tableColumns>
  <tableStyleInfo name="TableStyleLight9" showFirstColumn="0" showLastColumn="0" showRowStripes="1" showColumnStripes="0"/>
</table>
</file>

<file path=xl/tables/table4.xml><?xml version="1.0" encoding="utf-8"?>
<table xmlns="http://schemas.openxmlformats.org/spreadsheetml/2006/main" id="64" name="Table32465" displayName="Table32465" ref="A1:E14" totalsRowShown="0" headerRowDxfId="31" dataDxfId="30" tableBorderDxfId="29" headerRowCellStyle="Normal 2" dataCellStyle="Normal 2">
  <autoFilter ref="A1:E14"/>
  <tableColumns count="5">
    <tableColumn id="1" name="Mã nhân viên" dataDxfId="28" dataCellStyle="Normal 2"/>
    <tableColumn id="2" name="Tên nhân viên" dataDxfId="27" dataCellStyle="Normal 2"/>
    <tableColumn id="3" name="Giới tính" dataDxfId="26" dataCellStyle="Normal 2"/>
    <tableColumn id="4" name="Chức danh" dataDxfId="25" dataCellStyle="Normal 2"/>
    <tableColumn id="5" name="Tên đơn vị" dataDxfId="24" dataCellStyle="Normal 2"/>
  </tableColumns>
  <tableStyleInfo name="TableStyleLight9" showFirstColumn="0" showLastColumn="0" showRowStripes="1" showColumnStripes="0"/>
</table>
</file>

<file path=xl/tables/table5.xml><?xml version="1.0" encoding="utf-8"?>
<table xmlns="http://schemas.openxmlformats.org/spreadsheetml/2006/main" id="3" name="Table3" displayName="Table3" ref="A1:R2380" totalsRowShown="0" headerRowDxfId="23" dataDxfId="22" tableBorderDxfId="21" dataCellStyle="Normal 2">
  <autoFilter ref="A1:R2380"/>
  <tableColumns count="18">
    <tableColumn id="1" name="Mã khách hàng" dataDxfId="20" dataCellStyle="Normal 2"/>
    <tableColumn id="2" name="Tên khách hàng" dataDxfId="19" dataCellStyle="Normal 2"/>
    <tableColumn id="3" name="Diễn giải" dataDxfId="18" dataCellStyle="Normal 2"/>
    <tableColumn id="4" name="Tỉnh/TP" dataDxfId="17" dataCellStyle="Normal 2"/>
    <tableColumn id="5" name="Quận/Huyện" dataDxfId="16" dataCellStyle="Normal 2"/>
    <tableColumn id="6" name="Phường/Xã" dataDxfId="15" dataCellStyle="Normal 2"/>
    <tableColumn id="7" name="Nhân viên" dataDxfId="14" dataCellStyle="Normal 2"/>
    <tableColumn id="8" name="Tên nhân viên" dataDxfId="13" dataCellStyle="Normal 2"/>
    <tableColumn id="9" name="Nhóm KH, NCC" dataDxfId="12" dataCellStyle="Normal 2"/>
    <tableColumn id="10" name="Người liên hệ" dataDxfId="11" dataCellStyle="Normal 2"/>
    <tableColumn id="11" name="Địa điểm giao hàng" dataDxfId="10" dataCellStyle="Normal 2"/>
    <tableColumn id="12" name="Mã số thuế" dataDxfId="9" dataCellStyle="Normal 2"/>
    <tableColumn id="13" name="Địa chỉ" dataDxfId="8" dataCellStyle="Normal 2"/>
    <tableColumn id="14" name="Số ngày được nợ" dataDxfId="7" dataCellStyle="Normal 2"/>
    <tableColumn id="15" name="Ngừng theo dõi" dataDxfId="6" dataCellStyle="Normal 2"/>
    <tableColumn id="16" name="Chi nhánh" dataDxfId="5" dataCellStyle="Normal 2"/>
    <tableColumn id="17" name="Phân loại" dataDxfId="4" dataCellStyle="Normal 2"/>
    <tableColumn id="18" name="Nhóm KH" dataDxfId="3" dataCellStyle="Normal 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06"/>
  <sheetViews>
    <sheetView tabSelected="1" topLeftCell="F1" workbookViewId="0">
      <selection activeCell="K3" sqref="K3"/>
    </sheetView>
  </sheetViews>
  <sheetFormatPr defaultRowHeight="15.75" x14ac:dyDescent="0.25"/>
  <cols>
    <col min="1" max="5" width="0" style="67" hidden="1" customWidth="1"/>
    <col min="6" max="6" width="9.140625" style="67"/>
    <col min="7" max="7" width="15.5703125" style="67" hidden="1" customWidth="1"/>
    <col min="8" max="8" width="19.28515625" style="80" bestFit="1" customWidth="1"/>
    <col min="9" max="9" width="18.7109375" style="80" bestFit="1" customWidth="1"/>
    <col min="10" max="10" width="16" style="67" customWidth="1"/>
    <col min="11" max="11" width="16.42578125" style="67" customWidth="1"/>
    <col min="12" max="12" width="23.28515625" style="67" customWidth="1"/>
    <col min="13" max="13" width="11.5703125" style="67" hidden="1" customWidth="1"/>
    <col min="14" max="14" width="14.42578125" style="67" hidden="1" customWidth="1"/>
    <col min="15" max="15" width="16" style="67" customWidth="1"/>
    <col min="16" max="16" width="16.28515625" style="67" hidden="1" customWidth="1"/>
    <col min="17" max="17" width="7.7109375" style="67" hidden="1" customWidth="1"/>
    <col min="18" max="18" width="0.7109375" style="67" hidden="1" customWidth="1"/>
    <col min="19" max="19" width="25.42578125" style="68" customWidth="1"/>
    <col min="20" max="20" width="11.42578125" style="67" customWidth="1"/>
    <col min="21" max="21" width="9.7109375" style="67" bestFit="1" customWidth="1"/>
    <col min="22" max="22" width="9.140625" style="67"/>
    <col min="23" max="23" width="12.7109375" style="67" bestFit="1" customWidth="1"/>
    <col min="24" max="24" width="22.5703125" style="67" bestFit="1" customWidth="1"/>
    <col min="25" max="31" width="9.140625" style="67"/>
    <col min="32" max="32" width="15.28515625" style="67" customWidth="1"/>
    <col min="33" max="35" width="9.140625" style="67"/>
    <col min="36" max="39" width="9.140625" style="67" customWidth="1"/>
    <col min="40" max="47" width="9.140625" style="67"/>
    <col min="48" max="50" width="0" style="67" hidden="1" customWidth="1"/>
    <col min="51" max="51" width="21.42578125" style="68" customWidth="1"/>
    <col min="52" max="52" width="22.42578125" style="68" customWidth="1"/>
    <col min="53" max="53" width="20.7109375" style="67" customWidth="1"/>
    <col min="54" max="54" width="13" style="67" customWidth="1"/>
    <col min="55" max="16384" width="9.140625" style="67"/>
  </cols>
  <sheetData>
    <row r="1" spans="1:52" x14ac:dyDescent="0.25">
      <c r="A1" s="54" t="s">
        <v>7129</v>
      </c>
      <c r="B1" s="69" t="s">
        <v>7192</v>
      </c>
      <c r="C1" s="54" t="s">
        <v>7193</v>
      </c>
      <c r="D1" s="54" t="s">
        <v>7194</v>
      </c>
      <c r="E1" s="54" t="s">
        <v>7195</v>
      </c>
      <c r="F1" s="54" t="s">
        <v>7196</v>
      </c>
      <c r="G1" s="54" t="s">
        <v>7197</v>
      </c>
      <c r="H1" s="70" t="s">
        <v>7130</v>
      </c>
      <c r="I1" s="70" t="s">
        <v>7131</v>
      </c>
      <c r="J1" s="54" t="s">
        <v>7132</v>
      </c>
      <c r="K1" s="54" t="s">
        <v>7198</v>
      </c>
      <c r="L1" s="54" t="s">
        <v>7199</v>
      </c>
      <c r="M1" s="54" t="s">
        <v>7200</v>
      </c>
      <c r="N1" s="70" t="s">
        <v>7201</v>
      </c>
      <c r="O1" s="69" t="s">
        <v>1821</v>
      </c>
      <c r="P1" s="54" t="s">
        <v>10</v>
      </c>
      <c r="Q1" s="54" t="s">
        <v>1829</v>
      </c>
      <c r="R1" s="54" t="s">
        <v>1828</v>
      </c>
      <c r="S1" s="55" t="s">
        <v>0</v>
      </c>
      <c r="T1" s="54" t="s">
        <v>7202</v>
      </c>
      <c r="U1" s="54" t="s">
        <v>11</v>
      </c>
      <c r="V1" s="71" t="s">
        <v>1830</v>
      </c>
      <c r="W1" s="72" t="s">
        <v>1</v>
      </c>
      <c r="X1" s="72" t="s">
        <v>2</v>
      </c>
      <c r="Y1" s="72" t="s">
        <v>14</v>
      </c>
      <c r="Z1" s="72" t="s">
        <v>7203</v>
      </c>
      <c r="AA1" s="72" t="s">
        <v>7204</v>
      </c>
      <c r="AB1" s="72" t="s">
        <v>9</v>
      </c>
      <c r="AC1" s="73" t="s">
        <v>3</v>
      </c>
      <c r="AD1" s="74" t="s">
        <v>12</v>
      </c>
      <c r="AE1" s="74" t="s">
        <v>4</v>
      </c>
      <c r="AF1" s="74" t="s">
        <v>5</v>
      </c>
      <c r="AG1" s="73" t="s">
        <v>7205</v>
      </c>
      <c r="AH1" s="73" t="s">
        <v>8</v>
      </c>
      <c r="AI1" s="72" t="s">
        <v>7206</v>
      </c>
      <c r="AJ1" s="73" t="s">
        <v>7207</v>
      </c>
      <c r="AK1" s="72" t="s">
        <v>7208</v>
      </c>
      <c r="AL1" s="73" t="s">
        <v>7209</v>
      </c>
      <c r="AM1" s="72" t="s">
        <v>7210</v>
      </c>
      <c r="AN1" s="72" t="s">
        <v>6</v>
      </c>
      <c r="AO1" s="73" t="s">
        <v>15</v>
      </c>
      <c r="AP1" s="73" t="s">
        <v>7</v>
      </c>
      <c r="AQ1" s="72" t="s">
        <v>7211</v>
      </c>
      <c r="AR1" s="72" t="s">
        <v>7212</v>
      </c>
      <c r="AS1" s="72" t="s">
        <v>7213</v>
      </c>
      <c r="AT1" s="72" t="s">
        <v>7214</v>
      </c>
      <c r="AU1" s="72" t="s">
        <v>7215</v>
      </c>
      <c r="AV1" s="72" t="s">
        <v>7134</v>
      </c>
      <c r="AW1" s="72" t="s">
        <v>7135</v>
      </c>
      <c r="AX1" s="75" t="s">
        <v>7133</v>
      </c>
      <c r="AY1" s="56" t="s">
        <v>7128</v>
      </c>
      <c r="AZ1" s="55" t="s">
        <v>7216</v>
      </c>
    </row>
    <row r="2" spans="1:52" x14ac:dyDescent="0.25">
      <c r="A2" s="62"/>
      <c r="B2" s="60"/>
      <c r="C2" s="60"/>
      <c r="D2" s="60"/>
      <c r="E2" s="60"/>
      <c r="F2" s="62">
        <v>0</v>
      </c>
      <c r="G2" s="60"/>
      <c r="H2" s="76">
        <v>46170</v>
      </c>
      <c r="I2" s="76">
        <v>46170</v>
      </c>
      <c r="J2" s="57" t="s">
        <v>18259</v>
      </c>
      <c r="K2" s="57" t="s">
        <v>18260</v>
      </c>
      <c r="L2" s="58" t="s">
        <v>18171</v>
      </c>
      <c r="M2" s="59"/>
      <c r="N2" s="77"/>
      <c r="O2" s="60" t="s">
        <v>15890</v>
      </c>
      <c r="P2" s="59"/>
      <c r="Q2" s="59"/>
      <c r="R2" s="59"/>
      <c r="S2" s="61" t="s">
        <v>18171</v>
      </c>
      <c r="T2" s="59"/>
      <c r="U2" s="62" t="s">
        <v>7436</v>
      </c>
      <c r="V2" s="67">
        <v>60</v>
      </c>
      <c r="W2" s="59" t="s">
        <v>22</v>
      </c>
      <c r="X2" s="59" t="s">
        <v>23</v>
      </c>
      <c r="Y2" s="59"/>
      <c r="Z2" s="62" t="str">
        <f t="shared" ref="Z2:Z41" si="0">IF(W2&lt;&gt;"","131","")</f>
        <v>131</v>
      </c>
      <c r="AA2" s="62" t="str">
        <f t="shared" ref="AA2:AA41" si="1">IF(W2&lt;&gt;"","5111","")</f>
        <v>5111</v>
      </c>
      <c r="AB2" s="62" t="s">
        <v>19</v>
      </c>
      <c r="AC2" s="60">
        <v>3</v>
      </c>
      <c r="AD2" s="60"/>
      <c r="AE2" s="60">
        <v>55201</v>
      </c>
      <c r="AF2" s="62">
        <v>165603</v>
      </c>
      <c r="AG2" s="60"/>
      <c r="AH2" s="62">
        <f t="shared" ref="AH2:AH4" si="2">IF(AF2&gt;0,AF2*AG2,"")</f>
        <v>0</v>
      </c>
      <c r="AI2" s="62" t="str">
        <f t="shared" ref="AI2:AI17" si="3">IF(AH2&lt;&gt;"","5111","")</f>
        <v>5111</v>
      </c>
      <c r="AJ2" s="60"/>
      <c r="AK2" s="59"/>
      <c r="AL2" s="60"/>
      <c r="AM2" s="59"/>
      <c r="AN2" s="62">
        <v>8</v>
      </c>
      <c r="AO2" s="60"/>
      <c r="AP2" s="62">
        <f>AF2*AN2/100</f>
        <v>13248.24</v>
      </c>
      <c r="AQ2" s="62" t="str">
        <f t="shared" ref="AQ2" si="4">IF(AN2&lt;&gt;"","33311","")</f>
        <v>33311</v>
      </c>
      <c r="AR2" s="62" t="str">
        <f t="shared" ref="AR2" si="5">IF(AN2&lt;&gt;"","1","")</f>
        <v>1</v>
      </c>
      <c r="AS2" s="78" t="s">
        <v>7217</v>
      </c>
      <c r="AT2" s="67" t="str">
        <f t="shared" ref="AT2" si="6">IF(W2&lt;&gt;"","632","")</f>
        <v>632</v>
      </c>
      <c r="AU2" s="67" t="str">
        <f t="shared" ref="AU2" si="7">IF(W2&lt;&gt;"","156","")</f>
        <v>156</v>
      </c>
      <c r="AV2" s="79"/>
      <c r="AW2" s="79"/>
      <c r="AX2" s="63"/>
      <c r="AY2" s="65" t="s">
        <v>18171</v>
      </c>
      <c r="AZ2" s="65" t="s">
        <v>18171</v>
      </c>
    </row>
    <row r="3" spans="1:52" x14ac:dyDescent="0.25">
      <c r="A3" s="62"/>
      <c r="B3" s="60"/>
      <c r="C3" s="60"/>
      <c r="D3" s="60"/>
      <c r="E3" s="60"/>
      <c r="F3" s="62">
        <v>0</v>
      </c>
      <c r="G3" s="60"/>
      <c r="H3" s="76">
        <v>46170</v>
      </c>
      <c r="I3" s="76">
        <v>46170</v>
      </c>
      <c r="J3" s="62" t="str">
        <f>IF(AY3="","",IF(AY3=AY2,J2,"BH"&amp;VALUE(RIGHT(J2,LEN(J2)-2))+1))</f>
        <v>BH15180</v>
      </c>
      <c r="K3" s="62" t="str">
        <f>IF(AZ3="","",IF(AZ3=AZ2,K2,"XK"&amp;VALUE(RIGHT(K2,LEN(K2)-2))+1))</f>
        <v>XK17970</v>
      </c>
      <c r="L3" s="59" t="s">
        <v>18171</v>
      </c>
      <c r="M3" s="59"/>
      <c r="N3" s="77"/>
      <c r="O3" s="60" t="s">
        <v>15890</v>
      </c>
      <c r="P3" s="59"/>
      <c r="Q3" s="59"/>
      <c r="R3" s="59"/>
      <c r="S3" s="64" t="s">
        <v>18171</v>
      </c>
      <c r="T3" s="59"/>
      <c r="U3" s="62" t="s">
        <v>7436</v>
      </c>
      <c r="V3" s="67">
        <v>60</v>
      </c>
      <c r="W3" s="59" t="s">
        <v>17</v>
      </c>
      <c r="X3" s="59" t="s">
        <v>18</v>
      </c>
      <c r="Y3" s="59"/>
      <c r="Z3" s="62" t="str">
        <f t="shared" si="0"/>
        <v>131</v>
      </c>
      <c r="AA3" s="62" t="str">
        <f t="shared" si="1"/>
        <v>5111</v>
      </c>
      <c r="AB3" s="62" t="s">
        <v>19</v>
      </c>
      <c r="AC3" s="60">
        <v>3</v>
      </c>
      <c r="AD3" s="60"/>
      <c r="AE3" s="60">
        <v>71081</v>
      </c>
      <c r="AF3" s="62">
        <v>213243</v>
      </c>
      <c r="AG3" s="60"/>
      <c r="AH3" s="62">
        <f t="shared" si="2"/>
        <v>0</v>
      </c>
      <c r="AI3" s="62" t="str">
        <f t="shared" si="3"/>
        <v>5111</v>
      </c>
      <c r="AJ3" s="60"/>
      <c r="AK3" s="59"/>
      <c r="AL3" s="60"/>
      <c r="AM3" s="59"/>
      <c r="AN3" s="62">
        <v>8</v>
      </c>
      <c r="AO3" s="60"/>
      <c r="AP3" s="62">
        <f t="shared" ref="AP3:AP11" si="8">AF3*AN3/100</f>
        <v>17059.439999999999</v>
      </c>
      <c r="AQ3" s="62" t="str">
        <f t="shared" ref="AQ3:AQ11" si="9">IF(AN3&lt;&gt;"","33311","")</f>
        <v>33311</v>
      </c>
      <c r="AR3" s="62" t="str">
        <f t="shared" ref="AR3:AR11" si="10">IF(AN3&lt;&gt;"","1","")</f>
        <v>1</v>
      </c>
      <c r="AS3" s="78" t="s">
        <v>7217</v>
      </c>
      <c r="AT3" s="67" t="str">
        <f t="shared" ref="AT3:AT11" si="11">IF(W3&lt;&gt;"","632","")</f>
        <v>632</v>
      </c>
      <c r="AU3" s="67" t="str">
        <f t="shared" ref="AU3:AU11" si="12">IF(W3&lt;&gt;"","156","")</f>
        <v>156</v>
      </c>
      <c r="AV3" s="79"/>
      <c r="AW3" s="79"/>
      <c r="AX3" s="63"/>
      <c r="AY3" s="65" t="s">
        <v>18171</v>
      </c>
      <c r="AZ3" s="66" t="s">
        <v>18171</v>
      </c>
    </row>
    <row r="4" spans="1:52" x14ac:dyDescent="0.25">
      <c r="A4" s="62"/>
      <c r="B4" s="60"/>
      <c r="C4" s="60"/>
      <c r="D4" s="60"/>
      <c r="E4" s="60"/>
      <c r="F4" s="62">
        <v>0</v>
      </c>
      <c r="G4" s="60"/>
      <c r="H4" s="76">
        <v>46170</v>
      </c>
      <c r="I4" s="76">
        <v>46170</v>
      </c>
      <c r="J4" s="62" t="str">
        <f t="shared" ref="J4:J21" si="13">IF(AY4="","",IF(AY4=AY3,J3,"BH"&amp;VALUE(RIGHT(J3,LEN(J3)-2))+1))</f>
        <v>BH15180</v>
      </c>
      <c r="K4" s="62" t="str">
        <f t="shared" ref="K4:K21" si="14">IF(AZ4="","",IF(AZ4=AZ3,K3,"XK"&amp;VALUE(RIGHT(K3,LEN(K3)-2))+1))</f>
        <v>XK17970</v>
      </c>
      <c r="L4" s="59" t="s">
        <v>18171</v>
      </c>
      <c r="M4" s="59"/>
      <c r="N4" s="77"/>
      <c r="O4" s="60" t="s">
        <v>15890</v>
      </c>
      <c r="P4" s="59"/>
      <c r="Q4" s="59"/>
      <c r="R4" s="59"/>
      <c r="S4" s="64" t="s">
        <v>18171</v>
      </c>
      <c r="T4" s="59"/>
      <c r="U4" s="62" t="s">
        <v>7436</v>
      </c>
      <c r="V4" s="67">
        <v>60</v>
      </c>
      <c r="W4" s="59" t="s">
        <v>25</v>
      </c>
      <c r="X4" s="59" t="s">
        <v>26</v>
      </c>
      <c r="Y4" s="59"/>
      <c r="Z4" s="62" t="str">
        <f t="shared" si="0"/>
        <v>131</v>
      </c>
      <c r="AA4" s="62" t="str">
        <f t="shared" si="1"/>
        <v>5111</v>
      </c>
      <c r="AB4" s="62" t="s">
        <v>19</v>
      </c>
      <c r="AC4" s="60">
        <v>3</v>
      </c>
      <c r="AD4" s="60"/>
      <c r="AE4" s="60">
        <v>61155</v>
      </c>
      <c r="AF4" s="62">
        <v>183465</v>
      </c>
      <c r="AG4" s="60"/>
      <c r="AH4" s="62">
        <f t="shared" si="2"/>
        <v>0</v>
      </c>
      <c r="AI4" s="62" t="str">
        <f t="shared" si="3"/>
        <v>5111</v>
      </c>
      <c r="AJ4" s="60"/>
      <c r="AK4" s="59"/>
      <c r="AL4" s="60"/>
      <c r="AM4" s="59"/>
      <c r="AN4" s="62">
        <v>8</v>
      </c>
      <c r="AO4" s="60"/>
      <c r="AP4" s="62">
        <f t="shared" si="8"/>
        <v>14677.2</v>
      </c>
      <c r="AQ4" s="62" t="str">
        <f t="shared" si="9"/>
        <v>33311</v>
      </c>
      <c r="AR4" s="62" t="str">
        <f t="shared" si="10"/>
        <v>1</v>
      </c>
      <c r="AS4" s="78" t="s">
        <v>7217</v>
      </c>
      <c r="AT4" s="67" t="str">
        <f t="shared" si="11"/>
        <v>632</v>
      </c>
      <c r="AU4" s="67" t="str">
        <f t="shared" si="12"/>
        <v>156</v>
      </c>
      <c r="AV4" s="79"/>
      <c r="AW4" s="79"/>
      <c r="AX4" s="63"/>
      <c r="AY4" s="65" t="s">
        <v>18171</v>
      </c>
      <c r="AZ4" s="66" t="s">
        <v>18171</v>
      </c>
    </row>
    <row r="5" spans="1:52" x14ac:dyDescent="0.25">
      <c r="A5" s="62"/>
      <c r="B5" s="60"/>
      <c r="C5" s="60"/>
      <c r="D5" s="60"/>
      <c r="E5" s="60"/>
      <c r="F5" s="62">
        <v>0</v>
      </c>
      <c r="G5" s="60"/>
      <c r="H5" s="76">
        <v>46170</v>
      </c>
      <c r="I5" s="76">
        <v>46170</v>
      </c>
      <c r="J5" s="62" t="str">
        <f t="shared" si="13"/>
        <v>BH15180</v>
      </c>
      <c r="K5" s="62" t="str">
        <f t="shared" si="14"/>
        <v>XK17970</v>
      </c>
      <c r="L5" s="59" t="s">
        <v>18171</v>
      </c>
      <c r="M5" s="59"/>
      <c r="N5" s="77"/>
      <c r="O5" s="60" t="s">
        <v>15890</v>
      </c>
      <c r="P5" s="59"/>
      <c r="Q5" s="59"/>
      <c r="R5" s="59"/>
      <c r="S5" s="64" t="s">
        <v>18171</v>
      </c>
      <c r="T5" s="59"/>
      <c r="U5" s="62" t="s">
        <v>7436</v>
      </c>
      <c r="V5" s="67">
        <v>60</v>
      </c>
      <c r="W5" s="59" t="s">
        <v>20</v>
      </c>
      <c r="X5" s="59" t="s">
        <v>21</v>
      </c>
      <c r="Y5" s="59"/>
      <c r="Z5" s="62" t="str">
        <f t="shared" si="0"/>
        <v>131</v>
      </c>
      <c r="AA5" s="62" t="str">
        <f t="shared" si="1"/>
        <v>5111</v>
      </c>
      <c r="AB5" s="62" t="s">
        <v>19</v>
      </c>
      <c r="AC5" s="60">
        <v>3</v>
      </c>
      <c r="AD5" s="60"/>
      <c r="AE5" s="60">
        <v>116611</v>
      </c>
      <c r="AF5" s="62">
        <v>349833</v>
      </c>
      <c r="AG5" s="60"/>
      <c r="AH5" s="62">
        <f t="shared" ref="AH5:AH42" si="15">IF(AF5&gt;0,AF5*AG5,"")</f>
        <v>0</v>
      </c>
      <c r="AI5" s="62" t="str">
        <f t="shared" si="3"/>
        <v>5111</v>
      </c>
      <c r="AJ5" s="60"/>
      <c r="AK5" s="59"/>
      <c r="AL5" s="60"/>
      <c r="AM5" s="59"/>
      <c r="AN5" s="62">
        <v>8</v>
      </c>
      <c r="AO5" s="60"/>
      <c r="AP5" s="62">
        <f t="shared" si="8"/>
        <v>27986.639999999999</v>
      </c>
      <c r="AQ5" s="62" t="str">
        <f t="shared" si="9"/>
        <v>33311</v>
      </c>
      <c r="AR5" s="62" t="str">
        <f t="shared" si="10"/>
        <v>1</v>
      </c>
      <c r="AS5" s="78" t="s">
        <v>7217</v>
      </c>
      <c r="AT5" s="67" t="str">
        <f t="shared" si="11"/>
        <v>632</v>
      </c>
      <c r="AU5" s="67" t="str">
        <f t="shared" si="12"/>
        <v>156</v>
      </c>
      <c r="AV5" s="79"/>
      <c r="AW5" s="79"/>
      <c r="AX5" s="63"/>
      <c r="AY5" s="65" t="s">
        <v>18171</v>
      </c>
      <c r="AZ5" s="66" t="s">
        <v>18171</v>
      </c>
    </row>
    <row r="6" spans="1:52" x14ac:dyDescent="0.25">
      <c r="A6" s="62"/>
      <c r="B6" s="60"/>
      <c r="C6" s="60"/>
      <c r="D6" s="60"/>
      <c r="E6" s="60"/>
      <c r="F6" s="62">
        <v>0</v>
      </c>
      <c r="G6" s="60"/>
      <c r="H6" s="76">
        <v>46170</v>
      </c>
      <c r="I6" s="76">
        <v>46170</v>
      </c>
      <c r="J6" s="62" t="str">
        <f t="shared" si="13"/>
        <v>BH15181</v>
      </c>
      <c r="K6" s="62" t="str">
        <f t="shared" si="14"/>
        <v>XK17971</v>
      </c>
      <c r="L6" s="59" t="s">
        <v>18172</v>
      </c>
      <c r="M6" s="59"/>
      <c r="N6" s="77"/>
      <c r="O6" s="60" t="s">
        <v>16364</v>
      </c>
      <c r="P6" s="59"/>
      <c r="Q6" s="59"/>
      <c r="R6" s="59"/>
      <c r="S6" s="64" t="s">
        <v>18172</v>
      </c>
      <c r="T6" s="59"/>
      <c r="U6" s="62" t="s">
        <v>7436</v>
      </c>
      <c r="V6" s="67">
        <v>60</v>
      </c>
      <c r="W6" s="59" t="s">
        <v>37</v>
      </c>
      <c r="X6" s="59" t="s">
        <v>38</v>
      </c>
      <c r="Y6" s="59"/>
      <c r="Z6" s="62" t="str">
        <f t="shared" si="0"/>
        <v>131</v>
      </c>
      <c r="AA6" s="62" t="str">
        <f t="shared" si="1"/>
        <v>5111</v>
      </c>
      <c r="AB6" s="62" t="s">
        <v>19</v>
      </c>
      <c r="AC6" s="60">
        <v>2</v>
      </c>
      <c r="AD6" s="60"/>
      <c r="AE6" s="60">
        <v>43560</v>
      </c>
      <c r="AF6" s="62">
        <v>87120</v>
      </c>
      <c r="AG6" s="60"/>
      <c r="AH6" s="62">
        <f t="shared" si="15"/>
        <v>0</v>
      </c>
      <c r="AI6" s="62" t="str">
        <f t="shared" si="3"/>
        <v>5111</v>
      </c>
      <c r="AJ6" s="60"/>
      <c r="AK6" s="59"/>
      <c r="AL6" s="60"/>
      <c r="AM6" s="59"/>
      <c r="AN6" s="62">
        <v>8</v>
      </c>
      <c r="AO6" s="60"/>
      <c r="AP6" s="62">
        <f t="shared" si="8"/>
        <v>6969.6</v>
      </c>
      <c r="AQ6" s="62" t="str">
        <f t="shared" si="9"/>
        <v>33311</v>
      </c>
      <c r="AR6" s="62" t="str">
        <f t="shared" si="10"/>
        <v>1</v>
      </c>
      <c r="AS6" s="78" t="s">
        <v>7217</v>
      </c>
      <c r="AT6" s="67" t="str">
        <f t="shared" si="11"/>
        <v>632</v>
      </c>
      <c r="AU6" s="67" t="str">
        <f t="shared" si="12"/>
        <v>156</v>
      </c>
      <c r="AV6" s="79"/>
      <c r="AW6" s="79"/>
      <c r="AX6" s="63"/>
      <c r="AY6" s="65" t="s">
        <v>18172</v>
      </c>
      <c r="AZ6" s="66" t="s">
        <v>18172</v>
      </c>
    </row>
    <row r="7" spans="1:52" x14ac:dyDescent="0.25">
      <c r="A7" s="62"/>
      <c r="B7" s="60"/>
      <c r="C7" s="60"/>
      <c r="D7" s="60"/>
      <c r="E7" s="60"/>
      <c r="F7" s="62">
        <v>0</v>
      </c>
      <c r="G7" s="60"/>
      <c r="H7" s="76">
        <v>46170</v>
      </c>
      <c r="I7" s="76">
        <v>46170</v>
      </c>
      <c r="J7" s="62" t="str">
        <f t="shared" si="13"/>
        <v>BH15181</v>
      </c>
      <c r="K7" s="62" t="str">
        <f t="shared" si="14"/>
        <v>XK17971</v>
      </c>
      <c r="L7" s="59" t="s">
        <v>18172</v>
      </c>
      <c r="M7" s="59"/>
      <c r="N7" s="77"/>
      <c r="O7" s="60" t="s">
        <v>16364</v>
      </c>
      <c r="P7" s="59"/>
      <c r="Q7" s="59"/>
      <c r="R7" s="59"/>
      <c r="S7" s="64" t="s">
        <v>18172</v>
      </c>
      <c r="T7" s="59"/>
      <c r="U7" s="62" t="s">
        <v>7436</v>
      </c>
      <c r="V7" s="67">
        <v>60</v>
      </c>
      <c r="W7" s="59" t="s">
        <v>31</v>
      </c>
      <c r="X7" s="59" t="s">
        <v>32</v>
      </c>
      <c r="Y7" s="59"/>
      <c r="Z7" s="62" t="str">
        <f t="shared" si="0"/>
        <v>131</v>
      </c>
      <c r="AA7" s="62" t="str">
        <f t="shared" si="1"/>
        <v>5111</v>
      </c>
      <c r="AB7" s="62" t="s">
        <v>19</v>
      </c>
      <c r="AC7" s="60">
        <v>2</v>
      </c>
      <c r="AD7" s="60"/>
      <c r="AE7" s="60">
        <v>70950</v>
      </c>
      <c r="AF7" s="62">
        <v>141900</v>
      </c>
      <c r="AG7" s="60"/>
      <c r="AH7" s="62">
        <f t="shared" si="15"/>
        <v>0</v>
      </c>
      <c r="AI7" s="62" t="str">
        <f t="shared" si="3"/>
        <v>5111</v>
      </c>
      <c r="AJ7" s="60"/>
      <c r="AK7" s="59"/>
      <c r="AL7" s="60"/>
      <c r="AM7" s="59"/>
      <c r="AN7" s="62">
        <v>8</v>
      </c>
      <c r="AO7" s="60"/>
      <c r="AP7" s="62">
        <f t="shared" si="8"/>
        <v>11352</v>
      </c>
      <c r="AQ7" s="62" t="str">
        <f t="shared" si="9"/>
        <v>33311</v>
      </c>
      <c r="AR7" s="62" t="str">
        <f t="shared" si="10"/>
        <v>1</v>
      </c>
      <c r="AS7" s="78" t="s">
        <v>7217</v>
      </c>
      <c r="AT7" s="67" t="str">
        <f t="shared" si="11"/>
        <v>632</v>
      </c>
      <c r="AU7" s="67" t="str">
        <f t="shared" si="12"/>
        <v>156</v>
      </c>
      <c r="AV7" s="79"/>
      <c r="AW7" s="79"/>
      <c r="AX7" s="63"/>
      <c r="AY7" s="65" t="s">
        <v>18172</v>
      </c>
      <c r="AZ7" s="66" t="s">
        <v>18172</v>
      </c>
    </row>
    <row r="8" spans="1:52" x14ac:dyDescent="0.25">
      <c r="A8" s="62"/>
      <c r="B8" s="60"/>
      <c r="C8" s="60"/>
      <c r="D8" s="60"/>
      <c r="E8" s="60"/>
      <c r="F8" s="62">
        <v>0</v>
      </c>
      <c r="G8" s="60"/>
      <c r="H8" s="76">
        <v>46170</v>
      </c>
      <c r="I8" s="76">
        <v>46170</v>
      </c>
      <c r="J8" s="62" t="str">
        <f t="shared" si="13"/>
        <v>BH15181</v>
      </c>
      <c r="K8" s="62" t="str">
        <f t="shared" si="14"/>
        <v>XK17971</v>
      </c>
      <c r="L8" s="59" t="s">
        <v>18172</v>
      </c>
      <c r="M8" s="59"/>
      <c r="N8" s="77"/>
      <c r="O8" s="60" t="s">
        <v>16364</v>
      </c>
      <c r="P8" s="59"/>
      <c r="Q8" s="59"/>
      <c r="R8" s="59"/>
      <c r="S8" s="64" t="s">
        <v>18172</v>
      </c>
      <c r="T8" s="59"/>
      <c r="U8" s="62" t="s">
        <v>7436</v>
      </c>
      <c r="V8" s="67">
        <v>60</v>
      </c>
      <c r="W8" s="59" t="s">
        <v>17</v>
      </c>
      <c r="X8" s="59" t="s">
        <v>18</v>
      </c>
      <c r="Y8" s="59"/>
      <c r="Z8" s="62" t="str">
        <f t="shared" si="0"/>
        <v>131</v>
      </c>
      <c r="AA8" s="62" t="str">
        <f t="shared" si="1"/>
        <v>5111</v>
      </c>
      <c r="AB8" s="62" t="s">
        <v>19</v>
      </c>
      <c r="AC8" s="60">
        <v>3</v>
      </c>
      <c r="AD8" s="60"/>
      <c r="AE8" s="60">
        <v>71081</v>
      </c>
      <c r="AF8" s="62">
        <v>213243</v>
      </c>
      <c r="AG8" s="60"/>
      <c r="AH8" s="62">
        <f t="shared" si="15"/>
        <v>0</v>
      </c>
      <c r="AI8" s="62" t="str">
        <f t="shared" si="3"/>
        <v>5111</v>
      </c>
      <c r="AJ8" s="60"/>
      <c r="AK8" s="59"/>
      <c r="AL8" s="60"/>
      <c r="AM8" s="59"/>
      <c r="AN8" s="62">
        <v>8</v>
      </c>
      <c r="AO8" s="60"/>
      <c r="AP8" s="62">
        <f t="shared" si="8"/>
        <v>17059.439999999999</v>
      </c>
      <c r="AQ8" s="62" t="str">
        <f t="shared" si="9"/>
        <v>33311</v>
      </c>
      <c r="AR8" s="62" t="str">
        <f t="shared" si="10"/>
        <v>1</v>
      </c>
      <c r="AS8" s="78" t="s">
        <v>7217</v>
      </c>
      <c r="AT8" s="67" t="str">
        <f t="shared" si="11"/>
        <v>632</v>
      </c>
      <c r="AU8" s="67" t="str">
        <f t="shared" si="12"/>
        <v>156</v>
      </c>
      <c r="AV8" s="79"/>
      <c r="AW8" s="79"/>
      <c r="AX8" s="63"/>
      <c r="AY8" s="65" t="s">
        <v>18172</v>
      </c>
      <c r="AZ8" s="66" t="s">
        <v>18172</v>
      </c>
    </row>
    <row r="9" spans="1:52" ht="15" customHeight="1" x14ac:dyDescent="0.25">
      <c r="A9" s="62"/>
      <c r="B9" s="60"/>
      <c r="C9" s="60"/>
      <c r="D9" s="60"/>
      <c r="E9" s="60"/>
      <c r="F9" s="62">
        <v>0</v>
      </c>
      <c r="G9" s="60"/>
      <c r="H9" s="76">
        <v>46170</v>
      </c>
      <c r="I9" s="76">
        <v>46170</v>
      </c>
      <c r="J9" s="62" t="str">
        <f t="shared" si="13"/>
        <v>BH15181</v>
      </c>
      <c r="K9" s="62" t="str">
        <f t="shared" si="14"/>
        <v>XK17971</v>
      </c>
      <c r="L9" s="59" t="s">
        <v>18172</v>
      </c>
      <c r="M9" s="59"/>
      <c r="N9" s="77"/>
      <c r="O9" s="60" t="s">
        <v>16364</v>
      </c>
      <c r="P9" s="59"/>
      <c r="Q9" s="59"/>
      <c r="R9" s="59"/>
      <c r="S9" s="64" t="s">
        <v>18172</v>
      </c>
      <c r="T9" s="59"/>
      <c r="U9" s="62" t="s">
        <v>7436</v>
      </c>
      <c r="V9" s="67">
        <v>60</v>
      </c>
      <c r="W9" s="59" t="s">
        <v>20</v>
      </c>
      <c r="X9" s="59" t="s">
        <v>21</v>
      </c>
      <c r="Y9" s="59"/>
      <c r="Z9" s="62" t="str">
        <f t="shared" si="0"/>
        <v>131</v>
      </c>
      <c r="AA9" s="62" t="str">
        <f t="shared" si="1"/>
        <v>5111</v>
      </c>
      <c r="AB9" s="62" t="s">
        <v>19</v>
      </c>
      <c r="AC9" s="60">
        <v>2</v>
      </c>
      <c r="AD9" s="60"/>
      <c r="AE9" s="60">
        <v>116611</v>
      </c>
      <c r="AF9" s="62">
        <v>233222</v>
      </c>
      <c r="AG9" s="60"/>
      <c r="AH9" s="62">
        <f t="shared" si="15"/>
        <v>0</v>
      </c>
      <c r="AI9" s="62" t="str">
        <f t="shared" si="3"/>
        <v>5111</v>
      </c>
      <c r="AJ9" s="60"/>
      <c r="AK9" s="59"/>
      <c r="AL9" s="60"/>
      <c r="AM9" s="59"/>
      <c r="AN9" s="62">
        <v>8</v>
      </c>
      <c r="AO9" s="60"/>
      <c r="AP9" s="62">
        <f t="shared" si="8"/>
        <v>18657.759999999998</v>
      </c>
      <c r="AQ9" s="62" t="str">
        <f t="shared" si="9"/>
        <v>33311</v>
      </c>
      <c r="AR9" s="62" t="str">
        <f t="shared" si="10"/>
        <v>1</v>
      </c>
      <c r="AS9" s="78" t="s">
        <v>7217</v>
      </c>
      <c r="AT9" s="67" t="str">
        <f t="shared" si="11"/>
        <v>632</v>
      </c>
      <c r="AU9" s="67" t="str">
        <f t="shared" si="12"/>
        <v>156</v>
      </c>
      <c r="AV9" s="79"/>
      <c r="AW9" s="79"/>
      <c r="AX9" s="63"/>
      <c r="AY9" s="65" t="s">
        <v>18172</v>
      </c>
      <c r="AZ9" s="66" t="s">
        <v>18172</v>
      </c>
    </row>
    <row r="10" spans="1:52" x14ac:dyDescent="0.25">
      <c r="A10" s="62"/>
      <c r="B10" s="60"/>
      <c r="C10" s="60"/>
      <c r="D10" s="60"/>
      <c r="E10" s="60"/>
      <c r="F10" s="62">
        <v>0</v>
      </c>
      <c r="G10" s="60"/>
      <c r="H10" s="76">
        <v>46170</v>
      </c>
      <c r="I10" s="76">
        <v>46170</v>
      </c>
      <c r="J10" s="62" t="str">
        <f t="shared" si="13"/>
        <v>BH15182</v>
      </c>
      <c r="K10" s="62" t="str">
        <f t="shared" si="14"/>
        <v>XK17972</v>
      </c>
      <c r="L10" s="59" t="s">
        <v>18173</v>
      </c>
      <c r="M10" s="59"/>
      <c r="N10" s="77"/>
      <c r="O10" s="60" t="s">
        <v>16654</v>
      </c>
      <c r="P10" s="59"/>
      <c r="Q10" s="59"/>
      <c r="R10" s="59"/>
      <c r="S10" s="64" t="s">
        <v>18173</v>
      </c>
      <c r="T10" s="59"/>
      <c r="U10" s="62" t="s">
        <v>7436</v>
      </c>
      <c r="V10" s="67">
        <v>60</v>
      </c>
      <c r="W10" s="59" t="s">
        <v>22</v>
      </c>
      <c r="X10" s="59" t="s">
        <v>23</v>
      </c>
      <c r="Y10" s="59"/>
      <c r="Z10" s="62" t="str">
        <f t="shared" si="0"/>
        <v>131</v>
      </c>
      <c r="AA10" s="62" t="str">
        <f t="shared" si="1"/>
        <v>5111</v>
      </c>
      <c r="AB10" s="62" t="s">
        <v>19</v>
      </c>
      <c r="AC10" s="60">
        <v>3</v>
      </c>
      <c r="AD10" s="60"/>
      <c r="AE10" s="60">
        <v>55201</v>
      </c>
      <c r="AF10" s="62">
        <v>165603</v>
      </c>
      <c r="AG10" s="60"/>
      <c r="AH10" s="62">
        <f t="shared" si="15"/>
        <v>0</v>
      </c>
      <c r="AI10" s="62" t="str">
        <f t="shared" si="3"/>
        <v>5111</v>
      </c>
      <c r="AJ10" s="60"/>
      <c r="AK10" s="59"/>
      <c r="AL10" s="60"/>
      <c r="AM10" s="59"/>
      <c r="AN10" s="62">
        <v>8</v>
      </c>
      <c r="AO10" s="60"/>
      <c r="AP10" s="62">
        <f t="shared" si="8"/>
        <v>13248.24</v>
      </c>
      <c r="AQ10" s="62" t="str">
        <f t="shared" si="9"/>
        <v>33311</v>
      </c>
      <c r="AR10" s="62" t="str">
        <f t="shared" si="10"/>
        <v>1</v>
      </c>
      <c r="AS10" s="78" t="s">
        <v>7217</v>
      </c>
      <c r="AT10" s="67" t="str">
        <f t="shared" si="11"/>
        <v>632</v>
      </c>
      <c r="AU10" s="67" t="str">
        <f t="shared" si="12"/>
        <v>156</v>
      </c>
      <c r="AV10" s="79"/>
      <c r="AW10" s="79"/>
      <c r="AX10" s="63"/>
      <c r="AY10" s="65" t="s">
        <v>18173</v>
      </c>
      <c r="AZ10" s="66" t="s">
        <v>18173</v>
      </c>
    </row>
    <row r="11" spans="1:52" x14ac:dyDescent="0.25">
      <c r="A11" s="62"/>
      <c r="B11" s="60"/>
      <c r="C11" s="60"/>
      <c r="D11" s="60"/>
      <c r="E11" s="60"/>
      <c r="F11" s="62">
        <v>0</v>
      </c>
      <c r="G11" s="60"/>
      <c r="H11" s="76">
        <v>46170</v>
      </c>
      <c r="I11" s="76">
        <v>46170</v>
      </c>
      <c r="J11" s="62" t="str">
        <f t="shared" si="13"/>
        <v>BH15182</v>
      </c>
      <c r="K11" s="62" t="str">
        <f t="shared" si="14"/>
        <v>XK17972</v>
      </c>
      <c r="L11" s="59" t="s">
        <v>18173</v>
      </c>
      <c r="M11" s="59"/>
      <c r="N11" s="77"/>
      <c r="O11" s="60" t="s">
        <v>16654</v>
      </c>
      <c r="P11" s="59"/>
      <c r="Q11" s="59"/>
      <c r="R11" s="59"/>
      <c r="S11" s="64" t="s">
        <v>18173</v>
      </c>
      <c r="T11" s="59"/>
      <c r="U11" s="62" t="s">
        <v>7436</v>
      </c>
      <c r="V11" s="67">
        <v>60</v>
      </c>
      <c r="W11" s="59" t="s">
        <v>20</v>
      </c>
      <c r="X11" s="59" t="s">
        <v>21</v>
      </c>
      <c r="Y11" s="59"/>
      <c r="Z11" s="62" t="str">
        <f t="shared" si="0"/>
        <v>131</v>
      </c>
      <c r="AA11" s="62" t="str">
        <f t="shared" si="1"/>
        <v>5111</v>
      </c>
      <c r="AB11" s="62" t="s">
        <v>19</v>
      </c>
      <c r="AC11" s="60">
        <v>2</v>
      </c>
      <c r="AD11" s="60"/>
      <c r="AE11" s="60">
        <v>116611</v>
      </c>
      <c r="AF11" s="62">
        <v>233222</v>
      </c>
      <c r="AG11" s="60"/>
      <c r="AH11" s="62">
        <f t="shared" si="15"/>
        <v>0</v>
      </c>
      <c r="AI11" s="62" t="str">
        <f t="shared" si="3"/>
        <v>5111</v>
      </c>
      <c r="AJ11" s="60"/>
      <c r="AK11" s="59"/>
      <c r="AL11" s="60"/>
      <c r="AM11" s="59"/>
      <c r="AN11" s="62">
        <v>8</v>
      </c>
      <c r="AO11" s="60"/>
      <c r="AP11" s="62">
        <f t="shared" si="8"/>
        <v>18657.759999999998</v>
      </c>
      <c r="AQ11" s="62" t="str">
        <f t="shared" si="9"/>
        <v>33311</v>
      </c>
      <c r="AR11" s="62" t="str">
        <f t="shared" si="10"/>
        <v>1</v>
      </c>
      <c r="AS11" s="78" t="s">
        <v>7217</v>
      </c>
      <c r="AT11" s="67" t="str">
        <f t="shared" si="11"/>
        <v>632</v>
      </c>
      <c r="AU11" s="67" t="str">
        <f t="shared" si="12"/>
        <v>156</v>
      </c>
      <c r="AV11" s="79"/>
      <c r="AW11" s="79"/>
      <c r="AX11" s="63"/>
      <c r="AY11" s="65" t="s">
        <v>18173</v>
      </c>
      <c r="AZ11" s="66" t="s">
        <v>18173</v>
      </c>
    </row>
    <row r="12" spans="1:52" x14ac:dyDescent="0.25">
      <c r="A12" s="62"/>
      <c r="B12" s="60"/>
      <c r="C12" s="60"/>
      <c r="D12" s="60"/>
      <c r="E12" s="60"/>
      <c r="F12" s="62">
        <v>0</v>
      </c>
      <c r="G12" s="60"/>
      <c r="H12" s="76">
        <v>46170</v>
      </c>
      <c r="I12" s="76">
        <v>46170</v>
      </c>
      <c r="J12" s="62" t="str">
        <f t="shared" si="13"/>
        <v>BH15182</v>
      </c>
      <c r="K12" s="62" t="str">
        <f t="shared" si="14"/>
        <v>XK17972</v>
      </c>
      <c r="L12" s="59" t="s">
        <v>18173</v>
      </c>
      <c r="M12" s="59"/>
      <c r="N12" s="77"/>
      <c r="O12" s="60" t="s">
        <v>16654</v>
      </c>
      <c r="P12" s="59"/>
      <c r="Q12" s="59"/>
      <c r="R12" s="59"/>
      <c r="S12" s="64" t="s">
        <v>18173</v>
      </c>
      <c r="T12" s="59"/>
      <c r="U12" s="62" t="s">
        <v>7436</v>
      </c>
      <c r="V12" s="67">
        <v>60</v>
      </c>
      <c r="W12" s="59" t="s">
        <v>17</v>
      </c>
      <c r="X12" s="59" t="s">
        <v>18</v>
      </c>
      <c r="Y12" s="59"/>
      <c r="Z12" s="62" t="str">
        <f t="shared" si="0"/>
        <v>131</v>
      </c>
      <c r="AA12" s="62" t="str">
        <f t="shared" si="1"/>
        <v>5111</v>
      </c>
      <c r="AB12" s="62" t="s">
        <v>19</v>
      </c>
      <c r="AC12" s="60">
        <v>3</v>
      </c>
      <c r="AD12" s="60"/>
      <c r="AE12" s="60">
        <v>71081</v>
      </c>
      <c r="AF12" s="62">
        <v>213243</v>
      </c>
      <c r="AG12" s="60"/>
      <c r="AH12" s="62">
        <f t="shared" si="15"/>
        <v>0</v>
      </c>
      <c r="AI12" s="62" t="str">
        <f t="shared" si="3"/>
        <v>5111</v>
      </c>
      <c r="AJ12" s="60"/>
      <c r="AK12" s="59"/>
      <c r="AL12" s="60"/>
      <c r="AM12" s="59"/>
      <c r="AN12" s="62">
        <v>8</v>
      </c>
      <c r="AO12" s="60"/>
      <c r="AP12" s="62">
        <f t="shared" ref="AP12:AP13" si="16">AF12*AN12/100</f>
        <v>17059.439999999999</v>
      </c>
      <c r="AQ12" s="62" t="str">
        <f t="shared" ref="AQ12:AQ13" si="17">IF(AN12&lt;&gt;"","33311","")</f>
        <v>33311</v>
      </c>
      <c r="AR12" s="62" t="str">
        <f t="shared" ref="AR12:AR13" si="18">IF(AN12&lt;&gt;"","1","")</f>
        <v>1</v>
      </c>
      <c r="AS12" s="78" t="s">
        <v>7217</v>
      </c>
      <c r="AT12" s="67" t="str">
        <f t="shared" ref="AT12:AT13" si="19">IF(W12&lt;&gt;"","632","")</f>
        <v>632</v>
      </c>
      <c r="AU12" s="67" t="str">
        <f t="shared" ref="AU12:AU13" si="20">IF(W12&lt;&gt;"","156","")</f>
        <v>156</v>
      </c>
      <c r="AV12" s="79"/>
      <c r="AW12" s="79"/>
      <c r="AX12" s="63"/>
      <c r="AY12" s="65" t="s">
        <v>18173</v>
      </c>
      <c r="AZ12" s="66" t="s">
        <v>18173</v>
      </c>
    </row>
    <row r="13" spans="1:52" x14ac:dyDescent="0.25">
      <c r="A13" s="62"/>
      <c r="B13" s="60"/>
      <c r="C13" s="60"/>
      <c r="D13" s="60"/>
      <c r="E13" s="60"/>
      <c r="F13" s="62">
        <v>0</v>
      </c>
      <c r="G13" s="60"/>
      <c r="H13" s="76">
        <v>46170</v>
      </c>
      <c r="I13" s="76">
        <v>46170</v>
      </c>
      <c r="J13" s="62" t="str">
        <f t="shared" si="13"/>
        <v>BH15183</v>
      </c>
      <c r="K13" s="62" t="str">
        <f t="shared" si="14"/>
        <v>XK17973</v>
      </c>
      <c r="L13" s="59" t="s">
        <v>18174</v>
      </c>
      <c r="M13" s="59"/>
      <c r="N13" s="77"/>
      <c r="O13" s="60" t="s">
        <v>17275</v>
      </c>
      <c r="P13" s="59"/>
      <c r="Q13" s="59"/>
      <c r="R13" s="59"/>
      <c r="S13" s="64" t="s">
        <v>18174</v>
      </c>
      <c r="T13" s="59"/>
      <c r="U13" s="62" t="s">
        <v>18168</v>
      </c>
      <c r="V13" s="67">
        <v>60</v>
      </c>
      <c r="W13" s="59" t="s">
        <v>17</v>
      </c>
      <c r="X13" s="59" t="s">
        <v>18</v>
      </c>
      <c r="Y13" s="59"/>
      <c r="Z13" s="62" t="str">
        <f t="shared" si="0"/>
        <v>131</v>
      </c>
      <c r="AA13" s="62" t="str">
        <f t="shared" si="1"/>
        <v>5111</v>
      </c>
      <c r="AB13" s="62" t="s">
        <v>19</v>
      </c>
      <c r="AC13" s="60">
        <v>3</v>
      </c>
      <c r="AD13" s="60"/>
      <c r="AE13" s="60">
        <v>71081</v>
      </c>
      <c r="AF13" s="62">
        <v>213243</v>
      </c>
      <c r="AG13" s="60"/>
      <c r="AH13" s="62">
        <f t="shared" si="15"/>
        <v>0</v>
      </c>
      <c r="AI13" s="62" t="str">
        <f t="shared" si="3"/>
        <v>5111</v>
      </c>
      <c r="AJ13" s="60"/>
      <c r="AK13" s="59"/>
      <c r="AL13" s="60"/>
      <c r="AM13" s="59"/>
      <c r="AN13" s="62">
        <v>8</v>
      </c>
      <c r="AO13" s="60"/>
      <c r="AP13" s="62">
        <f t="shared" si="16"/>
        <v>17059.439999999999</v>
      </c>
      <c r="AQ13" s="62" t="str">
        <f t="shared" si="17"/>
        <v>33311</v>
      </c>
      <c r="AR13" s="62" t="str">
        <f t="shared" si="18"/>
        <v>1</v>
      </c>
      <c r="AS13" s="78" t="s">
        <v>7217</v>
      </c>
      <c r="AT13" s="67" t="str">
        <f t="shared" si="19"/>
        <v>632</v>
      </c>
      <c r="AU13" s="67" t="str">
        <f t="shared" si="20"/>
        <v>156</v>
      </c>
      <c r="AV13" s="79"/>
      <c r="AW13" s="79"/>
      <c r="AX13" s="63"/>
      <c r="AY13" s="65" t="s">
        <v>18174</v>
      </c>
      <c r="AZ13" s="66" t="s">
        <v>18174</v>
      </c>
    </row>
    <row r="14" spans="1:52" x14ac:dyDescent="0.25">
      <c r="A14" s="62"/>
      <c r="B14" s="60"/>
      <c r="C14" s="60"/>
      <c r="D14" s="60"/>
      <c r="E14" s="60"/>
      <c r="F14" s="62">
        <v>0</v>
      </c>
      <c r="G14" s="60"/>
      <c r="H14" s="76">
        <v>46170</v>
      </c>
      <c r="I14" s="76">
        <v>46170</v>
      </c>
      <c r="J14" s="62" t="str">
        <f t="shared" si="13"/>
        <v>BH15183</v>
      </c>
      <c r="K14" s="62" t="str">
        <f t="shared" si="14"/>
        <v>XK17973</v>
      </c>
      <c r="L14" s="59" t="s">
        <v>18174</v>
      </c>
      <c r="M14" s="59"/>
      <c r="N14" s="77"/>
      <c r="O14" s="60" t="s">
        <v>17275</v>
      </c>
      <c r="P14" s="59"/>
      <c r="Q14" s="59"/>
      <c r="R14" s="59"/>
      <c r="S14" s="64" t="s">
        <v>18174</v>
      </c>
      <c r="T14" s="59"/>
      <c r="U14" s="62" t="s">
        <v>18168</v>
      </c>
      <c r="V14" s="67">
        <v>60</v>
      </c>
      <c r="W14" s="59" t="s">
        <v>37</v>
      </c>
      <c r="X14" s="59" t="s">
        <v>38</v>
      </c>
      <c r="Y14" s="59"/>
      <c r="Z14" s="62" t="str">
        <f t="shared" si="0"/>
        <v>131</v>
      </c>
      <c r="AA14" s="62" t="str">
        <f t="shared" si="1"/>
        <v>5111</v>
      </c>
      <c r="AB14" s="62" t="s">
        <v>19</v>
      </c>
      <c r="AC14" s="60">
        <v>1</v>
      </c>
      <c r="AD14" s="60"/>
      <c r="AE14" s="60">
        <v>43560</v>
      </c>
      <c r="AF14" s="62">
        <v>43560</v>
      </c>
      <c r="AG14" s="60"/>
      <c r="AH14" s="62">
        <f t="shared" si="15"/>
        <v>0</v>
      </c>
      <c r="AI14" s="62" t="str">
        <f t="shared" si="3"/>
        <v>5111</v>
      </c>
      <c r="AJ14" s="60"/>
      <c r="AK14" s="59"/>
      <c r="AL14" s="60"/>
      <c r="AM14" s="59"/>
      <c r="AN14" s="62">
        <v>8</v>
      </c>
      <c r="AO14" s="60"/>
      <c r="AP14" s="62">
        <f t="shared" ref="AP14:AP65" si="21">AF14*AN14/100</f>
        <v>3484.8</v>
      </c>
      <c r="AQ14" s="62" t="str">
        <f t="shared" ref="AQ14:AQ65" si="22">IF(AN14&lt;&gt;"","33311","")</f>
        <v>33311</v>
      </c>
      <c r="AR14" s="62" t="str">
        <f t="shared" ref="AR14:AR65" si="23">IF(AN14&lt;&gt;"","1","")</f>
        <v>1</v>
      </c>
      <c r="AS14" s="78" t="s">
        <v>7217</v>
      </c>
      <c r="AT14" s="67" t="str">
        <f t="shared" ref="AT14:AT65" si="24">IF(W14&lt;&gt;"","632","")</f>
        <v>632</v>
      </c>
      <c r="AU14" s="67" t="str">
        <f t="shared" ref="AU14:AU65" si="25">IF(W14&lt;&gt;"","156","")</f>
        <v>156</v>
      </c>
      <c r="AV14" s="79"/>
      <c r="AW14" s="79"/>
      <c r="AX14" s="63"/>
      <c r="AY14" s="65" t="s">
        <v>18174</v>
      </c>
      <c r="AZ14" s="66" t="s">
        <v>18174</v>
      </c>
    </row>
    <row r="15" spans="1:52" x14ac:dyDescent="0.25">
      <c r="A15" s="62"/>
      <c r="B15" s="60"/>
      <c r="C15" s="60"/>
      <c r="D15" s="60"/>
      <c r="E15" s="60"/>
      <c r="F15" s="62">
        <v>0</v>
      </c>
      <c r="G15" s="60"/>
      <c r="H15" s="76">
        <v>46170</v>
      </c>
      <c r="I15" s="76">
        <v>46170</v>
      </c>
      <c r="J15" s="62" t="str">
        <f t="shared" si="13"/>
        <v>BH15183</v>
      </c>
      <c r="K15" s="62" t="str">
        <f t="shared" si="14"/>
        <v>XK17973</v>
      </c>
      <c r="L15" s="59" t="s">
        <v>18174</v>
      </c>
      <c r="M15" s="59"/>
      <c r="N15" s="77"/>
      <c r="O15" s="60" t="s">
        <v>17275</v>
      </c>
      <c r="P15" s="59"/>
      <c r="Q15" s="59"/>
      <c r="R15" s="59"/>
      <c r="S15" s="64" t="s">
        <v>18174</v>
      </c>
      <c r="T15" s="59"/>
      <c r="U15" s="62" t="s">
        <v>18168</v>
      </c>
      <c r="V15" s="67">
        <v>60</v>
      </c>
      <c r="W15" s="59" t="s">
        <v>41</v>
      </c>
      <c r="X15" s="59" t="s">
        <v>42</v>
      </c>
      <c r="Y15" s="59"/>
      <c r="Z15" s="62" t="str">
        <f t="shared" si="0"/>
        <v>131</v>
      </c>
      <c r="AA15" s="62" t="str">
        <f t="shared" si="1"/>
        <v>5111</v>
      </c>
      <c r="AB15" s="62" t="s">
        <v>19</v>
      </c>
      <c r="AC15" s="60">
        <v>1</v>
      </c>
      <c r="AD15" s="60"/>
      <c r="AE15" s="60">
        <v>46000</v>
      </c>
      <c r="AF15" s="62">
        <v>46000</v>
      </c>
      <c r="AG15" s="60"/>
      <c r="AH15" s="62">
        <f t="shared" si="15"/>
        <v>0</v>
      </c>
      <c r="AI15" s="62" t="str">
        <f t="shared" si="3"/>
        <v>5111</v>
      </c>
      <c r="AJ15" s="60"/>
      <c r="AK15" s="59"/>
      <c r="AL15" s="60"/>
      <c r="AM15" s="59"/>
      <c r="AN15" s="62">
        <v>8</v>
      </c>
      <c r="AO15" s="60"/>
      <c r="AP15" s="62">
        <f t="shared" si="21"/>
        <v>3680</v>
      </c>
      <c r="AQ15" s="62" t="str">
        <f t="shared" si="22"/>
        <v>33311</v>
      </c>
      <c r="AR15" s="62" t="str">
        <f t="shared" si="23"/>
        <v>1</v>
      </c>
      <c r="AS15" s="78" t="s">
        <v>7217</v>
      </c>
      <c r="AT15" s="67" t="str">
        <f t="shared" si="24"/>
        <v>632</v>
      </c>
      <c r="AU15" s="67" t="str">
        <f t="shared" si="25"/>
        <v>156</v>
      </c>
      <c r="AV15" s="79"/>
      <c r="AW15" s="79"/>
      <c r="AX15" s="63"/>
      <c r="AY15" s="65" t="s">
        <v>18174</v>
      </c>
      <c r="AZ15" s="66" t="s">
        <v>18174</v>
      </c>
    </row>
    <row r="16" spans="1:52" x14ac:dyDescent="0.25">
      <c r="A16" s="62"/>
      <c r="B16" s="60"/>
      <c r="C16" s="60"/>
      <c r="D16" s="60"/>
      <c r="E16" s="60"/>
      <c r="F16" s="62">
        <v>0</v>
      </c>
      <c r="G16" s="60"/>
      <c r="H16" s="76">
        <v>46170</v>
      </c>
      <c r="I16" s="76">
        <v>46170</v>
      </c>
      <c r="J16" s="62" t="str">
        <f t="shared" si="13"/>
        <v>BH15183</v>
      </c>
      <c r="K16" s="62" t="str">
        <f t="shared" si="14"/>
        <v>XK17973</v>
      </c>
      <c r="L16" s="59" t="s">
        <v>18174</v>
      </c>
      <c r="M16" s="59"/>
      <c r="N16" s="77"/>
      <c r="O16" s="60" t="s">
        <v>17275</v>
      </c>
      <c r="P16" s="59"/>
      <c r="Q16" s="59"/>
      <c r="R16" s="59"/>
      <c r="S16" s="64" t="s">
        <v>18174</v>
      </c>
      <c r="T16" s="59"/>
      <c r="U16" s="62" t="s">
        <v>18168</v>
      </c>
      <c r="V16" s="67">
        <v>60</v>
      </c>
      <c r="W16" s="59" t="s">
        <v>31</v>
      </c>
      <c r="X16" s="59" t="s">
        <v>32</v>
      </c>
      <c r="Y16" s="59"/>
      <c r="Z16" s="62" t="str">
        <f t="shared" si="0"/>
        <v>131</v>
      </c>
      <c r="AA16" s="62" t="str">
        <f t="shared" si="1"/>
        <v>5111</v>
      </c>
      <c r="AB16" s="62" t="s">
        <v>19</v>
      </c>
      <c r="AC16" s="60">
        <v>1</v>
      </c>
      <c r="AD16" s="60"/>
      <c r="AE16" s="60">
        <v>70950</v>
      </c>
      <c r="AF16" s="62">
        <v>70950</v>
      </c>
      <c r="AG16" s="60"/>
      <c r="AH16" s="62">
        <f t="shared" si="15"/>
        <v>0</v>
      </c>
      <c r="AI16" s="62" t="str">
        <f t="shared" si="3"/>
        <v>5111</v>
      </c>
      <c r="AJ16" s="60"/>
      <c r="AK16" s="59"/>
      <c r="AL16" s="60"/>
      <c r="AM16" s="59"/>
      <c r="AN16" s="62">
        <v>8</v>
      </c>
      <c r="AO16" s="60"/>
      <c r="AP16" s="62">
        <f t="shared" si="21"/>
        <v>5676</v>
      </c>
      <c r="AQ16" s="62" t="str">
        <f t="shared" si="22"/>
        <v>33311</v>
      </c>
      <c r="AR16" s="62" t="str">
        <f t="shared" si="23"/>
        <v>1</v>
      </c>
      <c r="AS16" s="78" t="s">
        <v>7217</v>
      </c>
      <c r="AT16" s="67" t="str">
        <f t="shared" si="24"/>
        <v>632</v>
      </c>
      <c r="AU16" s="67" t="str">
        <f t="shared" si="25"/>
        <v>156</v>
      </c>
      <c r="AV16" s="79"/>
      <c r="AW16" s="79"/>
      <c r="AX16" s="63"/>
      <c r="AY16" s="65" t="s">
        <v>18174</v>
      </c>
      <c r="AZ16" s="66" t="s">
        <v>18174</v>
      </c>
    </row>
    <row r="17" spans="1:52" x14ac:dyDescent="0.25">
      <c r="A17" s="62"/>
      <c r="B17" s="60"/>
      <c r="C17" s="60"/>
      <c r="D17" s="60"/>
      <c r="E17" s="60"/>
      <c r="F17" s="62">
        <v>0</v>
      </c>
      <c r="G17" s="60"/>
      <c r="H17" s="76">
        <v>46170</v>
      </c>
      <c r="I17" s="76">
        <v>46170</v>
      </c>
      <c r="J17" s="62" t="str">
        <f t="shared" si="13"/>
        <v>BH15183</v>
      </c>
      <c r="K17" s="62" t="str">
        <f t="shared" si="14"/>
        <v>XK17973</v>
      </c>
      <c r="L17" s="59" t="s">
        <v>18174</v>
      </c>
      <c r="M17" s="59"/>
      <c r="N17" s="77"/>
      <c r="O17" s="60" t="s">
        <v>17275</v>
      </c>
      <c r="P17" s="59"/>
      <c r="Q17" s="59"/>
      <c r="R17" s="59"/>
      <c r="S17" s="64" t="s">
        <v>18174</v>
      </c>
      <c r="T17" s="59"/>
      <c r="U17" s="62" t="s">
        <v>18168</v>
      </c>
      <c r="V17" s="67">
        <v>60</v>
      </c>
      <c r="W17" s="59" t="s">
        <v>25</v>
      </c>
      <c r="X17" s="59" t="s">
        <v>26</v>
      </c>
      <c r="Y17" s="59"/>
      <c r="Z17" s="62" t="str">
        <f t="shared" si="0"/>
        <v>131</v>
      </c>
      <c r="AA17" s="62" t="str">
        <f t="shared" si="1"/>
        <v>5111</v>
      </c>
      <c r="AB17" s="62" t="s">
        <v>19</v>
      </c>
      <c r="AC17" s="60">
        <v>3</v>
      </c>
      <c r="AD17" s="60"/>
      <c r="AE17" s="60">
        <v>61155</v>
      </c>
      <c r="AF17" s="62">
        <v>183465</v>
      </c>
      <c r="AG17" s="60"/>
      <c r="AH17" s="62">
        <f t="shared" si="15"/>
        <v>0</v>
      </c>
      <c r="AI17" s="62" t="str">
        <f t="shared" si="3"/>
        <v>5111</v>
      </c>
      <c r="AJ17" s="60"/>
      <c r="AK17" s="59"/>
      <c r="AL17" s="60"/>
      <c r="AM17" s="59"/>
      <c r="AN17" s="62">
        <v>8</v>
      </c>
      <c r="AO17" s="60"/>
      <c r="AP17" s="62">
        <f t="shared" si="21"/>
        <v>14677.2</v>
      </c>
      <c r="AQ17" s="62" t="str">
        <f t="shared" si="22"/>
        <v>33311</v>
      </c>
      <c r="AR17" s="62" t="str">
        <f t="shared" si="23"/>
        <v>1</v>
      </c>
      <c r="AS17" s="78" t="s">
        <v>7217</v>
      </c>
      <c r="AT17" s="67" t="str">
        <f t="shared" si="24"/>
        <v>632</v>
      </c>
      <c r="AU17" s="67" t="str">
        <f t="shared" si="25"/>
        <v>156</v>
      </c>
      <c r="AV17" s="79"/>
      <c r="AW17" s="79"/>
      <c r="AX17" s="63"/>
      <c r="AY17" s="65" t="s">
        <v>18174</v>
      </c>
      <c r="AZ17" s="66" t="s">
        <v>18174</v>
      </c>
    </row>
    <row r="18" spans="1:52" x14ac:dyDescent="0.25">
      <c r="A18" s="62"/>
      <c r="B18" s="60"/>
      <c r="C18" s="60"/>
      <c r="D18" s="60"/>
      <c r="E18" s="60"/>
      <c r="F18" s="62">
        <v>0</v>
      </c>
      <c r="G18" s="60"/>
      <c r="H18" s="76">
        <v>46170</v>
      </c>
      <c r="I18" s="76">
        <v>46170</v>
      </c>
      <c r="J18" s="62" t="str">
        <f t="shared" si="13"/>
        <v>BH15183</v>
      </c>
      <c r="K18" s="62" t="str">
        <f t="shared" si="14"/>
        <v>XK17973</v>
      </c>
      <c r="L18" s="59" t="s">
        <v>18174</v>
      </c>
      <c r="M18" s="59"/>
      <c r="N18" s="77"/>
      <c r="O18" s="60" t="s">
        <v>17275</v>
      </c>
      <c r="P18" s="59"/>
      <c r="Q18" s="59"/>
      <c r="R18" s="59"/>
      <c r="S18" s="64" t="s">
        <v>18174</v>
      </c>
      <c r="T18" s="59"/>
      <c r="U18" s="62" t="s">
        <v>18168</v>
      </c>
      <c r="V18" s="67">
        <v>60</v>
      </c>
      <c r="W18" s="59" t="s">
        <v>22</v>
      </c>
      <c r="X18" s="59" t="s">
        <v>23</v>
      </c>
      <c r="Y18" s="59"/>
      <c r="Z18" s="62" t="str">
        <f t="shared" si="0"/>
        <v>131</v>
      </c>
      <c r="AA18" s="62" t="str">
        <f t="shared" si="1"/>
        <v>5111</v>
      </c>
      <c r="AB18" s="62" t="s">
        <v>19</v>
      </c>
      <c r="AC18" s="60">
        <v>3</v>
      </c>
      <c r="AD18" s="60"/>
      <c r="AE18" s="60">
        <v>55201</v>
      </c>
      <c r="AF18" s="62">
        <v>165603</v>
      </c>
      <c r="AG18" s="60"/>
      <c r="AH18" s="62">
        <f t="shared" si="15"/>
        <v>0</v>
      </c>
      <c r="AI18" s="62" t="str">
        <f t="shared" ref="AI18:AI53" si="26">IF(AH18&lt;&gt;"","5111","")</f>
        <v>5111</v>
      </c>
      <c r="AJ18" s="60"/>
      <c r="AK18" s="59"/>
      <c r="AL18" s="60"/>
      <c r="AM18" s="59"/>
      <c r="AN18" s="62">
        <v>8</v>
      </c>
      <c r="AO18" s="60"/>
      <c r="AP18" s="62">
        <f t="shared" si="21"/>
        <v>13248.24</v>
      </c>
      <c r="AQ18" s="62" t="str">
        <f t="shared" si="22"/>
        <v>33311</v>
      </c>
      <c r="AR18" s="62" t="str">
        <f t="shared" si="23"/>
        <v>1</v>
      </c>
      <c r="AS18" s="78" t="s">
        <v>7217</v>
      </c>
      <c r="AT18" s="67" t="str">
        <f t="shared" si="24"/>
        <v>632</v>
      </c>
      <c r="AU18" s="67" t="str">
        <f t="shared" si="25"/>
        <v>156</v>
      </c>
      <c r="AV18" s="79"/>
      <c r="AW18" s="79"/>
      <c r="AX18" s="63"/>
      <c r="AY18" s="65" t="s">
        <v>18174</v>
      </c>
      <c r="AZ18" s="66" t="s">
        <v>18174</v>
      </c>
    </row>
    <row r="19" spans="1:52" x14ac:dyDescent="0.25">
      <c r="A19" s="62"/>
      <c r="B19" s="60"/>
      <c r="C19" s="60"/>
      <c r="D19" s="60"/>
      <c r="E19" s="60"/>
      <c r="F19" s="62">
        <v>0</v>
      </c>
      <c r="G19" s="60"/>
      <c r="H19" s="76">
        <v>46170</v>
      </c>
      <c r="I19" s="76">
        <v>46170</v>
      </c>
      <c r="J19" s="62" t="str">
        <f t="shared" si="13"/>
        <v>BH15184</v>
      </c>
      <c r="K19" s="62" t="str">
        <f t="shared" si="14"/>
        <v>XK17974</v>
      </c>
      <c r="L19" s="59" t="s">
        <v>18175</v>
      </c>
      <c r="M19" s="59"/>
      <c r="N19" s="77"/>
      <c r="O19" s="60" t="s">
        <v>18046</v>
      </c>
      <c r="P19" s="59"/>
      <c r="Q19" s="59"/>
      <c r="R19" s="59"/>
      <c r="S19" s="64" t="s">
        <v>18175</v>
      </c>
      <c r="T19" s="59"/>
      <c r="U19" s="62" t="s">
        <v>7436</v>
      </c>
      <c r="V19" s="67">
        <v>60</v>
      </c>
      <c r="W19" s="59" t="s">
        <v>17</v>
      </c>
      <c r="X19" s="59" t="s">
        <v>18</v>
      </c>
      <c r="Y19" s="59"/>
      <c r="Z19" s="62" t="str">
        <f t="shared" si="0"/>
        <v>131</v>
      </c>
      <c r="AA19" s="62" t="str">
        <f t="shared" si="1"/>
        <v>5111</v>
      </c>
      <c r="AB19" s="62" t="s">
        <v>19</v>
      </c>
      <c r="AC19" s="60">
        <v>3</v>
      </c>
      <c r="AD19" s="60"/>
      <c r="AE19" s="60">
        <v>71081</v>
      </c>
      <c r="AF19" s="62">
        <v>213243</v>
      </c>
      <c r="AG19" s="60"/>
      <c r="AH19" s="62">
        <f t="shared" si="15"/>
        <v>0</v>
      </c>
      <c r="AI19" s="62" t="str">
        <f t="shared" si="26"/>
        <v>5111</v>
      </c>
      <c r="AJ19" s="60"/>
      <c r="AK19" s="59"/>
      <c r="AL19" s="60"/>
      <c r="AM19" s="59"/>
      <c r="AN19" s="62">
        <v>8</v>
      </c>
      <c r="AO19" s="60"/>
      <c r="AP19" s="62">
        <f t="shared" si="21"/>
        <v>17059.439999999999</v>
      </c>
      <c r="AQ19" s="62" t="str">
        <f t="shared" si="22"/>
        <v>33311</v>
      </c>
      <c r="AR19" s="62" t="str">
        <f t="shared" si="23"/>
        <v>1</v>
      </c>
      <c r="AS19" s="78" t="s">
        <v>7217</v>
      </c>
      <c r="AT19" s="67" t="str">
        <f t="shared" si="24"/>
        <v>632</v>
      </c>
      <c r="AU19" s="67" t="str">
        <f t="shared" si="25"/>
        <v>156</v>
      </c>
      <c r="AV19" s="79"/>
      <c r="AW19" s="79"/>
      <c r="AX19" s="63"/>
      <c r="AY19" s="65" t="s">
        <v>18175</v>
      </c>
      <c r="AZ19" s="66" t="s">
        <v>18175</v>
      </c>
    </row>
    <row r="20" spans="1:52" x14ac:dyDescent="0.25">
      <c r="A20" s="62"/>
      <c r="B20" s="60"/>
      <c r="C20" s="60"/>
      <c r="D20" s="60"/>
      <c r="E20" s="60"/>
      <c r="F20" s="62">
        <v>0</v>
      </c>
      <c r="G20" s="60"/>
      <c r="H20" s="76">
        <v>46170</v>
      </c>
      <c r="I20" s="76">
        <v>46170</v>
      </c>
      <c r="J20" s="62" t="str">
        <f t="shared" si="13"/>
        <v>BH15184</v>
      </c>
      <c r="K20" s="62" t="str">
        <f t="shared" si="14"/>
        <v>XK17974</v>
      </c>
      <c r="L20" s="59" t="s">
        <v>18175</v>
      </c>
      <c r="M20" s="59"/>
      <c r="N20" s="77"/>
      <c r="O20" s="60" t="s">
        <v>18046</v>
      </c>
      <c r="P20" s="59"/>
      <c r="Q20" s="59"/>
      <c r="R20" s="59"/>
      <c r="S20" s="64" t="s">
        <v>18175</v>
      </c>
      <c r="T20" s="59"/>
      <c r="U20" s="62" t="s">
        <v>7436</v>
      </c>
      <c r="V20" s="67">
        <v>60</v>
      </c>
      <c r="W20" s="59" t="s">
        <v>31</v>
      </c>
      <c r="X20" s="59" t="s">
        <v>32</v>
      </c>
      <c r="Y20" s="59"/>
      <c r="Z20" s="62" t="str">
        <f t="shared" si="0"/>
        <v>131</v>
      </c>
      <c r="AA20" s="62" t="str">
        <f t="shared" si="1"/>
        <v>5111</v>
      </c>
      <c r="AB20" s="62" t="s">
        <v>19</v>
      </c>
      <c r="AC20" s="60">
        <v>1</v>
      </c>
      <c r="AD20" s="60"/>
      <c r="AE20" s="60">
        <v>70950</v>
      </c>
      <c r="AF20" s="62">
        <v>70950</v>
      </c>
      <c r="AG20" s="60"/>
      <c r="AH20" s="62">
        <f t="shared" si="15"/>
        <v>0</v>
      </c>
      <c r="AI20" s="62" t="str">
        <f t="shared" si="26"/>
        <v>5111</v>
      </c>
      <c r="AJ20" s="60"/>
      <c r="AK20" s="59"/>
      <c r="AL20" s="60"/>
      <c r="AM20" s="59"/>
      <c r="AN20" s="62">
        <v>8</v>
      </c>
      <c r="AO20" s="60"/>
      <c r="AP20" s="62">
        <f t="shared" si="21"/>
        <v>5676</v>
      </c>
      <c r="AQ20" s="62" t="str">
        <f t="shared" si="22"/>
        <v>33311</v>
      </c>
      <c r="AR20" s="62" t="str">
        <f t="shared" si="23"/>
        <v>1</v>
      </c>
      <c r="AS20" s="78" t="s">
        <v>7217</v>
      </c>
      <c r="AT20" s="67" t="str">
        <f t="shared" si="24"/>
        <v>632</v>
      </c>
      <c r="AU20" s="67" t="str">
        <f t="shared" si="25"/>
        <v>156</v>
      </c>
      <c r="AV20" s="79"/>
      <c r="AW20" s="79"/>
      <c r="AX20" s="63"/>
      <c r="AY20" s="65" t="s">
        <v>18175</v>
      </c>
      <c r="AZ20" s="66" t="s">
        <v>18175</v>
      </c>
    </row>
    <row r="21" spans="1:52" x14ac:dyDescent="0.25">
      <c r="A21" s="62"/>
      <c r="B21" s="60"/>
      <c r="C21" s="60"/>
      <c r="D21" s="60"/>
      <c r="E21" s="60"/>
      <c r="F21" s="62">
        <v>0</v>
      </c>
      <c r="G21" s="60"/>
      <c r="H21" s="76">
        <v>46170</v>
      </c>
      <c r="I21" s="76">
        <v>46170</v>
      </c>
      <c r="J21" s="62" t="str">
        <f t="shared" si="13"/>
        <v>BH15184</v>
      </c>
      <c r="K21" s="62" t="str">
        <f t="shared" si="14"/>
        <v>XK17974</v>
      </c>
      <c r="L21" s="59" t="s">
        <v>18175</v>
      </c>
      <c r="M21" s="59"/>
      <c r="N21" s="77"/>
      <c r="O21" s="60" t="s">
        <v>18046</v>
      </c>
      <c r="P21" s="59"/>
      <c r="Q21" s="59"/>
      <c r="R21" s="59"/>
      <c r="S21" s="64" t="s">
        <v>18175</v>
      </c>
      <c r="T21" s="59"/>
      <c r="U21" s="62" t="s">
        <v>7436</v>
      </c>
      <c r="V21" s="67">
        <v>60</v>
      </c>
      <c r="W21" s="59" t="s">
        <v>45</v>
      </c>
      <c r="X21" s="59" t="s">
        <v>46</v>
      </c>
      <c r="Y21" s="59"/>
      <c r="Z21" s="62" t="str">
        <f t="shared" si="0"/>
        <v>131</v>
      </c>
      <c r="AA21" s="62" t="str">
        <f t="shared" si="1"/>
        <v>5111</v>
      </c>
      <c r="AB21" s="62" t="s">
        <v>19</v>
      </c>
      <c r="AC21" s="60">
        <v>1</v>
      </c>
      <c r="AD21" s="60"/>
      <c r="AE21" s="60">
        <v>111606</v>
      </c>
      <c r="AF21" s="62">
        <v>111606</v>
      </c>
      <c r="AG21" s="60"/>
      <c r="AH21" s="62">
        <f t="shared" si="15"/>
        <v>0</v>
      </c>
      <c r="AI21" s="62" t="str">
        <f t="shared" si="26"/>
        <v>5111</v>
      </c>
      <c r="AJ21" s="60"/>
      <c r="AK21" s="59"/>
      <c r="AL21" s="60"/>
      <c r="AM21" s="59"/>
      <c r="AN21" s="62">
        <v>8</v>
      </c>
      <c r="AO21" s="60"/>
      <c r="AP21" s="62">
        <f t="shared" si="21"/>
        <v>8928.48</v>
      </c>
      <c r="AQ21" s="62" t="str">
        <f t="shared" si="22"/>
        <v>33311</v>
      </c>
      <c r="AR21" s="62" t="str">
        <f t="shared" si="23"/>
        <v>1</v>
      </c>
      <c r="AS21" s="78" t="s">
        <v>7217</v>
      </c>
      <c r="AT21" s="67" t="str">
        <f t="shared" si="24"/>
        <v>632</v>
      </c>
      <c r="AU21" s="67" t="str">
        <f t="shared" si="25"/>
        <v>156</v>
      </c>
      <c r="AV21" s="79"/>
      <c r="AW21" s="79"/>
      <c r="AX21" s="63"/>
      <c r="AY21" s="65" t="s">
        <v>18175</v>
      </c>
      <c r="AZ21" s="66" t="s">
        <v>18175</v>
      </c>
    </row>
    <row r="22" spans="1:52" x14ac:dyDescent="0.25">
      <c r="A22" s="62"/>
      <c r="B22" s="60"/>
      <c r="C22" s="60"/>
      <c r="D22" s="60"/>
      <c r="E22" s="60"/>
      <c r="F22" s="62">
        <v>0</v>
      </c>
      <c r="G22" s="60"/>
      <c r="H22" s="76">
        <v>46171</v>
      </c>
      <c r="I22" s="76">
        <v>46171</v>
      </c>
      <c r="J22" s="62" t="str">
        <f t="shared" ref="J22:J73" si="27">IF(AY22="","",IF(AY22=AY21,J21,"BH"&amp;VALUE(RIGHT(J21,LEN(J21)-2))+1))</f>
        <v>BH15185</v>
      </c>
      <c r="K22" s="62" t="str">
        <f t="shared" ref="K22:K73" si="28">IF(AZ22="","",IF(AZ22=AZ21,K21,"XK"&amp;VALUE(RIGHT(K21,LEN(K21)-2))+1))</f>
        <v>XK17975</v>
      </c>
      <c r="L22" s="59" t="s">
        <v>18176</v>
      </c>
      <c r="M22" s="59"/>
      <c r="N22" s="77"/>
      <c r="O22" s="60" t="s">
        <v>15124</v>
      </c>
      <c r="P22" s="59"/>
      <c r="Q22" s="59"/>
      <c r="R22" s="59"/>
      <c r="S22" s="64" t="s">
        <v>18176</v>
      </c>
      <c r="T22" s="59"/>
      <c r="U22" s="62" t="s">
        <v>7425</v>
      </c>
      <c r="V22" s="67">
        <v>60</v>
      </c>
      <c r="W22" s="59" t="s">
        <v>22</v>
      </c>
      <c r="X22" s="59" t="s">
        <v>23</v>
      </c>
      <c r="Y22" s="59"/>
      <c r="Z22" s="62" t="str">
        <f t="shared" si="0"/>
        <v>131</v>
      </c>
      <c r="AA22" s="62" t="str">
        <f t="shared" si="1"/>
        <v>5111</v>
      </c>
      <c r="AB22" s="62" t="s">
        <v>19</v>
      </c>
      <c r="AC22" s="60">
        <v>3</v>
      </c>
      <c r="AD22" s="60"/>
      <c r="AE22" s="60">
        <v>55201</v>
      </c>
      <c r="AF22" s="62">
        <v>165603</v>
      </c>
      <c r="AG22" s="60"/>
      <c r="AH22" s="62">
        <f t="shared" si="15"/>
        <v>0</v>
      </c>
      <c r="AI22" s="62" t="str">
        <f t="shared" si="26"/>
        <v>5111</v>
      </c>
      <c r="AJ22" s="60"/>
      <c r="AK22" s="59"/>
      <c r="AL22" s="60"/>
      <c r="AM22" s="59"/>
      <c r="AN22" s="62">
        <v>8</v>
      </c>
      <c r="AO22" s="60"/>
      <c r="AP22" s="62">
        <f t="shared" si="21"/>
        <v>13248.24</v>
      </c>
      <c r="AQ22" s="62" t="str">
        <f t="shared" si="22"/>
        <v>33311</v>
      </c>
      <c r="AR22" s="62" t="str">
        <f t="shared" si="23"/>
        <v>1</v>
      </c>
      <c r="AS22" s="78" t="s">
        <v>7217</v>
      </c>
      <c r="AT22" s="67" t="str">
        <f t="shared" si="24"/>
        <v>632</v>
      </c>
      <c r="AU22" s="67" t="str">
        <f t="shared" si="25"/>
        <v>156</v>
      </c>
      <c r="AV22" s="79"/>
      <c r="AW22" s="79"/>
      <c r="AX22" s="63"/>
      <c r="AY22" s="65" t="s">
        <v>18176</v>
      </c>
      <c r="AZ22" s="66" t="s">
        <v>18176</v>
      </c>
    </row>
    <row r="23" spans="1:52" x14ac:dyDescent="0.25">
      <c r="A23" s="62"/>
      <c r="B23" s="60"/>
      <c r="C23" s="60"/>
      <c r="D23" s="60"/>
      <c r="E23" s="60"/>
      <c r="F23" s="62">
        <v>0</v>
      </c>
      <c r="G23" s="60"/>
      <c r="H23" s="76">
        <v>46171</v>
      </c>
      <c r="I23" s="76">
        <v>46171</v>
      </c>
      <c r="J23" s="62" t="str">
        <f t="shared" si="27"/>
        <v>BH15185</v>
      </c>
      <c r="K23" s="62" t="str">
        <f t="shared" si="28"/>
        <v>XK17975</v>
      </c>
      <c r="L23" s="59" t="s">
        <v>18176</v>
      </c>
      <c r="M23" s="59"/>
      <c r="N23" s="77"/>
      <c r="O23" s="60" t="s">
        <v>15124</v>
      </c>
      <c r="P23" s="59"/>
      <c r="Q23" s="59"/>
      <c r="R23" s="59"/>
      <c r="S23" s="64" t="s">
        <v>18176</v>
      </c>
      <c r="T23" s="59"/>
      <c r="U23" s="62" t="s">
        <v>7425</v>
      </c>
      <c r="V23" s="67">
        <v>60</v>
      </c>
      <c r="W23" s="59" t="s">
        <v>17</v>
      </c>
      <c r="X23" s="59" t="s">
        <v>18</v>
      </c>
      <c r="Y23" s="59"/>
      <c r="Z23" s="62" t="str">
        <f t="shared" si="0"/>
        <v>131</v>
      </c>
      <c r="AA23" s="62" t="str">
        <f t="shared" si="1"/>
        <v>5111</v>
      </c>
      <c r="AB23" s="62" t="s">
        <v>19</v>
      </c>
      <c r="AC23" s="60">
        <v>3</v>
      </c>
      <c r="AD23" s="60"/>
      <c r="AE23" s="60">
        <v>80774</v>
      </c>
      <c r="AF23" s="62">
        <v>242322</v>
      </c>
      <c r="AG23" s="60"/>
      <c r="AH23" s="62">
        <f t="shared" si="15"/>
        <v>0</v>
      </c>
      <c r="AI23" s="62" t="str">
        <f t="shared" si="26"/>
        <v>5111</v>
      </c>
      <c r="AJ23" s="60"/>
      <c r="AK23" s="59"/>
      <c r="AL23" s="60"/>
      <c r="AM23" s="59"/>
      <c r="AN23" s="62">
        <v>8</v>
      </c>
      <c r="AO23" s="60"/>
      <c r="AP23" s="62">
        <f t="shared" si="21"/>
        <v>19385.759999999998</v>
      </c>
      <c r="AQ23" s="62" t="str">
        <f t="shared" si="22"/>
        <v>33311</v>
      </c>
      <c r="AR23" s="62" t="str">
        <f t="shared" si="23"/>
        <v>1</v>
      </c>
      <c r="AS23" s="78" t="s">
        <v>7217</v>
      </c>
      <c r="AT23" s="67" t="str">
        <f t="shared" si="24"/>
        <v>632</v>
      </c>
      <c r="AU23" s="67" t="str">
        <f t="shared" si="25"/>
        <v>156</v>
      </c>
      <c r="AV23" s="79"/>
      <c r="AW23" s="79"/>
      <c r="AX23" s="63"/>
      <c r="AY23" s="65" t="s">
        <v>18176</v>
      </c>
      <c r="AZ23" s="66" t="s">
        <v>18176</v>
      </c>
    </row>
    <row r="24" spans="1:52" x14ac:dyDescent="0.25">
      <c r="A24" s="62"/>
      <c r="B24" s="60"/>
      <c r="C24" s="60"/>
      <c r="D24" s="60"/>
      <c r="E24" s="60"/>
      <c r="F24" s="62">
        <v>0</v>
      </c>
      <c r="G24" s="60"/>
      <c r="H24" s="76">
        <v>46171</v>
      </c>
      <c r="I24" s="76">
        <v>46171</v>
      </c>
      <c r="J24" s="62" t="str">
        <f t="shared" si="27"/>
        <v>BH15185</v>
      </c>
      <c r="K24" s="62" t="str">
        <f t="shared" si="28"/>
        <v>XK17975</v>
      </c>
      <c r="L24" s="59" t="s">
        <v>18176</v>
      </c>
      <c r="M24" s="59"/>
      <c r="N24" s="77"/>
      <c r="O24" s="60" t="s">
        <v>15124</v>
      </c>
      <c r="P24" s="59"/>
      <c r="Q24" s="59"/>
      <c r="R24" s="59"/>
      <c r="S24" s="64" t="s">
        <v>18176</v>
      </c>
      <c r="T24" s="59"/>
      <c r="U24" s="62" t="s">
        <v>7425</v>
      </c>
      <c r="V24" s="67">
        <v>60</v>
      </c>
      <c r="W24" s="59" t="s">
        <v>37</v>
      </c>
      <c r="X24" s="59" t="s">
        <v>38</v>
      </c>
      <c r="Y24" s="59"/>
      <c r="Z24" s="62" t="str">
        <f t="shared" si="0"/>
        <v>131</v>
      </c>
      <c r="AA24" s="62" t="str">
        <f t="shared" si="1"/>
        <v>5111</v>
      </c>
      <c r="AB24" s="62" t="s">
        <v>19</v>
      </c>
      <c r="AC24" s="60">
        <v>3</v>
      </c>
      <c r="AD24" s="60"/>
      <c r="AE24" s="60">
        <v>43560</v>
      </c>
      <c r="AF24" s="62">
        <v>130680</v>
      </c>
      <c r="AG24" s="60"/>
      <c r="AH24" s="62">
        <f t="shared" si="15"/>
        <v>0</v>
      </c>
      <c r="AI24" s="62" t="str">
        <f t="shared" si="26"/>
        <v>5111</v>
      </c>
      <c r="AJ24" s="60"/>
      <c r="AK24" s="59"/>
      <c r="AL24" s="60"/>
      <c r="AM24" s="59"/>
      <c r="AN24" s="62">
        <v>8</v>
      </c>
      <c r="AO24" s="60"/>
      <c r="AP24" s="62">
        <f t="shared" si="21"/>
        <v>10454.4</v>
      </c>
      <c r="AQ24" s="62" t="str">
        <f t="shared" si="22"/>
        <v>33311</v>
      </c>
      <c r="AR24" s="62" t="str">
        <f t="shared" si="23"/>
        <v>1</v>
      </c>
      <c r="AS24" s="78" t="s">
        <v>7217</v>
      </c>
      <c r="AT24" s="67" t="str">
        <f t="shared" si="24"/>
        <v>632</v>
      </c>
      <c r="AU24" s="67" t="str">
        <f t="shared" si="25"/>
        <v>156</v>
      </c>
      <c r="AV24" s="79"/>
      <c r="AW24" s="79"/>
      <c r="AX24" s="63"/>
      <c r="AY24" s="65" t="s">
        <v>18176</v>
      </c>
      <c r="AZ24" s="66" t="s">
        <v>18176</v>
      </c>
    </row>
    <row r="25" spans="1:52" x14ac:dyDescent="0.25">
      <c r="A25" s="62"/>
      <c r="B25" s="60"/>
      <c r="C25" s="60"/>
      <c r="D25" s="60"/>
      <c r="E25" s="60"/>
      <c r="F25" s="62">
        <v>0</v>
      </c>
      <c r="G25" s="60"/>
      <c r="H25" s="76">
        <v>46171</v>
      </c>
      <c r="I25" s="76">
        <v>46171</v>
      </c>
      <c r="J25" s="62" t="str">
        <f t="shared" si="27"/>
        <v>BH15185</v>
      </c>
      <c r="K25" s="62" t="str">
        <f t="shared" si="28"/>
        <v>XK17975</v>
      </c>
      <c r="L25" s="59" t="s">
        <v>18176</v>
      </c>
      <c r="M25" s="59"/>
      <c r="N25" s="77"/>
      <c r="O25" s="60" t="s">
        <v>15124</v>
      </c>
      <c r="P25" s="59"/>
      <c r="Q25" s="59"/>
      <c r="R25" s="59"/>
      <c r="S25" s="64" t="s">
        <v>18176</v>
      </c>
      <c r="T25" s="59"/>
      <c r="U25" s="62" t="s">
        <v>7425</v>
      </c>
      <c r="V25" s="67">
        <v>60</v>
      </c>
      <c r="W25" s="59" t="s">
        <v>25</v>
      </c>
      <c r="X25" s="59" t="s">
        <v>26</v>
      </c>
      <c r="Y25" s="59"/>
      <c r="Z25" s="62" t="str">
        <f t="shared" si="0"/>
        <v>131</v>
      </c>
      <c r="AA25" s="62" t="str">
        <f t="shared" si="1"/>
        <v>5111</v>
      </c>
      <c r="AB25" s="62" t="s">
        <v>19</v>
      </c>
      <c r="AC25" s="60">
        <v>3</v>
      </c>
      <c r="AD25" s="60"/>
      <c r="AE25" s="60">
        <v>61155</v>
      </c>
      <c r="AF25" s="62">
        <v>183465</v>
      </c>
      <c r="AG25" s="60"/>
      <c r="AH25" s="62">
        <f t="shared" si="15"/>
        <v>0</v>
      </c>
      <c r="AI25" s="62" t="str">
        <f t="shared" si="26"/>
        <v>5111</v>
      </c>
      <c r="AJ25" s="60"/>
      <c r="AK25" s="59"/>
      <c r="AL25" s="60"/>
      <c r="AM25" s="59"/>
      <c r="AN25" s="62">
        <v>8</v>
      </c>
      <c r="AO25" s="60"/>
      <c r="AP25" s="62">
        <f t="shared" si="21"/>
        <v>14677.2</v>
      </c>
      <c r="AQ25" s="62" t="str">
        <f t="shared" si="22"/>
        <v>33311</v>
      </c>
      <c r="AR25" s="62" t="str">
        <f t="shared" si="23"/>
        <v>1</v>
      </c>
      <c r="AS25" s="78" t="s">
        <v>7217</v>
      </c>
      <c r="AT25" s="67" t="str">
        <f t="shared" si="24"/>
        <v>632</v>
      </c>
      <c r="AU25" s="67" t="str">
        <f t="shared" si="25"/>
        <v>156</v>
      </c>
      <c r="AV25" s="79"/>
      <c r="AW25" s="79"/>
      <c r="AX25" s="63"/>
      <c r="AY25" s="65" t="s">
        <v>18176</v>
      </c>
      <c r="AZ25" s="66" t="s">
        <v>18176</v>
      </c>
    </row>
    <row r="26" spans="1:52" x14ac:dyDescent="0.25">
      <c r="A26" s="62"/>
      <c r="B26" s="60"/>
      <c r="C26" s="60"/>
      <c r="D26" s="60"/>
      <c r="E26" s="60"/>
      <c r="F26" s="62">
        <v>0</v>
      </c>
      <c r="G26" s="60"/>
      <c r="H26" s="76">
        <v>46171</v>
      </c>
      <c r="I26" s="76">
        <v>46171</v>
      </c>
      <c r="J26" s="62" t="str">
        <f t="shared" si="27"/>
        <v>BH15185</v>
      </c>
      <c r="K26" s="62" t="str">
        <f t="shared" si="28"/>
        <v>XK17975</v>
      </c>
      <c r="L26" s="59" t="s">
        <v>18176</v>
      </c>
      <c r="M26" s="59"/>
      <c r="N26" s="77"/>
      <c r="O26" s="60" t="s">
        <v>15124</v>
      </c>
      <c r="P26" s="59"/>
      <c r="Q26" s="59"/>
      <c r="R26" s="59"/>
      <c r="S26" s="64" t="s">
        <v>18176</v>
      </c>
      <c r="T26" s="59"/>
      <c r="U26" s="62" t="s">
        <v>7425</v>
      </c>
      <c r="V26" s="67">
        <v>60</v>
      </c>
      <c r="W26" s="59" t="s">
        <v>31</v>
      </c>
      <c r="X26" s="59" t="s">
        <v>32</v>
      </c>
      <c r="Y26" s="59"/>
      <c r="Z26" s="62" t="str">
        <f t="shared" si="0"/>
        <v>131</v>
      </c>
      <c r="AA26" s="62" t="str">
        <f t="shared" si="1"/>
        <v>5111</v>
      </c>
      <c r="AB26" s="62" t="s">
        <v>19</v>
      </c>
      <c r="AC26" s="60">
        <v>1</v>
      </c>
      <c r="AD26" s="60"/>
      <c r="AE26" s="60">
        <v>70950</v>
      </c>
      <c r="AF26" s="62">
        <v>70950</v>
      </c>
      <c r="AG26" s="60"/>
      <c r="AH26" s="62">
        <f t="shared" si="15"/>
        <v>0</v>
      </c>
      <c r="AI26" s="62" t="str">
        <f t="shared" si="26"/>
        <v>5111</v>
      </c>
      <c r="AJ26" s="60"/>
      <c r="AK26" s="59"/>
      <c r="AL26" s="60"/>
      <c r="AM26" s="59"/>
      <c r="AN26" s="62">
        <v>8</v>
      </c>
      <c r="AO26" s="60"/>
      <c r="AP26" s="62">
        <f t="shared" si="21"/>
        <v>5676</v>
      </c>
      <c r="AQ26" s="62" t="str">
        <f t="shared" si="22"/>
        <v>33311</v>
      </c>
      <c r="AR26" s="62" t="str">
        <f t="shared" si="23"/>
        <v>1</v>
      </c>
      <c r="AS26" s="78" t="s">
        <v>7217</v>
      </c>
      <c r="AT26" s="67" t="str">
        <f t="shared" si="24"/>
        <v>632</v>
      </c>
      <c r="AU26" s="67" t="str">
        <f t="shared" si="25"/>
        <v>156</v>
      </c>
      <c r="AV26" s="79"/>
      <c r="AW26" s="79"/>
      <c r="AX26" s="63"/>
      <c r="AY26" s="65" t="s">
        <v>18176</v>
      </c>
      <c r="AZ26" s="66" t="s">
        <v>18176</v>
      </c>
    </row>
    <row r="27" spans="1:52" x14ac:dyDescent="0.25">
      <c r="A27" s="62"/>
      <c r="B27" s="60"/>
      <c r="C27" s="60"/>
      <c r="D27" s="60"/>
      <c r="E27" s="60"/>
      <c r="F27" s="62">
        <v>0</v>
      </c>
      <c r="G27" s="60"/>
      <c r="H27" s="76">
        <v>46170</v>
      </c>
      <c r="I27" s="76">
        <v>46170</v>
      </c>
      <c r="J27" s="62" t="str">
        <f t="shared" si="27"/>
        <v>BH15186</v>
      </c>
      <c r="K27" s="62" t="str">
        <f t="shared" si="28"/>
        <v>XK17976</v>
      </c>
      <c r="L27" s="59" t="s">
        <v>18177</v>
      </c>
      <c r="M27" s="59"/>
      <c r="N27" s="77"/>
      <c r="O27" s="60" t="s">
        <v>15202</v>
      </c>
      <c r="P27" s="59"/>
      <c r="Q27" s="59"/>
      <c r="R27" s="59"/>
      <c r="S27" s="64" t="s">
        <v>18177</v>
      </c>
      <c r="T27" s="59"/>
      <c r="U27" s="62" t="s">
        <v>7403</v>
      </c>
      <c r="V27" s="67">
        <v>60</v>
      </c>
      <c r="W27" s="59" t="s">
        <v>18169</v>
      </c>
      <c r="X27" s="59" t="s">
        <v>18257</v>
      </c>
      <c r="Y27" s="59"/>
      <c r="Z27" s="62" t="str">
        <f t="shared" si="0"/>
        <v>131</v>
      </c>
      <c r="AA27" s="62" t="str">
        <f t="shared" si="1"/>
        <v>5111</v>
      </c>
      <c r="AB27" s="62" t="s">
        <v>19</v>
      </c>
      <c r="AC27" s="60">
        <v>3</v>
      </c>
      <c r="AD27" s="60"/>
      <c r="AE27" s="60">
        <v>89285</v>
      </c>
      <c r="AF27" s="62">
        <v>267855</v>
      </c>
      <c r="AG27" s="60"/>
      <c r="AH27" s="62">
        <f t="shared" si="15"/>
        <v>0</v>
      </c>
      <c r="AI27" s="62" t="str">
        <f t="shared" si="26"/>
        <v>5111</v>
      </c>
      <c r="AJ27" s="60"/>
      <c r="AK27" s="59"/>
      <c r="AL27" s="60"/>
      <c r="AM27" s="59"/>
      <c r="AN27" s="62">
        <v>8</v>
      </c>
      <c r="AO27" s="60"/>
      <c r="AP27" s="62">
        <f t="shared" si="21"/>
        <v>21428.400000000001</v>
      </c>
      <c r="AQ27" s="62" t="str">
        <f t="shared" si="22"/>
        <v>33311</v>
      </c>
      <c r="AR27" s="62" t="str">
        <f t="shared" si="23"/>
        <v>1</v>
      </c>
      <c r="AS27" s="78" t="s">
        <v>7217</v>
      </c>
      <c r="AT27" s="67" t="str">
        <f t="shared" si="24"/>
        <v>632</v>
      </c>
      <c r="AU27" s="67" t="str">
        <f t="shared" si="25"/>
        <v>156</v>
      </c>
      <c r="AV27" s="79"/>
      <c r="AW27" s="79"/>
      <c r="AX27" s="63"/>
      <c r="AY27" s="65" t="s">
        <v>18177</v>
      </c>
      <c r="AZ27" s="66" t="s">
        <v>18177</v>
      </c>
    </row>
    <row r="28" spans="1:52" x14ac:dyDescent="0.25">
      <c r="A28" s="62"/>
      <c r="B28" s="60"/>
      <c r="C28" s="60"/>
      <c r="D28" s="60"/>
      <c r="E28" s="60"/>
      <c r="F28" s="62">
        <v>0</v>
      </c>
      <c r="G28" s="60"/>
      <c r="H28" s="76">
        <v>46170</v>
      </c>
      <c r="I28" s="76">
        <v>46170</v>
      </c>
      <c r="J28" s="62" t="str">
        <f t="shared" si="27"/>
        <v>BH15186</v>
      </c>
      <c r="K28" s="62" t="str">
        <f t="shared" si="28"/>
        <v>XK17976</v>
      </c>
      <c r="L28" s="59" t="s">
        <v>18177</v>
      </c>
      <c r="M28" s="59"/>
      <c r="N28" s="77"/>
      <c r="O28" s="60" t="s">
        <v>15202</v>
      </c>
      <c r="P28" s="59"/>
      <c r="Q28" s="59"/>
      <c r="R28" s="59"/>
      <c r="S28" s="64" t="s">
        <v>18177</v>
      </c>
      <c r="T28" s="59"/>
      <c r="U28" s="62" t="s">
        <v>7403</v>
      </c>
      <c r="V28" s="67">
        <v>60</v>
      </c>
      <c r="W28" s="59" t="s">
        <v>20</v>
      </c>
      <c r="X28" s="59" t="s">
        <v>21</v>
      </c>
      <c r="Y28" s="59"/>
      <c r="Z28" s="62" t="str">
        <f t="shared" si="0"/>
        <v>131</v>
      </c>
      <c r="AA28" s="62" t="str">
        <f t="shared" si="1"/>
        <v>5111</v>
      </c>
      <c r="AB28" s="62" t="s">
        <v>19</v>
      </c>
      <c r="AC28" s="60">
        <v>5</v>
      </c>
      <c r="AD28" s="60"/>
      <c r="AE28" s="60">
        <v>116611</v>
      </c>
      <c r="AF28" s="62">
        <v>583055</v>
      </c>
      <c r="AG28" s="60"/>
      <c r="AH28" s="62">
        <f t="shared" si="15"/>
        <v>0</v>
      </c>
      <c r="AI28" s="62" t="str">
        <f t="shared" si="26"/>
        <v>5111</v>
      </c>
      <c r="AJ28" s="60"/>
      <c r="AK28" s="59"/>
      <c r="AL28" s="60"/>
      <c r="AM28" s="59"/>
      <c r="AN28" s="62">
        <v>8</v>
      </c>
      <c r="AO28" s="60"/>
      <c r="AP28" s="62">
        <f t="shared" si="21"/>
        <v>46644.4</v>
      </c>
      <c r="AQ28" s="62" t="str">
        <f t="shared" si="22"/>
        <v>33311</v>
      </c>
      <c r="AR28" s="62" t="str">
        <f t="shared" si="23"/>
        <v>1</v>
      </c>
      <c r="AS28" s="78" t="s">
        <v>7217</v>
      </c>
      <c r="AT28" s="67" t="str">
        <f t="shared" si="24"/>
        <v>632</v>
      </c>
      <c r="AU28" s="67" t="str">
        <f t="shared" si="25"/>
        <v>156</v>
      </c>
      <c r="AV28" s="79"/>
      <c r="AW28" s="79"/>
      <c r="AX28" s="63"/>
      <c r="AY28" s="65" t="s">
        <v>18177</v>
      </c>
      <c r="AZ28" s="66" t="s">
        <v>18177</v>
      </c>
    </row>
    <row r="29" spans="1:52" x14ac:dyDescent="0.25">
      <c r="A29" s="62"/>
      <c r="B29" s="60"/>
      <c r="C29" s="60"/>
      <c r="D29" s="60"/>
      <c r="E29" s="60"/>
      <c r="F29" s="62">
        <v>0</v>
      </c>
      <c r="G29" s="60"/>
      <c r="H29" s="76">
        <v>46170</v>
      </c>
      <c r="I29" s="76">
        <v>46170</v>
      </c>
      <c r="J29" s="62" t="str">
        <f t="shared" si="27"/>
        <v>BH15187</v>
      </c>
      <c r="K29" s="62" t="str">
        <f t="shared" si="28"/>
        <v>XK17977</v>
      </c>
      <c r="L29" s="59" t="s">
        <v>18178</v>
      </c>
      <c r="M29" s="59"/>
      <c r="N29" s="77"/>
      <c r="O29" s="60" t="s">
        <v>15243</v>
      </c>
      <c r="P29" s="59"/>
      <c r="Q29" s="59"/>
      <c r="R29" s="59"/>
      <c r="S29" s="64" t="s">
        <v>18178</v>
      </c>
      <c r="T29" s="59"/>
      <c r="U29" s="62" t="s">
        <v>7403</v>
      </c>
      <c r="V29" s="67">
        <v>60</v>
      </c>
      <c r="W29" s="59" t="s">
        <v>37</v>
      </c>
      <c r="X29" s="59" t="s">
        <v>38</v>
      </c>
      <c r="Y29" s="59"/>
      <c r="Z29" s="62" t="str">
        <f t="shared" si="0"/>
        <v>131</v>
      </c>
      <c r="AA29" s="62" t="str">
        <f t="shared" si="1"/>
        <v>5111</v>
      </c>
      <c r="AB29" s="62" t="s">
        <v>19</v>
      </c>
      <c r="AC29" s="60">
        <v>3</v>
      </c>
      <c r="AD29" s="60"/>
      <c r="AE29" s="60">
        <v>43560</v>
      </c>
      <c r="AF29" s="62">
        <v>130680</v>
      </c>
      <c r="AG29" s="60"/>
      <c r="AH29" s="62">
        <f t="shared" si="15"/>
        <v>0</v>
      </c>
      <c r="AI29" s="62" t="str">
        <f t="shared" si="26"/>
        <v>5111</v>
      </c>
      <c r="AJ29" s="60"/>
      <c r="AK29" s="59"/>
      <c r="AL29" s="60"/>
      <c r="AM29" s="59"/>
      <c r="AN29" s="62">
        <v>8</v>
      </c>
      <c r="AO29" s="60"/>
      <c r="AP29" s="62">
        <f t="shared" si="21"/>
        <v>10454.4</v>
      </c>
      <c r="AQ29" s="62" t="str">
        <f t="shared" si="22"/>
        <v>33311</v>
      </c>
      <c r="AR29" s="62" t="str">
        <f t="shared" si="23"/>
        <v>1</v>
      </c>
      <c r="AS29" s="78" t="s">
        <v>7217</v>
      </c>
      <c r="AT29" s="67" t="str">
        <f t="shared" si="24"/>
        <v>632</v>
      </c>
      <c r="AU29" s="67" t="str">
        <f t="shared" si="25"/>
        <v>156</v>
      </c>
      <c r="AV29" s="79"/>
      <c r="AW29" s="79"/>
      <c r="AX29" s="63"/>
      <c r="AY29" s="65" t="s">
        <v>18178</v>
      </c>
      <c r="AZ29" s="66" t="s">
        <v>18178</v>
      </c>
    </row>
    <row r="30" spans="1:52" x14ac:dyDescent="0.25">
      <c r="A30" s="62"/>
      <c r="B30" s="60"/>
      <c r="C30" s="60"/>
      <c r="D30" s="60"/>
      <c r="E30" s="60"/>
      <c r="F30" s="62">
        <v>0</v>
      </c>
      <c r="G30" s="60"/>
      <c r="H30" s="76">
        <v>46170</v>
      </c>
      <c r="I30" s="76">
        <v>46170</v>
      </c>
      <c r="J30" s="62" t="str">
        <f t="shared" si="27"/>
        <v>BH15187</v>
      </c>
      <c r="K30" s="62" t="str">
        <f t="shared" si="28"/>
        <v>XK17977</v>
      </c>
      <c r="L30" s="59" t="s">
        <v>18178</v>
      </c>
      <c r="M30" s="59"/>
      <c r="N30" s="77"/>
      <c r="O30" s="60" t="s">
        <v>15243</v>
      </c>
      <c r="P30" s="59"/>
      <c r="Q30" s="59"/>
      <c r="R30" s="59"/>
      <c r="S30" s="64" t="s">
        <v>18178</v>
      </c>
      <c r="T30" s="59"/>
      <c r="U30" s="62" t="s">
        <v>7403</v>
      </c>
      <c r="V30" s="67">
        <v>60</v>
      </c>
      <c r="W30" s="59" t="s">
        <v>25</v>
      </c>
      <c r="X30" s="59" t="s">
        <v>26</v>
      </c>
      <c r="Y30" s="59"/>
      <c r="Z30" s="62" t="str">
        <f t="shared" si="0"/>
        <v>131</v>
      </c>
      <c r="AA30" s="62" t="str">
        <f t="shared" si="1"/>
        <v>5111</v>
      </c>
      <c r="AB30" s="62" t="s">
        <v>19</v>
      </c>
      <c r="AC30" s="60">
        <v>2</v>
      </c>
      <c r="AD30" s="60"/>
      <c r="AE30" s="60">
        <v>61155</v>
      </c>
      <c r="AF30" s="62">
        <v>122310</v>
      </c>
      <c r="AG30" s="60"/>
      <c r="AH30" s="62">
        <f t="shared" si="15"/>
        <v>0</v>
      </c>
      <c r="AI30" s="62" t="str">
        <f t="shared" si="26"/>
        <v>5111</v>
      </c>
      <c r="AJ30" s="60"/>
      <c r="AK30" s="59"/>
      <c r="AL30" s="60"/>
      <c r="AM30" s="59"/>
      <c r="AN30" s="62">
        <v>8</v>
      </c>
      <c r="AO30" s="60"/>
      <c r="AP30" s="62">
        <f t="shared" si="21"/>
        <v>9784.7999999999993</v>
      </c>
      <c r="AQ30" s="62" t="str">
        <f t="shared" si="22"/>
        <v>33311</v>
      </c>
      <c r="AR30" s="62" t="str">
        <f t="shared" si="23"/>
        <v>1</v>
      </c>
      <c r="AS30" s="78" t="s">
        <v>7217</v>
      </c>
      <c r="AT30" s="67" t="str">
        <f t="shared" si="24"/>
        <v>632</v>
      </c>
      <c r="AU30" s="67" t="str">
        <f t="shared" si="25"/>
        <v>156</v>
      </c>
      <c r="AV30" s="79"/>
      <c r="AW30" s="79"/>
      <c r="AX30" s="63"/>
      <c r="AY30" s="65" t="s">
        <v>18178</v>
      </c>
      <c r="AZ30" s="66" t="s">
        <v>18178</v>
      </c>
    </row>
    <row r="31" spans="1:52" x14ac:dyDescent="0.25">
      <c r="A31" s="62"/>
      <c r="B31" s="60"/>
      <c r="C31" s="60"/>
      <c r="D31" s="60"/>
      <c r="E31" s="60"/>
      <c r="F31" s="62">
        <v>0</v>
      </c>
      <c r="G31" s="60"/>
      <c r="H31" s="76">
        <v>46170</v>
      </c>
      <c r="I31" s="76">
        <v>46170</v>
      </c>
      <c r="J31" s="62" t="str">
        <f t="shared" si="27"/>
        <v>BH15187</v>
      </c>
      <c r="K31" s="62" t="str">
        <f t="shared" si="28"/>
        <v>XK17977</v>
      </c>
      <c r="L31" s="59" t="s">
        <v>18178</v>
      </c>
      <c r="M31" s="59"/>
      <c r="N31" s="77"/>
      <c r="O31" s="60" t="s">
        <v>15243</v>
      </c>
      <c r="P31" s="59"/>
      <c r="Q31" s="59"/>
      <c r="R31" s="59"/>
      <c r="S31" s="64" t="s">
        <v>18178</v>
      </c>
      <c r="T31" s="59"/>
      <c r="U31" s="62" t="s">
        <v>7403</v>
      </c>
      <c r="V31" s="67">
        <v>60</v>
      </c>
      <c r="W31" s="59" t="s">
        <v>29</v>
      </c>
      <c r="X31" s="59" t="s">
        <v>30</v>
      </c>
      <c r="Y31" s="59"/>
      <c r="Z31" s="62" t="str">
        <f t="shared" si="0"/>
        <v>131</v>
      </c>
      <c r="AA31" s="62" t="str">
        <f t="shared" si="1"/>
        <v>5111</v>
      </c>
      <c r="AB31" s="62" t="s">
        <v>19</v>
      </c>
      <c r="AC31" s="60">
        <v>3</v>
      </c>
      <c r="AD31" s="60"/>
      <c r="AE31" s="60">
        <v>74250</v>
      </c>
      <c r="AF31" s="62">
        <v>222750</v>
      </c>
      <c r="AG31" s="60"/>
      <c r="AH31" s="62">
        <f t="shared" si="15"/>
        <v>0</v>
      </c>
      <c r="AI31" s="62" t="str">
        <f t="shared" si="26"/>
        <v>5111</v>
      </c>
      <c r="AJ31" s="60"/>
      <c r="AK31" s="59"/>
      <c r="AL31" s="60"/>
      <c r="AM31" s="59"/>
      <c r="AN31" s="62">
        <v>8</v>
      </c>
      <c r="AO31" s="60"/>
      <c r="AP31" s="62">
        <f t="shared" si="21"/>
        <v>17820</v>
      </c>
      <c r="AQ31" s="62" t="str">
        <f t="shared" si="22"/>
        <v>33311</v>
      </c>
      <c r="AR31" s="62" t="str">
        <f t="shared" si="23"/>
        <v>1</v>
      </c>
      <c r="AS31" s="78" t="s">
        <v>7217</v>
      </c>
      <c r="AT31" s="67" t="str">
        <f t="shared" si="24"/>
        <v>632</v>
      </c>
      <c r="AU31" s="67" t="str">
        <f t="shared" si="25"/>
        <v>156</v>
      </c>
      <c r="AV31" s="79"/>
      <c r="AW31" s="79"/>
      <c r="AX31" s="63"/>
      <c r="AY31" s="65" t="s">
        <v>18178</v>
      </c>
      <c r="AZ31" s="66" t="s">
        <v>18178</v>
      </c>
    </row>
    <row r="32" spans="1:52" x14ac:dyDescent="0.25">
      <c r="A32" s="62"/>
      <c r="B32" s="60"/>
      <c r="C32" s="60"/>
      <c r="D32" s="60"/>
      <c r="E32" s="60"/>
      <c r="F32" s="62">
        <v>0</v>
      </c>
      <c r="G32" s="60"/>
      <c r="H32" s="76">
        <v>46170</v>
      </c>
      <c r="I32" s="76">
        <v>46170</v>
      </c>
      <c r="J32" s="62" t="str">
        <f t="shared" si="27"/>
        <v>BH15187</v>
      </c>
      <c r="K32" s="62" t="str">
        <f t="shared" si="28"/>
        <v>XK17977</v>
      </c>
      <c r="L32" s="59" t="s">
        <v>18178</v>
      </c>
      <c r="M32" s="59"/>
      <c r="N32" s="77"/>
      <c r="O32" s="60" t="s">
        <v>15243</v>
      </c>
      <c r="P32" s="59"/>
      <c r="Q32" s="59"/>
      <c r="R32" s="59"/>
      <c r="S32" s="64" t="s">
        <v>18178</v>
      </c>
      <c r="T32" s="59"/>
      <c r="U32" s="62" t="s">
        <v>7403</v>
      </c>
      <c r="V32" s="67">
        <v>60</v>
      </c>
      <c r="W32" s="59" t="s">
        <v>18169</v>
      </c>
      <c r="X32" s="59" t="s">
        <v>18257</v>
      </c>
      <c r="Y32" s="59"/>
      <c r="Z32" s="62" t="str">
        <f t="shared" si="0"/>
        <v>131</v>
      </c>
      <c r="AA32" s="62" t="str">
        <f t="shared" si="1"/>
        <v>5111</v>
      </c>
      <c r="AB32" s="62" t="s">
        <v>19</v>
      </c>
      <c r="AC32" s="60">
        <v>2</v>
      </c>
      <c r="AD32" s="60"/>
      <c r="AE32" s="60">
        <v>89285</v>
      </c>
      <c r="AF32" s="62">
        <v>178570</v>
      </c>
      <c r="AG32" s="60"/>
      <c r="AH32" s="62">
        <f t="shared" si="15"/>
        <v>0</v>
      </c>
      <c r="AI32" s="62" t="str">
        <f t="shared" si="26"/>
        <v>5111</v>
      </c>
      <c r="AJ32" s="60"/>
      <c r="AK32" s="59"/>
      <c r="AL32" s="60"/>
      <c r="AM32" s="59"/>
      <c r="AN32" s="62">
        <v>8</v>
      </c>
      <c r="AO32" s="60"/>
      <c r="AP32" s="62">
        <f t="shared" si="21"/>
        <v>14285.6</v>
      </c>
      <c r="AQ32" s="62" t="str">
        <f t="shared" si="22"/>
        <v>33311</v>
      </c>
      <c r="AR32" s="62" t="str">
        <f t="shared" si="23"/>
        <v>1</v>
      </c>
      <c r="AS32" s="78" t="s">
        <v>7217</v>
      </c>
      <c r="AT32" s="67" t="str">
        <f t="shared" si="24"/>
        <v>632</v>
      </c>
      <c r="AU32" s="67" t="str">
        <f t="shared" si="25"/>
        <v>156</v>
      </c>
      <c r="AV32" s="79"/>
      <c r="AW32" s="79"/>
      <c r="AX32" s="63"/>
      <c r="AY32" s="65" t="s">
        <v>18178</v>
      </c>
      <c r="AZ32" s="66" t="s">
        <v>18178</v>
      </c>
    </row>
    <row r="33" spans="1:52" x14ac:dyDescent="0.25">
      <c r="A33" s="62"/>
      <c r="B33" s="60"/>
      <c r="C33" s="60"/>
      <c r="D33" s="60"/>
      <c r="E33" s="60"/>
      <c r="F33" s="62">
        <v>0</v>
      </c>
      <c r="G33" s="60"/>
      <c r="H33" s="76">
        <v>46170</v>
      </c>
      <c r="I33" s="76">
        <v>46170</v>
      </c>
      <c r="J33" s="62" t="str">
        <f t="shared" si="27"/>
        <v>BH15187</v>
      </c>
      <c r="K33" s="62" t="str">
        <f t="shared" si="28"/>
        <v>XK17977</v>
      </c>
      <c r="L33" s="59" t="s">
        <v>18178</v>
      </c>
      <c r="M33" s="59"/>
      <c r="N33" s="77"/>
      <c r="O33" s="60" t="s">
        <v>15243</v>
      </c>
      <c r="P33" s="59"/>
      <c r="Q33" s="59"/>
      <c r="R33" s="59"/>
      <c r="S33" s="64" t="s">
        <v>18178</v>
      </c>
      <c r="T33" s="59"/>
      <c r="U33" s="62" t="s">
        <v>7403</v>
      </c>
      <c r="V33" s="67">
        <v>60</v>
      </c>
      <c r="W33" s="59" t="s">
        <v>31</v>
      </c>
      <c r="X33" s="59" t="s">
        <v>32</v>
      </c>
      <c r="Y33" s="59"/>
      <c r="Z33" s="62" t="str">
        <f t="shared" si="0"/>
        <v>131</v>
      </c>
      <c r="AA33" s="62" t="str">
        <f t="shared" si="1"/>
        <v>5111</v>
      </c>
      <c r="AB33" s="62" t="s">
        <v>19</v>
      </c>
      <c r="AC33" s="60">
        <v>3</v>
      </c>
      <c r="AD33" s="60"/>
      <c r="AE33" s="60">
        <v>70950</v>
      </c>
      <c r="AF33" s="62">
        <v>212850</v>
      </c>
      <c r="AG33" s="60"/>
      <c r="AH33" s="62">
        <f t="shared" si="15"/>
        <v>0</v>
      </c>
      <c r="AI33" s="62" t="str">
        <f t="shared" si="26"/>
        <v>5111</v>
      </c>
      <c r="AJ33" s="60"/>
      <c r="AK33" s="59"/>
      <c r="AL33" s="60"/>
      <c r="AM33" s="59"/>
      <c r="AN33" s="62">
        <v>8</v>
      </c>
      <c r="AO33" s="60"/>
      <c r="AP33" s="62">
        <f t="shared" si="21"/>
        <v>17028</v>
      </c>
      <c r="AQ33" s="62" t="str">
        <f t="shared" si="22"/>
        <v>33311</v>
      </c>
      <c r="AR33" s="62" t="str">
        <f t="shared" si="23"/>
        <v>1</v>
      </c>
      <c r="AS33" s="78" t="s">
        <v>7217</v>
      </c>
      <c r="AT33" s="67" t="str">
        <f t="shared" si="24"/>
        <v>632</v>
      </c>
      <c r="AU33" s="67" t="str">
        <f t="shared" si="25"/>
        <v>156</v>
      </c>
      <c r="AV33" s="79"/>
      <c r="AW33" s="79"/>
      <c r="AX33" s="63"/>
      <c r="AY33" s="65" t="s">
        <v>18178</v>
      </c>
      <c r="AZ33" s="66" t="s">
        <v>18178</v>
      </c>
    </row>
    <row r="34" spans="1:52" x14ac:dyDescent="0.25">
      <c r="A34" s="62"/>
      <c r="B34" s="60"/>
      <c r="C34" s="60"/>
      <c r="D34" s="60"/>
      <c r="E34" s="60"/>
      <c r="F34" s="62">
        <v>0</v>
      </c>
      <c r="G34" s="60"/>
      <c r="H34" s="76">
        <v>46170</v>
      </c>
      <c r="I34" s="76">
        <v>46170</v>
      </c>
      <c r="J34" s="62" t="str">
        <f t="shared" si="27"/>
        <v>BH15187</v>
      </c>
      <c r="K34" s="62" t="str">
        <f t="shared" si="28"/>
        <v>XK17977</v>
      </c>
      <c r="L34" s="59" t="s">
        <v>18178</v>
      </c>
      <c r="M34" s="59"/>
      <c r="N34" s="77"/>
      <c r="O34" s="60" t="s">
        <v>15243</v>
      </c>
      <c r="P34" s="59"/>
      <c r="Q34" s="59"/>
      <c r="R34" s="59"/>
      <c r="S34" s="64" t="s">
        <v>18178</v>
      </c>
      <c r="T34" s="59"/>
      <c r="U34" s="62" t="s">
        <v>7403</v>
      </c>
      <c r="V34" s="67">
        <v>60</v>
      </c>
      <c r="W34" s="59" t="s">
        <v>22</v>
      </c>
      <c r="X34" s="59" t="s">
        <v>23</v>
      </c>
      <c r="Y34" s="59"/>
      <c r="Z34" s="62" t="str">
        <f t="shared" si="0"/>
        <v>131</v>
      </c>
      <c r="AA34" s="62" t="str">
        <f t="shared" si="1"/>
        <v>5111</v>
      </c>
      <c r="AB34" s="62" t="s">
        <v>19</v>
      </c>
      <c r="AC34" s="60">
        <v>2</v>
      </c>
      <c r="AD34" s="60"/>
      <c r="AE34" s="60">
        <v>55201</v>
      </c>
      <c r="AF34" s="62">
        <v>110402</v>
      </c>
      <c r="AG34" s="60"/>
      <c r="AH34" s="62">
        <f t="shared" si="15"/>
        <v>0</v>
      </c>
      <c r="AI34" s="62" t="str">
        <f t="shared" si="26"/>
        <v>5111</v>
      </c>
      <c r="AJ34" s="60"/>
      <c r="AK34" s="59"/>
      <c r="AL34" s="60"/>
      <c r="AM34" s="59"/>
      <c r="AN34" s="62">
        <v>8</v>
      </c>
      <c r="AO34" s="60"/>
      <c r="AP34" s="62">
        <f t="shared" si="21"/>
        <v>8832.16</v>
      </c>
      <c r="AQ34" s="62" t="str">
        <f t="shared" si="22"/>
        <v>33311</v>
      </c>
      <c r="AR34" s="62" t="str">
        <f t="shared" si="23"/>
        <v>1</v>
      </c>
      <c r="AS34" s="78" t="s">
        <v>7217</v>
      </c>
      <c r="AT34" s="67" t="str">
        <f t="shared" si="24"/>
        <v>632</v>
      </c>
      <c r="AU34" s="67" t="str">
        <f t="shared" si="25"/>
        <v>156</v>
      </c>
      <c r="AV34" s="79"/>
      <c r="AW34" s="79"/>
      <c r="AX34" s="63"/>
      <c r="AY34" s="65" t="s">
        <v>18178</v>
      </c>
      <c r="AZ34" s="66" t="s">
        <v>18178</v>
      </c>
    </row>
    <row r="35" spans="1:52" x14ac:dyDescent="0.25">
      <c r="A35" s="62"/>
      <c r="B35" s="60"/>
      <c r="C35" s="60"/>
      <c r="D35" s="60"/>
      <c r="E35" s="60"/>
      <c r="F35" s="62">
        <v>0</v>
      </c>
      <c r="G35" s="60"/>
      <c r="H35" s="76">
        <v>46170</v>
      </c>
      <c r="I35" s="76">
        <v>46170</v>
      </c>
      <c r="J35" s="62" t="str">
        <f t="shared" si="27"/>
        <v>BH15187</v>
      </c>
      <c r="K35" s="62" t="str">
        <f t="shared" si="28"/>
        <v>XK17977</v>
      </c>
      <c r="L35" s="59" t="s">
        <v>18178</v>
      </c>
      <c r="M35" s="59"/>
      <c r="N35" s="77"/>
      <c r="O35" s="60" t="s">
        <v>15243</v>
      </c>
      <c r="P35" s="59"/>
      <c r="Q35" s="59"/>
      <c r="R35" s="59"/>
      <c r="S35" s="64" t="s">
        <v>18178</v>
      </c>
      <c r="T35" s="59"/>
      <c r="U35" s="62" t="s">
        <v>7403</v>
      </c>
      <c r="V35" s="67">
        <v>60</v>
      </c>
      <c r="W35" s="59" t="s">
        <v>41</v>
      </c>
      <c r="X35" s="59" t="s">
        <v>42</v>
      </c>
      <c r="Y35" s="59"/>
      <c r="Z35" s="62" t="str">
        <f t="shared" si="0"/>
        <v>131</v>
      </c>
      <c r="AA35" s="62" t="str">
        <f t="shared" si="1"/>
        <v>5111</v>
      </c>
      <c r="AB35" s="62" t="s">
        <v>19</v>
      </c>
      <c r="AC35" s="60">
        <v>3</v>
      </c>
      <c r="AD35" s="60"/>
      <c r="AE35" s="60">
        <v>46000</v>
      </c>
      <c r="AF35" s="62">
        <v>138000</v>
      </c>
      <c r="AG35" s="60"/>
      <c r="AH35" s="62">
        <f t="shared" si="15"/>
        <v>0</v>
      </c>
      <c r="AI35" s="62" t="str">
        <f t="shared" si="26"/>
        <v>5111</v>
      </c>
      <c r="AJ35" s="60"/>
      <c r="AK35" s="59"/>
      <c r="AL35" s="60"/>
      <c r="AM35" s="59"/>
      <c r="AN35" s="62">
        <v>8</v>
      </c>
      <c r="AO35" s="60"/>
      <c r="AP35" s="62">
        <f t="shared" si="21"/>
        <v>11040</v>
      </c>
      <c r="AQ35" s="62" t="str">
        <f t="shared" si="22"/>
        <v>33311</v>
      </c>
      <c r="AR35" s="62" t="str">
        <f t="shared" si="23"/>
        <v>1</v>
      </c>
      <c r="AS35" s="78" t="s">
        <v>7217</v>
      </c>
      <c r="AT35" s="67" t="str">
        <f t="shared" si="24"/>
        <v>632</v>
      </c>
      <c r="AU35" s="67" t="str">
        <f t="shared" si="25"/>
        <v>156</v>
      </c>
      <c r="AV35" s="79"/>
      <c r="AW35" s="79"/>
      <c r="AX35" s="63"/>
      <c r="AY35" s="65" t="s">
        <v>18178</v>
      </c>
      <c r="AZ35" s="66" t="s">
        <v>18178</v>
      </c>
    </row>
    <row r="36" spans="1:52" x14ac:dyDescent="0.25">
      <c r="A36" s="62"/>
      <c r="B36" s="60"/>
      <c r="C36" s="60"/>
      <c r="D36" s="60"/>
      <c r="E36" s="60"/>
      <c r="F36" s="62">
        <v>0</v>
      </c>
      <c r="G36" s="60"/>
      <c r="H36" s="76">
        <v>46171</v>
      </c>
      <c r="I36" s="76">
        <v>46171</v>
      </c>
      <c r="J36" s="62" t="str">
        <f t="shared" si="27"/>
        <v>BH15188</v>
      </c>
      <c r="K36" s="62" t="str">
        <f t="shared" si="28"/>
        <v>XK17978</v>
      </c>
      <c r="L36" s="59" t="s">
        <v>18179</v>
      </c>
      <c r="M36" s="59"/>
      <c r="N36" s="77"/>
      <c r="O36" s="60" t="s">
        <v>16772</v>
      </c>
      <c r="P36" s="59"/>
      <c r="Q36" s="59"/>
      <c r="R36" s="59"/>
      <c r="S36" s="64" t="s">
        <v>18179</v>
      </c>
      <c r="T36" s="59"/>
      <c r="U36" s="62" t="s">
        <v>7411</v>
      </c>
      <c r="V36" s="67">
        <v>60</v>
      </c>
      <c r="W36" s="59" t="s">
        <v>31</v>
      </c>
      <c r="X36" s="59" t="s">
        <v>32</v>
      </c>
      <c r="Y36" s="59"/>
      <c r="Z36" s="62" t="str">
        <f t="shared" si="0"/>
        <v>131</v>
      </c>
      <c r="AA36" s="62" t="str">
        <f t="shared" si="1"/>
        <v>5111</v>
      </c>
      <c r="AB36" s="62" t="s">
        <v>19</v>
      </c>
      <c r="AC36" s="60">
        <v>5</v>
      </c>
      <c r="AD36" s="60"/>
      <c r="AE36" s="60">
        <v>70950</v>
      </c>
      <c r="AF36" s="62">
        <v>354750</v>
      </c>
      <c r="AG36" s="60"/>
      <c r="AH36" s="62">
        <f t="shared" si="15"/>
        <v>0</v>
      </c>
      <c r="AI36" s="62" t="str">
        <f t="shared" si="26"/>
        <v>5111</v>
      </c>
      <c r="AJ36" s="60"/>
      <c r="AK36" s="59"/>
      <c r="AL36" s="60"/>
      <c r="AM36" s="59"/>
      <c r="AN36" s="62">
        <v>8</v>
      </c>
      <c r="AO36" s="60"/>
      <c r="AP36" s="62">
        <f t="shared" si="21"/>
        <v>28380</v>
      </c>
      <c r="AQ36" s="62" t="str">
        <f t="shared" si="22"/>
        <v>33311</v>
      </c>
      <c r="AR36" s="62" t="str">
        <f t="shared" si="23"/>
        <v>1</v>
      </c>
      <c r="AS36" s="78" t="s">
        <v>7217</v>
      </c>
      <c r="AT36" s="67" t="str">
        <f t="shared" si="24"/>
        <v>632</v>
      </c>
      <c r="AU36" s="67" t="str">
        <f t="shared" si="25"/>
        <v>156</v>
      </c>
      <c r="AV36" s="79"/>
      <c r="AW36" s="79"/>
      <c r="AX36" s="63"/>
      <c r="AY36" s="65" t="s">
        <v>18179</v>
      </c>
      <c r="AZ36" s="66" t="s">
        <v>18179</v>
      </c>
    </row>
    <row r="37" spans="1:52" x14ac:dyDescent="0.25">
      <c r="A37" s="62"/>
      <c r="B37" s="60"/>
      <c r="C37" s="60"/>
      <c r="D37" s="60"/>
      <c r="E37" s="60"/>
      <c r="F37" s="62">
        <v>0</v>
      </c>
      <c r="G37" s="60"/>
      <c r="H37" s="76">
        <v>46171</v>
      </c>
      <c r="I37" s="76">
        <v>46171</v>
      </c>
      <c r="J37" s="62" t="str">
        <f t="shared" si="27"/>
        <v>BH15188</v>
      </c>
      <c r="K37" s="62" t="str">
        <f t="shared" si="28"/>
        <v>XK17978</v>
      </c>
      <c r="L37" s="59" t="s">
        <v>18179</v>
      </c>
      <c r="M37" s="59"/>
      <c r="N37" s="77"/>
      <c r="O37" s="60" t="s">
        <v>16772</v>
      </c>
      <c r="P37" s="59"/>
      <c r="Q37" s="59"/>
      <c r="R37" s="59"/>
      <c r="S37" s="64" t="s">
        <v>18179</v>
      </c>
      <c r="T37" s="59"/>
      <c r="U37" s="62" t="s">
        <v>7411</v>
      </c>
      <c r="V37" s="67">
        <v>60</v>
      </c>
      <c r="W37" s="59" t="s">
        <v>17</v>
      </c>
      <c r="X37" s="59" t="s">
        <v>18</v>
      </c>
      <c r="Y37" s="59"/>
      <c r="Z37" s="62" t="str">
        <f t="shared" si="0"/>
        <v>131</v>
      </c>
      <c r="AA37" s="62" t="str">
        <f t="shared" si="1"/>
        <v>5111</v>
      </c>
      <c r="AB37" s="62" t="s">
        <v>19</v>
      </c>
      <c r="AC37" s="60">
        <v>5</v>
      </c>
      <c r="AD37" s="60"/>
      <c r="AE37" s="60">
        <v>71081</v>
      </c>
      <c r="AF37" s="62">
        <v>355405</v>
      </c>
      <c r="AG37" s="60"/>
      <c r="AH37" s="62">
        <f t="shared" si="15"/>
        <v>0</v>
      </c>
      <c r="AI37" s="62" t="str">
        <f t="shared" si="26"/>
        <v>5111</v>
      </c>
      <c r="AJ37" s="60"/>
      <c r="AK37" s="59"/>
      <c r="AL37" s="60"/>
      <c r="AM37" s="59"/>
      <c r="AN37" s="62">
        <v>8</v>
      </c>
      <c r="AO37" s="60"/>
      <c r="AP37" s="62">
        <f t="shared" si="21"/>
        <v>28432.400000000001</v>
      </c>
      <c r="AQ37" s="62" t="str">
        <f t="shared" si="22"/>
        <v>33311</v>
      </c>
      <c r="AR37" s="62" t="str">
        <f t="shared" si="23"/>
        <v>1</v>
      </c>
      <c r="AS37" s="78" t="s">
        <v>7217</v>
      </c>
      <c r="AT37" s="67" t="str">
        <f t="shared" si="24"/>
        <v>632</v>
      </c>
      <c r="AU37" s="67" t="str">
        <f t="shared" si="25"/>
        <v>156</v>
      </c>
      <c r="AV37" s="79"/>
      <c r="AW37" s="79"/>
      <c r="AX37" s="63"/>
      <c r="AY37" s="65" t="s">
        <v>18179</v>
      </c>
      <c r="AZ37" s="66" t="s">
        <v>18179</v>
      </c>
    </row>
    <row r="38" spans="1:52" x14ac:dyDescent="0.25">
      <c r="A38" s="62"/>
      <c r="B38" s="60"/>
      <c r="C38" s="60"/>
      <c r="D38" s="60"/>
      <c r="E38" s="60"/>
      <c r="F38" s="62">
        <v>0</v>
      </c>
      <c r="G38" s="60"/>
      <c r="H38" s="76">
        <v>46171</v>
      </c>
      <c r="I38" s="76">
        <v>46171</v>
      </c>
      <c r="J38" s="62" t="str">
        <f t="shared" si="27"/>
        <v>BH15188</v>
      </c>
      <c r="K38" s="62" t="str">
        <f t="shared" si="28"/>
        <v>XK17978</v>
      </c>
      <c r="L38" s="59" t="s">
        <v>18179</v>
      </c>
      <c r="M38" s="59"/>
      <c r="N38" s="77"/>
      <c r="O38" s="60" t="s">
        <v>16772</v>
      </c>
      <c r="P38" s="59"/>
      <c r="Q38" s="59"/>
      <c r="R38" s="59"/>
      <c r="S38" s="64" t="s">
        <v>18179</v>
      </c>
      <c r="T38" s="59"/>
      <c r="U38" s="62" t="s">
        <v>7411</v>
      </c>
      <c r="V38" s="67">
        <v>60</v>
      </c>
      <c r="W38" s="59" t="s">
        <v>25</v>
      </c>
      <c r="X38" s="59" t="s">
        <v>26</v>
      </c>
      <c r="Y38" s="59"/>
      <c r="Z38" s="62" t="str">
        <f t="shared" si="0"/>
        <v>131</v>
      </c>
      <c r="AA38" s="62" t="str">
        <f t="shared" si="1"/>
        <v>5111</v>
      </c>
      <c r="AB38" s="62" t="s">
        <v>19</v>
      </c>
      <c r="AC38" s="60">
        <v>5</v>
      </c>
      <c r="AD38" s="60"/>
      <c r="AE38" s="60">
        <v>61155</v>
      </c>
      <c r="AF38" s="62">
        <v>305775</v>
      </c>
      <c r="AG38" s="60"/>
      <c r="AH38" s="62">
        <f t="shared" si="15"/>
        <v>0</v>
      </c>
      <c r="AI38" s="62" t="str">
        <f t="shared" si="26"/>
        <v>5111</v>
      </c>
      <c r="AJ38" s="60"/>
      <c r="AK38" s="59"/>
      <c r="AL38" s="60"/>
      <c r="AM38" s="59"/>
      <c r="AN38" s="62">
        <v>8</v>
      </c>
      <c r="AO38" s="60"/>
      <c r="AP38" s="62">
        <f t="shared" si="21"/>
        <v>24462</v>
      </c>
      <c r="AQ38" s="62" t="str">
        <f t="shared" si="22"/>
        <v>33311</v>
      </c>
      <c r="AR38" s="62" t="str">
        <f t="shared" si="23"/>
        <v>1</v>
      </c>
      <c r="AS38" s="78" t="s">
        <v>7217</v>
      </c>
      <c r="AT38" s="67" t="str">
        <f t="shared" si="24"/>
        <v>632</v>
      </c>
      <c r="AU38" s="67" t="str">
        <f t="shared" si="25"/>
        <v>156</v>
      </c>
      <c r="AV38" s="79"/>
      <c r="AW38" s="79"/>
      <c r="AX38" s="63"/>
      <c r="AY38" s="65" t="s">
        <v>18179</v>
      </c>
      <c r="AZ38" s="66" t="s">
        <v>18179</v>
      </c>
    </row>
    <row r="39" spans="1:52" x14ac:dyDescent="0.25">
      <c r="A39" s="62"/>
      <c r="B39" s="60"/>
      <c r="C39" s="60"/>
      <c r="D39" s="60"/>
      <c r="E39" s="60"/>
      <c r="F39" s="62">
        <v>0</v>
      </c>
      <c r="G39" s="60"/>
      <c r="H39" s="76">
        <v>46171</v>
      </c>
      <c r="I39" s="76">
        <v>46171</v>
      </c>
      <c r="J39" s="62" t="str">
        <f t="shared" si="27"/>
        <v>BH15188</v>
      </c>
      <c r="K39" s="62" t="str">
        <f t="shared" si="28"/>
        <v>XK17978</v>
      </c>
      <c r="L39" s="59" t="s">
        <v>18179</v>
      </c>
      <c r="M39" s="59"/>
      <c r="N39" s="77"/>
      <c r="O39" s="60" t="s">
        <v>16772</v>
      </c>
      <c r="P39" s="59"/>
      <c r="Q39" s="59"/>
      <c r="R39" s="59"/>
      <c r="S39" s="64" t="s">
        <v>18179</v>
      </c>
      <c r="T39" s="59"/>
      <c r="U39" s="62" t="s">
        <v>7411</v>
      </c>
      <c r="V39" s="67">
        <v>60</v>
      </c>
      <c r="W39" s="59" t="s">
        <v>22</v>
      </c>
      <c r="X39" s="59" t="s">
        <v>23</v>
      </c>
      <c r="Y39" s="59"/>
      <c r="Z39" s="62" t="str">
        <f t="shared" si="0"/>
        <v>131</v>
      </c>
      <c r="AA39" s="62" t="str">
        <f t="shared" si="1"/>
        <v>5111</v>
      </c>
      <c r="AB39" s="62" t="s">
        <v>19</v>
      </c>
      <c r="AC39" s="60">
        <v>5</v>
      </c>
      <c r="AD39" s="60"/>
      <c r="AE39" s="60">
        <v>55201</v>
      </c>
      <c r="AF39" s="62">
        <v>276005</v>
      </c>
      <c r="AG39" s="60"/>
      <c r="AH39" s="62">
        <f t="shared" si="15"/>
        <v>0</v>
      </c>
      <c r="AI39" s="62" t="str">
        <f t="shared" si="26"/>
        <v>5111</v>
      </c>
      <c r="AJ39" s="60"/>
      <c r="AK39" s="59"/>
      <c r="AL39" s="60"/>
      <c r="AM39" s="59"/>
      <c r="AN39" s="62">
        <v>8</v>
      </c>
      <c r="AO39" s="60"/>
      <c r="AP39" s="62">
        <f t="shared" si="21"/>
        <v>22080.400000000001</v>
      </c>
      <c r="AQ39" s="62" t="str">
        <f t="shared" si="22"/>
        <v>33311</v>
      </c>
      <c r="AR39" s="62" t="str">
        <f t="shared" si="23"/>
        <v>1</v>
      </c>
      <c r="AS39" s="78" t="s">
        <v>7217</v>
      </c>
      <c r="AT39" s="67" t="str">
        <f t="shared" si="24"/>
        <v>632</v>
      </c>
      <c r="AU39" s="67" t="str">
        <f t="shared" si="25"/>
        <v>156</v>
      </c>
      <c r="AV39" s="79"/>
      <c r="AW39" s="79"/>
      <c r="AX39" s="63"/>
      <c r="AY39" s="65" t="s">
        <v>18179</v>
      </c>
      <c r="AZ39" s="66" t="s">
        <v>18179</v>
      </c>
    </row>
    <row r="40" spans="1:52" x14ac:dyDescent="0.25">
      <c r="A40" s="62"/>
      <c r="B40" s="60"/>
      <c r="C40" s="60"/>
      <c r="D40" s="60"/>
      <c r="E40" s="60"/>
      <c r="F40" s="62">
        <v>0</v>
      </c>
      <c r="G40" s="60"/>
      <c r="H40" s="76">
        <v>46170</v>
      </c>
      <c r="I40" s="76">
        <v>46170</v>
      </c>
      <c r="J40" s="62" t="str">
        <f t="shared" si="27"/>
        <v>BH15189</v>
      </c>
      <c r="K40" s="62" t="str">
        <f t="shared" si="28"/>
        <v>XK17979</v>
      </c>
      <c r="L40" s="59" t="s">
        <v>18180</v>
      </c>
      <c r="M40" s="59"/>
      <c r="N40" s="77"/>
      <c r="O40" s="60" t="s">
        <v>18074</v>
      </c>
      <c r="P40" s="59"/>
      <c r="Q40" s="59"/>
      <c r="R40" s="59"/>
      <c r="S40" s="64" t="s">
        <v>18180</v>
      </c>
      <c r="T40" s="59"/>
      <c r="U40" s="62" t="s">
        <v>7418</v>
      </c>
      <c r="V40" s="67">
        <v>60</v>
      </c>
      <c r="W40" s="59" t="s">
        <v>20</v>
      </c>
      <c r="X40" s="59" t="s">
        <v>21</v>
      </c>
      <c r="Y40" s="59"/>
      <c r="Z40" s="62" t="str">
        <f t="shared" si="0"/>
        <v>131</v>
      </c>
      <c r="AA40" s="62" t="str">
        <f t="shared" si="1"/>
        <v>5111</v>
      </c>
      <c r="AB40" s="62" t="s">
        <v>19</v>
      </c>
      <c r="AC40" s="60">
        <v>3</v>
      </c>
      <c r="AD40" s="60"/>
      <c r="AE40" s="60">
        <v>116611</v>
      </c>
      <c r="AF40" s="62">
        <v>349833</v>
      </c>
      <c r="AG40" s="60"/>
      <c r="AH40" s="62">
        <f t="shared" si="15"/>
        <v>0</v>
      </c>
      <c r="AI40" s="62" t="str">
        <f t="shared" si="26"/>
        <v>5111</v>
      </c>
      <c r="AJ40" s="60"/>
      <c r="AK40" s="59"/>
      <c r="AL40" s="60"/>
      <c r="AM40" s="59"/>
      <c r="AN40" s="62">
        <v>8</v>
      </c>
      <c r="AO40" s="60"/>
      <c r="AP40" s="62">
        <f t="shared" si="21"/>
        <v>27986.639999999999</v>
      </c>
      <c r="AQ40" s="62" t="str">
        <f t="shared" si="22"/>
        <v>33311</v>
      </c>
      <c r="AR40" s="62" t="str">
        <f t="shared" si="23"/>
        <v>1</v>
      </c>
      <c r="AS40" s="78" t="s">
        <v>7217</v>
      </c>
      <c r="AT40" s="67" t="str">
        <f t="shared" si="24"/>
        <v>632</v>
      </c>
      <c r="AU40" s="67" t="str">
        <f t="shared" si="25"/>
        <v>156</v>
      </c>
      <c r="AV40" s="79"/>
      <c r="AW40" s="79"/>
      <c r="AX40" s="63"/>
      <c r="AY40" s="65" t="s">
        <v>18180</v>
      </c>
      <c r="AZ40" s="66" t="s">
        <v>18180</v>
      </c>
    </row>
    <row r="41" spans="1:52" x14ac:dyDescent="0.25">
      <c r="A41" s="62"/>
      <c r="B41" s="60"/>
      <c r="C41" s="60"/>
      <c r="D41" s="60"/>
      <c r="E41" s="60"/>
      <c r="F41" s="62">
        <v>0</v>
      </c>
      <c r="G41" s="60"/>
      <c r="H41" s="76">
        <v>46170</v>
      </c>
      <c r="I41" s="76">
        <v>46170</v>
      </c>
      <c r="J41" s="62" t="str">
        <f t="shared" si="27"/>
        <v>BH15189</v>
      </c>
      <c r="K41" s="62" t="str">
        <f t="shared" si="28"/>
        <v>XK17979</v>
      </c>
      <c r="L41" s="59" t="s">
        <v>18180</v>
      </c>
      <c r="M41" s="59"/>
      <c r="N41" s="77"/>
      <c r="O41" s="60" t="s">
        <v>18074</v>
      </c>
      <c r="P41" s="59"/>
      <c r="Q41" s="59"/>
      <c r="R41" s="59"/>
      <c r="S41" s="64" t="s">
        <v>18180</v>
      </c>
      <c r="T41" s="59"/>
      <c r="U41" s="62" t="s">
        <v>7418</v>
      </c>
      <c r="V41" s="67">
        <v>60</v>
      </c>
      <c r="W41" s="59" t="s">
        <v>37</v>
      </c>
      <c r="X41" s="59" t="s">
        <v>38</v>
      </c>
      <c r="Y41" s="59"/>
      <c r="Z41" s="62" t="str">
        <f t="shared" si="0"/>
        <v>131</v>
      </c>
      <c r="AA41" s="62" t="str">
        <f t="shared" si="1"/>
        <v>5111</v>
      </c>
      <c r="AB41" s="62" t="s">
        <v>19</v>
      </c>
      <c r="AC41" s="60">
        <v>3</v>
      </c>
      <c r="AD41" s="60"/>
      <c r="AE41" s="60">
        <v>43560</v>
      </c>
      <c r="AF41" s="62">
        <v>130680</v>
      </c>
      <c r="AG41" s="60"/>
      <c r="AH41" s="62">
        <f t="shared" si="15"/>
        <v>0</v>
      </c>
      <c r="AI41" s="62" t="str">
        <f t="shared" si="26"/>
        <v>5111</v>
      </c>
      <c r="AJ41" s="60"/>
      <c r="AK41" s="59"/>
      <c r="AL41" s="60"/>
      <c r="AM41" s="59"/>
      <c r="AN41" s="62">
        <v>8</v>
      </c>
      <c r="AO41" s="60"/>
      <c r="AP41" s="62">
        <f t="shared" si="21"/>
        <v>10454.4</v>
      </c>
      <c r="AQ41" s="62" t="str">
        <f t="shared" si="22"/>
        <v>33311</v>
      </c>
      <c r="AR41" s="62" t="str">
        <f t="shared" si="23"/>
        <v>1</v>
      </c>
      <c r="AS41" s="78" t="s">
        <v>7217</v>
      </c>
      <c r="AT41" s="67" t="str">
        <f t="shared" si="24"/>
        <v>632</v>
      </c>
      <c r="AU41" s="67" t="str">
        <f t="shared" si="25"/>
        <v>156</v>
      </c>
      <c r="AV41" s="79"/>
      <c r="AW41" s="79"/>
      <c r="AX41" s="63"/>
      <c r="AY41" s="65" t="s">
        <v>18180</v>
      </c>
      <c r="AZ41" s="66" t="s">
        <v>18180</v>
      </c>
    </row>
    <row r="42" spans="1:52" x14ac:dyDescent="0.25">
      <c r="A42" s="62"/>
      <c r="B42" s="60"/>
      <c r="C42" s="60"/>
      <c r="D42" s="60"/>
      <c r="E42" s="60"/>
      <c r="F42" s="62">
        <v>0</v>
      </c>
      <c r="G42" s="60"/>
      <c r="H42" s="76">
        <v>46170</v>
      </c>
      <c r="I42" s="76">
        <v>46170</v>
      </c>
      <c r="J42" s="62" t="str">
        <f t="shared" si="27"/>
        <v>BH15189</v>
      </c>
      <c r="K42" s="62" t="str">
        <f t="shared" si="28"/>
        <v>XK17979</v>
      </c>
      <c r="L42" s="59" t="s">
        <v>18180</v>
      </c>
      <c r="M42" s="59"/>
      <c r="N42" s="77"/>
      <c r="O42" s="60" t="s">
        <v>18074</v>
      </c>
      <c r="P42" s="59"/>
      <c r="Q42" s="59"/>
      <c r="R42" s="59"/>
      <c r="S42" s="64" t="s">
        <v>18180</v>
      </c>
      <c r="T42" s="59"/>
      <c r="U42" s="62" t="s">
        <v>7418</v>
      </c>
      <c r="V42" s="67">
        <v>60</v>
      </c>
      <c r="W42" s="59" t="s">
        <v>45</v>
      </c>
      <c r="X42" s="59" t="s">
        <v>46</v>
      </c>
      <c r="Y42" s="59"/>
      <c r="Z42" s="62" t="str">
        <f t="shared" ref="Z42:Z53" si="29">IF(W42&lt;&gt;"","131","")</f>
        <v>131</v>
      </c>
      <c r="AA42" s="62" t="str">
        <f t="shared" ref="AA42:AA53" si="30">IF(W42&lt;&gt;"","5111","")</f>
        <v>5111</v>
      </c>
      <c r="AB42" s="62" t="s">
        <v>19</v>
      </c>
      <c r="AC42" s="60">
        <v>2</v>
      </c>
      <c r="AD42" s="60"/>
      <c r="AE42" s="60">
        <v>111606</v>
      </c>
      <c r="AF42" s="62">
        <v>223212</v>
      </c>
      <c r="AG42" s="60"/>
      <c r="AH42" s="62">
        <f t="shared" si="15"/>
        <v>0</v>
      </c>
      <c r="AI42" s="62" t="str">
        <f t="shared" si="26"/>
        <v>5111</v>
      </c>
      <c r="AJ42" s="60"/>
      <c r="AK42" s="59"/>
      <c r="AL42" s="60"/>
      <c r="AM42" s="59"/>
      <c r="AN42" s="62">
        <v>8</v>
      </c>
      <c r="AO42" s="60"/>
      <c r="AP42" s="62">
        <f t="shared" si="21"/>
        <v>17856.96</v>
      </c>
      <c r="AQ42" s="62" t="str">
        <f t="shared" si="22"/>
        <v>33311</v>
      </c>
      <c r="AR42" s="62" t="str">
        <f t="shared" si="23"/>
        <v>1</v>
      </c>
      <c r="AS42" s="78" t="s">
        <v>7217</v>
      </c>
      <c r="AT42" s="67" t="str">
        <f t="shared" si="24"/>
        <v>632</v>
      </c>
      <c r="AU42" s="67" t="str">
        <f t="shared" si="25"/>
        <v>156</v>
      </c>
      <c r="AV42" s="79"/>
      <c r="AW42" s="79"/>
      <c r="AX42" s="63"/>
      <c r="AY42" s="65" t="s">
        <v>18180</v>
      </c>
      <c r="AZ42" s="66" t="s">
        <v>18180</v>
      </c>
    </row>
    <row r="43" spans="1:52" x14ac:dyDescent="0.25">
      <c r="A43" s="62"/>
      <c r="B43" s="60"/>
      <c r="C43" s="60"/>
      <c r="D43" s="60"/>
      <c r="E43" s="60"/>
      <c r="F43" s="62">
        <v>0</v>
      </c>
      <c r="G43" s="60"/>
      <c r="H43" s="76">
        <v>46170</v>
      </c>
      <c r="I43" s="76">
        <v>46170</v>
      </c>
      <c r="J43" s="62" t="str">
        <f t="shared" si="27"/>
        <v>BH15189</v>
      </c>
      <c r="K43" s="62" t="str">
        <f t="shared" si="28"/>
        <v>XK17979</v>
      </c>
      <c r="L43" s="59" t="s">
        <v>18180</v>
      </c>
      <c r="M43" s="59"/>
      <c r="N43" s="77"/>
      <c r="O43" s="60" t="s">
        <v>18074</v>
      </c>
      <c r="P43" s="59"/>
      <c r="Q43" s="59"/>
      <c r="R43" s="59"/>
      <c r="S43" s="64" t="s">
        <v>18180</v>
      </c>
      <c r="T43" s="59"/>
      <c r="U43" s="62" t="s">
        <v>7418</v>
      </c>
      <c r="V43" s="67">
        <v>60</v>
      </c>
      <c r="W43" s="59" t="s">
        <v>17</v>
      </c>
      <c r="X43" s="59" t="s">
        <v>18</v>
      </c>
      <c r="Y43" s="59"/>
      <c r="Z43" s="62" t="str">
        <f t="shared" si="29"/>
        <v>131</v>
      </c>
      <c r="AA43" s="62" t="str">
        <f t="shared" si="30"/>
        <v>5111</v>
      </c>
      <c r="AB43" s="62" t="s">
        <v>19</v>
      </c>
      <c r="AC43" s="60">
        <v>6</v>
      </c>
      <c r="AD43" s="60"/>
      <c r="AE43" s="60">
        <v>71081</v>
      </c>
      <c r="AF43" s="62">
        <v>426486</v>
      </c>
      <c r="AG43" s="60"/>
      <c r="AH43" s="62">
        <f t="shared" ref="AH43:AH53" si="31">IF(AF43&gt;0,AF43*AG43,"")</f>
        <v>0</v>
      </c>
      <c r="AI43" s="62" t="str">
        <f t="shared" si="26"/>
        <v>5111</v>
      </c>
      <c r="AJ43" s="60"/>
      <c r="AK43" s="59"/>
      <c r="AL43" s="60"/>
      <c r="AM43" s="59"/>
      <c r="AN43" s="62">
        <v>8</v>
      </c>
      <c r="AO43" s="60"/>
      <c r="AP43" s="62">
        <f t="shared" si="21"/>
        <v>34118.879999999997</v>
      </c>
      <c r="AQ43" s="62" t="str">
        <f t="shared" si="22"/>
        <v>33311</v>
      </c>
      <c r="AR43" s="62" t="str">
        <f t="shared" si="23"/>
        <v>1</v>
      </c>
      <c r="AS43" s="78" t="s">
        <v>7217</v>
      </c>
      <c r="AT43" s="67" t="str">
        <f t="shared" si="24"/>
        <v>632</v>
      </c>
      <c r="AU43" s="67" t="str">
        <f t="shared" si="25"/>
        <v>156</v>
      </c>
      <c r="AV43" s="79"/>
      <c r="AW43" s="79"/>
      <c r="AX43" s="63"/>
      <c r="AY43" s="65" t="s">
        <v>18180</v>
      </c>
      <c r="AZ43" s="66" t="s">
        <v>18180</v>
      </c>
    </row>
    <row r="44" spans="1:52" x14ac:dyDescent="0.25">
      <c r="A44" s="62"/>
      <c r="B44" s="60"/>
      <c r="C44" s="60"/>
      <c r="D44" s="60"/>
      <c r="E44" s="60"/>
      <c r="F44" s="62">
        <v>0</v>
      </c>
      <c r="G44" s="60"/>
      <c r="H44" s="76">
        <v>46170</v>
      </c>
      <c r="I44" s="76">
        <v>46170</v>
      </c>
      <c r="J44" s="62" t="str">
        <f t="shared" si="27"/>
        <v>BH15189</v>
      </c>
      <c r="K44" s="62" t="str">
        <f t="shared" si="28"/>
        <v>XK17979</v>
      </c>
      <c r="L44" s="59" t="s">
        <v>18180</v>
      </c>
      <c r="M44" s="59"/>
      <c r="N44" s="77"/>
      <c r="O44" s="60" t="s">
        <v>18074</v>
      </c>
      <c r="P44" s="59"/>
      <c r="Q44" s="59"/>
      <c r="R44" s="59"/>
      <c r="S44" s="64" t="s">
        <v>18180</v>
      </c>
      <c r="T44" s="59"/>
      <c r="U44" s="62" t="s">
        <v>7418</v>
      </c>
      <c r="V44" s="67">
        <v>60</v>
      </c>
      <c r="W44" s="59" t="s">
        <v>25</v>
      </c>
      <c r="X44" s="59" t="s">
        <v>26</v>
      </c>
      <c r="Y44" s="59"/>
      <c r="Z44" s="62" t="str">
        <f t="shared" si="29"/>
        <v>131</v>
      </c>
      <c r="AA44" s="62" t="str">
        <f t="shared" si="30"/>
        <v>5111</v>
      </c>
      <c r="AB44" s="62" t="s">
        <v>19</v>
      </c>
      <c r="AC44" s="60">
        <v>4</v>
      </c>
      <c r="AD44" s="60"/>
      <c r="AE44" s="60">
        <v>61155</v>
      </c>
      <c r="AF44" s="62">
        <v>244620</v>
      </c>
      <c r="AG44" s="60"/>
      <c r="AH44" s="62">
        <f t="shared" si="31"/>
        <v>0</v>
      </c>
      <c r="AI44" s="62" t="str">
        <f t="shared" si="26"/>
        <v>5111</v>
      </c>
      <c r="AJ44" s="60"/>
      <c r="AK44" s="59"/>
      <c r="AL44" s="60"/>
      <c r="AM44" s="59"/>
      <c r="AN44" s="62">
        <v>8</v>
      </c>
      <c r="AO44" s="60"/>
      <c r="AP44" s="62">
        <f t="shared" si="21"/>
        <v>19569.599999999999</v>
      </c>
      <c r="AQ44" s="62" t="str">
        <f t="shared" si="22"/>
        <v>33311</v>
      </c>
      <c r="AR44" s="62" t="str">
        <f t="shared" si="23"/>
        <v>1</v>
      </c>
      <c r="AS44" s="78" t="s">
        <v>7217</v>
      </c>
      <c r="AT44" s="67" t="str">
        <f t="shared" si="24"/>
        <v>632</v>
      </c>
      <c r="AU44" s="67" t="str">
        <f t="shared" si="25"/>
        <v>156</v>
      </c>
      <c r="AV44" s="79"/>
      <c r="AW44" s="79"/>
      <c r="AX44" s="63"/>
      <c r="AY44" s="65" t="s">
        <v>18180</v>
      </c>
      <c r="AZ44" s="66" t="s">
        <v>18180</v>
      </c>
    </row>
    <row r="45" spans="1:52" x14ac:dyDescent="0.25">
      <c r="A45" s="62"/>
      <c r="B45" s="60"/>
      <c r="C45" s="60"/>
      <c r="D45" s="60"/>
      <c r="E45" s="60"/>
      <c r="F45" s="62">
        <v>0</v>
      </c>
      <c r="G45" s="60"/>
      <c r="H45" s="76">
        <v>46170</v>
      </c>
      <c r="I45" s="76">
        <v>46170</v>
      </c>
      <c r="J45" s="62" t="str">
        <f t="shared" si="27"/>
        <v>BH15189</v>
      </c>
      <c r="K45" s="62" t="str">
        <f t="shared" si="28"/>
        <v>XK17979</v>
      </c>
      <c r="L45" s="59" t="s">
        <v>18180</v>
      </c>
      <c r="M45" s="59"/>
      <c r="N45" s="77"/>
      <c r="O45" s="60" t="s">
        <v>18074</v>
      </c>
      <c r="P45" s="59"/>
      <c r="Q45" s="59"/>
      <c r="R45" s="59"/>
      <c r="S45" s="64" t="s">
        <v>18180</v>
      </c>
      <c r="T45" s="59"/>
      <c r="U45" s="62" t="s">
        <v>7418</v>
      </c>
      <c r="V45" s="67">
        <v>60</v>
      </c>
      <c r="W45" s="59" t="s">
        <v>22</v>
      </c>
      <c r="X45" s="59" t="s">
        <v>23</v>
      </c>
      <c r="Y45" s="59"/>
      <c r="Z45" s="62" t="str">
        <f t="shared" si="29"/>
        <v>131</v>
      </c>
      <c r="AA45" s="62" t="str">
        <f t="shared" si="30"/>
        <v>5111</v>
      </c>
      <c r="AB45" s="62" t="s">
        <v>19</v>
      </c>
      <c r="AC45" s="60">
        <v>3</v>
      </c>
      <c r="AD45" s="60"/>
      <c r="AE45" s="60">
        <v>55201</v>
      </c>
      <c r="AF45" s="62">
        <v>165603</v>
      </c>
      <c r="AG45" s="60"/>
      <c r="AH45" s="62">
        <f t="shared" si="31"/>
        <v>0</v>
      </c>
      <c r="AI45" s="62" t="str">
        <f t="shared" si="26"/>
        <v>5111</v>
      </c>
      <c r="AJ45" s="60"/>
      <c r="AK45" s="59"/>
      <c r="AL45" s="60"/>
      <c r="AM45" s="59"/>
      <c r="AN45" s="62">
        <v>8</v>
      </c>
      <c r="AO45" s="60"/>
      <c r="AP45" s="62">
        <f t="shared" si="21"/>
        <v>13248.24</v>
      </c>
      <c r="AQ45" s="62" t="str">
        <f t="shared" si="22"/>
        <v>33311</v>
      </c>
      <c r="AR45" s="62" t="str">
        <f t="shared" si="23"/>
        <v>1</v>
      </c>
      <c r="AS45" s="78" t="s">
        <v>7217</v>
      </c>
      <c r="AT45" s="67" t="str">
        <f t="shared" si="24"/>
        <v>632</v>
      </c>
      <c r="AU45" s="67" t="str">
        <f t="shared" si="25"/>
        <v>156</v>
      </c>
      <c r="AV45" s="79"/>
      <c r="AW45" s="79"/>
      <c r="AX45" s="63"/>
      <c r="AY45" s="65" t="s">
        <v>18180</v>
      </c>
      <c r="AZ45" s="66" t="s">
        <v>18180</v>
      </c>
    </row>
    <row r="46" spans="1:52" x14ac:dyDescent="0.25">
      <c r="A46" s="62"/>
      <c r="B46" s="60"/>
      <c r="C46" s="60"/>
      <c r="D46" s="60"/>
      <c r="E46" s="60"/>
      <c r="F46" s="62">
        <v>0</v>
      </c>
      <c r="G46" s="60"/>
      <c r="H46" s="76">
        <v>46170</v>
      </c>
      <c r="I46" s="76">
        <v>46170</v>
      </c>
      <c r="J46" s="62" t="str">
        <f t="shared" si="27"/>
        <v>BH15190</v>
      </c>
      <c r="K46" s="62" t="str">
        <f t="shared" si="28"/>
        <v>XK17980</v>
      </c>
      <c r="L46" s="59" t="s">
        <v>18181</v>
      </c>
      <c r="M46" s="59"/>
      <c r="N46" s="77"/>
      <c r="O46" s="60" t="s">
        <v>15104</v>
      </c>
      <c r="P46" s="59"/>
      <c r="Q46" s="59"/>
      <c r="R46" s="59"/>
      <c r="S46" s="64" t="s">
        <v>18181</v>
      </c>
      <c r="T46" s="59"/>
      <c r="U46" s="62" t="s">
        <v>1837</v>
      </c>
      <c r="V46" s="67">
        <v>60</v>
      </c>
      <c r="W46" s="59" t="s">
        <v>17</v>
      </c>
      <c r="X46" s="59" t="s">
        <v>18</v>
      </c>
      <c r="Y46" s="59"/>
      <c r="Z46" s="62" t="str">
        <f t="shared" si="29"/>
        <v>131</v>
      </c>
      <c r="AA46" s="62" t="str">
        <f t="shared" si="30"/>
        <v>5111</v>
      </c>
      <c r="AB46" s="62" t="s">
        <v>19</v>
      </c>
      <c r="AC46" s="60">
        <v>4</v>
      </c>
      <c r="AD46" s="60"/>
      <c r="AE46" s="60">
        <v>71081</v>
      </c>
      <c r="AF46" s="62">
        <v>284324</v>
      </c>
      <c r="AG46" s="60"/>
      <c r="AH46" s="62">
        <f t="shared" si="31"/>
        <v>0</v>
      </c>
      <c r="AI46" s="62" t="str">
        <f t="shared" si="26"/>
        <v>5111</v>
      </c>
      <c r="AJ46" s="60"/>
      <c r="AK46" s="59"/>
      <c r="AL46" s="60"/>
      <c r="AM46" s="59"/>
      <c r="AN46" s="62">
        <v>8</v>
      </c>
      <c r="AO46" s="60"/>
      <c r="AP46" s="62">
        <f t="shared" si="21"/>
        <v>22745.919999999998</v>
      </c>
      <c r="AQ46" s="62" t="str">
        <f t="shared" si="22"/>
        <v>33311</v>
      </c>
      <c r="AR46" s="62" t="str">
        <f t="shared" si="23"/>
        <v>1</v>
      </c>
      <c r="AS46" s="78" t="s">
        <v>7217</v>
      </c>
      <c r="AT46" s="67" t="str">
        <f t="shared" si="24"/>
        <v>632</v>
      </c>
      <c r="AU46" s="67" t="str">
        <f t="shared" si="25"/>
        <v>156</v>
      </c>
      <c r="AV46" s="79"/>
      <c r="AW46" s="79"/>
      <c r="AX46" s="63"/>
      <c r="AY46" s="65" t="s">
        <v>18181</v>
      </c>
      <c r="AZ46" s="66" t="s">
        <v>18181</v>
      </c>
    </row>
    <row r="47" spans="1:52" x14ac:dyDescent="0.25">
      <c r="A47" s="62"/>
      <c r="B47" s="60"/>
      <c r="C47" s="60"/>
      <c r="D47" s="60"/>
      <c r="E47" s="60"/>
      <c r="F47" s="62">
        <v>0</v>
      </c>
      <c r="G47" s="60"/>
      <c r="H47" s="76">
        <v>46170</v>
      </c>
      <c r="I47" s="76">
        <v>46170</v>
      </c>
      <c r="J47" s="62" t="str">
        <f t="shared" si="27"/>
        <v>BH15190</v>
      </c>
      <c r="K47" s="62" t="str">
        <f t="shared" si="28"/>
        <v>XK17980</v>
      </c>
      <c r="L47" s="59" t="s">
        <v>18181</v>
      </c>
      <c r="M47" s="59"/>
      <c r="N47" s="77"/>
      <c r="O47" s="60" t="s">
        <v>15104</v>
      </c>
      <c r="P47" s="59"/>
      <c r="Q47" s="59"/>
      <c r="R47" s="59"/>
      <c r="S47" s="64" t="s">
        <v>18181</v>
      </c>
      <c r="T47" s="59"/>
      <c r="U47" s="62" t="s">
        <v>1837</v>
      </c>
      <c r="V47" s="67">
        <v>60</v>
      </c>
      <c r="W47" s="59" t="s">
        <v>22</v>
      </c>
      <c r="X47" s="59" t="s">
        <v>23</v>
      </c>
      <c r="Y47" s="59"/>
      <c r="Z47" s="62" t="str">
        <f t="shared" si="29"/>
        <v>131</v>
      </c>
      <c r="AA47" s="62" t="str">
        <f t="shared" si="30"/>
        <v>5111</v>
      </c>
      <c r="AB47" s="62" t="s">
        <v>19</v>
      </c>
      <c r="AC47" s="60">
        <v>6</v>
      </c>
      <c r="AD47" s="60"/>
      <c r="AE47" s="60">
        <v>55201</v>
      </c>
      <c r="AF47" s="62">
        <v>331206</v>
      </c>
      <c r="AG47" s="60"/>
      <c r="AH47" s="62">
        <f t="shared" si="31"/>
        <v>0</v>
      </c>
      <c r="AI47" s="62" t="str">
        <f t="shared" si="26"/>
        <v>5111</v>
      </c>
      <c r="AJ47" s="60"/>
      <c r="AK47" s="59"/>
      <c r="AL47" s="60"/>
      <c r="AM47" s="59"/>
      <c r="AN47" s="62">
        <v>8</v>
      </c>
      <c r="AO47" s="60"/>
      <c r="AP47" s="62">
        <f t="shared" si="21"/>
        <v>26496.48</v>
      </c>
      <c r="AQ47" s="62" t="str">
        <f t="shared" si="22"/>
        <v>33311</v>
      </c>
      <c r="AR47" s="62" t="str">
        <f t="shared" si="23"/>
        <v>1</v>
      </c>
      <c r="AS47" s="78" t="s">
        <v>7217</v>
      </c>
      <c r="AT47" s="67" t="str">
        <f t="shared" si="24"/>
        <v>632</v>
      </c>
      <c r="AU47" s="67" t="str">
        <f t="shared" si="25"/>
        <v>156</v>
      </c>
      <c r="AV47" s="79"/>
      <c r="AW47" s="79"/>
      <c r="AX47" s="63"/>
      <c r="AY47" s="65" t="s">
        <v>18181</v>
      </c>
      <c r="AZ47" s="66" t="s">
        <v>18181</v>
      </c>
    </row>
    <row r="48" spans="1:52" x14ac:dyDescent="0.25">
      <c r="A48" s="62"/>
      <c r="B48" s="60"/>
      <c r="C48" s="60"/>
      <c r="D48" s="60"/>
      <c r="E48" s="60"/>
      <c r="F48" s="62">
        <v>0</v>
      </c>
      <c r="G48" s="60"/>
      <c r="H48" s="76">
        <v>46170</v>
      </c>
      <c r="I48" s="76">
        <v>46170</v>
      </c>
      <c r="J48" s="62" t="str">
        <f t="shared" si="27"/>
        <v>BH15190</v>
      </c>
      <c r="K48" s="62" t="str">
        <f t="shared" si="28"/>
        <v>XK17980</v>
      </c>
      <c r="L48" s="59" t="s">
        <v>18181</v>
      </c>
      <c r="M48" s="59"/>
      <c r="N48" s="77"/>
      <c r="O48" s="60" t="s">
        <v>15104</v>
      </c>
      <c r="P48" s="59"/>
      <c r="Q48" s="59"/>
      <c r="R48" s="59"/>
      <c r="S48" s="64" t="s">
        <v>18181</v>
      </c>
      <c r="T48" s="59"/>
      <c r="U48" s="62" t="s">
        <v>1837</v>
      </c>
      <c r="V48" s="67">
        <v>60</v>
      </c>
      <c r="W48" s="59" t="s">
        <v>25</v>
      </c>
      <c r="X48" s="59" t="s">
        <v>26</v>
      </c>
      <c r="Y48" s="59"/>
      <c r="Z48" s="62" t="str">
        <f t="shared" si="29"/>
        <v>131</v>
      </c>
      <c r="AA48" s="62" t="str">
        <f t="shared" si="30"/>
        <v>5111</v>
      </c>
      <c r="AB48" s="62" t="s">
        <v>19</v>
      </c>
      <c r="AC48" s="60">
        <v>2</v>
      </c>
      <c r="AD48" s="60"/>
      <c r="AE48" s="60">
        <v>61155</v>
      </c>
      <c r="AF48" s="62">
        <v>122310</v>
      </c>
      <c r="AG48" s="60"/>
      <c r="AH48" s="62">
        <f t="shared" si="31"/>
        <v>0</v>
      </c>
      <c r="AI48" s="62" t="str">
        <f t="shared" si="26"/>
        <v>5111</v>
      </c>
      <c r="AJ48" s="60"/>
      <c r="AK48" s="59"/>
      <c r="AL48" s="60"/>
      <c r="AM48" s="59"/>
      <c r="AN48" s="62">
        <v>8</v>
      </c>
      <c r="AO48" s="60"/>
      <c r="AP48" s="62">
        <f t="shared" si="21"/>
        <v>9784.7999999999993</v>
      </c>
      <c r="AQ48" s="62" t="str">
        <f t="shared" si="22"/>
        <v>33311</v>
      </c>
      <c r="AR48" s="62" t="str">
        <f t="shared" si="23"/>
        <v>1</v>
      </c>
      <c r="AS48" s="78" t="s">
        <v>7217</v>
      </c>
      <c r="AT48" s="67" t="str">
        <f t="shared" si="24"/>
        <v>632</v>
      </c>
      <c r="AU48" s="67" t="str">
        <f t="shared" si="25"/>
        <v>156</v>
      </c>
      <c r="AV48" s="79"/>
      <c r="AW48" s="79"/>
      <c r="AX48" s="63"/>
      <c r="AY48" s="65" t="s">
        <v>18181</v>
      </c>
      <c r="AZ48" s="66" t="s">
        <v>18181</v>
      </c>
    </row>
    <row r="49" spans="1:52" x14ac:dyDescent="0.25">
      <c r="A49" s="62"/>
      <c r="B49" s="60"/>
      <c r="C49" s="60"/>
      <c r="D49" s="60"/>
      <c r="E49" s="60"/>
      <c r="F49" s="62">
        <v>0</v>
      </c>
      <c r="G49" s="60"/>
      <c r="H49" s="76">
        <v>46170</v>
      </c>
      <c r="I49" s="76">
        <v>46170</v>
      </c>
      <c r="J49" s="62" t="str">
        <f t="shared" si="27"/>
        <v>BH15190</v>
      </c>
      <c r="K49" s="62" t="str">
        <f t="shared" si="28"/>
        <v>XK17980</v>
      </c>
      <c r="L49" s="59" t="s">
        <v>18181</v>
      </c>
      <c r="M49" s="59"/>
      <c r="N49" s="77"/>
      <c r="O49" s="60" t="s">
        <v>15104</v>
      </c>
      <c r="P49" s="59"/>
      <c r="Q49" s="59"/>
      <c r="R49" s="59"/>
      <c r="S49" s="64" t="s">
        <v>18181</v>
      </c>
      <c r="T49" s="59"/>
      <c r="U49" s="62" t="s">
        <v>1837</v>
      </c>
      <c r="V49" s="67">
        <v>60</v>
      </c>
      <c r="W49" s="59" t="s">
        <v>18169</v>
      </c>
      <c r="X49" s="59" t="s">
        <v>18257</v>
      </c>
      <c r="Y49" s="59"/>
      <c r="Z49" s="62" t="str">
        <f t="shared" si="29"/>
        <v>131</v>
      </c>
      <c r="AA49" s="62" t="str">
        <f t="shared" si="30"/>
        <v>5111</v>
      </c>
      <c r="AB49" s="62" t="s">
        <v>19</v>
      </c>
      <c r="AC49" s="60">
        <v>2</v>
      </c>
      <c r="AD49" s="60"/>
      <c r="AE49" s="60">
        <v>89285</v>
      </c>
      <c r="AF49" s="62">
        <v>178570</v>
      </c>
      <c r="AG49" s="60"/>
      <c r="AH49" s="62">
        <f t="shared" si="31"/>
        <v>0</v>
      </c>
      <c r="AI49" s="62" t="str">
        <f t="shared" si="26"/>
        <v>5111</v>
      </c>
      <c r="AJ49" s="60"/>
      <c r="AK49" s="59"/>
      <c r="AL49" s="60"/>
      <c r="AM49" s="59"/>
      <c r="AN49" s="62">
        <v>8</v>
      </c>
      <c r="AO49" s="60"/>
      <c r="AP49" s="62">
        <f t="shared" si="21"/>
        <v>14285.6</v>
      </c>
      <c r="AQ49" s="62" t="str">
        <f t="shared" si="22"/>
        <v>33311</v>
      </c>
      <c r="AR49" s="62" t="str">
        <f t="shared" si="23"/>
        <v>1</v>
      </c>
      <c r="AS49" s="78" t="s">
        <v>7217</v>
      </c>
      <c r="AT49" s="67" t="str">
        <f t="shared" si="24"/>
        <v>632</v>
      </c>
      <c r="AU49" s="67" t="str">
        <f t="shared" si="25"/>
        <v>156</v>
      </c>
      <c r="AV49" s="79"/>
      <c r="AW49" s="79"/>
      <c r="AX49" s="63"/>
      <c r="AY49" s="65" t="s">
        <v>18181</v>
      </c>
      <c r="AZ49" s="66" t="s">
        <v>18181</v>
      </c>
    </row>
    <row r="50" spans="1:52" x14ac:dyDescent="0.25">
      <c r="A50" s="62"/>
      <c r="B50" s="60"/>
      <c r="C50" s="60"/>
      <c r="D50" s="60"/>
      <c r="E50" s="60"/>
      <c r="F50" s="62">
        <v>0</v>
      </c>
      <c r="G50" s="60"/>
      <c r="H50" s="76">
        <v>46170</v>
      </c>
      <c r="I50" s="76">
        <v>46170</v>
      </c>
      <c r="J50" s="62" t="str">
        <f t="shared" si="27"/>
        <v>BH15190</v>
      </c>
      <c r="K50" s="62" t="str">
        <f t="shared" si="28"/>
        <v>XK17980</v>
      </c>
      <c r="L50" s="59" t="s">
        <v>18181</v>
      </c>
      <c r="M50" s="59"/>
      <c r="N50" s="77"/>
      <c r="O50" s="60" t="s">
        <v>15104</v>
      </c>
      <c r="P50" s="59"/>
      <c r="Q50" s="59"/>
      <c r="R50" s="59"/>
      <c r="S50" s="64" t="s">
        <v>18181</v>
      </c>
      <c r="T50" s="59"/>
      <c r="U50" s="62" t="s">
        <v>1837</v>
      </c>
      <c r="V50" s="67">
        <v>60</v>
      </c>
      <c r="W50" s="59" t="s">
        <v>20</v>
      </c>
      <c r="X50" s="59" t="s">
        <v>21</v>
      </c>
      <c r="Y50" s="59"/>
      <c r="Z50" s="62" t="str">
        <f t="shared" si="29"/>
        <v>131</v>
      </c>
      <c r="AA50" s="62" t="str">
        <f t="shared" si="30"/>
        <v>5111</v>
      </c>
      <c r="AB50" s="62" t="s">
        <v>19</v>
      </c>
      <c r="AC50" s="60">
        <v>2</v>
      </c>
      <c r="AD50" s="60"/>
      <c r="AE50" s="60">
        <v>116611</v>
      </c>
      <c r="AF50" s="62">
        <v>233222</v>
      </c>
      <c r="AG50" s="60"/>
      <c r="AH50" s="62">
        <f t="shared" si="31"/>
        <v>0</v>
      </c>
      <c r="AI50" s="62" t="str">
        <f t="shared" si="26"/>
        <v>5111</v>
      </c>
      <c r="AJ50" s="60"/>
      <c r="AK50" s="59"/>
      <c r="AL50" s="60"/>
      <c r="AM50" s="59"/>
      <c r="AN50" s="62">
        <v>8</v>
      </c>
      <c r="AO50" s="60"/>
      <c r="AP50" s="62">
        <f t="shared" si="21"/>
        <v>18657.759999999998</v>
      </c>
      <c r="AQ50" s="62" t="str">
        <f t="shared" si="22"/>
        <v>33311</v>
      </c>
      <c r="AR50" s="62" t="str">
        <f t="shared" si="23"/>
        <v>1</v>
      </c>
      <c r="AS50" s="78" t="s">
        <v>7217</v>
      </c>
      <c r="AT50" s="67" t="str">
        <f t="shared" si="24"/>
        <v>632</v>
      </c>
      <c r="AU50" s="67" t="str">
        <f t="shared" si="25"/>
        <v>156</v>
      </c>
      <c r="AV50" s="79"/>
      <c r="AW50" s="79"/>
      <c r="AX50" s="63"/>
      <c r="AY50" s="65" t="s">
        <v>18181</v>
      </c>
      <c r="AZ50" s="66" t="s">
        <v>18181</v>
      </c>
    </row>
    <row r="51" spans="1:52" x14ac:dyDescent="0.25">
      <c r="A51" s="62"/>
      <c r="B51" s="60"/>
      <c r="C51" s="60"/>
      <c r="D51" s="60"/>
      <c r="E51" s="60"/>
      <c r="F51" s="62">
        <v>0</v>
      </c>
      <c r="G51" s="60"/>
      <c r="H51" s="76">
        <v>46170</v>
      </c>
      <c r="I51" s="76">
        <v>46170</v>
      </c>
      <c r="J51" s="62" t="str">
        <f t="shared" si="27"/>
        <v>BH15190</v>
      </c>
      <c r="K51" s="62" t="str">
        <f t="shared" si="28"/>
        <v>XK17980</v>
      </c>
      <c r="L51" s="59" t="s">
        <v>18181</v>
      </c>
      <c r="M51" s="59"/>
      <c r="N51" s="77"/>
      <c r="O51" s="60" t="s">
        <v>15104</v>
      </c>
      <c r="P51" s="59"/>
      <c r="Q51" s="59"/>
      <c r="R51" s="59"/>
      <c r="S51" s="64" t="s">
        <v>18181</v>
      </c>
      <c r="T51" s="59"/>
      <c r="U51" s="62" t="s">
        <v>1837</v>
      </c>
      <c r="V51" s="67">
        <v>60</v>
      </c>
      <c r="W51" s="59" t="s">
        <v>29</v>
      </c>
      <c r="X51" s="59" t="s">
        <v>30</v>
      </c>
      <c r="Y51" s="59"/>
      <c r="Z51" s="62" t="str">
        <f t="shared" si="29"/>
        <v>131</v>
      </c>
      <c r="AA51" s="62" t="str">
        <f t="shared" si="30"/>
        <v>5111</v>
      </c>
      <c r="AB51" s="62" t="s">
        <v>19</v>
      </c>
      <c r="AC51" s="60">
        <v>4</v>
      </c>
      <c r="AD51" s="60"/>
      <c r="AE51" s="60">
        <v>74250</v>
      </c>
      <c r="AF51" s="62">
        <v>297000</v>
      </c>
      <c r="AG51" s="60"/>
      <c r="AH51" s="62">
        <f t="shared" si="31"/>
        <v>0</v>
      </c>
      <c r="AI51" s="62" t="str">
        <f t="shared" si="26"/>
        <v>5111</v>
      </c>
      <c r="AJ51" s="60"/>
      <c r="AK51" s="59"/>
      <c r="AL51" s="60"/>
      <c r="AM51" s="59"/>
      <c r="AN51" s="62">
        <v>8</v>
      </c>
      <c r="AO51" s="60"/>
      <c r="AP51" s="62">
        <f t="shared" si="21"/>
        <v>23760</v>
      </c>
      <c r="AQ51" s="62" t="str">
        <f t="shared" si="22"/>
        <v>33311</v>
      </c>
      <c r="AR51" s="62" t="str">
        <f t="shared" si="23"/>
        <v>1</v>
      </c>
      <c r="AS51" s="78" t="s">
        <v>7217</v>
      </c>
      <c r="AT51" s="67" t="str">
        <f t="shared" si="24"/>
        <v>632</v>
      </c>
      <c r="AU51" s="67" t="str">
        <f t="shared" si="25"/>
        <v>156</v>
      </c>
      <c r="AV51" s="79"/>
      <c r="AW51" s="79"/>
      <c r="AX51" s="63"/>
      <c r="AY51" s="65" t="s">
        <v>18181</v>
      </c>
      <c r="AZ51" s="66" t="s">
        <v>18181</v>
      </c>
    </row>
    <row r="52" spans="1:52" x14ac:dyDescent="0.25">
      <c r="A52" s="62"/>
      <c r="B52" s="60"/>
      <c r="C52" s="60"/>
      <c r="D52" s="60"/>
      <c r="E52" s="60"/>
      <c r="F52" s="62">
        <v>0</v>
      </c>
      <c r="G52" s="60"/>
      <c r="H52" s="76">
        <v>46170</v>
      </c>
      <c r="I52" s="76">
        <v>46170</v>
      </c>
      <c r="J52" s="62" t="str">
        <f t="shared" si="27"/>
        <v>BH15191</v>
      </c>
      <c r="K52" s="62" t="str">
        <f t="shared" si="28"/>
        <v>XK17981</v>
      </c>
      <c r="L52" s="59" t="s">
        <v>18182</v>
      </c>
      <c r="M52" s="59"/>
      <c r="N52" s="77"/>
      <c r="O52" s="60" t="s">
        <v>7228</v>
      </c>
      <c r="P52" s="59"/>
      <c r="Q52" s="59"/>
      <c r="R52" s="59"/>
      <c r="S52" s="64" t="s">
        <v>18182</v>
      </c>
      <c r="T52" s="59"/>
      <c r="U52" s="62" t="s">
        <v>1837</v>
      </c>
      <c r="V52" s="67">
        <v>60</v>
      </c>
      <c r="W52" s="59" t="s">
        <v>20</v>
      </c>
      <c r="X52" s="59" t="s">
        <v>21</v>
      </c>
      <c r="Y52" s="59"/>
      <c r="Z52" s="62" t="str">
        <f t="shared" si="29"/>
        <v>131</v>
      </c>
      <c r="AA52" s="62" t="str">
        <f t="shared" si="30"/>
        <v>5111</v>
      </c>
      <c r="AB52" s="62" t="s">
        <v>19</v>
      </c>
      <c r="AC52" s="60">
        <v>2</v>
      </c>
      <c r="AD52" s="60"/>
      <c r="AE52" s="60">
        <v>116611</v>
      </c>
      <c r="AF52" s="62">
        <v>233222</v>
      </c>
      <c r="AG52" s="60"/>
      <c r="AH52" s="62">
        <f t="shared" si="31"/>
        <v>0</v>
      </c>
      <c r="AI52" s="62" t="str">
        <f t="shared" si="26"/>
        <v>5111</v>
      </c>
      <c r="AJ52" s="60"/>
      <c r="AK52" s="59"/>
      <c r="AL52" s="60"/>
      <c r="AM52" s="59"/>
      <c r="AN52" s="62">
        <v>8</v>
      </c>
      <c r="AO52" s="60"/>
      <c r="AP52" s="62">
        <f t="shared" si="21"/>
        <v>18657.759999999998</v>
      </c>
      <c r="AQ52" s="62" t="str">
        <f t="shared" si="22"/>
        <v>33311</v>
      </c>
      <c r="AR52" s="62" t="str">
        <f t="shared" si="23"/>
        <v>1</v>
      </c>
      <c r="AS52" s="78" t="s">
        <v>7217</v>
      </c>
      <c r="AT52" s="67" t="str">
        <f t="shared" si="24"/>
        <v>632</v>
      </c>
      <c r="AU52" s="67" t="str">
        <f t="shared" si="25"/>
        <v>156</v>
      </c>
      <c r="AV52" s="79"/>
      <c r="AW52" s="79"/>
      <c r="AX52" s="63"/>
      <c r="AY52" s="65" t="s">
        <v>18182</v>
      </c>
      <c r="AZ52" s="66" t="s">
        <v>18182</v>
      </c>
    </row>
    <row r="53" spans="1:52" x14ac:dyDescent="0.25">
      <c r="A53" s="62"/>
      <c r="B53" s="60"/>
      <c r="C53" s="60"/>
      <c r="D53" s="60"/>
      <c r="E53" s="60"/>
      <c r="F53" s="62">
        <v>0</v>
      </c>
      <c r="G53" s="60"/>
      <c r="H53" s="76">
        <v>46170</v>
      </c>
      <c r="I53" s="76">
        <v>46170</v>
      </c>
      <c r="J53" s="62" t="str">
        <f t="shared" si="27"/>
        <v>BH15191</v>
      </c>
      <c r="K53" s="62" t="str">
        <f t="shared" si="28"/>
        <v>XK17981</v>
      </c>
      <c r="L53" s="59" t="s">
        <v>18182</v>
      </c>
      <c r="M53" s="59"/>
      <c r="N53" s="77"/>
      <c r="O53" s="60" t="s">
        <v>7228</v>
      </c>
      <c r="P53" s="59"/>
      <c r="Q53" s="59"/>
      <c r="R53" s="59"/>
      <c r="S53" s="64" t="s">
        <v>18182</v>
      </c>
      <c r="T53" s="59"/>
      <c r="U53" s="62" t="s">
        <v>1837</v>
      </c>
      <c r="V53" s="67">
        <v>60</v>
      </c>
      <c r="W53" s="59" t="s">
        <v>29</v>
      </c>
      <c r="X53" s="59" t="s">
        <v>30</v>
      </c>
      <c r="Y53" s="59"/>
      <c r="Z53" s="62" t="str">
        <f t="shared" si="29"/>
        <v>131</v>
      </c>
      <c r="AA53" s="62" t="str">
        <f t="shared" si="30"/>
        <v>5111</v>
      </c>
      <c r="AB53" s="62" t="s">
        <v>19</v>
      </c>
      <c r="AC53" s="60">
        <v>4</v>
      </c>
      <c r="AD53" s="60"/>
      <c r="AE53" s="60">
        <v>74250</v>
      </c>
      <c r="AF53" s="62">
        <v>297000</v>
      </c>
      <c r="AG53" s="60"/>
      <c r="AH53" s="62">
        <f t="shared" si="31"/>
        <v>0</v>
      </c>
      <c r="AI53" s="62" t="str">
        <f t="shared" si="26"/>
        <v>5111</v>
      </c>
      <c r="AJ53" s="60"/>
      <c r="AK53" s="59"/>
      <c r="AL53" s="60"/>
      <c r="AM53" s="59"/>
      <c r="AN53" s="62">
        <v>8</v>
      </c>
      <c r="AO53" s="60"/>
      <c r="AP53" s="62">
        <f t="shared" si="21"/>
        <v>23760</v>
      </c>
      <c r="AQ53" s="62" t="str">
        <f t="shared" si="22"/>
        <v>33311</v>
      </c>
      <c r="AR53" s="62" t="str">
        <f t="shared" si="23"/>
        <v>1</v>
      </c>
      <c r="AS53" s="78" t="s">
        <v>7217</v>
      </c>
      <c r="AT53" s="67" t="str">
        <f t="shared" si="24"/>
        <v>632</v>
      </c>
      <c r="AU53" s="67" t="str">
        <f t="shared" si="25"/>
        <v>156</v>
      </c>
      <c r="AV53" s="79"/>
      <c r="AW53" s="79"/>
      <c r="AX53" s="63"/>
      <c r="AY53" s="65" t="s">
        <v>18182</v>
      </c>
      <c r="AZ53" s="66" t="s">
        <v>18182</v>
      </c>
    </row>
    <row r="54" spans="1:52" x14ac:dyDescent="0.25">
      <c r="F54" s="62">
        <v>0</v>
      </c>
      <c r="H54" s="80">
        <v>46170</v>
      </c>
      <c r="I54" s="80">
        <v>46170</v>
      </c>
      <c r="J54" s="62" t="str">
        <f t="shared" si="27"/>
        <v>BH15191</v>
      </c>
      <c r="K54" s="62" t="str">
        <f t="shared" si="28"/>
        <v>XK17981</v>
      </c>
      <c r="L54" s="67" t="s">
        <v>18182</v>
      </c>
      <c r="O54" s="67" t="s">
        <v>7228</v>
      </c>
      <c r="S54" s="68" t="s">
        <v>18182</v>
      </c>
      <c r="U54" s="67" t="s">
        <v>1837</v>
      </c>
      <c r="V54" s="67">
        <v>60</v>
      </c>
      <c r="W54" s="67" t="s">
        <v>22</v>
      </c>
      <c r="X54" s="67" t="s">
        <v>23</v>
      </c>
      <c r="Z54" s="62" t="str">
        <f t="shared" ref="Z54:Z102" si="32">IF(W54&lt;&gt;"","131","")</f>
        <v>131</v>
      </c>
      <c r="AA54" s="62" t="str">
        <f t="shared" ref="AA54:AA102" si="33">IF(W54&lt;&gt;"","5111","")</f>
        <v>5111</v>
      </c>
      <c r="AB54" s="62" t="s">
        <v>19</v>
      </c>
      <c r="AC54" s="67">
        <v>4</v>
      </c>
      <c r="AE54" s="67">
        <v>55201</v>
      </c>
      <c r="AF54" s="62">
        <v>220804</v>
      </c>
      <c r="AH54" s="62">
        <f t="shared" ref="AH54:AH102" si="34">IF(AF54&gt;0,AF54*AG54,"")</f>
        <v>0</v>
      </c>
      <c r="AI54" s="62" t="str">
        <f t="shared" ref="AI54:AI102" si="35">IF(AH54&lt;&gt;"","5111","")</f>
        <v>5111</v>
      </c>
      <c r="AN54" s="62">
        <v>8</v>
      </c>
      <c r="AP54" s="62">
        <f t="shared" si="21"/>
        <v>17664.32</v>
      </c>
      <c r="AQ54" s="62" t="str">
        <f t="shared" si="22"/>
        <v>33311</v>
      </c>
      <c r="AR54" s="62" t="str">
        <f t="shared" si="23"/>
        <v>1</v>
      </c>
      <c r="AS54" s="78" t="s">
        <v>7217</v>
      </c>
      <c r="AT54" s="67" t="str">
        <f t="shared" si="24"/>
        <v>632</v>
      </c>
      <c r="AU54" s="67" t="str">
        <f t="shared" si="25"/>
        <v>156</v>
      </c>
      <c r="AY54" s="65" t="s">
        <v>18182</v>
      </c>
      <c r="AZ54" s="68" t="s">
        <v>18182</v>
      </c>
    </row>
    <row r="55" spans="1:52" x14ac:dyDescent="0.25">
      <c r="F55" s="62">
        <v>0</v>
      </c>
      <c r="H55" s="80">
        <v>46170</v>
      </c>
      <c r="I55" s="80">
        <v>46170</v>
      </c>
      <c r="J55" s="62" t="str">
        <f t="shared" si="27"/>
        <v>BH15191</v>
      </c>
      <c r="K55" s="62" t="str">
        <f t="shared" si="28"/>
        <v>XK17981</v>
      </c>
      <c r="L55" s="67" t="s">
        <v>18182</v>
      </c>
      <c r="O55" s="67" t="s">
        <v>7228</v>
      </c>
      <c r="S55" s="68" t="s">
        <v>18182</v>
      </c>
      <c r="U55" s="67" t="s">
        <v>1837</v>
      </c>
      <c r="V55" s="67">
        <v>60</v>
      </c>
      <c r="W55" s="67" t="s">
        <v>25</v>
      </c>
      <c r="X55" s="67" t="s">
        <v>26</v>
      </c>
      <c r="Z55" s="62" t="str">
        <f t="shared" si="32"/>
        <v>131</v>
      </c>
      <c r="AA55" s="62" t="str">
        <f t="shared" si="33"/>
        <v>5111</v>
      </c>
      <c r="AB55" s="62" t="s">
        <v>19</v>
      </c>
      <c r="AC55" s="67">
        <v>4</v>
      </c>
      <c r="AE55" s="67">
        <v>61155</v>
      </c>
      <c r="AF55" s="67">
        <v>244620</v>
      </c>
      <c r="AH55" s="62">
        <f t="shared" si="34"/>
        <v>0</v>
      </c>
      <c r="AI55" s="62" t="str">
        <f t="shared" si="35"/>
        <v>5111</v>
      </c>
      <c r="AN55" s="62">
        <v>8</v>
      </c>
      <c r="AP55" s="62">
        <f t="shared" si="21"/>
        <v>19569.599999999999</v>
      </c>
      <c r="AQ55" s="62" t="str">
        <f t="shared" si="22"/>
        <v>33311</v>
      </c>
      <c r="AR55" s="62" t="str">
        <f t="shared" si="23"/>
        <v>1</v>
      </c>
      <c r="AS55" s="78" t="s">
        <v>7217</v>
      </c>
      <c r="AT55" s="67" t="str">
        <f t="shared" si="24"/>
        <v>632</v>
      </c>
      <c r="AU55" s="67" t="str">
        <f t="shared" si="25"/>
        <v>156</v>
      </c>
      <c r="AY55" s="65" t="s">
        <v>18182</v>
      </c>
      <c r="AZ55" s="68" t="s">
        <v>18182</v>
      </c>
    </row>
    <row r="56" spans="1:52" x14ac:dyDescent="0.25">
      <c r="F56" s="62">
        <v>0</v>
      </c>
      <c r="H56" s="80">
        <v>46170</v>
      </c>
      <c r="I56" s="80">
        <v>46170</v>
      </c>
      <c r="J56" s="62" t="str">
        <f t="shared" si="27"/>
        <v>BH15192</v>
      </c>
      <c r="K56" s="62" t="str">
        <f t="shared" si="28"/>
        <v>XK17982</v>
      </c>
      <c r="L56" s="67" t="s">
        <v>18183</v>
      </c>
      <c r="O56" s="67" t="s">
        <v>7228</v>
      </c>
      <c r="S56" s="68" t="s">
        <v>18183</v>
      </c>
      <c r="U56" s="67" t="s">
        <v>1837</v>
      </c>
      <c r="V56" s="67">
        <v>60</v>
      </c>
      <c r="W56" s="67" t="s">
        <v>29</v>
      </c>
      <c r="X56" s="67" t="s">
        <v>30</v>
      </c>
      <c r="Z56" s="62" t="str">
        <f t="shared" si="32"/>
        <v>131</v>
      </c>
      <c r="AA56" s="62" t="str">
        <f t="shared" si="33"/>
        <v>5111</v>
      </c>
      <c r="AB56" s="62" t="s">
        <v>19</v>
      </c>
      <c r="AC56" s="67">
        <v>2</v>
      </c>
      <c r="AE56" s="67">
        <v>74250</v>
      </c>
      <c r="AF56" s="67">
        <v>148500</v>
      </c>
      <c r="AH56" s="62">
        <f t="shared" si="34"/>
        <v>0</v>
      </c>
      <c r="AI56" s="62" t="str">
        <f t="shared" si="35"/>
        <v>5111</v>
      </c>
      <c r="AN56" s="62">
        <v>8</v>
      </c>
      <c r="AP56" s="62">
        <f t="shared" si="21"/>
        <v>11880</v>
      </c>
      <c r="AQ56" s="62" t="str">
        <f t="shared" si="22"/>
        <v>33311</v>
      </c>
      <c r="AR56" s="62" t="str">
        <f t="shared" si="23"/>
        <v>1</v>
      </c>
      <c r="AS56" s="78" t="s">
        <v>7217</v>
      </c>
      <c r="AT56" s="67" t="str">
        <f t="shared" si="24"/>
        <v>632</v>
      </c>
      <c r="AU56" s="67" t="str">
        <f t="shared" si="25"/>
        <v>156</v>
      </c>
      <c r="AY56" s="65" t="s">
        <v>18183</v>
      </c>
      <c r="AZ56" s="68" t="s">
        <v>18183</v>
      </c>
    </row>
    <row r="57" spans="1:52" x14ac:dyDescent="0.25">
      <c r="F57" s="62">
        <v>0</v>
      </c>
      <c r="H57" s="80">
        <v>46170</v>
      </c>
      <c r="I57" s="80">
        <v>46170</v>
      </c>
      <c r="J57" s="62" t="str">
        <f t="shared" si="27"/>
        <v>BH15192</v>
      </c>
      <c r="K57" s="62" t="str">
        <f t="shared" si="28"/>
        <v>XK17982</v>
      </c>
      <c r="L57" s="67" t="s">
        <v>18183</v>
      </c>
      <c r="O57" s="67" t="s">
        <v>7228</v>
      </c>
      <c r="S57" s="68" t="s">
        <v>18183</v>
      </c>
      <c r="U57" s="67" t="s">
        <v>1837</v>
      </c>
      <c r="V57" s="67">
        <v>60</v>
      </c>
      <c r="W57" s="67" t="s">
        <v>20</v>
      </c>
      <c r="X57" s="67" t="s">
        <v>21</v>
      </c>
      <c r="Z57" s="62" t="str">
        <f t="shared" si="32"/>
        <v>131</v>
      </c>
      <c r="AA57" s="62" t="str">
        <f t="shared" si="33"/>
        <v>5111</v>
      </c>
      <c r="AB57" s="62" t="s">
        <v>19</v>
      </c>
      <c r="AC57" s="67">
        <v>2</v>
      </c>
      <c r="AE57" s="67">
        <v>116611</v>
      </c>
      <c r="AF57" s="67">
        <v>233222</v>
      </c>
      <c r="AH57" s="62">
        <f t="shared" si="34"/>
        <v>0</v>
      </c>
      <c r="AI57" s="62" t="str">
        <f t="shared" si="35"/>
        <v>5111</v>
      </c>
      <c r="AN57" s="62">
        <v>8</v>
      </c>
      <c r="AP57" s="62">
        <f t="shared" si="21"/>
        <v>18657.759999999998</v>
      </c>
      <c r="AQ57" s="62" t="str">
        <f t="shared" si="22"/>
        <v>33311</v>
      </c>
      <c r="AR57" s="62" t="str">
        <f t="shared" si="23"/>
        <v>1</v>
      </c>
      <c r="AS57" s="78" t="s">
        <v>7217</v>
      </c>
      <c r="AT57" s="67" t="str">
        <f t="shared" si="24"/>
        <v>632</v>
      </c>
      <c r="AU57" s="67" t="str">
        <f t="shared" si="25"/>
        <v>156</v>
      </c>
      <c r="AY57" s="65" t="s">
        <v>18183</v>
      </c>
      <c r="AZ57" s="68" t="s">
        <v>18183</v>
      </c>
    </row>
    <row r="58" spans="1:52" x14ac:dyDescent="0.25">
      <c r="F58" s="62">
        <v>0</v>
      </c>
      <c r="H58" s="80">
        <v>46170</v>
      </c>
      <c r="I58" s="80">
        <v>46170</v>
      </c>
      <c r="J58" s="62" t="str">
        <f t="shared" si="27"/>
        <v>BH15192</v>
      </c>
      <c r="K58" s="62" t="str">
        <f t="shared" si="28"/>
        <v>XK17982</v>
      </c>
      <c r="L58" s="67" t="s">
        <v>18183</v>
      </c>
      <c r="O58" s="67" t="s">
        <v>7228</v>
      </c>
      <c r="S58" s="68" t="s">
        <v>18183</v>
      </c>
      <c r="U58" s="67" t="s">
        <v>1837</v>
      </c>
      <c r="V58" s="67">
        <v>60</v>
      </c>
      <c r="W58" s="67" t="s">
        <v>22</v>
      </c>
      <c r="X58" s="67" t="s">
        <v>23</v>
      </c>
      <c r="Z58" s="62" t="str">
        <f t="shared" si="32"/>
        <v>131</v>
      </c>
      <c r="AA58" s="62" t="str">
        <f t="shared" si="33"/>
        <v>5111</v>
      </c>
      <c r="AB58" s="62" t="s">
        <v>19</v>
      </c>
      <c r="AC58" s="67">
        <v>4</v>
      </c>
      <c r="AE58" s="67">
        <v>55201</v>
      </c>
      <c r="AF58" s="67">
        <v>220804</v>
      </c>
      <c r="AH58" s="62">
        <f t="shared" si="34"/>
        <v>0</v>
      </c>
      <c r="AI58" s="62" t="str">
        <f t="shared" si="35"/>
        <v>5111</v>
      </c>
      <c r="AN58" s="62">
        <v>8</v>
      </c>
      <c r="AP58" s="62">
        <f t="shared" si="21"/>
        <v>17664.32</v>
      </c>
      <c r="AQ58" s="62" t="str">
        <f t="shared" si="22"/>
        <v>33311</v>
      </c>
      <c r="AR58" s="62" t="str">
        <f t="shared" si="23"/>
        <v>1</v>
      </c>
      <c r="AS58" s="78" t="s">
        <v>7217</v>
      </c>
      <c r="AT58" s="67" t="str">
        <f t="shared" si="24"/>
        <v>632</v>
      </c>
      <c r="AU58" s="67" t="str">
        <f t="shared" si="25"/>
        <v>156</v>
      </c>
      <c r="AY58" s="65" t="s">
        <v>18183</v>
      </c>
      <c r="AZ58" s="68" t="s">
        <v>18183</v>
      </c>
    </row>
    <row r="59" spans="1:52" x14ac:dyDescent="0.25">
      <c r="F59" s="62">
        <v>0</v>
      </c>
      <c r="H59" s="80">
        <v>46170</v>
      </c>
      <c r="I59" s="80">
        <v>46170</v>
      </c>
      <c r="J59" s="62" t="str">
        <f t="shared" si="27"/>
        <v>BH15192</v>
      </c>
      <c r="K59" s="62" t="str">
        <f t="shared" si="28"/>
        <v>XK17982</v>
      </c>
      <c r="L59" s="67" t="s">
        <v>18183</v>
      </c>
      <c r="O59" s="67" t="s">
        <v>7228</v>
      </c>
      <c r="S59" s="68" t="s">
        <v>18183</v>
      </c>
      <c r="U59" s="67" t="s">
        <v>1837</v>
      </c>
      <c r="V59" s="67">
        <v>60</v>
      </c>
      <c r="W59" s="67" t="s">
        <v>31</v>
      </c>
      <c r="X59" s="67" t="s">
        <v>32</v>
      </c>
      <c r="Z59" s="62" t="str">
        <f t="shared" si="32"/>
        <v>131</v>
      </c>
      <c r="AA59" s="62" t="str">
        <f t="shared" si="33"/>
        <v>5111</v>
      </c>
      <c r="AB59" s="62" t="s">
        <v>19</v>
      </c>
      <c r="AC59" s="67">
        <v>2</v>
      </c>
      <c r="AE59" s="67">
        <v>70950</v>
      </c>
      <c r="AF59" s="67">
        <v>141900</v>
      </c>
      <c r="AH59" s="62">
        <f t="shared" si="34"/>
        <v>0</v>
      </c>
      <c r="AI59" s="62" t="str">
        <f t="shared" si="35"/>
        <v>5111</v>
      </c>
      <c r="AN59" s="62">
        <v>8</v>
      </c>
      <c r="AP59" s="62">
        <f t="shared" si="21"/>
        <v>11352</v>
      </c>
      <c r="AQ59" s="62" t="str">
        <f t="shared" si="22"/>
        <v>33311</v>
      </c>
      <c r="AR59" s="62" t="str">
        <f t="shared" si="23"/>
        <v>1</v>
      </c>
      <c r="AS59" s="78" t="s">
        <v>7217</v>
      </c>
      <c r="AT59" s="67" t="str">
        <f t="shared" si="24"/>
        <v>632</v>
      </c>
      <c r="AU59" s="67" t="str">
        <f t="shared" si="25"/>
        <v>156</v>
      </c>
      <c r="AY59" s="65" t="s">
        <v>18183</v>
      </c>
      <c r="AZ59" s="68" t="s">
        <v>18183</v>
      </c>
    </row>
    <row r="60" spans="1:52" x14ac:dyDescent="0.25">
      <c r="F60" s="62">
        <v>0</v>
      </c>
      <c r="H60" s="80">
        <v>46170</v>
      </c>
      <c r="I60" s="80">
        <v>46170</v>
      </c>
      <c r="J60" s="62" t="str">
        <f t="shared" si="27"/>
        <v>BH15192</v>
      </c>
      <c r="K60" s="62" t="str">
        <f t="shared" si="28"/>
        <v>XK17982</v>
      </c>
      <c r="L60" s="67" t="s">
        <v>18183</v>
      </c>
      <c r="O60" s="67" t="s">
        <v>7228</v>
      </c>
      <c r="S60" s="68" t="s">
        <v>18183</v>
      </c>
      <c r="U60" s="67" t="s">
        <v>1837</v>
      </c>
      <c r="V60" s="67">
        <v>60</v>
      </c>
      <c r="W60" s="67" t="s">
        <v>17</v>
      </c>
      <c r="X60" s="67" t="s">
        <v>18</v>
      </c>
      <c r="Z60" s="62" t="str">
        <f t="shared" si="32"/>
        <v>131</v>
      </c>
      <c r="AA60" s="62" t="str">
        <f t="shared" si="33"/>
        <v>5111</v>
      </c>
      <c r="AB60" s="62" t="s">
        <v>19</v>
      </c>
      <c r="AC60" s="67">
        <v>4</v>
      </c>
      <c r="AE60" s="67">
        <v>71081</v>
      </c>
      <c r="AF60" s="67">
        <v>284324</v>
      </c>
      <c r="AH60" s="62">
        <f t="shared" si="34"/>
        <v>0</v>
      </c>
      <c r="AI60" s="62" t="str">
        <f t="shared" si="35"/>
        <v>5111</v>
      </c>
      <c r="AN60" s="62">
        <v>8</v>
      </c>
      <c r="AP60" s="62">
        <f t="shared" si="21"/>
        <v>22745.919999999998</v>
      </c>
      <c r="AQ60" s="62" t="str">
        <f t="shared" si="22"/>
        <v>33311</v>
      </c>
      <c r="AR60" s="62" t="str">
        <f t="shared" si="23"/>
        <v>1</v>
      </c>
      <c r="AS60" s="78" t="s">
        <v>7217</v>
      </c>
      <c r="AT60" s="67" t="str">
        <f t="shared" si="24"/>
        <v>632</v>
      </c>
      <c r="AU60" s="67" t="str">
        <f t="shared" si="25"/>
        <v>156</v>
      </c>
      <c r="AY60" s="65" t="s">
        <v>18183</v>
      </c>
      <c r="AZ60" s="68" t="s">
        <v>18183</v>
      </c>
    </row>
    <row r="61" spans="1:52" x14ac:dyDescent="0.25">
      <c r="F61" s="62">
        <v>0</v>
      </c>
      <c r="H61" s="80">
        <v>46170</v>
      </c>
      <c r="I61" s="80">
        <v>46170</v>
      </c>
      <c r="J61" s="62" t="str">
        <f t="shared" si="27"/>
        <v>BH15193</v>
      </c>
      <c r="K61" s="62" t="str">
        <f t="shared" si="28"/>
        <v>XK17983</v>
      </c>
      <c r="L61" s="67" t="s">
        <v>18184</v>
      </c>
      <c r="O61" s="67" t="s">
        <v>7228</v>
      </c>
      <c r="S61" s="68" t="s">
        <v>18184</v>
      </c>
      <c r="U61" s="67" t="s">
        <v>1837</v>
      </c>
      <c r="V61" s="67">
        <v>60</v>
      </c>
      <c r="W61" s="67" t="s">
        <v>17</v>
      </c>
      <c r="X61" s="67" t="s">
        <v>18</v>
      </c>
      <c r="Z61" s="62" t="str">
        <f t="shared" si="32"/>
        <v>131</v>
      </c>
      <c r="AA61" s="62" t="str">
        <f t="shared" si="33"/>
        <v>5111</v>
      </c>
      <c r="AB61" s="62" t="s">
        <v>19</v>
      </c>
      <c r="AC61" s="67">
        <v>10</v>
      </c>
      <c r="AE61" s="67">
        <v>71081</v>
      </c>
      <c r="AF61" s="67">
        <v>710810</v>
      </c>
      <c r="AH61" s="62">
        <f t="shared" si="34"/>
        <v>0</v>
      </c>
      <c r="AI61" s="62" t="str">
        <f t="shared" si="35"/>
        <v>5111</v>
      </c>
      <c r="AN61" s="62">
        <v>8</v>
      </c>
      <c r="AP61" s="62">
        <f t="shared" si="21"/>
        <v>56864.800000000003</v>
      </c>
      <c r="AQ61" s="62" t="str">
        <f t="shared" si="22"/>
        <v>33311</v>
      </c>
      <c r="AR61" s="62" t="str">
        <f t="shared" si="23"/>
        <v>1</v>
      </c>
      <c r="AS61" s="78" t="s">
        <v>7217</v>
      </c>
      <c r="AT61" s="67" t="str">
        <f t="shared" si="24"/>
        <v>632</v>
      </c>
      <c r="AU61" s="67" t="str">
        <f t="shared" si="25"/>
        <v>156</v>
      </c>
      <c r="AY61" s="65" t="s">
        <v>18184</v>
      </c>
      <c r="AZ61" s="68" t="s">
        <v>18184</v>
      </c>
    </row>
    <row r="62" spans="1:52" x14ac:dyDescent="0.25">
      <c r="F62" s="62">
        <v>0</v>
      </c>
      <c r="H62" s="80">
        <v>46170</v>
      </c>
      <c r="I62" s="80">
        <v>46170</v>
      </c>
      <c r="J62" s="62" t="str">
        <f t="shared" si="27"/>
        <v>BH15193</v>
      </c>
      <c r="K62" s="62" t="str">
        <f t="shared" si="28"/>
        <v>XK17983</v>
      </c>
      <c r="L62" s="67" t="s">
        <v>18184</v>
      </c>
      <c r="O62" s="67" t="s">
        <v>7228</v>
      </c>
      <c r="S62" s="68" t="s">
        <v>18184</v>
      </c>
      <c r="U62" s="67" t="s">
        <v>1837</v>
      </c>
      <c r="V62" s="67">
        <v>60</v>
      </c>
      <c r="W62" s="67" t="s">
        <v>20</v>
      </c>
      <c r="X62" s="67" t="s">
        <v>21</v>
      </c>
      <c r="Z62" s="62" t="str">
        <f t="shared" si="32"/>
        <v>131</v>
      </c>
      <c r="AA62" s="62" t="str">
        <f t="shared" si="33"/>
        <v>5111</v>
      </c>
      <c r="AB62" s="62" t="s">
        <v>19</v>
      </c>
      <c r="AC62" s="67">
        <v>2</v>
      </c>
      <c r="AE62" s="67">
        <v>116611</v>
      </c>
      <c r="AF62" s="67">
        <v>233222</v>
      </c>
      <c r="AH62" s="62">
        <f t="shared" si="34"/>
        <v>0</v>
      </c>
      <c r="AI62" s="62" t="str">
        <f t="shared" si="35"/>
        <v>5111</v>
      </c>
      <c r="AN62" s="62">
        <v>8</v>
      </c>
      <c r="AP62" s="62">
        <f t="shared" si="21"/>
        <v>18657.759999999998</v>
      </c>
      <c r="AQ62" s="62" t="str">
        <f t="shared" si="22"/>
        <v>33311</v>
      </c>
      <c r="AR62" s="62" t="str">
        <f t="shared" si="23"/>
        <v>1</v>
      </c>
      <c r="AS62" s="78" t="s">
        <v>7217</v>
      </c>
      <c r="AT62" s="67" t="str">
        <f t="shared" si="24"/>
        <v>632</v>
      </c>
      <c r="AU62" s="67" t="str">
        <f t="shared" si="25"/>
        <v>156</v>
      </c>
      <c r="AY62" s="65" t="s">
        <v>18184</v>
      </c>
      <c r="AZ62" s="68" t="s">
        <v>18184</v>
      </c>
    </row>
    <row r="63" spans="1:52" x14ac:dyDescent="0.25">
      <c r="F63" s="62">
        <v>0</v>
      </c>
      <c r="H63" s="80">
        <v>46170</v>
      </c>
      <c r="I63" s="80">
        <v>46170</v>
      </c>
      <c r="J63" s="62" t="str">
        <f t="shared" si="27"/>
        <v>BH15193</v>
      </c>
      <c r="K63" s="62" t="str">
        <f t="shared" si="28"/>
        <v>XK17983</v>
      </c>
      <c r="L63" s="67" t="s">
        <v>18184</v>
      </c>
      <c r="O63" s="67" t="s">
        <v>7228</v>
      </c>
      <c r="S63" s="68" t="s">
        <v>18184</v>
      </c>
      <c r="U63" s="67" t="s">
        <v>1837</v>
      </c>
      <c r="V63" s="67">
        <v>60</v>
      </c>
      <c r="W63" s="67" t="s">
        <v>29</v>
      </c>
      <c r="X63" s="67" t="s">
        <v>30</v>
      </c>
      <c r="Z63" s="62" t="str">
        <f t="shared" si="32"/>
        <v>131</v>
      </c>
      <c r="AA63" s="62" t="str">
        <f t="shared" si="33"/>
        <v>5111</v>
      </c>
      <c r="AB63" s="62" t="s">
        <v>19</v>
      </c>
      <c r="AC63" s="67">
        <v>4</v>
      </c>
      <c r="AE63" s="67">
        <v>74250</v>
      </c>
      <c r="AF63" s="67">
        <v>297000</v>
      </c>
      <c r="AH63" s="62">
        <f t="shared" si="34"/>
        <v>0</v>
      </c>
      <c r="AI63" s="62" t="str">
        <f t="shared" si="35"/>
        <v>5111</v>
      </c>
      <c r="AN63" s="62">
        <v>8</v>
      </c>
      <c r="AP63" s="62">
        <f t="shared" si="21"/>
        <v>23760</v>
      </c>
      <c r="AQ63" s="62" t="str">
        <f t="shared" si="22"/>
        <v>33311</v>
      </c>
      <c r="AR63" s="62" t="str">
        <f t="shared" si="23"/>
        <v>1</v>
      </c>
      <c r="AS63" s="78" t="s">
        <v>7217</v>
      </c>
      <c r="AT63" s="67" t="str">
        <f t="shared" si="24"/>
        <v>632</v>
      </c>
      <c r="AU63" s="67" t="str">
        <f t="shared" si="25"/>
        <v>156</v>
      </c>
      <c r="AY63" s="65" t="s">
        <v>18184</v>
      </c>
      <c r="AZ63" s="68" t="s">
        <v>18184</v>
      </c>
    </row>
    <row r="64" spans="1:52" x14ac:dyDescent="0.25">
      <c r="F64" s="62">
        <v>0</v>
      </c>
      <c r="H64" s="80">
        <v>46170</v>
      </c>
      <c r="I64" s="80">
        <v>46170</v>
      </c>
      <c r="J64" s="62" t="str">
        <f t="shared" si="27"/>
        <v>BH15193</v>
      </c>
      <c r="K64" s="62" t="str">
        <f t="shared" si="28"/>
        <v>XK17983</v>
      </c>
      <c r="L64" s="67" t="s">
        <v>18184</v>
      </c>
      <c r="O64" s="67" t="s">
        <v>7228</v>
      </c>
      <c r="S64" s="68" t="s">
        <v>18184</v>
      </c>
      <c r="U64" s="67" t="s">
        <v>1837</v>
      </c>
      <c r="V64" s="67">
        <v>60</v>
      </c>
      <c r="W64" s="67" t="s">
        <v>31</v>
      </c>
      <c r="X64" s="67" t="s">
        <v>32</v>
      </c>
      <c r="Z64" s="62" t="str">
        <f t="shared" si="32"/>
        <v>131</v>
      </c>
      <c r="AA64" s="62" t="str">
        <f t="shared" si="33"/>
        <v>5111</v>
      </c>
      <c r="AB64" s="62" t="s">
        <v>19</v>
      </c>
      <c r="AC64" s="67">
        <v>2</v>
      </c>
      <c r="AE64" s="67">
        <v>70950</v>
      </c>
      <c r="AF64" s="67">
        <v>141900</v>
      </c>
      <c r="AH64" s="62">
        <f t="shared" si="34"/>
        <v>0</v>
      </c>
      <c r="AI64" s="62" t="str">
        <f t="shared" si="35"/>
        <v>5111</v>
      </c>
      <c r="AN64" s="62">
        <v>8</v>
      </c>
      <c r="AP64" s="62">
        <f t="shared" si="21"/>
        <v>11352</v>
      </c>
      <c r="AQ64" s="62" t="str">
        <f t="shared" si="22"/>
        <v>33311</v>
      </c>
      <c r="AR64" s="62" t="str">
        <f t="shared" si="23"/>
        <v>1</v>
      </c>
      <c r="AS64" s="78" t="s">
        <v>7217</v>
      </c>
      <c r="AT64" s="67" t="str">
        <f t="shared" si="24"/>
        <v>632</v>
      </c>
      <c r="AU64" s="67" t="str">
        <f t="shared" si="25"/>
        <v>156</v>
      </c>
      <c r="AY64" s="65" t="s">
        <v>18184</v>
      </c>
      <c r="AZ64" s="68" t="s">
        <v>18184</v>
      </c>
    </row>
    <row r="65" spans="6:52" x14ac:dyDescent="0.25">
      <c r="F65" s="62">
        <v>0</v>
      </c>
      <c r="H65" s="80">
        <v>46170</v>
      </c>
      <c r="I65" s="80">
        <v>46170</v>
      </c>
      <c r="J65" s="62" t="str">
        <f t="shared" si="27"/>
        <v>BH15194</v>
      </c>
      <c r="K65" s="62" t="str">
        <f t="shared" si="28"/>
        <v>XK17984</v>
      </c>
      <c r="L65" s="67" t="s">
        <v>18185</v>
      </c>
      <c r="O65" s="67" t="s">
        <v>15130</v>
      </c>
      <c r="S65" s="68" t="s">
        <v>18185</v>
      </c>
      <c r="U65" s="67" t="s">
        <v>1837</v>
      </c>
      <c r="V65" s="67">
        <v>60</v>
      </c>
      <c r="W65" s="67" t="s">
        <v>25</v>
      </c>
      <c r="X65" s="67" t="s">
        <v>26</v>
      </c>
      <c r="Z65" s="62" t="str">
        <f t="shared" si="32"/>
        <v>131</v>
      </c>
      <c r="AA65" s="62" t="str">
        <f t="shared" si="33"/>
        <v>5111</v>
      </c>
      <c r="AB65" s="62" t="s">
        <v>19</v>
      </c>
      <c r="AC65" s="67">
        <v>10</v>
      </c>
      <c r="AE65" s="67">
        <v>61155</v>
      </c>
      <c r="AF65" s="67">
        <v>611550</v>
      </c>
      <c r="AH65" s="62">
        <f t="shared" si="34"/>
        <v>0</v>
      </c>
      <c r="AI65" s="62" t="str">
        <f t="shared" si="35"/>
        <v>5111</v>
      </c>
      <c r="AN65" s="62">
        <v>8</v>
      </c>
      <c r="AP65" s="62">
        <f t="shared" si="21"/>
        <v>48924</v>
      </c>
      <c r="AQ65" s="62" t="str">
        <f t="shared" si="22"/>
        <v>33311</v>
      </c>
      <c r="AR65" s="62" t="str">
        <f t="shared" si="23"/>
        <v>1</v>
      </c>
      <c r="AS65" s="78" t="s">
        <v>7217</v>
      </c>
      <c r="AT65" s="67" t="str">
        <f t="shared" si="24"/>
        <v>632</v>
      </c>
      <c r="AU65" s="67" t="str">
        <f t="shared" si="25"/>
        <v>156</v>
      </c>
      <c r="AY65" s="65" t="s">
        <v>18185</v>
      </c>
      <c r="AZ65" s="68" t="s">
        <v>18185</v>
      </c>
    </row>
    <row r="66" spans="6:52" x14ac:dyDescent="0.25">
      <c r="F66" s="62">
        <v>0</v>
      </c>
      <c r="H66" s="80">
        <v>46170</v>
      </c>
      <c r="I66" s="80">
        <v>46170</v>
      </c>
      <c r="J66" s="62" t="str">
        <f t="shared" si="27"/>
        <v>BH15194</v>
      </c>
      <c r="K66" s="62" t="str">
        <f t="shared" si="28"/>
        <v>XK17984</v>
      </c>
      <c r="L66" s="67" t="s">
        <v>18185</v>
      </c>
      <c r="O66" s="67" t="s">
        <v>15130</v>
      </c>
      <c r="S66" s="68" t="s">
        <v>18185</v>
      </c>
      <c r="U66" s="67" t="s">
        <v>1837</v>
      </c>
      <c r="V66" s="67">
        <v>60</v>
      </c>
      <c r="W66" s="67" t="s">
        <v>20</v>
      </c>
      <c r="X66" s="67" t="s">
        <v>21</v>
      </c>
      <c r="Z66" s="62" t="str">
        <f t="shared" si="32"/>
        <v>131</v>
      </c>
      <c r="AA66" s="62" t="str">
        <f t="shared" si="33"/>
        <v>5111</v>
      </c>
      <c r="AB66" s="62" t="s">
        <v>19</v>
      </c>
      <c r="AC66" s="67">
        <v>5</v>
      </c>
      <c r="AE66" s="67">
        <v>116611</v>
      </c>
      <c r="AF66" s="67">
        <v>583055</v>
      </c>
      <c r="AH66" s="62">
        <f t="shared" si="34"/>
        <v>0</v>
      </c>
      <c r="AI66" s="62" t="str">
        <f t="shared" si="35"/>
        <v>5111</v>
      </c>
      <c r="AN66" s="62">
        <v>8</v>
      </c>
      <c r="AP66" s="62">
        <f t="shared" ref="AP66:AP103" si="36">AF66*AN66/100</f>
        <v>46644.4</v>
      </c>
      <c r="AQ66" s="62" t="str">
        <f t="shared" ref="AQ66:AQ103" si="37">IF(AN66&lt;&gt;"","33311","")</f>
        <v>33311</v>
      </c>
      <c r="AR66" s="62" t="str">
        <f t="shared" ref="AR66:AR103" si="38">IF(AN66&lt;&gt;"","1","")</f>
        <v>1</v>
      </c>
      <c r="AS66" s="78" t="s">
        <v>7217</v>
      </c>
      <c r="AT66" s="67" t="str">
        <f t="shared" ref="AT66:AT103" si="39">IF(W66&lt;&gt;"","632","")</f>
        <v>632</v>
      </c>
      <c r="AU66" s="67" t="str">
        <f t="shared" ref="AU66:AU103" si="40">IF(W66&lt;&gt;"","156","")</f>
        <v>156</v>
      </c>
      <c r="AY66" s="65" t="s">
        <v>18185</v>
      </c>
      <c r="AZ66" s="68" t="s">
        <v>18185</v>
      </c>
    </row>
    <row r="67" spans="6:52" x14ac:dyDescent="0.25">
      <c r="F67" s="62">
        <v>0</v>
      </c>
      <c r="H67" s="80">
        <v>46170</v>
      </c>
      <c r="I67" s="80">
        <v>46170</v>
      </c>
      <c r="J67" s="62" t="str">
        <f t="shared" si="27"/>
        <v>BH15195</v>
      </c>
      <c r="K67" s="62" t="str">
        <f t="shared" si="28"/>
        <v>XK17985</v>
      </c>
      <c r="L67" s="67" t="s">
        <v>18186</v>
      </c>
      <c r="O67" s="67" t="s">
        <v>15149</v>
      </c>
      <c r="S67" s="68" t="s">
        <v>18186</v>
      </c>
      <c r="U67" s="67" t="s">
        <v>1837</v>
      </c>
      <c r="V67" s="67">
        <v>60</v>
      </c>
      <c r="W67" s="67" t="s">
        <v>17</v>
      </c>
      <c r="X67" s="67" t="s">
        <v>18</v>
      </c>
      <c r="Z67" s="62" t="str">
        <f t="shared" si="32"/>
        <v>131</v>
      </c>
      <c r="AA67" s="62" t="str">
        <f t="shared" si="33"/>
        <v>5111</v>
      </c>
      <c r="AB67" s="62" t="s">
        <v>19</v>
      </c>
      <c r="AC67" s="67">
        <v>12</v>
      </c>
      <c r="AE67" s="67">
        <v>71081</v>
      </c>
      <c r="AF67" s="67">
        <v>852972</v>
      </c>
      <c r="AH67" s="62">
        <f t="shared" si="34"/>
        <v>0</v>
      </c>
      <c r="AI67" s="62" t="str">
        <f t="shared" si="35"/>
        <v>5111</v>
      </c>
      <c r="AN67" s="62">
        <v>8</v>
      </c>
      <c r="AP67" s="62">
        <f t="shared" si="36"/>
        <v>68237.759999999995</v>
      </c>
      <c r="AQ67" s="62" t="str">
        <f t="shared" si="37"/>
        <v>33311</v>
      </c>
      <c r="AR67" s="62" t="str">
        <f t="shared" si="38"/>
        <v>1</v>
      </c>
      <c r="AS67" s="78" t="s">
        <v>7217</v>
      </c>
      <c r="AT67" s="67" t="str">
        <f t="shared" si="39"/>
        <v>632</v>
      </c>
      <c r="AU67" s="67" t="str">
        <f t="shared" si="40"/>
        <v>156</v>
      </c>
      <c r="AY67" s="65" t="s">
        <v>18186</v>
      </c>
      <c r="AZ67" s="68" t="s">
        <v>18186</v>
      </c>
    </row>
    <row r="68" spans="6:52" x14ac:dyDescent="0.25">
      <c r="F68" s="62">
        <v>0</v>
      </c>
      <c r="H68" s="80">
        <v>46170</v>
      </c>
      <c r="I68" s="80">
        <v>46170</v>
      </c>
      <c r="J68" s="62" t="str">
        <f t="shared" si="27"/>
        <v>BH15195</v>
      </c>
      <c r="K68" s="62" t="str">
        <f t="shared" si="28"/>
        <v>XK17985</v>
      </c>
      <c r="L68" s="67" t="s">
        <v>18186</v>
      </c>
      <c r="O68" s="67" t="s">
        <v>15149</v>
      </c>
      <c r="S68" s="68" t="s">
        <v>18186</v>
      </c>
      <c r="U68" s="67" t="s">
        <v>1837</v>
      </c>
      <c r="V68" s="67">
        <v>60</v>
      </c>
      <c r="W68" s="67" t="s">
        <v>25</v>
      </c>
      <c r="X68" s="67" t="s">
        <v>26</v>
      </c>
      <c r="Z68" s="62" t="str">
        <f t="shared" si="32"/>
        <v>131</v>
      </c>
      <c r="AA68" s="62" t="str">
        <f t="shared" si="33"/>
        <v>5111</v>
      </c>
      <c r="AB68" s="62" t="s">
        <v>19</v>
      </c>
      <c r="AC68" s="67">
        <v>5</v>
      </c>
      <c r="AE68" s="67">
        <v>61155</v>
      </c>
      <c r="AF68" s="67">
        <v>305775</v>
      </c>
      <c r="AH68" s="62">
        <f t="shared" si="34"/>
        <v>0</v>
      </c>
      <c r="AI68" s="62" t="str">
        <f t="shared" si="35"/>
        <v>5111</v>
      </c>
      <c r="AN68" s="62">
        <v>8</v>
      </c>
      <c r="AP68" s="62">
        <f t="shared" si="36"/>
        <v>24462</v>
      </c>
      <c r="AQ68" s="62" t="str">
        <f t="shared" si="37"/>
        <v>33311</v>
      </c>
      <c r="AR68" s="62" t="str">
        <f t="shared" si="38"/>
        <v>1</v>
      </c>
      <c r="AS68" s="78" t="s">
        <v>7217</v>
      </c>
      <c r="AT68" s="67" t="str">
        <f t="shared" si="39"/>
        <v>632</v>
      </c>
      <c r="AU68" s="67" t="str">
        <f t="shared" si="40"/>
        <v>156</v>
      </c>
      <c r="AY68" s="65" t="s">
        <v>18186</v>
      </c>
      <c r="AZ68" s="68" t="s">
        <v>18186</v>
      </c>
    </row>
    <row r="69" spans="6:52" x14ac:dyDescent="0.25">
      <c r="F69" s="62">
        <v>0</v>
      </c>
      <c r="H69" s="80">
        <v>46170</v>
      </c>
      <c r="I69" s="80">
        <v>46170</v>
      </c>
      <c r="J69" s="62" t="str">
        <f t="shared" si="27"/>
        <v>BH15196</v>
      </c>
      <c r="K69" s="62" t="str">
        <f t="shared" si="28"/>
        <v>XK17986</v>
      </c>
      <c r="L69" s="67" t="s">
        <v>18187</v>
      </c>
      <c r="O69" s="67" t="s">
        <v>15130</v>
      </c>
      <c r="S69" s="68" t="s">
        <v>18187</v>
      </c>
      <c r="U69" s="67" t="s">
        <v>1837</v>
      </c>
      <c r="V69" s="67">
        <v>60</v>
      </c>
      <c r="W69" s="67" t="s">
        <v>22</v>
      </c>
      <c r="X69" s="67" t="s">
        <v>23</v>
      </c>
      <c r="Z69" s="62" t="str">
        <f t="shared" si="32"/>
        <v>131</v>
      </c>
      <c r="AA69" s="62" t="str">
        <f t="shared" si="33"/>
        <v>5111</v>
      </c>
      <c r="AB69" s="62" t="s">
        <v>19</v>
      </c>
      <c r="AC69" s="67">
        <v>5</v>
      </c>
      <c r="AE69" s="67">
        <v>55201</v>
      </c>
      <c r="AF69" s="67">
        <v>276005</v>
      </c>
      <c r="AH69" s="62">
        <f t="shared" si="34"/>
        <v>0</v>
      </c>
      <c r="AI69" s="62" t="str">
        <f t="shared" si="35"/>
        <v>5111</v>
      </c>
      <c r="AN69" s="62">
        <v>8</v>
      </c>
      <c r="AP69" s="62">
        <f t="shared" si="36"/>
        <v>22080.400000000001</v>
      </c>
      <c r="AQ69" s="62" t="str">
        <f t="shared" si="37"/>
        <v>33311</v>
      </c>
      <c r="AR69" s="62" t="str">
        <f t="shared" si="38"/>
        <v>1</v>
      </c>
      <c r="AS69" s="78" t="s">
        <v>7217</v>
      </c>
      <c r="AT69" s="67" t="str">
        <f t="shared" si="39"/>
        <v>632</v>
      </c>
      <c r="AU69" s="67" t="str">
        <f t="shared" si="40"/>
        <v>156</v>
      </c>
      <c r="AY69" s="65" t="s">
        <v>18187</v>
      </c>
      <c r="AZ69" s="68" t="s">
        <v>18187</v>
      </c>
    </row>
    <row r="70" spans="6:52" x14ac:dyDescent="0.25">
      <c r="F70" s="62">
        <v>0</v>
      </c>
      <c r="H70" s="80">
        <v>46170</v>
      </c>
      <c r="I70" s="80">
        <v>46170</v>
      </c>
      <c r="J70" s="62" t="str">
        <f t="shared" si="27"/>
        <v>BH15196</v>
      </c>
      <c r="K70" s="62" t="str">
        <f t="shared" si="28"/>
        <v>XK17986</v>
      </c>
      <c r="L70" s="67" t="s">
        <v>18187</v>
      </c>
      <c r="O70" s="67" t="s">
        <v>15130</v>
      </c>
      <c r="S70" s="68" t="s">
        <v>18187</v>
      </c>
      <c r="U70" s="67" t="s">
        <v>1837</v>
      </c>
      <c r="V70" s="67">
        <v>60</v>
      </c>
      <c r="W70" s="67" t="s">
        <v>17</v>
      </c>
      <c r="X70" s="67" t="s">
        <v>18</v>
      </c>
      <c r="Z70" s="62" t="str">
        <f t="shared" si="32"/>
        <v>131</v>
      </c>
      <c r="AA70" s="62" t="str">
        <f t="shared" si="33"/>
        <v>5111</v>
      </c>
      <c r="AB70" s="62" t="s">
        <v>19</v>
      </c>
      <c r="AC70" s="67">
        <v>5</v>
      </c>
      <c r="AE70" s="67">
        <v>71081</v>
      </c>
      <c r="AF70" s="67">
        <v>355405</v>
      </c>
      <c r="AH70" s="62">
        <f t="shared" si="34"/>
        <v>0</v>
      </c>
      <c r="AI70" s="62" t="str">
        <f t="shared" si="35"/>
        <v>5111</v>
      </c>
      <c r="AN70" s="62">
        <v>8</v>
      </c>
      <c r="AP70" s="62">
        <f t="shared" si="36"/>
        <v>28432.400000000001</v>
      </c>
      <c r="AQ70" s="62" t="str">
        <f t="shared" si="37"/>
        <v>33311</v>
      </c>
      <c r="AR70" s="62" t="str">
        <f t="shared" si="38"/>
        <v>1</v>
      </c>
      <c r="AS70" s="78" t="s">
        <v>7217</v>
      </c>
      <c r="AT70" s="67" t="str">
        <f t="shared" si="39"/>
        <v>632</v>
      </c>
      <c r="AU70" s="67" t="str">
        <f t="shared" si="40"/>
        <v>156</v>
      </c>
      <c r="AY70" s="65" t="s">
        <v>18187</v>
      </c>
      <c r="AZ70" s="68" t="s">
        <v>18187</v>
      </c>
    </row>
    <row r="71" spans="6:52" x14ac:dyDescent="0.25">
      <c r="F71" s="62">
        <v>0</v>
      </c>
      <c r="H71" s="80">
        <v>46170</v>
      </c>
      <c r="I71" s="80">
        <v>46170</v>
      </c>
      <c r="J71" s="62" t="str">
        <f t="shared" si="27"/>
        <v>BH15196</v>
      </c>
      <c r="K71" s="62" t="str">
        <f t="shared" si="28"/>
        <v>XK17986</v>
      </c>
      <c r="L71" s="67" t="s">
        <v>18187</v>
      </c>
      <c r="O71" s="67" t="s">
        <v>15130</v>
      </c>
      <c r="S71" s="68" t="s">
        <v>18187</v>
      </c>
      <c r="U71" s="67" t="s">
        <v>1837</v>
      </c>
      <c r="V71" s="67">
        <v>60</v>
      </c>
      <c r="W71" s="67" t="s">
        <v>20</v>
      </c>
      <c r="X71" s="67" t="s">
        <v>21</v>
      </c>
      <c r="Z71" s="62" t="str">
        <f t="shared" si="32"/>
        <v>131</v>
      </c>
      <c r="AA71" s="62" t="str">
        <f t="shared" si="33"/>
        <v>5111</v>
      </c>
      <c r="AB71" s="62" t="s">
        <v>19</v>
      </c>
      <c r="AC71" s="67">
        <v>5</v>
      </c>
      <c r="AE71" s="67">
        <v>116611</v>
      </c>
      <c r="AF71" s="67">
        <v>583055</v>
      </c>
      <c r="AH71" s="62">
        <f t="shared" si="34"/>
        <v>0</v>
      </c>
      <c r="AI71" s="62" t="str">
        <f t="shared" si="35"/>
        <v>5111</v>
      </c>
      <c r="AN71" s="62">
        <v>8</v>
      </c>
      <c r="AP71" s="62">
        <f t="shared" si="36"/>
        <v>46644.4</v>
      </c>
      <c r="AQ71" s="62" t="str">
        <f t="shared" si="37"/>
        <v>33311</v>
      </c>
      <c r="AR71" s="62" t="str">
        <f t="shared" si="38"/>
        <v>1</v>
      </c>
      <c r="AS71" s="78" t="s">
        <v>7217</v>
      </c>
      <c r="AT71" s="67" t="str">
        <f t="shared" si="39"/>
        <v>632</v>
      </c>
      <c r="AU71" s="67" t="str">
        <f t="shared" si="40"/>
        <v>156</v>
      </c>
      <c r="AY71" s="65" t="s">
        <v>18187</v>
      </c>
      <c r="AZ71" s="68" t="s">
        <v>18187</v>
      </c>
    </row>
    <row r="72" spans="6:52" x14ac:dyDescent="0.25">
      <c r="F72" s="62">
        <v>0</v>
      </c>
      <c r="H72" s="80">
        <v>46170</v>
      </c>
      <c r="I72" s="80">
        <v>46170</v>
      </c>
      <c r="J72" s="62" t="str">
        <f t="shared" si="27"/>
        <v>BH15197</v>
      </c>
      <c r="K72" s="62" t="str">
        <f t="shared" si="28"/>
        <v>XK17987</v>
      </c>
      <c r="L72" s="67" t="s">
        <v>18188</v>
      </c>
      <c r="O72" s="67" t="s">
        <v>15130</v>
      </c>
      <c r="S72" s="68" t="s">
        <v>18188</v>
      </c>
      <c r="U72" s="67" t="s">
        <v>1837</v>
      </c>
      <c r="V72" s="67">
        <v>60</v>
      </c>
      <c r="W72" s="67" t="s">
        <v>37</v>
      </c>
      <c r="X72" s="67" t="s">
        <v>38</v>
      </c>
      <c r="Z72" s="62" t="str">
        <f t="shared" si="32"/>
        <v>131</v>
      </c>
      <c r="AA72" s="62" t="str">
        <f t="shared" si="33"/>
        <v>5111</v>
      </c>
      <c r="AB72" s="62" t="s">
        <v>19</v>
      </c>
      <c r="AC72" s="67">
        <v>2</v>
      </c>
      <c r="AE72" s="67">
        <v>43560</v>
      </c>
      <c r="AF72" s="67">
        <v>87120</v>
      </c>
      <c r="AH72" s="62">
        <f t="shared" si="34"/>
        <v>0</v>
      </c>
      <c r="AI72" s="62" t="str">
        <f t="shared" si="35"/>
        <v>5111</v>
      </c>
      <c r="AN72" s="62">
        <v>8</v>
      </c>
      <c r="AP72" s="62">
        <f t="shared" si="36"/>
        <v>6969.6</v>
      </c>
      <c r="AQ72" s="62" t="str">
        <f t="shared" si="37"/>
        <v>33311</v>
      </c>
      <c r="AR72" s="62" t="str">
        <f t="shared" si="38"/>
        <v>1</v>
      </c>
      <c r="AS72" s="78" t="s">
        <v>7217</v>
      </c>
      <c r="AT72" s="67" t="str">
        <f t="shared" si="39"/>
        <v>632</v>
      </c>
      <c r="AU72" s="67" t="str">
        <f t="shared" si="40"/>
        <v>156</v>
      </c>
      <c r="AY72" s="65" t="s">
        <v>18188</v>
      </c>
      <c r="AZ72" s="68" t="s">
        <v>18188</v>
      </c>
    </row>
    <row r="73" spans="6:52" x14ac:dyDescent="0.25">
      <c r="F73" s="62">
        <v>0</v>
      </c>
      <c r="H73" s="80">
        <v>46170</v>
      </c>
      <c r="I73" s="80">
        <v>46170</v>
      </c>
      <c r="J73" s="62" t="str">
        <f t="shared" si="27"/>
        <v>BH15197</v>
      </c>
      <c r="K73" s="62" t="str">
        <f t="shared" si="28"/>
        <v>XK17987</v>
      </c>
      <c r="L73" s="67" t="s">
        <v>18188</v>
      </c>
      <c r="O73" s="67" t="s">
        <v>15130</v>
      </c>
      <c r="S73" s="68" t="s">
        <v>18188</v>
      </c>
      <c r="U73" s="67" t="s">
        <v>1837</v>
      </c>
      <c r="V73" s="67">
        <v>60</v>
      </c>
      <c r="W73" s="67" t="s">
        <v>25</v>
      </c>
      <c r="X73" s="67" t="s">
        <v>26</v>
      </c>
      <c r="Z73" s="62" t="str">
        <f t="shared" si="32"/>
        <v>131</v>
      </c>
      <c r="AA73" s="62" t="str">
        <f t="shared" si="33"/>
        <v>5111</v>
      </c>
      <c r="AB73" s="62" t="s">
        <v>19</v>
      </c>
      <c r="AC73" s="67">
        <v>2</v>
      </c>
      <c r="AE73" s="67">
        <v>61155</v>
      </c>
      <c r="AF73" s="67">
        <v>122310</v>
      </c>
      <c r="AH73" s="62">
        <f t="shared" si="34"/>
        <v>0</v>
      </c>
      <c r="AI73" s="62" t="str">
        <f t="shared" si="35"/>
        <v>5111</v>
      </c>
      <c r="AN73" s="62">
        <v>8</v>
      </c>
      <c r="AP73" s="62">
        <f t="shared" si="36"/>
        <v>9784.7999999999993</v>
      </c>
      <c r="AQ73" s="62" t="str">
        <f t="shared" si="37"/>
        <v>33311</v>
      </c>
      <c r="AR73" s="62" t="str">
        <f t="shared" si="38"/>
        <v>1</v>
      </c>
      <c r="AS73" s="78" t="s">
        <v>7217</v>
      </c>
      <c r="AT73" s="67" t="str">
        <f t="shared" si="39"/>
        <v>632</v>
      </c>
      <c r="AU73" s="67" t="str">
        <f t="shared" si="40"/>
        <v>156</v>
      </c>
      <c r="AY73" s="65" t="s">
        <v>18188</v>
      </c>
      <c r="AZ73" s="68" t="s">
        <v>18188</v>
      </c>
    </row>
    <row r="74" spans="6:52" x14ac:dyDescent="0.25">
      <c r="F74" s="62">
        <v>0</v>
      </c>
      <c r="H74" s="80">
        <v>46170</v>
      </c>
      <c r="I74" s="80">
        <v>46170</v>
      </c>
      <c r="J74" s="62" t="str">
        <f t="shared" ref="J74:J137" si="41">IF(AY74="","",IF(AY74=AY73,J73,"BH"&amp;VALUE(RIGHT(J73,LEN(J73)-2))+1))</f>
        <v>BH15197</v>
      </c>
      <c r="K74" s="62" t="str">
        <f t="shared" ref="K74:K137" si="42">IF(AZ74="","",IF(AZ74=AZ73,K73,"XK"&amp;VALUE(RIGHT(K73,LEN(K73)-2))+1))</f>
        <v>XK17987</v>
      </c>
      <c r="L74" s="67" t="s">
        <v>18188</v>
      </c>
      <c r="O74" s="67" t="s">
        <v>15130</v>
      </c>
      <c r="S74" s="68" t="s">
        <v>18188</v>
      </c>
      <c r="U74" s="67" t="s">
        <v>1837</v>
      </c>
      <c r="V74" s="67">
        <v>60</v>
      </c>
      <c r="W74" s="67" t="s">
        <v>31</v>
      </c>
      <c r="X74" s="67" t="s">
        <v>32</v>
      </c>
      <c r="Z74" s="62" t="str">
        <f t="shared" si="32"/>
        <v>131</v>
      </c>
      <c r="AA74" s="62" t="str">
        <f t="shared" si="33"/>
        <v>5111</v>
      </c>
      <c r="AB74" s="62" t="s">
        <v>19</v>
      </c>
      <c r="AC74" s="67">
        <v>4</v>
      </c>
      <c r="AE74" s="67">
        <v>70950</v>
      </c>
      <c r="AF74" s="67">
        <v>283800</v>
      </c>
      <c r="AH74" s="62">
        <f t="shared" si="34"/>
        <v>0</v>
      </c>
      <c r="AI74" s="62" t="str">
        <f t="shared" si="35"/>
        <v>5111</v>
      </c>
      <c r="AN74" s="62">
        <v>8</v>
      </c>
      <c r="AP74" s="62">
        <f t="shared" si="36"/>
        <v>22704</v>
      </c>
      <c r="AQ74" s="62" t="str">
        <f t="shared" si="37"/>
        <v>33311</v>
      </c>
      <c r="AR74" s="62" t="str">
        <f t="shared" si="38"/>
        <v>1</v>
      </c>
      <c r="AS74" s="78" t="s">
        <v>7217</v>
      </c>
      <c r="AT74" s="67" t="str">
        <f t="shared" si="39"/>
        <v>632</v>
      </c>
      <c r="AU74" s="67" t="str">
        <f t="shared" si="40"/>
        <v>156</v>
      </c>
      <c r="AY74" s="65" t="s">
        <v>18188</v>
      </c>
      <c r="AZ74" s="68" t="s">
        <v>18188</v>
      </c>
    </row>
    <row r="75" spans="6:52" x14ac:dyDescent="0.25">
      <c r="F75" s="62">
        <v>0</v>
      </c>
      <c r="H75" s="80">
        <v>46170</v>
      </c>
      <c r="I75" s="80">
        <v>46170</v>
      </c>
      <c r="J75" s="62" t="str">
        <f t="shared" si="41"/>
        <v>BH15197</v>
      </c>
      <c r="K75" s="62" t="str">
        <f t="shared" si="42"/>
        <v>XK17987</v>
      </c>
      <c r="L75" s="67" t="s">
        <v>18188</v>
      </c>
      <c r="O75" s="67" t="s">
        <v>15130</v>
      </c>
      <c r="S75" s="68" t="s">
        <v>18188</v>
      </c>
      <c r="U75" s="67" t="s">
        <v>1837</v>
      </c>
      <c r="V75" s="67">
        <v>60</v>
      </c>
      <c r="W75" s="67" t="s">
        <v>22</v>
      </c>
      <c r="X75" s="67" t="s">
        <v>23</v>
      </c>
      <c r="Z75" s="62" t="str">
        <f t="shared" si="32"/>
        <v>131</v>
      </c>
      <c r="AA75" s="62" t="str">
        <f t="shared" si="33"/>
        <v>5111</v>
      </c>
      <c r="AB75" s="62" t="s">
        <v>19</v>
      </c>
      <c r="AC75" s="67">
        <v>6</v>
      </c>
      <c r="AE75" s="67">
        <v>55201</v>
      </c>
      <c r="AF75" s="67">
        <v>331206</v>
      </c>
      <c r="AH75" s="62">
        <f t="shared" si="34"/>
        <v>0</v>
      </c>
      <c r="AI75" s="62" t="str">
        <f t="shared" si="35"/>
        <v>5111</v>
      </c>
      <c r="AN75" s="62">
        <v>8</v>
      </c>
      <c r="AP75" s="62">
        <f t="shared" si="36"/>
        <v>26496.48</v>
      </c>
      <c r="AQ75" s="62" t="str">
        <f t="shared" si="37"/>
        <v>33311</v>
      </c>
      <c r="AR75" s="62" t="str">
        <f t="shared" si="38"/>
        <v>1</v>
      </c>
      <c r="AS75" s="78" t="s">
        <v>7217</v>
      </c>
      <c r="AT75" s="67" t="str">
        <f t="shared" si="39"/>
        <v>632</v>
      </c>
      <c r="AU75" s="67" t="str">
        <f t="shared" si="40"/>
        <v>156</v>
      </c>
      <c r="AY75" s="65" t="s">
        <v>18188</v>
      </c>
      <c r="AZ75" s="68" t="s">
        <v>18188</v>
      </c>
    </row>
    <row r="76" spans="6:52" x14ac:dyDescent="0.25">
      <c r="F76" s="62">
        <v>0</v>
      </c>
      <c r="H76" s="80">
        <v>46170</v>
      </c>
      <c r="I76" s="80">
        <v>46170</v>
      </c>
      <c r="J76" s="62" t="str">
        <f t="shared" si="41"/>
        <v>BH15197</v>
      </c>
      <c r="K76" s="62" t="str">
        <f t="shared" si="42"/>
        <v>XK17987</v>
      </c>
      <c r="L76" s="67" t="s">
        <v>18188</v>
      </c>
      <c r="O76" s="67" t="s">
        <v>15130</v>
      </c>
      <c r="S76" s="68" t="s">
        <v>18188</v>
      </c>
      <c r="U76" s="67" t="s">
        <v>1837</v>
      </c>
      <c r="V76" s="67">
        <v>60</v>
      </c>
      <c r="W76" s="67" t="s">
        <v>41</v>
      </c>
      <c r="X76" s="67" t="s">
        <v>42</v>
      </c>
      <c r="Z76" s="62" t="str">
        <f t="shared" si="32"/>
        <v>131</v>
      </c>
      <c r="AA76" s="62" t="str">
        <f t="shared" si="33"/>
        <v>5111</v>
      </c>
      <c r="AB76" s="62" t="s">
        <v>19</v>
      </c>
      <c r="AC76" s="67">
        <v>2</v>
      </c>
      <c r="AE76" s="67">
        <v>46000</v>
      </c>
      <c r="AF76" s="67">
        <v>92000</v>
      </c>
      <c r="AH76" s="62">
        <f t="shared" si="34"/>
        <v>0</v>
      </c>
      <c r="AI76" s="62" t="str">
        <f t="shared" si="35"/>
        <v>5111</v>
      </c>
      <c r="AN76" s="62">
        <v>8</v>
      </c>
      <c r="AP76" s="62">
        <f t="shared" si="36"/>
        <v>7360</v>
      </c>
      <c r="AQ76" s="62" t="str">
        <f t="shared" si="37"/>
        <v>33311</v>
      </c>
      <c r="AR76" s="62" t="str">
        <f t="shared" si="38"/>
        <v>1</v>
      </c>
      <c r="AS76" s="78" t="s">
        <v>7217</v>
      </c>
      <c r="AT76" s="67" t="str">
        <f t="shared" si="39"/>
        <v>632</v>
      </c>
      <c r="AU76" s="67" t="str">
        <f t="shared" si="40"/>
        <v>156</v>
      </c>
      <c r="AY76" s="65" t="s">
        <v>18188</v>
      </c>
      <c r="AZ76" s="68" t="s">
        <v>18188</v>
      </c>
    </row>
    <row r="77" spans="6:52" x14ac:dyDescent="0.25">
      <c r="F77" s="62">
        <v>0</v>
      </c>
      <c r="H77" s="80">
        <v>46170</v>
      </c>
      <c r="I77" s="80">
        <v>46170</v>
      </c>
      <c r="J77" s="62" t="str">
        <f t="shared" si="41"/>
        <v>BH15197</v>
      </c>
      <c r="K77" s="62" t="str">
        <f t="shared" si="42"/>
        <v>XK17987</v>
      </c>
      <c r="L77" s="67" t="s">
        <v>18188</v>
      </c>
      <c r="O77" s="67" t="s">
        <v>15130</v>
      </c>
      <c r="S77" s="68" t="s">
        <v>18188</v>
      </c>
      <c r="U77" s="67" t="s">
        <v>1837</v>
      </c>
      <c r="V77" s="67">
        <v>60</v>
      </c>
      <c r="W77" s="67" t="s">
        <v>29</v>
      </c>
      <c r="X77" s="67" t="s">
        <v>30</v>
      </c>
      <c r="Z77" s="62" t="str">
        <f t="shared" si="32"/>
        <v>131</v>
      </c>
      <c r="AA77" s="62" t="str">
        <f t="shared" si="33"/>
        <v>5111</v>
      </c>
      <c r="AB77" s="62" t="s">
        <v>19</v>
      </c>
      <c r="AC77" s="67">
        <v>4</v>
      </c>
      <c r="AE77" s="67">
        <v>74250</v>
      </c>
      <c r="AF77" s="67">
        <v>297000</v>
      </c>
      <c r="AH77" s="62">
        <f t="shared" si="34"/>
        <v>0</v>
      </c>
      <c r="AI77" s="62" t="str">
        <f t="shared" si="35"/>
        <v>5111</v>
      </c>
      <c r="AN77" s="62">
        <v>8</v>
      </c>
      <c r="AP77" s="62">
        <f t="shared" si="36"/>
        <v>23760</v>
      </c>
      <c r="AQ77" s="62" t="str">
        <f t="shared" si="37"/>
        <v>33311</v>
      </c>
      <c r="AR77" s="62" t="str">
        <f t="shared" si="38"/>
        <v>1</v>
      </c>
      <c r="AS77" s="78" t="s">
        <v>7217</v>
      </c>
      <c r="AT77" s="67" t="str">
        <f t="shared" si="39"/>
        <v>632</v>
      </c>
      <c r="AU77" s="67" t="str">
        <f t="shared" si="40"/>
        <v>156</v>
      </c>
      <c r="AY77" s="65" t="s">
        <v>18188</v>
      </c>
      <c r="AZ77" s="68" t="s">
        <v>18188</v>
      </c>
    </row>
    <row r="78" spans="6:52" x14ac:dyDescent="0.25">
      <c r="F78" s="62">
        <v>0</v>
      </c>
      <c r="H78" s="80">
        <v>46170</v>
      </c>
      <c r="I78" s="80">
        <v>46170</v>
      </c>
      <c r="J78" s="62" t="str">
        <f t="shared" si="41"/>
        <v>BH15198</v>
      </c>
      <c r="K78" s="62" t="str">
        <f t="shared" si="42"/>
        <v>XK17988</v>
      </c>
      <c r="L78" s="67" t="s">
        <v>18189</v>
      </c>
      <c r="O78" s="67" t="s">
        <v>15130</v>
      </c>
      <c r="S78" s="68" t="s">
        <v>18189</v>
      </c>
      <c r="U78" s="67" t="s">
        <v>1837</v>
      </c>
      <c r="V78" s="67">
        <v>60</v>
      </c>
      <c r="W78" s="67" t="s">
        <v>20</v>
      </c>
      <c r="X78" s="67" t="s">
        <v>21</v>
      </c>
      <c r="Z78" s="62" t="str">
        <f t="shared" si="32"/>
        <v>131</v>
      </c>
      <c r="AA78" s="62" t="str">
        <f t="shared" si="33"/>
        <v>5111</v>
      </c>
      <c r="AB78" s="62" t="s">
        <v>19</v>
      </c>
      <c r="AC78" s="67">
        <v>2</v>
      </c>
      <c r="AE78" s="67">
        <v>116611</v>
      </c>
      <c r="AF78" s="67">
        <v>233222</v>
      </c>
      <c r="AH78" s="62">
        <f t="shared" si="34"/>
        <v>0</v>
      </c>
      <c r="AI78" s="62" t="str">
        <f t="shared" si="35"/>
        <v>5111</v>
      </c>
      <c r="AN78" s="62">
        <v>8</v>
      </c>
      <c r="AP78" s="62">
        <f t="shared" si="36"/>
        <v>18657.759999999998</v>
      </c>
      <c r="AQ78" s="62" t="str">
        <f t="shared" si="37"/>
        <v>33311</v>
      </c>
      <c r="AR78" s="62" t="str">
        <f t="shared" si="38"/>
        <v>1</v>
      </c>
      <c r="AS78" s="78" t="s">
        <v>7217</v>
      </c>
      <c r="AT78" s="67" t="str">
        <f t="shared" si="39"/>
        <v>632</v>
      </c>
      <c r="AU78" s="67" t="str">
        <f t="shared" si="40"/>
        <v>156</v>
      </c>
      <c r="AY78" s="65" t="s">
        <v>18189</v>
      </c>
      <c r="AZ78" s="68" t="s">
        <v>18189</v>
      </c>
    </row>
    <row r="79" spans="6:52" x14ac:dyDescent="0.25">
      <c r="F79" s="62">
        <v>0</v>
      </c>
      <c r="H79" s="80">
        <v>46170</v>
      </c>
      <c r="I79" s="80">
        <v>46170</v>
      </c>
      <c r="J79" s="62" t="str">
        <f t="shared" si="41"/>
        <v>BH15198</v>
      </c>
      <c r="K79" s="62" t="str">
        <f t="shared" si="42"/>
        <v>XK17988</v>
      </c>
      <c r="L79" s="67" t="s">
        <v>18189</v>
      </c>
      <c r="O79" s="67" t="s">
        <v>15130</v>
      </c>
      <c r="S79" s="68" t="s">
        <v>18189</v>
      </c>
      <c r="U79" s="67" t="s">
        <v>1837</v>
      </c>
      <c r="V79" s="67">
        <v>60</v>
      </c>
      <c r="W79" s="67" t="s">
        <v>31</v>
      </c>
      <c r="X79" s="67" t="s">
        <v>32</v>
      </c>
      <c r="Z79" s="62" t="str">
        <f t="shared" si="32"/>
        <v>131</v>
      </c>
      <c r="AA79" s="62" t="str">
        <f t="shared" si="33"/>
        <v>5111</v>
      </c>
      <c r="AB79" s="62" t="s">
        <v>19</v>
      </c>
      <c r="AC79" s="67">
        <v>2</v>
      </c>
      <c r="AE79" s="67">
        <v>70950</v>
      </c>
      <c r="AF79" s="67">
        <v>141900</v>
      </c>
      <c r="AH79" s="62">
        <f t="shared" si="34"/>
        <v>0</v>
      </c>
      <c r="AI79" s="62" t="str">
        <f t="shared" si="35"/>
        <v>5111</v>
      </c>
      <c r="AN79" s="62">
        <v>8</v>
      </c>
      <c r="AP79" s="62">
        <f t="shared" si="36"/>
        <v>11352</v>
      </c>
      <c r="AQ79" s="62" t="str">
        <f t="shared" si="37"/>
        <v>33311</v>
      </c>
      <c r="AR79" s="62" t="str">
        <f t="shared" si="38"/>
        <v>1</v>
      </c>
      <c r="AS79" s="78" t="s">
        <v>7217</v>
      </c>
      <c r="AT79" s="67" t="str">
        <f t="shared" si="39"/>
        <v>632</v>
      </c>
      <c r="AU79" s="67" t="str">
        <f t="shared" si="40"/>
        <v>156</v>
      </c>
      <c r="AY79" s="65" t="s">
        <v>18189</v>
      </c>
      <c r="AZ79" s="68" t="s">
        <v>18189</v>
      </c>
    </row>
    <row r="80" spans="6:52" x14ac:dyDescent="0.25">
      <c r="F80" s="62">
        <v>0</v>
      </c>
      <c r="H80" s="80">
        <v>46170</v>
      </c>
      <c r="I80" s="80">
        <v>46170</v>
      </c>
      <c r="J80" s="62" t="str">
        <f t="shared" si="41"/>
        <v>BH15198</v>
      </c>
      <c r="K80" s="62" t="str">
        <f t="shared" si="42"/>
        <v>XK17988</v>
      </c>
      <c r="L80" s="67" t="s">
        <v>18189</v>
      </c>
      <c r="O80" s="67" t="s">
        <v>15130</v>
      </c>
      <c r="S80" s="68" t="s">
        <v>18189</v>
      </c>
      <c r="U80" s="67" t="s">
        <v>1837</v>
      </c>
      <c r="V80" s="67">
        <v>60</v>
      </c>
      <c r="W80" s="67" t="s">
        <v>29</v>
      </c>
      <c r="X80" s="67" t="s">
        <v>30</v>
      </c>
      <c r="Z80" s="62" t="str">
        <f t="shared" si="32"/>
        <v>131</v>
      </c>
      <c r="AA80" s="62" t="str">
        <f t="shared" si="33"/>
        <v>5111</v>
      </c>
      <c r="AB80" s="62" t="s">
        <v>19</v>
      </c>
      <c r="AC80" s="67">
        <v>4</v>
      </c>
      <c r="AE80" s="67">
        <v>74250</v>
      </c>
      <c r="AF80" s="67">
        <v>297000</v>
      </c>
      <c r="AH80" s="62">
        <f t="shared" si="34"/>
        <v>0</v>
      </c>
      <c r="AI80" s="62" t="str">
        <f t="shared" si="35"/>
        <v>5111</v>
      </c>
      <c r="AN80" s="62">
        <v>8</v>
      </c>
      <c r="AP80" s="62">
        <f t="shared" si="36"/>
        <v>23760</v>
      </c>
      <c r="AQ80" s="62" t="str">
        <f t="shared" si="37"/>
        <v>33311</v>
      </c>
      <c r="AR80" s="62" t="str">
        <f t="shared" si="38"/>
        <v>1</v>
      </c>
      <c r="AS80" s="78" t="s">
        <v>7217</v>
      </c>
      <c r="AT80" s="67" t="str">
        <f t="shared" si="39"/>
        <v>632</v>
      </c>
      <c r="AU80" s="67" t="str">
        <f t="shared" si="40"/>
        <v>156</v>
      </c>
      <c r="AY80" s="65" t="s">
        <v>18189</v>
      </c>
      <c r="AZ80" s="68" t="s">
        <v>18189</v>
      </c>
    </row>
    <row r="81" spans="6:52" x14ac:dyDescent="0.25">
      <c r="F81" s="62">
        <v>0</v>
      </c>
      <c r="H81" s="80">
        <v>46170</v>
      </c>
      <c r="I81" s="80">
        <v>46170</v>
      </c>
      <c r="J81" s="62" t="str">
        <f t="shared" si="41"/>
        <v>BH15198</v>
      </c>
      <c r="K81" s="62" t="str">
        <f t="shared" si="42"/>
        <v>XK17988</v>
      </c>
      <c r="L81" s="67" t="s">
        <v>18189</v>
      </c>
      <c r="O81" s="67" t="s">
        <v>15130</v>
      </c>
      <c r="S81" s="68" t="s">
        <v>18189</v>
      </c>
      <c r="U81" s="67" t="s">
        <v>1837</v>
      </c>
      <c r="V81" s="67">
        <v>60</v>
      </c>
      <c r="W81" s="67" t="s">
        <v>22</v>
      </c>
      <c r="X81" s="67" t="s">
        <v>23</v>
      </c>
      <c r="Z81" s="62" t="str">
        <f t="shared" si="32"/>
        <v>131</v>
      </c>
      <c r="AA81" s="62" t="str">
        <f t="shared" si="33"/>
        <v>5111</v>
      </c>
      <c r="AB81" s="62" t="s">
        <v>19</v>
      </c>
      <c r="AC81" s="67">
        <v>4</v>
      </c>
      <c r="AE81" s="67">
        <v>55201</v>
      </c>
      <c r="AF81" s="67">
        <v>220804</v>
      </c>
      <c r="AH81" s="62">
        <f t="shared" si="34"/>
        <v>0</v>
      </c>
      <c r="AI81" s="62" t="str">
        <f t="shared" si="35"/>
        <v>5111</v>
      </c>
      <c r="AN81" s="62">
        <v>8</v>
      </c>
      <c r="AP81" s="62">
        <f t="shared" si="36"/>
        <v>17664.32</v>
      </c>
      <c r="AQ81" s="62" t="str">
        <f t="shared" si="37"/>
        <v>33311</v>
      </c>
      <c r="AR81" s="62" t="str">
        <f t="shared" si="38"/>
        <v>1</v>
      </c>
      <c r="AS81" s="78" t="s">
        <v>7217</v>
      </c>
      <c r="AT81" s="67" t="str">
        <f t="shared" si="39"/>
        <v>632</v>
      </c>
      <c r="AU81" s="67" t="str">
        <f t="shared" si="40"/>
        <v>156</v>
      </c>
      <c r="AY81" s="65" t="s">
        <v>18189</v>
      </c>
      <c r="AZ81" s="68" t="s">
        <v>18189</v>
      </c>
    </row>
    <row r="82" spans="6:52" x14ac:dyDescent="0.25">
      <c r="F82" s="62">
        <v>0</v>
      </c>
      <c r="H82" s="80">
        <v>46170</v>
      </c>
      <c r="I82" s="80">
        <v>46170</v>
      </c>
      <c r="J82" s="62" t="str">
        <f t="shared" si="41"/>
        <v>BH15198</v>
      </c>
      <c r="K82" s="62" t="str">
        <f t="shared" si="42"/>
        <v>XK17988</v>
      </c>
      <c r="L82" s="67" t="s">
        <v>18189</v>
      </c>
      <c r="O82" s="67" t="s">
        <v>15130</v>
      </c>
      <c r="S82" s="68" t="s">
        <v>18189</v>
      </c>
      <c r="U82" s="67" t="s">
        <v>1837</v>
      </c>
      <c r="V82" s="67">
        <v>60</v>
      </c>
      <c r="W82" s="67" t="s">
        <v>17</v>
      </c>
      <c r="X82" s="67" t="s">
        <v>18</v>
      </c>
      <c r="Z82" s="62" t="str">
        <f t="shared" si="32"/>
        <v>131</v>
      </c>
      <c r="AA82" s="62" t="str">
        <f t="shared" si="33"/>
        <v>5111</v>
      </c>
      <c r="AB82" s="62" t="s">
        <v>19</v>
      </c>
      <c r="AC82" s="67">
        <v>4</v>
      </c>
      <c r="AE82" s="67">
        <v>71081</v>
      </c>
      <c r="AF82" s="67">
        <v>284324</v>
      </c>
      <c r="AH82" s="62">
        <f t="shared" si="34"/>
        <v>0</v>
      </c>
      <c r="AI82" s="62" t="str">
        <f t="shared" si="35"/>
        <v>5111</v>
      </c>
      <c r="AN82" s="62">
        <v>8</v>
      </c>
      <c r="AP82" s="62">
        <f t="shared" si="36"/>
        <v>22745.919999999998</v>
      </c>
      <c r="AQ82" s="62" t="str">
        <f t="shared" si="37"/>
        <v>33311</v>
      </c>
      <c r="AR82" s="62" t="str">
        <f t="shared" si="38"/>
        <v>1</v>
      </c>
      <c r="AS82" s="78" t="s">
        <v>7217</v>
      </c>
      <c r="AT82" s="67" t="str">
        <f t="shared" si="39"/>
        <v>632</v>
      </c>
      <c r="AU82" s="67" t="str">
        <f t="shared" si="40"/>
        <v>156</v>
      </c>
      <c r="AY82" s="65" t="s">
        <v>18189</v>
      </c>
      <c r="AZ82" s="68" t="s">
        <v>18189</v>
      </c>
    </row>
    <row r="83" spans="6:52" x14ac:dyDescent="0.25">
      <c r="F83" s="62">
        <v>0</v>
      </c>
      <c r="H83" s="80">
        <v>46170</v>
      </c>
      <c r="I83" s="80">
        <v>46170</v>
      </c>
      <c r="J83" s="62" t="str">
        <f t="shared" si="41"/>
        <v>BH15198</v>
      </c>
      <c r="K83" s="62" t="str">
        <f t="shared" si="42"/>
        <v>XK17988</v>
      </c>
      <c r="L83" s="67" t="s">
        <v>18189</v>
      </c>
      <c r="O83" s="67" t="s">
        <v>15130</v>
      </c>
      <c r="S83" s="68" t="s">
        <v>18189</v>
      </c>
      <c r="U83" s="67" t="s">
        <v>1837</v>
      </c>
      <c r="V83" s="67">
        <v>60</v>
      </c>
      <c r="W83" s="67" t="s">
        <v>41</v>
      </c>
      <c r="X83" s="67" t="s">
        <v>42</v>
      </c>
      <c r="Z83" s="62" t="str">
        <f t="shared" si="32"/>
        <v>131</v>
      </c>
      <c r="AA83" s="62" t="str">
        <f t="shared" si="33"/>
        <v>5111</v>
      </c>
      <c r="AB83" s="62" t="s">
        <v>19</v>
      </c>
      <c r="AC83" s="67">
        <v>2</v>
      </c>
      <c r="AE83" s="67">
        <v>46000</v>
      </c>
      <c r="AF83" s="67">
        <v>92000</v>
      </c>
      <c r="AH83" s="62">
        <f t="shared" si="34"/>
        <v>0</v>
      </c>
      <c r="AI83" s="62" t="str">
        <f t="shared" si="35"/>
        <v>5111</v>
      </c>
      <c r="AN83" s="62">
        <v>8</v>
      </c>
      <c r="AP83" s="62">
        <f t="shared" si="36"/>
        <v>7360</v>
      </c>
      <c r="AQ83" s="62" t="str">
        <f t="shared" si="37"/>
        <v>33311</v>
      </c>
      <c r="AR83" s="62" t="str">
        <f t="shared" si="38"/>
        <v>1</v>
      </c>
      <c r="AS83" s="78" t="s">
        <v>7217</v>
      </c>
      <c r="AT83" s="67" t="str">
        <f t="shared" si="39"/>
        <v>632</v>
      </c>
      <c r="AU83" s="67" t="str">
        <f t="shared" si="40"/>
        <v>156</v>
      </c>
      <c r="AY83" s="65" t="s">
        <v>18189</v>
      </c>
      <c r="AZ83" s="68" t="s">
        <v>18189</v>
      </c>
    </row>
    <row r="84" spans="6:52" x14ac:dyDescent="0.25">
      <c r="F84" s="62">
        <v>0</v>
      </c>
      <c r="H84" s="80">
        <v>46170</v>
      </c>
      <c r="I84" s="80">
        <v>46170</v>
      </c>
      <c r="J84" s="62" t="str">
        <f t="shared" si="41"/>
        <v>BH15198</v>
      </c>
      <c r="K84" s="62" t="str">
        <f t="shared" si="42"/>
        <v>XK17988</v>
      </c>
      <c r="L84" s="67" t="s">
        <v>18189</v>
      </c>
      <c r="O84" s="67" t="s">
        <v>15130</v>
      </c>
      <c r="S84" s="68" t="s">
        <v>18189</v>
      </c>
      <c r="U84" s="67" t="s">
        <v>1837</v>
      </c>
      <c r="V84" s="67">
        <v>60</v>
      </c>
      <c r="W84" s="67" t="s">
        <v>37</v>
      </c>
      <c r="X84" s="67" t="s">
        <v>38</v>
      </c>
      <c r="Z84" s="62" t="str">
        <f t="shared" si="32"/>
        <v>131</v>
      </c>
      <c r="AA84" s="62" t="str">
        <f t="shared" si="33"/>
        <v>5111</v>
      </c>
      <c r="AB84" s="62" t="s">
        <v>19</v>
      </c>
      <c r="AC84" s="67">
        <v>2</v>
      </c>
      <c r="AE84" s="67">
        <v>43560</v>
      </c>
      <c r="AF84" s="67">
        <v>87120</v>
      </c>
      <c r="AH84" s="62">
        <f t="shared" si="34"/>
        <v>0</v>
      </c>
      <c r="AI84" s="62" t="str">
        <f t="shared" si="35"/>
        <v>5111</v>
      </c>
      <c r="AN84" s="62">
        <v>8</v>
      </c>
      <c r="AP84" s="62">
        <f t="shared" si="36"/>
        <v>6969.6</v>
      </c>
      <c r="AQ84" s="62" t="str">
        <f t="shared" si="37"/>
        <v>33311</v>
      </c>
      <c r="AR84" s="62" t="str">
        <f t="shared" si="38"/>
        <v>1</v>
      </c>
      <c r="AS84" s="78" t="s">
        <v>7217</v>
      </c>
      <c r="AT84" s="67" t="str">
        <f t="shared" si="39"/>
        <v>632</v>
      </c>
      <c r="AU84" s="67" t="str">
        <f t="shared" si="40"/>
        <v>156</v>
      </c>
      <c r="AY84" s="65" t="s">
        <v>18189</v>
      </c>
      <c r="AZ84" s="68" t="s">
        <v>18189</v>
      </c>
    </row>
    <row r="85" spans="6:52" x14ac:dyDescent="0.25">
      <c r="F85" s="62">
        <v>0</v>
      </c>
      <c r="H85" s="80">
        <v>46170</v>
      </c>
      <c r="I85" s="80">
        <v>46170</v>
      </c>
      <c r="J85" s="62" t="str">
        <f t="shared" si="41"/>
        <v>BH15198</v>
      </c>
      <c r="K85" s="62" t="str">
        <f t="shared" si="42"/>
        <v>XK17988</v>
      </c>
      <c r="L85" s="67" t="s">
        <v>18189</v>
      </c>
      <c r="O85" s="67" t="s">
        <v>15130</v>
      </c>
      <c r="S85" s="68" t="s">
        <v>18189</v>
      </c>
      <c r="U85" s="67" t="s">
        <v>1837</v>
      </c>
      <c r="V85" s="67">
        <v>60</v>
      </c>
      <c r="W85" s="67" t="s">
        <v>25</v>
      </c>
      <c r="X85" s="67" t="s">
        <v>26</v>
      </c>
      <c r="Z85" s="62" t="str">
        <f t="shared" si="32"/>
        <v>131</v>
      </c>
      <c r="AA85" s="62" t="str">
        <f t="shared" si="33"/>
        <v>5111</v>
      </c>
      <c r="AB85" s="62" t="s">
        <v>19</v>
      </c>
      <c r="AC85" s="67">
        <v>4</v>
      </c>
      <c r="AE85" s="67">
        <v>61155</v>
      </c>
      <c r="AF85" s="67">
        <v>244620</v>
      </c>
      <c r="AH85" s="62">
        <f t="shared" si="34"/>
        <v>0</v>
      </c>
      <c r="AI85" s="62" t="str">
        <f t="shared" si="35"/>
        <v>5111</v>
      </c>
      <c r="AN85" s="62">
        <v>8</v>
      </c>
      <c r="AP85" s="62">
        <f t="shared" si="36"/>
        <v>19569.599999999999</v>
      </c>
      <c r="AQ85" s="62" t="str">
        <f t="shared" si="37"/>
        <v>33311</v>
      </c>
      <c r="AR85" s="62" t="str">
        <f t="shared" si="38"/>
        <v>1</v>
      </c>
      <c r="AS85" s="78" t="s">
        <v>7217</v>
      </c>
      <c r="AT85" s="67" t="str">
        <f t="shared" si="39"/>
        <v>632</v>
      </c>
      <c r="AU85" s="67" t="str">
        <f t="shared" si="40"/>
        <v>156</v>
      </c>
      <c r="AY85" s="65" t="s">
        <v>18189</v>
      </c>
      <c r="AZ85" s="68" t="s">
        <v>18189</v>
      </c>
    </row>
    <row r="86" spans="6:52" x14ac:dyDescent="0.25">
      <c r="F86" s="62">
        <v>0</v>
      </c>
      <c r="H86" s="80">
        <v>46170</v>
      </c>
      <c r="I86" s="80">
        <v>46170</v>
      </c>
      <c r="J86" s="62" t="str">
        <f t="shared" si="41"/>
        <v>BH15199</v>
      </c>
      <c r="K86" s="62" t="str">
        <f t="shared" si="42"/>
        <v>XK17989</v>
      </c>
      <c r="L86" s="67" t="s">
        <v>18190</v>
      </c>
      <c r="O86" s="67" t="s">
        <v>15130</v>
      </c>
      <c r="S86" s="68" t="s">
        <v>18190</v>
      </c>
      <c r="U86" s="67" t="s">
        <v>1837</v>
      </c>
      <c r="V86" s="67">
        <v>60</v>
      </c>
      <c r="W86" s="67" t="s">
        <v>37</v>
      </c>
      <c r="X86" s="67" t="s">
        <v>38</v>
      </c>
      <c r="Z86" s="62" t="str">
        <f t="shared" si="32"/>
        <v>131</v>
      </c>
      <c r="AA86" s="62" t="str">
        <f t="shared" si="33"/>
        <v>5111</v>
      </c>
      <c r="AB86" s="62" t="s">
        <v>19</v>
      </c>
      <c r="AC86" s="67">
        <v>2</v>
      </c>
      <c r="AE86" s="67">
        <v>43560</v>
      </c>
      <c r="AF86" s="67">
        <v>87120</v>
      </c>
      <c r="AH86" s="62">
        <f t="shared" si="34"/>
        <v>0</v>
      </c>
      <c r="AI86" s="62" t="str">
        <f t="shared" si="35"/>
        <v>5111</v>
      </c>
      <c r="AN86" s="62">
        <v>8</v>
      </c>
      <c r="AP86" s="62">
        <f t="shared" si="36"/>
        <v>6969.6</v>
      </c>
      <c r="AQ86" s="62" t="str">
        <f t="shared" si="37"/>
        <v>33311</v>
      </c>
      <c r="AR86" s="62" t="str">
        <f t="shared" si="38"/>
        <v>1</v>
      </c>
      <c r="AS86" s="78" t="s">
        <v>7217</v>
      </c>
      <c r="AT86" s="67" t="str">
        <f t="shared" si="39"/>
        <v>632</v>
      </c>
      <c r="AU86" s="67" t="str">
        <f t="shared" si="40"/>
        <v>156</v>
      </c>
      <c r="AY86" s="65" t="s">
        <v>18190</v>
      </c>
      <c r="AZ86" s="68" t="s">
        <v>18190</v>
      </c>
    </row>
    <row r="87" spans="6:52" x14ac:dyDescent="0.25">
      <c r="F87" s="62">
        <v>0</v>
      </c>
      <c r="H87" s="80">
        <v>46170</v>
      </c>
      <c r="I87" s="80">
        <v>46170</v>
      </c>
      <c r="J87" s="62" t="str">
        <f t="shared" si="41"/>
        <v>BH15199</v>
      </c>
      <c r="K87" s="62" t="str">
        <f t="shared" si="42"/>
        <v>XK17989</v>
      </c>
      <c r="L87" s="67" t="s">
        <v>18190</v>
      </c>
      <c r="O87" s="67" t="s">
        <v>15130</v>
      </c>
      <c r="S87" s="68" t="s">
        <v>18190</v>
      </c>
      <c r="U87" s="67" t="s">
        <v>1837</v>
      </c>
      <c r="V87" s="67">
        <v>60</v>
      </c>
      <c r="W87" s="67" t="s">
        <v>17</v>
      </c>
      <c r="X87" s="67" t="s">
        <v>18</v>
      </c>
      <c r="Z87" s="62" t="str">
        <f t="shared" si="32"/>
        <v>131</v>
      </c>
      <c r="AA87" s="62" t="str">
        <f t="shared" si="33"/>
        <v>5111</v>
      </c>
      <c r="AB87" s="62" t="s">
        <v>19</v>
      </c>
      <c r="AC87" s="67">
        <v>2</v>
      </c>
      <c r="AE87" s="67">
        <v>71081</v>
      </c>
      <c r="AF87" s="67">
        <v>142162</v>
      </c>
      <c r="AH87" s="62">
        <f t="shared" si="34"/>
        <v>0</v>
      </c>
      <c r="AI87" s="62" t="str">
        <f t="shared" si="35"/>
        <v>5111</v>
      </c>
      <c r="AN87" s="62">
        <v>8</v>
      </c>
      <c r="AP87" s="62">
        <f t="shared" si="36"/>
        <v>11372.96</v>
      </c>
      <c r="AQ87" s="62" t="str">
        <f t="shared" si="37"/>
        <v>33311</v>
      </c>
      <c r="AR87" s="62" t="str">
        <f t="shared" si="38"/>
        <v>1</v>
      </c>
      <c r="AS87" s="78" t="s">
        <v>7217</v>
      </c>
      <c r="AT87" s="67" t="str">
        <f t="shared" si="39"/>
        <v>632</v>
      </c>
      <c r="AU87" s="67" t="str">
        <f t="shared" si="40"/>
        <v>156</v>
      </c>
      <c r="AY87" s="65" t="s">
        <v>18190</v>
      </c>
      <c r="AZ87" s="68" t="s">
        <v>18190</v>
      </c>
    </row>
    <row r="88" spans="6:52" x14ac:dyDescent="0.25">
      <c r="F88" s="62">
        <v>0</v>
      </c>
      <c r="H88" s="80">
        <v>46170</v>
      </c>
      <c r="I88" s="80">
        <v>46170</v>
      </c>
      <c r="J88" s="62" t="str">
        <f t="shared" si="41"/>
        <v>BH15199</v>
      </c>
      <c r="K88" s="62" t="str">
        <f t="shared" si="42"/>
        <v>XK17989</v>
      </c>
      <c r="L88" s="67" t="s">
        <v>18190</v>
      </c>
      <c r="O88" s="67" t="s">
        <v>15130</v>
      </c>
      <c r="S88" s="68" t="s">
        <v>18190</v>
      </c>
      <c r="U88" s="67" t="s">
        <v>1837</v>
      </c>
      <c r="V88" s="67">
        <v>60</v>
      </c>
      <c r="W88" s="67" t="s">
        <v>20</v>
      </c>
      <c r="X88" s="67" t="s">
        <v>21</v>
      </c>
      <c r="Z88" s="62" t="str">
        <f t="shared" si="32"/>
        <v>131</v>
      </c>
      <c r="AA88" s="62" t="str">
        <f t="shared" si="33"/>
        <v>5111</v>
      </c>
      <c r="AB88" s="62" t="s">
        <v>19</v>
      </c>
      <c r="AC88" s="67">
        <v>2</v>
      </c>
      <c r="AE88" s="67">
        <v>116611</v>
      </c>
      <c r="AF88" s="67">
        <v>233222</v>
      </c>
      <c r="AH88" s="62">
        <f t="shared" si="34"/>
        <v>0</v>
      </c>
      <c r="AI88" s="62" t="str">
        <f t="shared" si="35"/>
        <v>5111</v>
      </c>
      <c r="AN88" s="62">
        <v>8</v>
      </c>
      <c r="AP88" s="62">
        <f t="shared" si="36"/>
        <v>18657.759999999998</v>
      </c>
      <c r="AQ88" s="62" t="str">
        <f t="shared" si="37"/>
        <v>33311</v>
      </c>
      <c r="AR88" s="62" t="str">
        <f t="shared" si="38"/>
        <v>1</v>
      </c>
      <c r="AS88" s="78" t="s">
        <v>7217</v>
      </c>
      <c r="AT88" s="67" t="str">
        <f t="shared" si="39"/>
        <v>632</v>
      </c>
      <c r="AU88" s="67" t="str">
        <f t="shared" si="40"/>
        <v>156</v>
      </c>
      <c r="AY88" s="65" t="s">
        <v>18190</v>
      </c>
      <c r="AZ88" s="68" t="s">
        <v>18190</v>
      </c>
    </row>
    <row r="89" spans="6:52" x14ac:dyDescent="0.25">
      <c r="F89" s="62">
        <v>0</v>
      </c>
      <c r="H89" s="80">
        <v>46170</v>
      </c>
      <c r="I89" s="80">
        <v>46170</v>
      </c>
      <c r="J89" s="62" t="str">
        <f t="shared" si="41"/>
        <v>BH15199</v>
      </c>
      <c r="K89" s="62" t="str">
        <f t="shared" si="42"/>
        <v>XK17989</v>
      </c>
      <c r="L89" s="67" t="s">
        <v>18190</v>
      </c>
      <c r="O89" s="67" t="s">
        <v>15130</v>
      </c>
      <c r="S89" s="68" t="s">
        <v>18190</v>
      </c>
      <c r="U89" s="67" t="s">
        <v>1837</v>
      </c>
      <c r="V89" s="67">
        <v>60</v>
      </c>
      <c r="W89" s="67" t="s">
        <v>29</v>
      </c>
      <c r="X89" s="67" t="s">
        <v>30</v>
      </c>
      <c r="Z89" s="62" t="str">
        <f t="shared" si="32"/>
        <v>131</v>
      </c>
      <c r="AA89" s="62" t="str">
        <f t="shared" si="33"/>
        <v>5111</v>
      </c>
      <c r="AB89" s="62" t="s">
        <v>19</v>
      </c>
      <c r="AC89" s="67">
        <v>4</v>
      </c>
      <c r="AE89" s="67">
        <v>74250</v>
      </c>
      <c r="AF89" s="67">
        <v>297000</v>
      </c>
      <c r="AH89" s="62">
        <f t="shared" si="34"/>
        <v>0</v>
      </c>
      <c r="AI89" s="62" t="str">
        <f t="shared" si="35"/>
        <v>5111</v>
      </c>
      <c r="AN89" s="62">
        <v>8</v>
      </c>
      <c r="AP89" s="62">
        <f t="shared" si="36"/>
        <v>23760</v>
      </c>
      <c r="AQ89" s="62" t="str">
        <f t="shared" si="37"/>
        <v>33311</v>
      </c>
      <c r="AR89" s="62" t="str">
        <f t="shared" si="38"/>
        <v>1</v>
      </c>
      <c r="AS89" s="78" t="s">
        <v>7217</v>
      </c>
      <c r="AT89" s="67" t="str">
        <f t="shared" si="39"/>
        <v>632</v>
      </c>
      <c r="AU89" s="67" t="str">
        <f t="shared" si="40"/>
        <v>156</v>
      </c>
      <c r="AY89" s="65" t="s">
        <v>18190</v>
      </c>
      <c r="AZ89" s="68" t="s">
        <v>18190</v>
      </c>
    </row>
    <row r="90" spans="6:52" x14ac:dyDescent="0.25">
      <c r="F90" s="62">
        <v>0</v>
      </c>
      <c r="H90" s="80">
        <v>46170</v>
      </c>
      <c r="I90" s="80">
        <v>46170</v>
      </c>
      <c r="J90" s="62" t="str">
        <f t="shared" si="41"/>
        <v>BH15199</v>
      </c>
      <c r="K90" s="62" t="str">
        <f t="shared" si="42"/>
        <v>XK17989</v>
      </c>
      <c r="L90" s="67" t="s">
        <v>18190</v>
      </c>
      <c r="O90" s="67" t="s">
        <v>15130</v>
      </c>
      <c r="S90" s="68" t="s">
        <v>18190</v>
      </c>
      <c r="U90" s="67" t="s">
        <v>1837</v>
      </c>
      <c r="V90" s="67">
        <v>60</v>
      </c>
      <c r="W90" s="67" t="s">
        <v>31</v>
      </c>
      <c r="X90" s="67" t="s">
        <v>32</v>
      </c>
      <c r="Z90" s="62" t="str">
        <f t="shared" si="32"/>
        <v>131</v>
      </c>
      <c r="AA90" s="62" t="str">
        <f t="shared" si="33"/>
        <v>5111</v>
      </c>
      <c r="AB90" s="62" t="s">
        <v>19</v>
      </c>
      <c r="AC90" s="67">
        <v>2</v>
      </c>
      <c r="AE90" s="67">
        <v>70950</v>
      </c>
      <c r="AF90" s="67">
        <v>141900</v>
      </c>
      <c r="AH90" s="62">
        <f t="shared" si="34"/>
        <v>0</v>
      </c>
      <c r="AI90" s="62" t="str">
        <f t="shared" si="35"/>
        <v>5111</v>
      </c>
      <c r="AN90" s="62">
        <v>8</v>
      </c>
      <c r="AP90" s="62">
        <f t="shared" si="36"/>
        <v>11352</v>
      </c>
      <c r="AQ90" s="62" t="str">
        <f t="shared" si="37"/>
        <v>33311</v>
      </c>
      <c r="AR90" s="62" t="str">
        <f t="shared" si="38"/>
        <v>1</v>
      </c>
      <c r="AS90" s="78" t="s">
        <v>7217</v>
      </c>
      <c r="AT90" s="67" t="str">
        <f t="shared" si="39"/>
        <v>632</v>
      </c>
      <c r="AU90" s="67" t="str">
        <f t="shared" si="40"/>
        <v>156</v>
      </c>
      <c r="AY90" s="65" t="s">
        <v>18190</v>
      </c>
      <c r="AZ90" s="68" t="s">
        <v>18190</v>
      </c>
    </row>
    <row r="91" spans="6:52" x14ac:dyDescent="0.25">
      <c r="F91" s="62">
        <v>0</v>
      </c>
      <c r="H91" s="80">
        <v>46170</v>
      </c>
      <c r="I91" s="80">
        <v>46170</v>
      </c>
      <c r="J91" s="62" t="str">
        <f t="shared" si="41"/>
        <v>BH15199</v>
      </c>
      <c r="K91" s="62" t="str">
        <f t="shared" si="42"/>
        <v>XK17989</v>
      </c>
      <c r="L91" s="67" t="s">
        <v>18190</v>
      </c>
      <c r="O91" s="67" t="s">
        <v>15130</v>
      </c>
      <c r="S91" s="68" t="s">
        <v>18190</v>
      </c>
      <c r="U91" s="67" t="s">
        <v>1837</v>
      </c>
      <c r="V91" s="67">
        <v>60</v>
      </c>
      <c r="W91" s="67" t="s">
        <v>41</v>
      </c>
      <c r="X91" s="67" t="s">
        <v>42</v>
      </c>
      <c r="Z91" s="62" t="str">
        <f t="shared" si="32"/>
        <v>131</v>
      </c>
      <c r="AA91" s="62" t="str">
        <f t="shared" si="33"/>
        <v>5111</v>
      </c>
      <c r="AB91" s="62" t="s">
        <v>19</v>
      </c>
      <c r="AC91" s="67">
        <v>2</v>
      </c>
      <c r="AE91" s="67">
        <v>46000</v>
      </c>
      <c r="AF91" s="67">
        <v>92000</v>
      </c>
      <c r="AH91" s="62">
        <f t="shared" si="34"/>
        <v>0</v>
      </c>
      <c r="AI91" s="62" t="str">
        <f t="shared" si="35"/>
        <v>5111</v>
      </c>
      <c r="AN91" s="62">
        <v>8</v>
      </c>
      <c r="AP91" s="62">
        <f t="shared" si="36"/>
        <v>7360</v>
      </c>
      <c r="AQ91" s="62" t="str">
        <f t="shared" si="37"/>
        <v>33311</v>
      </c>
      <c r="AR91" s="62" t="str">
        <f t="shared" si="38"/>
        <v>1</v>
      </c>
      <c r="AS91" s="78" t="s">
        <v>7217</v>
      </c>
      <c r="AT91" s="67" t="str">
        <f t="shared" si="39"/>
        <v>632</v>
      </c>
      <c r="AU91" s="67" t="str">
        <f t="shared" si="40"/>
        <v>156</v>
      </c>
      <c r="AY91" s="65" t="s">
        <v>18190</v>
      </c>
      <c r="AZ91" s="68" t="s">
        <v>18190</v>
      </c>
    </row>
    <row r="92" spans="6:52" x14ac:dyDescent="0.25">
      <c r="F92" s="62">
        <v>0</v>
      </c>
      <c r="H92" s="80">
        <v>46170</v>
      </c>
      <c r="I92" s="80">
        <v>46170</v>
      </c>
      <c r="J92" s="62" t="str">
        <f t="shared" si="41"/>
        <v>BH15200</v>
      </c>
      <c r="K92" s="62" t="str">
        <f t="shared" si="42"/>
        <v>XK17990</v>
      </c>
      <c r="L92" s="67" t="s">
        <v>18191</v>
      </c>
      <c r="O92" s="67" t="s">
        <v>15104</v>
      </c>
      <c r="S92" s="68" t="s">
        <v>18191</v>
      </c>
      <c r="U92" s="67" t="s">
        <v>1837</v>
      </c>
      <c r="V92" s="67">
        <v>60</v>
      </c>
      <c r="W92" s="67" t="s">
        <v>22</v>
      </c>
      <c r="X92" s="67" t="s">
        <v>23</v>
      </c>
      <c r="Z92" s="62" t="str">
        <f t="shared" si="32"/>
        <v>131</v>
      </c>
      <c r="AA92" s="62" t="str">
        <f t="shared" si="33"/>
        <v>5111</v>
      </c>
      <c r="AB92" s="62" t="s">
        <v>19</v>
      </c>
      <c r="AC92" s="67">
        <v>4</v>
      </c>
      <c r="AE92" s="67">
        <v>55201</v>
      </c>
      <c r="AF92" s="67">
        <v>220804</v>
      </c>
      <c r="AH92" s="62">
        <f t="shared" si="34"/>
        <v>0</v>
      </c>
      <c r="AI92" s="62" t="str">
        <f t="shared" si="35"/>
        <v>5111</v>
      </c>
      <c r="AN92" s="62">
        <v>8</v>
      </c>
      <c r="AP92" s="62">
        <f t="shared" si="36"/>
        <v>17664.32</v>
      </c>
      <c r="AQ92" s="62" t="str">
        <f t="shared" si="37"/>
        <v>33311</v>
      </c>
      <c r="AR92" s="62" t="str">
        <f t="shared" si="38"/>
        <v>1</v>
      </c>
      <c r="AS92" s="78" t="s">
        <v>7217</v>
      </c>
      <c r="AT92" s="67" t="str">
        <f t="shared" si="39"/>
        <v>632</v>
      </c>
      <c r="AU92" s="67" t="str">
        <f t="shared" si="40"/>
        <v>156</v>
      </c>
      <c r="AY92" s="65" t="s">
        <v>18191</v>
      </c>
      <c r="AZ92" s="68" t="s">
        <v>18191</v>
      </c>
    </row>
    <row r="93" spans="6:52" x14ac:dyDescent="0.25">
      <c r="F93" s="62">
        <v>0</v>
      </c>
      <c r="H93" s="80">
        <v>46170</v>
      </c>
      <c r="I93" s="80">
        <v>46170</v>
      </c>
      <c r="J93" s="62" t="str">
        <f t="shared" si="41"/>
        <v>BH15200</v>
      </c>
      <c r="K93" s="62" t="str">
        <f t="shared" si="42"/>
        <v>XK17990</v>
      </c>
      <c r="L93" s="67" t="s">
        <v>18191</v>
      </c>
      <c r="O93" s="67" t="s">
        <v>15104</v>
      </c>
      <c r="S93" s="68" t="s">
        <v>18191</v>
      </c>
      <c r="U93" s="67" t="s">
        <v>1837</v>
      </c>
      <c r="V93" s="67">
        <v>60</v>
      </c>
      <c r="W93" s="67" t="s">
        <v>37</v>
      </c>
      <c r="X93" s="67" t="s">
        <v>38</v>
      </c>
      <c r="Z93" s="62" t="str">
        <f t="shared" si="32"/>
        <v>131</v>
      </c>
      <c r="AA93" s="62" t="str">
        <f t="shared" si="33"/>
        <v>5111</v>
      </c>
      <c r="AB93" s="62" t="s">
        <v>19</v>
      </c>
      <c r="AC93" s="67">
        <v>2</v>
      </c>
      <c r="AE93" s="67">
        <v>43560</v>
      </c>
      <c r="AF93" s="67">
        <v>87120</v>
      </c>
      <c r="AH93" s="62">
        <f t="shared" si="34"/>
        <v>0</v>
      </c>
      <c r="AI93" s="62" t="str">
        <f t="shared" si="35"/>
        <v>5111</v>
      </c>
      <c r="AN93" s="62">
        <v>8</v>
      </c>
      <c r="AP93" s="62">
        <f t="shared" si="36"/>
        <v>6969.6</v>
      </c>
      <c r="AQ93" s="62" t="str">
        <f t="shared" si="37"/>
        <v>33311</v>
      </c>
      <c r="AR93" s="62" t="str">
        <f t="shared" si="38"/>
        <v>1</v>
      </c>
      <c r="AS93" s="78" t="s">
        <v>7217</v>
      </c>
      <c r="AT93" s="67" t="str">
        <f t="shared" si="39"/>
        <v>632</v>
      </c>
      <c r="AU93" s="67" t="str">
        <f t="shared" si="40"/>
        <v>156</v>
      </c>
      <c r="AY93" s="65" t="s">
        <v>18191</v>
      </c>
      <c r="AZ93" s="68" t="s">
        <v>18191</v>
      </c>
    </row>
    <row r="94" spans="6:52" x14ac:dyDescent="0.25">
      <c r="F94" s="62">
        <v>0</v>
      </c>
      <c r="H94" s="80">
        <v>46170</v>
      </c>
      <c r="I94" s="80">
        <v>46170</v>
      </c>
      <c r="J94" s="62" t="str">
        <f t="shared" si="41"/>
        <v>BH15200</v>
      </c>
      <c r="K94" s="62" t="str">
        <f t="shared" si="42"/>
        <v>XK17990</v>
      </c>
      <c r="L94" s="67" t="s">
        <v>18191</v>
      </c>
      <c r="O94" s="67" t="s">
        <v>15104</v>
      </c>
      <c r="S94" s="68" t="s">
        <v>18191</v>
      </c>
      <c r="U94" s="67" t="s">
        <v>1837</v>
      </c>
      <c r="V94" s="67">
        <v>60</v>
      </c>
      <c r="W94" s="67" t="s">
        <v>25</v>
      </c>
      <c r="X94" s="67" t="s">
        <v>26</v>
      </c>
      <c r="Z94" s="62" t="str">
        <f t="shared" si="32"/>
        <v>131</v>
      </c>
      <c r="AA94" s="62" t="str">
        <f t="shared" si="33"/>
        <v>5111</v>
      </c>
      <c r="AB94" s="62" t="s">
        <v>19</v>
      </c>
      <c r="AC94" s="67">
        <v>4</v>
      </c>
      <c r="AE94" s="67">
        <v>61155</v>
      </c>
      <c r="AF94" s="67">
        <v>244620</v>
      </c>
      <c r="AH94" s="62">
        <f t="shared" si="34"/>
        <v>0</v>
      </c>
      <c r="AI94" s="62" t="str">
        <f t="shared" si="35"/>
        <v>5111</v>
      </c>
      <c r="AN94" s="62">
        <v>8</v>
      </c>
      <c r="AP94" s="62">
        <f t="shared" si="36"/>
        <v>19569.599999999999</v>
      </c>
      <c r="AQ94" s="62" t="str">
        <f t="shared" si="37"/>
        <v>33311</v>
      </c>
      <c r="AR94" s="62" t="str">
        <f t="shared" si="38"/>
        <v>1</v>
      </c>
      <c r="AS94" s="78" t="s">
        <v>7217</v>
      </c>
      <c r="AT94" s="67" t="str">
        <f t="shared" si="39"/>
        <v>632</v>
      </c>
      <c r="AU94" s="67" t="str">
        <f t="shared" si="40"/>
        <v>156</v>
      </c>
      <c r="AY94" s="65" t="s">
        <v>18191</v>
      </c>
      <c r="AZ94" s="68" t="s">
        <v>18191</v>
      </c>
    </row>
    <row r="95" spans="6:52" x14ac:dyDescent="0.25">
      <c r="F95" s="62">
        <v>0</v>
      </c>
      <c r="H95" s="80">
        <v>46170</v>
      </c>
      <c r="I95" s="80">
        <v>46170</v>
      </c>
      <c r="J95" s="62" t="str">
        <f t="shared" si="41"/>
        <v>BH15200</v>
      </c>
      <c r="K95" s="62" t="str">
        <f t="shared" si="42"/>
        <v>XK17990</v>
      </c>
      <c r="L95" s="67" t="s">
        <v>18191</v>
      </c>
      <c r="O95" s="67" t="s">
        <v>15104</v>
      </c>
      <c r="S95" s="68" t="s">
        <v>18191</v>
      </c>
      <c r="U95" s="67" t="s">
        <v>1837</v>
      </c>
      <c r="V95" s="67">
        <v>60</v>
      </c>
      <c r="W95" s="67" t="s">
        <v>17</v>
      </c>
      <c r="X95" s="67" t="s">
        <v>18</v>
      </c>
      <c r="Z95" s="62" t="str">
        <f t="shared" si="32"/>
        <v>131</v>
      </c>
      <c r="AA95" s="62" t="str">
        <f t="shared" si="33"/>
        <v>5111</v>
      </c>
      <c r="AB95" s="62" t="s">
        <v>19</v>
      </c>
      <c r="AC95" s="67">
        <v>4</v>
      </c>
      <c r="AE95" s="67">
        <v>71081</v>
      </c>
      <c r="AF95" s="67">
        <v>284324</v>
      </c>
      <c r="AH95" s="62">
        <f t="shared" si="34"/>
        <v>0</v>
      </c>
      <c r="AI95" s="62" t="str">
        <f t="shared" si="35"/>
        <v>5111</v>
      </c>
      <c r="AN95" s="62">
        <v>8</v>
      </c>
      <c r="AP95" s="62">
        <f t="shared" si="36"/>
        <v>22745.919999999998</v>
      </c>
      <c r="AQ95" s="62" t="str">
        <f t="shared" si="37"/>
        <v>33311</v>
      </c>
      <c r="AR95" s="62" t="str">
        <f t="shared" si="38"/>
        <v>1</v>
      </c>
      <c r="AS95" s="78" t="s">
        <v>7217</v>
      </c>
      <c r="AT95" s="67" t="str">
        <f t="shared" si="39"/>
        <v>632</v>
      </c>
      <c r="AU95" s="67" t="str">
        <f t="shared" si="40"/>
        <v>156</v>
      </c>
      <c r="AY95" s="65" t="s">
        <v>18191</v>
      </c>
      <c r="AZ95" s="68" t="s">
        <v>18191</v>
      </c>
    </row>
    <row r="96" spans="6:52" x14ac:dyDescent="0.25">
      <c r="F96" s="62">
        <v>0</v>
      </c>
      <c r="H96" s="80">
        <v>46170</v>
      </c>
      <c r="I96" s="80">
        <v>46170</v>
      </c>
      <c r="J96" s="62" t="str">
        <f t="shared" si="41"/>
        <v>BH15200</v>
      </c>
      <c r="K96" s="62" t="str">
        <f t="shared" si="42"/>
        <v>XK17990</v>
      </c>
      <c r="L96" s="67" t="s">
        <v>18191</v>
      </c>
      <c r="O96" s="67" t="s">
        <v>15104</v>
      </c>
      <c r="S96" s="68" t="s">
        <v>18191</v>
      </c>
      <c r="U96" s="67" t="s">
        <v>1837</v>
      </c>
      <c r="V96" s="67">
        <v>60</v>
      </c>
      <c r="W96" s="67" t="s">
        <v>29</v>
      </c>
      <c r="X96" s="67" t="s">
        <v>30</v>
      </c>
      <c r="Z96" s="62" t="str">
        <f t="shared" si="32"/>
        <v>131</v>
      </c>
      <c r="AA96" s="62" t="str">
        <f t="shared" si="33"/>
        <v>5111</v>
      </c>
      <c r="AB96" s="62" t="s">
        <v>19</v>
      </c>
      <c r="AC96" s="67">
        <v>4</v>
      </c>
      <c r="AE96" s="67">
        <v>74250</v>
      </c>
      <c r="AF96" s="67">
        <v>297000</v>
      </c>
      <c r="AH96" s="62">
        <f t="shared" si="34"/>
        <v>0</v>
      </c>
      <c r="AI96" s="62" t="str">
        <f t="shared" si="35"/>
        <v>5111</v>
      </c>
      <c r="AN96" s="62">
        <v>8</v>
      </c>
      <c r="AP96" s="62">
        <f t="shared" si="36"/>
        <v>23760</v>
      </c>
      <c r="AQ96" s="62" t="str">
        <f t="shared" si="37"/>
        <v>33311</v>
      </c>
      <c r="AR96" s="62" t="str">
        <f t="shared" si="38"/>
        <v>1</v>
      </c>
      <c r="AS96" s="78" t="s">
        <v>7217</v>
      </c>
      <c r="AT96" s="67" t="str">
        <f t="shared" si="39"/>
        <v>632</v>
      </c>
      <c r="AU96" s="67" t="str">
        <f t="shared" si="40"/>
        <v>156</v>
      </c>
      <c r="AY96" s="65" t="s">
        <v>18191</v>
      </c>
      <c r="AZ96" s="68" t="s">
        <v>18191</v>
      </c>
    </row>
    <row r="97" spans="6:52" x14ac:dyDescent="0.25">
      <c r="F97" s="62">
        <v>0</v>
      </c>
      <c r="H97" s="80">
        <v>46170</v>
      </c>
      <c r="I97" s="80">
        <v>46170</v>
      </c>
      <c r="J97" s="62" t="str">
        <f t="shared" si="41"/>
        <v>BH15200</v>
      </c>
      <c r="K97" s="62" t="str">
        <f t="shared" si="42"/>
        <v>XK17990</v>
      </c>
      <c r="L97" s="67" t="s">
        <v>18191</v>
      </c>
      <c r="O97" s="67" t="s">
        <v>15104</v>
      </c>
      <c r="S97" s="68" t="s">
        <v>18191</v>
      </c>
      <c r="U97" s="67" t="s">
        <v>1837</v>
      </c>
      <c r="V97" s="67">
        <v>60</v>
      </c>
      <c r="W97" s="67" t="s">
        <v>41</v>
      </c>
      <c r="X97" s="67" t="s">
        <v>42</v>
      </c>
      <c r="Z97" s="62" t="str">
        <f t="shared" si="32"/>
        <v>131</v>
      </c>
      <c r="AA97" s="62" t="str">
        <f t="shared" si="33"/>
        <v>5111</v>
      </c>
      <c r="AB97" s="62" t="s">
        <v>19</v>
      </c>
      <c r="AC97" s="67">
        <v>2</v>
      </c>
      <c r="AE97" s="67">
        <v>46000</v>
      </c>
      <c r="AF97" s="67">
        <v>92000</v>
      </c>
      <c r="AH97" s="62">
        <f t="shared" si="34"/>
        <v>0</v>
      </c>
      <c r="AI97" s="62" t="str">
        <f t="shared" si="35"/>
        <v>5111</v>
      </c>
      <c r="AN97" s="62">
        <v>8</v>
      </c>
      <c r="AP97" s="62">
        <f t="shared" si="36"/>
        <v>7360</v>
      </c>
      <c r="AQ97" s="62" t="str">
        <f t="shared" si="37"/>
        <v>33311</v>
      </c>
      <c r="AR97" s="62" t="str">
        <f t="shared" si="38"/>
        <v>1</v>
      </c>
      <c r="AS97" s="78" t="s">
        <v>7217</v>
      </c>
      <c r="AT97" s="67" t="str">
        <f t="shared" si="39"/>
        <v>632</v>
      </c>
      <c r="AU97" s="67" t="str">
        <f t="shared" si="40"/>
        <v>156</v>
      </c>
      <c r="AY97" s="65" t="s">
        <v>18191</v>
      </c>
      <c r="AZ97" s="68" t="s">
        <v>18191</v>
      </c>
    </row>
    <row r="98" spans="6:52" x14ac:dyDescent="0.25">
      <c r="F98" s="62">
        <v>0</v>
      </c>
      <c r="H98" s="80">
        <v>46170</v>
      </c>
      <c r="I98" s="80">
        <v>46170</v>
      </c>
      <c r="J98" s="62" t="str">
        <f t="shared" si="41"/>
        <v>BH15200</v>
      </c>
      <c r="K98" s="62" t="str">
        <f t="shared" si="42"/>
        <v>XK17990</v>
      </c>
      <c r="L98" s="67" t="s">
        <v>18191</v>
      </c>
      <c r="O98" s="67" t="s">
        <v>15104</v>
      </c>
      <c r="S98" s="68" t="s">
        <v>18191</v>
      </c>
      <c r="U98" s="67" t="s">
        <v>1837</v>
      </c>
      <c r="V98" s="67">
        <v>60</v>
      </c>
      <c r="W98" s="67" t="s">
        <v>20</v>
      </c>
      <c r="X98" s="67" t="s">
        <v>21</v>
      </c>
      <c r="Z98" s="62" t="str">
        <f t="shared" si="32"/>
        <v>131</v>
      </c>
      <c r="AA98" s="62" t="str">
        <f t="shared" si="33"/>
        <v>5111</v>
      </c>
      <c r="AB98" s="62" t="s">
        <v>19</v>
      </c>
      <c r="AC98" s="67">
        <v>2</v>
      </c>
      <c r="AE98" s="67">
        <v>116611</v>
      </c>
      <c r="AF98" s="67">
        <v>233222</v>
      </c>
      <c r="AH98" s="62">
        <f t="shared" si="34"/>
        <v>0</v>
      </c>
      <c r="AI98" s="62" t="str">
        <f t="shared" si="35"/>
        <v>5111</v>
      </c>
      <c r="AN98" s="62">
        <v>8</v>
      </c>
      <c r="AP98" s="62">
        <f t="shared" si="36"/>
        <v>18657.759999999998</v>
      </c>
      <c r="AQ98" s="62" t="str">
        <f t="shared" si="37"/>
        <v>33311</v>
      </c>
      <c r="AR98" s="62" t="str">
        <f t="shared" si="38"/>
        <v>1</v>
      </c>
      <c r="AS98" s="78" t="s">
        <v>7217</v>
      </c>
      <c r="AT98" s="67" t="str">
        <f t="shared" si="39"/>
        <v>632</v>
      </c>
      <c r="AU98" s="67" t="str">
        <f t="shared" si="40"/>
        <v>156</v>
      </c>
      <c r="AY98" s="65" t="s">
        <v>18191</v>
      </c>
      <c r="AZ98" s="68" t="s">
        <v>18191</v>
      </c>
    </row>
    <row r="99" spans="6:52" x14ac:dyDescent="0.25">
      <c r="F99" s="62">
        <v>0</v>
      </c>
      <c r="H99" s="80">
        <v>46170</v>
      </c>
      <c r="I99" s="80">
        <v>46170</v>
      </c>
      <c r="J99" s="62" t="str">
        <f t="shared" si="41"/>
        <v>BH15200</v>
      </c>
      <c r="K99" s="62" t="str">
        <f t="shared" si="42"/>
        <v>XK17990</v>
      </c>
      <c r="L99" s="67" t="s">
        <v>18191</v>
      </c>
      <c r="O99" s="67" t="s">
        <v>15104</v>
      </c>
      <c r="S99" s="68" t="s">
        <v>18191</v>
      </c>
      <c r="U99" s="67" t="s">
        <v>1837</v>
      </c>
      <c r="V99" s="67">
        <v>60</v>
      </c>
      <c r="W99" s="67" t="s">
        <v>31</v>
      </c>
      <c r="X99" s="67" t="s">
        <v>32</v>
      </c>
      <c r="Z99" s="62" t="str">
        <f t="shared" si="32"/>
        <v>131</v>
      </c>
      <c r="AA99" s="62" t="str">
        <f t="shared" si="33"/>
        <v>5111</v>
      </c>
      <c r="AB99" s="62" t="s">
        <v>19</v>
      </c>
      <c r="AC99" s="67">
        <v>2</v>
      </c>
      <c r="AE99" s="67">
        <v>70950</v>
      </c>
      <c r="AF99" s="67">
        <v>141900</v>
      </c>
      <c r="AH99" s="62">
        <f t="shared" si="34"/>
        <v>0</v>
      </c>
      <c r="AI99" s="62" t="str">
        <f t="shared" si="35"/>
        <v>5111</v>
      </c>
      <c r="AN99" s="62">
        <v>8</v>
      </c>
      <c r="AP99" s="62">
        <f t="shared" si="36"/>
        <v>11352</v>
      </c>
      <c r="AQ99" s="62" t="str">
        <f t="shared" si="37"/>
        <v>33311</v>
      </c>
      <c r="AR99" s="62" t="str">
        <f t="shared" si="38"/>
        <v>1</v>
      </c>
      <c r="AS99" s="78" t="s">
        <v>7217</v>
      </c>
      <c r="AT99" s="67" t="str">
        <f t="shared" si="39"/>
        <v>632</v>
      </c>
      <c r="AU99" s="67" t="str">
        <f t="shared" si="40"/>
        <v>156</v>
      </c>
      <c r="AY99" s="65" t="s">
        <v>18191</v>
      </c>
      <c r="AZ99" s="68" t="s">
        <v>18191</v>
      </c>
    </row>
    <row r="100" spans="6:52" x14ac:dyDescent="0.25">
      <c r="F100" s="62">
        <v>0</v>
      </c>
      <c r="H100" s="80">
        <v>46170</v>
      </c>
      <c r="I100" s="80">
        <v>46170</v>
      </c>
      <c r="J100" s="62" t="str">
        <f t="shared" si="41"/>
        <v>BH15201</v>
      </c>
      <c r="K100" s="62" t="str">
        <f t="shared" si="42"/>
        <v>XK17991</v>
      </c>
      <c r="L100" s="67" t="s">
        <v>18192</v>
      </c>
      <c r="O100" s="67" t="s">
        <v>15130</v>
      </c>
      <c r="S100" s="68" t="s">
        <v>18192</v>
      </c>
      <c r="U100" s="67" t="s">
        <v>1837</v>
      </c>
      <c r="V100" s="67">
        <v>60</v>
      </c>
      <c r="W100" s="67" t="s">
        <v>20</v>
      </c>
      <c r="X100" s="67" t="s">
        <v>21</v>
      </c>
      <c r="Z100" s="62" t="str">
        <f t="shared" si="32"/>
        <v>131</v>
      </c>
      <c r="AA100" s="62" t="str">
        <f t="shared" si="33"/>
        <v>5111</v>
      </c>
      <c r="AB100" s="62" t="s">
        <v>19</v>
      </c>
      <c r="AC100" s="67">
        <v>3</v>
      </c>
      <c r="AE100" s="67">
        <v>116611</v>
      </c>
      <c r="AF100" s="67">
        <v>349833</v>
      </c>
      <c r="AH100" s="62">
        <f t="shared" si="34"/>
        <v>0</v>
      </c>
      <c r="AI100" s="62" t="str">
        <f t="shared" si="35"/>
        <v>5111</v>
      </c>
      <c r="AN100" s="62">
        <v>8</v>
      </c>
      <c r="AP100" s="62">
        <f t="shared" si="36"/>
        <v>27986.639999999999</v>
      </c>
      <c r="AQ100" s="62" t="str">
        <f t="shared" si="37"/>
        <v>33311</v>
      </c>
      <c r="AR100" s="62" t="str">
        <f t="shared" si="38"/>
        <v>1</v>
      </c>
      <c r="AS100" s="78" t="s">
        <v>7217</v>
      </c>
      <c r="AT100" s="67" t="str">
        <f t="shared" si="39"/>
        <v>632</v>
      </c>
      <c r="AU100" s="67" t="str">
        <f t="shared" si="40"/>
        <v>156</v>
      </c>
      <c r="AY100" s="65" t="s">
        <v>18192</v>
      </c>
      <c r="AZ100" s="68" t="s">
        <v>18192</v>
      </c>
    </row>
    <row r="101" spans="6:52" x14ac:dyDescent="0.25">
      <c r="F101" s="62">
        <v>0</v>
      </c>
      <c r="H101" s="80">
        <v>46170</v>
      </c>
      <c r="I101" s="80">
        <v>46170</v>
      </c>
      <c r="J101" s="62" t="str">
        <f t="shared" si="41"/>
        <v>BH15201</v>
      </c>
      <c r="K101" s="62" t="str">
        <f t="shared" si="42"/>
        <v>XK17991</v>
      </c>
      <c r="L101" s="67" t="s">
        <v>18192</v>
      </c>
      <c r="O101" s="67" t="s">
        <v>15130</v>
      </c>
      <c r="S101" s="68" t="s">
        <v>18192</v>
      </c>
      <c r="U101" s="67" t="s">
        <v>1837</v>
      </c>
      <c r="V101" s="67">
        <v>60</v>
      </c>
      <c r="W101" s="67" t="s">
        <v>29</v>
      </c>
      <c r="X101" s="67" t="s">
        <v>30</v>
      </c>
      <c r="Z101" s="62" t="str">
        <f t="shared" si="32"/>
        <v>131</v>
      </c>
      <c r="AA101" s="62" t="str">
        <f t="shared" si="33"/>
        <v>5111</v>
      </c>
      <c r="AB101" s="62" t="s">
        <v>19</v>
      </c>
      <c r="AC101" s="67">
        <v>4</v>
      </c>
      <c r="AE101" s="67">
        <v>74250</v>
      </c>
      <c r="AF101" s="67">
        <v>297000</v>
      </c>
      <c r="AH101" s="62">
        <f t="shared" si="34"/>
        <v>0</v>
      </c>
      <c r="AI101" s="62" t="str">
        <f t="shared" si="35"/>
        <v>5111</v>
      </c>
      <c r="AN101" s="62">
        <v>8</v>
      </c>
      <c r="AP101" s="62">
        <f t="shared" si="36"/>
        <v>23760</v>
      </c>
      <c r="AQ101" s="62" t="str">
        <f t="shared" si="37"/>
        <v>33311</v>
      </c>
      <c r="AR101" s="62" t="str">
        <f t="shared" si="38"/>
        <v>1</v>
      </c>
      <c r="AS101" s="78" t="s">
        <v>7217</v>
      </c>
      <c r="AT101" s="67" t="str">
        <f t="shared" si="39"/>
        <v>632</v>
      </c>
      <c r="AU101" s="67" t="str">
        <f t="shared" si="40"/>
        <v>156</v>
      </c>
      <c r="AY101" s="65" t="s">
        <v>18192</v>
      </c>
      <c r="AZ101" s="68" t="s">
        <v>18192</v>
      </c>
    </row>
    <row r="102" spans="6:52" x14ac:dyDescent="0.25">
      <c r="F102" s="62">
        <v>0</v>
      </c>
      <c r="H102" s="80">
        <v>46170</v>
      </c>
      <c r="I102" s="80">
        <v>46170</v>
      </c>
      <c r="J102" s="62" t="str">
        <f t="shared" si="41"/>
        <v>BH15201</v>
      </c>
      <c r="K102" s="62" t="str">
        <f t="shared" si="42"/>
        <v>XK17991</v>
      </c>
      <c r="L102" s="67" t="s">
        <v>18192</v>
      </c>
      <c r="O102" s="67" t="s">
        <v>15130</v>
      </c>
      <c r="S102" s="68" t="s">
        <v>18192</v>
      </c>
      <c r="U102" s="67" t="s">
        <v>1837</v>
      </c>
      <c r="V102" s="67">
        <v>60</v>
      </c>
      <c r="W102" s="67" t="s">
        <v>41</v>
      </c>
      <c r="X102" s="67" t="s">
        <v>42</v>
      </c>
      <c r="Z102" s="62" t="str">
        <f t="shared" si="32"/>
        <v>131</v>
      </c>
      <c r="AA102" s="62" t="str">
        <f t="shared" si="33"/>
        <v>5111</v>
      </c>
      <c r="AB102" s="62" t="s">
        <v>19</v>
      </c>
      <c r="AC102" s="67">
        <v>2</v>
      </c>
      <c r="AE102" s="67">
        <v>46000</v>
      </c>
      <c r="AF102" s="67">
        <v>92000</v>
      </c>
      <c r="AH102" s="62">
        <f t="shared" si="34"/>
        <v>0</v>
      </c>
      <c r="AI102" s="62" t="str">
        <f t="shared" si="35"/>
        <v>5111</v>
      </c>
      <c r="AN102" s="62">
        <v>8</v>
      </c>
      <c r="AP102" s="62">
        <f t="shared" si="36"/>
        <v>7360</v>
      </c>
      <c r="AQ102" s="62" t="str">
        <f t="shared" si="37"/>
        <v>33311</v>
      </c>
      <c r="AR102" s="62" t="str">
        <f t="shared" si="38"/>
        <v>1</v>
      </c>
      <c r="AS102" s="78" t="s">
        <v>7217</v>
      </c>
      <c r="AT102" s="67" t="str">
        <f t="shared" si="39"/>
        <v>632</v>
      </c>
      <c r="AU102" s="67" t="str">
        <f t="shared" si="40"/>
        <v>156</v>
      </c>
      <c r="AY102" s="65" t="s">
        <v>18192</v>
      </c>
      <c r="AZ102" s="68" t="s">
        <v>18192</v>
      </c>
    </row>
    <row r="103" spans="6:52" x14ac:dyDescent="0.25">
      <c r="F103" s="62">
        <v>0</v>
      </c>
      <c r="H103" s="80">
        <v>46170</v>
      </c>
      <c r="I103" s="80">
        <v>46170</v>
      </c>
      <c r="J103" s="62" t="str">
        <f t="shared" si="41"/>
        <v>BH15201</v>
      </c>
      <c r="K103" s="62" t="str">
        <f t="shared" si="42"/>
        <v>XK17991</v>
      </c>
      <c r="L103" s="67" t="s">
        <v>18192</v>
      </c>
      <c r="O103" s="67" t="s">
        <v>15130</v>
      </c>
      <c r="S103" s="68" t="s">
        <v>18192</v>
      </c>
      <c r="U103" s="67" t="s">
        <v>1837</v>
      </c>
      <c r="V103" s="67">
        <v>60</v>
      </c>
      <c r="W103" s="67" t="s">
        <v>37</v>
      </c>
      <c r="X103" s="67" t="s">
        <v>38</v>
      </c>
      <c r="Z103" s="62" t="str">
        <f t="shared" ref="Z103" si="43">IF(W103&lt;&gt;"","131","")</f>
        <v>131</v>
      </c>
      <c r="AA103" s="62" t="str">
        <f t="shared" ref="AA103" si="44">IF(W103&lt;&gt;"","5111","")</f>
        <v>5111</v>
      </c>
      <c r="AB103" s="62" t="s">
        <v>19</v>
      </c>
      <c r="AC103" s="67">
        <v>3</v>
      </c>
      <c r="AE103" s="67">
        <v>43560</v>
      </c>
      <c r="AF103" s="67">
        <v>130680</v>
      </c>
      <c r="AH103" s="62">
        <f t="shared" ref="AH103" si="45">IF(AF103&gt;0,AF103*AG103,"")</f>
        <v>0</v>
      </c>
      <c r="AI103" s="62" t="str">
        <f t="shared" ref="AI103" si="46">IF(AH103&lt;&gt;"","5111","")</f>
        <v>5111</v>
      </c>
      <c r="AN103" s="62">
        <v>8</v>
      </c>
      <c r="AP103" s="62">
        <f t="shared" si="36"/>
        <v>10454.4</v>
      </c>
      <c r="AQ103" s="62" t="str">
        <f t="shared" si="37"/>
        <v>33311</v>
      </c>
      <c r="AR103" s="62" t="str">
        <f t="shared" si="38"/>
        <v>1</v>
      </c>
      <c r="AS103" s="78" t="s">
        <v>7217</v>
      </c>
      <c r="AT103" s="67" t="str">
        <f t="shared" si="39"/>
        <v>632</v>
      </c>
      <c r="AU103" s="67" t="str">
        <f t="shared" si="40"/>
        <v>156</v>
      </c>
      <c r="AY103" s="65" t="s">
        <v>18192</v>
      </c>
      <c r="AZ103" s="68" t="s">
        <v>18192</v>
      </c>
    </row>
    <row r="104" spans="6:52" x14ac:dyDescent="0.25">
      <c r="F104" s="62">
        <v>0</v>
      </c>
      <c r="H104" s="80">
        <v>46170</v>
      </c>
      <c r="I104" s="80">
        <v>46170</v>
      </c>
      <c r="J104" s="62" t="str">
        <f t="shared" si="41"/>
        <v>BH15202</v>
      </c>
      <c r="K104" s="62" t="str">
        <f t="shared" si="42"/>
        <v>XK17992</v>
      </c>
      <c r="L104" s="67" t="s">
        <v>18193</v>
      </c>
      <c r="O104" s="67" t="s">
        <v>15130</v>
      </c>
      <c r="S104" s="68" t="s">
        <v>18193</v>
      </c>
      <c r="U104" s="67" t="s">
        <v>1837</v>
      </c>
      <c r="V104" s="67">
        <v>60</v>
      </c>
      <c r="W104" s="67" t="s">
        <v>41</v>
      </c>
      <c r="X104" s="67" t="s">
        <v>42</v>
      </c>
      <c r="Z104" s="62" t="str">
        <f t="shared" ref="Z104:Z167" si="47">IF(W104&lt;&gt;"","131","")</f>
        <v>131</v>
      </c>
      <c r="AA104" s="62" t="str">
        <f t="shared" ref="AA104:AA167" si="48">IF(W104&lt;&gt;"","5111","")</f>
        <v>5111</v>
      </c>
      <c r="AB104" s="62" t="s">
        <v>19</v>
      </c>
      <c r="AC104" s="67">
        <v>2</v>
      </c>
      <c r="AE104" s="67">
        <v>46000</v>
      </c>
      <c r="AF104" s="67">
        <v>92000</v>
      </c>
      <c r="AH104" s="62">
        <f t="shared" ref="AH104:AH167" si="49">IF(AF104&gt;0,AF104*AG104,"")</f>
        <v>0</v>
      </c>
      <c r="AI104" s="62" t="str">
        <f t="shared" ref="AI104:AI167" si="50">IF(AH104&lt;&gt;"","5111","")</f>
        <v>5111</v>
      </c>
      <c r="AN104" s="62">
        <v>8</v>
      </c>
      <c r="AP104" s="62">
        <f t="shared" ref="AP104:AP167" si="51">AF104*AN104/100</f>
        <v>7360</v>
      </c>
      <c r="AQ104" s="62" t="str">
        <f t="shared" ref="AQ104:AQ167" si="52">IF(AN104&lt;&gt;"","33311","")</f>
        <v>33311</v>
      </c>
      <c r="AR104" s="62" t="str">
        <f t="shared" ref="AR104:AR167" si="53">IF(AN104&lt;&gt;"","1","")</f>
        <v>1</v>
      </c>
      <c r="AS104" s="78" t="s">
        <v>7217</v>
      </c>
      <c r="AT104" s="67" t="str">
        <f t="shared" ref="AT104:AT167" si="54">IF(W104&lt;&gt;"","632","")</f>
        <v>632</v>
      </c>
      <c r="AU104" s="67" t="str">
        <f t="shared" ref="AU104:AU167" si="55">IF(W104&lt;&gt;"","156","")</f>
        <v>156</v>
      </c>
      <c r="AY104" s="68" t="s">
        <v>18193</v>
      </c>
      <c r="AZ104" s="68" t="s">
        <v>18193</v>
      </c>
    </row>
    <row r="105" spans="6:52" x14ac:dyDescent="0.25">
      <c r="F105" s="62">
        <v>0</v>
      </c>
      <c r="H105" s="80">
        <v>46170</v>
      </c>
      <c r="I105" s="80">
        <v>46170</v>
      </c>
      <c r="J105" s="62" t="str">
        <f t="shared" si="41"/>
        <v>BH15202</v>
      </c>
      <c r="K105" s="62" t="str">
        <f t="shared" si="42"/>
        <v>XK17992</v>
      </c>
      <c r="L105" s="67" t="s">
        <v>18193</v>
      </c>
      <c r="O105" s="67" t="s">
        <v>15130</v>
      </c>
      <c r="S105" s="68" t="s">
        <v>18193</v>
      </c>
      <c r="U105" s="67" t="s">
        <v>1837</v>
      </c>
      <c r="V105" s="67">
        <v>60</v>
      </c>
      <c r="W105" s="67" t="s">
        <v>29</v>
      </c>
      <c r="X105" s="67" t="s">
        <v>30</v>
      </c>
      <c r="Z105" s="62" t="str">
        <f t="shared" si="47"/>
        <v>131</v>
      </c>
      <c r="AA105" s="62" t="str">
        <f t="shared" si="48"/>
        <v>5111</v>
      </c>
      <c r="AB105" s="62" t="s">
        <v>19</v>
      </c>
      <c r="AC105" s="67">
        <v>4</v>
      </c>
      <c r="AE105" s="67">
        <v>74250</v>
      </c>
      <c r="AF105" s="67">
        <v>297000</v>
      </c>
      <c r="AH105" s="62">
        <f t="shared" si="49"/>
        <v>0</v>
      </c>
      <c r="AI105" s="62" t="str">
        <f t="shared" si="50"/>
        <v>5111</v>
      </c>
      <c r="AN105" s="62">
        <v>8</v>
      </c>
      <c r="AP105" s="62">
        <f t="shared" si="51"/>
        <v>23760</v>
      </c>
      <c r="AQ105" s="62" t="str">
        <f t="shared" si="52"/>
        <v>33311</v>
      </c>
      <c r="AR105" s="62" t="str">
        <f t="shared" si="53"/>
        <v>1</v>
      </c>
      <c r="AS105" s="78" t="s">
        <v>7217</v>
      </c>
      <c r="AT105" s="67" t="str">
        <f t="shared" si="54"/>
        <v>632</v>
      </c>
      <c r="AU105" s="67" t="str">
        <f t="shared" si="55"/>
        <v>156</v>
      </c>
      <c r="AY105" s="68" t="s">
        <v>18193</v>
      </c>
      <c r="AZ105" s="68" t="s">
        <v>18193</v>
      </c>
    </row>
    <row r="106" spans="6:52" x14ac:dyDescent="0.25">
      <c r="F106" s="62">
        <v>0</v>
      </c>
      <c r="H106" s="80">
        <v>46170</v>
      </c>
      <c r="I106" s="80">
        <v>46170</v>
      </c>
      <c r="J106" s="62" t="str">
        <f t="shared" si="41"/>
        <v>BH15202</v>
      </c>
      <c r="K106" s="62" t="str">
        <f t="shared" si="42"/>
        <v>XK17992</v>
      </c>
      <c r="L106" s="67" t="s">
        <v>18193</v>
      </c>
      <c r="O106" s="67" t="s">
        <v>15130</v>
      </c>
      <c r="S106" s="68" t="s">
        <v>18193</v>
      </c>
      <c r="U106" s="67" t="s">
        <v>1837</v>
      </c>
      <c r="V106" s="67">
        <v>60</v>
      </c>
      <c r="W106" s="67" t="s">
        <v>37</v>
      </c>
      <c r="X106" s="67" t="s">
        <v>38</v>
      </c>
      <c r="Z106" s="62" t="str">
        <f t="shared" si="47"/>
        <v>131</v>
      </c>
      <c r="AA106" s="62" t="str">
        <f t="shared" si="48"/>
        <v>5111</v>
      </c>
      <c r="AB106" s="62" t="s">
        <v>19</v>
      </c>
      <c r="AC106" s="67">
        <v>3</v>
      </c>
      <c r="AE106" s="67">
        <v>43560</v>
      </c>
      <c r="AF106" s="67">
        <v>130680</v>
      </c>
      <c r="AH106" s="62">
        <f t="shared" si="49"/>
        <v>0</v>
      </c>
      <c r="AI106" s="62" t="str">
        <f t="shared" si="50"/>
        <v>5111</v>
      </c>
      <c r="AN106" s="62">
        <v>8</v>
      </c>
      <c r="AP106" s="62">
        <f t="shared" si="51"/>
        <v>10454.4</v>
      </c>
      <c r="AQ106" s="62" t="str">
        <f t="shared" si="52"/>
        <v>33311</v>
      </c>
      <c r="AR106" s="62" t="str">
        <f t="shared" si="53"/>
        <v>1</v>
      </c>
      <c r="AS106" s="78" t="s">
        <v>7217</v>
      </c>
      <c r="AT106" s="67" t="str">
        <f t="shared" si="54"/>
        <v>632</v>
      </c>
      <c r="AU106" s="67" t="str">
        <f t="shared" si="55"/>
        <v>156</v>
      </c>
      <c r="AY106" s="68" t="s">
        <v>18193</v>
      </c>
      <c r="AZ106" s="68" t="s">
        <v>18193</v>
      </c>
    </row>
    <row r="107" spans="6:52" x14ac:dyDescent="0.25">
      <c r="F107" s="62">
        <v>0</v>
      </c>
      <c r="H107" s="80">
        <v>46170</v>
      </c>
      <c r="I107" s="80">
        <v>46170</v>
      </c>
      <c r="J107" s="62" t="str">
        <f t="shared" si="41"/>
        <v>BH15202</v>
      </c>
      <c r="K107" s="62" t="str">
        <f t="shared" si="42"/>
        <v>XK17992</v>
      </c>
      <c r="L107" s="67" t="s">
        <v>18193</v>
      </c>
      <c r="O107" s="67" t="s">
        <v>15130</v>
      </c>
      <c r="S107" s="68" t="s">
        <v>18193</v>
      </c>
      <c r="U107" s="67" t="s">
        <v>1837</v>
      </c>
      <c r="V107" s="67">
        <v>60</v>
      </c>
      <c r="W107" s="67" t="s">
        <v>22</v>
      </c>
      <c r="X107" s="67" t="s">
        <v>23</v>
      </c>
      <c r="Z107" s="62" t="str">
        <f t="shared" si="47"/>
        <v>131</v>
      </c>
      <c r="AA107" s="62" t="str">
        <f t="shared" si="48"/>
        <v>5111</v>
      </c>
      <c r="AB107" s="62" t="s">
        <v>19</v>
      </c>
      <c r="AC107" s="67">
        <v>4</v>
      </c>
      <c r="AE107" s="67">
        <v>55201</v>
      </c>
      <c r="AF107" s="67">
        <v>220804</v>
      </c>
      <c r="AH107" s="62">
        <f t="shared" si="49"/>
        <v>0</v>
      </c>
      <c r="AI107" s="62" t="str">
        <f t="shared" si="50"/>
        <v>5111</v>
      </c>
      <c r="AN107" s="62">
        <v>8</v>
      </c>
      <c r="AP107" s="62">
        <f t="shared" si="51"/>
        <v>17664.32</v>
      </c>
      <c r="AQ107" s="62" t="str">
        <f t="shared" si="52"/>
        <v>33311</v>
      </c>
      <c r="AR107" s="62" t="str">
        <f t="shared" si="53"/>
        <v>1</v>
      </c>
      <c r="AS107" s="78" t="s">
        <v>7217</v>
      </c>
      <c r="AT107" s="67" t="str">
        <f t="shared" si="54"/>
        <v>632</v>
      </c>
      <c r="AU107" s="67" t="str">
        <f t="shared" si="55"/>
        <v>156</v>
      </c>
      <c r="AY107" s="68" t="s">
        <v>18193</v>
      </c>
      <c r="AZ107" s="68" t="s">
        <v>18193</v>
      </c>
    </row>
    <row r="108" spans="6:52" x14ac:dyDescent="0.25">
      <c r="F108" s="62">
        <v>0</v>
      </c>
      <c r="H108" s="80">
        <v>46170</v>
      </c>
      <c r="I108" s="80">
        <v>46170</v>
      </c>
      <c r="J108" s="62" t="str">
        <f t="shared" si="41"/>
        <v>BH15202</v>
      </c>
      <c r="K108" s="62" t="str">
        <f t="shared" si="42"/>
        <v>XK17992</v>
      </c>
      <c r="L108" s="67" t="s">
        <v>18193</v>
      </c>
      <c r="O108" s="67" t="s">
        <v>15130</v>
      </c>
      <c r="S108" s="68" t="s">
        <v>18193</v>
      </c>
      <c r="U108" s="67" t="s">
        <v>1837</v>
      </c>
      <c r="V108" s="67">
        <v>60</v>
      </c>
      <c r="W108" s="67" t="s">
        <v>31</v>
      </c>
      <c r="X108" s="67" t="s">
        <v>32</v>
      </c>
      <c r="Z108" s="62" t="str">
        <f t="shared" si="47"/>
        <v>131</v>
      </c>
      <c r="AA108" s="62" t="str">
        <f t="shared" si="48"/>
        <v>5111</v>
      </c>
      <c r="AB108" s="62" t="s">
        <v>19</v>
      </c>
      <c r="AC108" s="67">
        <v>2</v>
      </c>
      <c r="AE108" s="67">
        <v>70950</v>
      </c>
      <c r="AF108" s="67">
        <v>141900</v>
      </c>
      <c r="AH108" s="62">
        <f t="shared" si="49"/>
        <v>0</v>
      </c>
      <c r="AI108" s="62" t="str">
        <f t="shared" si="50"/>
        <v>5111</v>
      </c>
      <c r="AN108" s="62">
        <v>8</v>
      </c>
      <c r="AP108" s="62">
        <f t="shared" si="51"/>
        <v>11352</v>
      </c>
      <c r="AQ108" s="62" t="str">
        <f t="shared" si="52"/>
        <v>33311</v>
      </c>
      <c r="AR108" s="62" t="str">
        <f t="shared" si="53"/>
        <v>1</v>
      </c>
      <c r="AS108" s="78" t="s">
        <v>7217</v>
      </c>
      <c r="AT108" s="67" t="str">
        <f t="shared" si="54"/>
        <v>632</v>
      </c>
      <c r="AU108" s="67" t="str">
        <f t="shared" si="55"/>
        <v>156</v>
      </c>
      <c r="AY108" s="68" t="s">
        <v>18193</v>
      </c>
      <c r="AZ108" s="68" t="s">
        <v>18193</v>
      </c>
    </row>
    <row r="109" spans="6:52" x14ac:dyDescent="0.25">
      <c r="F109" s="62">
        <v>0</v>
      </c>
      <c r="H109" s="80">
        <v>46170</v>
      </c>
      <c r="I109" s="80">
        <v>46170</v>
      </c>
      <c r="J109" s="62" t="str">
        <f t="shared" si="41"/>
        <v>BH15203</v>
      </c>
      <c r="K109" s="62" t="str">
        <f t="shared" si="42"/>
        <v>XK17993</v>
      </c>
      <c r="L109" s="67" t="s">
        <v>18194</v>
      </c>
      <c r="O109" s="67" t="s">
        <v>15130</v>
      </c>
      <c r="S109" s="68" t="s">
        <v>18194</v>
      </c>
      <c r="U109" s="67" t="s">
        <v>1837</v>
      </c>
      <c r="V109" s="67">
        <v>60</v>
      </c>
      <c r="W109" s="67" t="s">
        <v>17</v>
      </c>
      <c r="X109" s="67" t="s">
        <v>18</v>
      </c>
      <c r="Z109" s="62" t="str">
        <f t="shared" si="47"/>
        <v>131</v>
      </c>
      <c r="AA109" s="62" t="str">
        <f t="shared" si="48"/>
        <v>5111</v>
      </c>
      <c r="AB109" s="62" t="s">
        <v>19</v>
      </c>
      <c r="AC109" s="67">
        <v>4</v>
      </c>
      <c r="AE109" s="67">
        <v>71081</v>
      </c>
      <c r="AF109" s="67">
        <v>284324</v>
      </c>
      <c r="AH109" s="62">
        <f t="shared" si="49"/>
        <v>0</v>
      </c>
      <c r="AI109" s="62" t="str">
        <f t="shared" si="50"/>
        <v>5111</v>
      </c>
      <c r="AN109" s="62">
        <v>8</v>
      </c>
      <c r="AP109" s="62">
        <f t="shared" si="51"/>
        <v>22745.919999999998</v>
      </c>
      <c r="AQ109" s="62" t="str">
        <f t="shared" si="52"/>
        <v>33311</v>
      </c>
      <c r="AR109" s="62" t="str">
        <f t="shared" si="53"/>
        <v>1</v>
      </c>
      <c r="AS109" s="78" t="s">
        <v>7217</v>
      </c>
      <c r="AT109" s="67" t="str">
        <f t="shared" si="54"/>
        <v>632</v>
      </c>
      <c r="AU109" s="67" t="str">
        <f t="shared" si="55"/>
        <v>156</v>
      </c>
      <c r="AY109" s="68" t="s">
        <v>18194</v>
      </c>
      <c r="AZ109" s="68" t="s">
        <v>18194</v>
      </c>
    </row>
    <row r="110" spans="6:52" x14ac:dyDescent="0.25">
      <c r="F110" s="62">
        <v>0</v>
      </c>
      <c r="H110" s="80">
        <v>46170</v>
      </c>
      <c r="I110" s="80">
        <v>46170</v>
      </c>
      <c r="J110" s="62" t="str">
        <f t="shared" si="41"/>
        <v>BH15203</v>
      </c>
      <c r="K110" s="62" t="str">
        <f t="shared" si="42"/>
        <v>XK17993</v>
      </c>
      <c r="L110" s="67" t="s">
        <v>18194</v>
      </c>
      <c r="O110" s="67" t="s">
        <v>15130</v>
      </c>
      <c r="S110" s="68" t="s">
        <v>18194</v>
      </c>
      <c r="U110" s="67" t="s">
        <v>1837</v>
      </c>
      <c r="V110" s="67">
        <v>60</v>
      </c>
      <c r="W110" s="67" t="s">
        <v>41</v>
      </c>
      <c r="X110" s="67" t="s">
        <v>42</v>
      </c>
      <c r="Z110" s="62" t="str">
        <f t="shared" si="47"/>
        <v>131</v>
      </c>
      <c r="AA110" s="62" t="str">
        <f t="shared" si="48"/>
        <v>5111</v>
      </c>
      <c r="AB110" s="62" t="s">
        <v>19</v>
      </c>
      <c r="AC110" s="67">
        <v>2</v>
      </c>
      <c r="AE110" s="67">
        <v>46000</v>
      </c>
      <c r="AF110" s="67">
        <v>92000</v>
      </c>
      <c r="AH110" s="62">
        <f t="shared" si="49"/>
        <v>0</v>
      </c>
      <c r="AI110" s="62" t="str">
        <f t="shared" si="50"/>
        <v>5111</v>
      </c>
      <c r="AN110" s="62">
        <v>8</v>
      </c>
      <c r="AP110" s="62">
        <f t="shared" si="51"/>
        <v>7360</v>
      </c>
      <c r="AQ110" s="62" t="str">
        <f t="shared" si="52"/>
        <v>33311</v>
      </c>
      <c r="AR110" s="62" t="str">
        <f t="shared" si="53"/>
        <v>1</v>
      </c>
      <c r="AS110" s="78" t="s">
        <v>7217</v>
      </c>
      <c r="AT110" s="67" t="str">
        <f t="shared" si="54"/>
        <v>632</v>
      </c>
      <c r="AU110" s="67" t="str">
        <f t="shared" si="55"/>
        <v>156</v>
      </c>
      <c r="AY110" s="68" t="s">
        <v>18194</v>
      </c>
      <c r="AZ110" s="68" t="s">
        <v>18194</v>
      </c>
    </row>
    <row r="111" spans="6:52" x14ac:dyDescent="0.25">
      <c r="F111" s="62">
        <v>0</v>
      </c>
      <c r="H111" s="80">
        <v>46170</v>
      </c>
      <c r="I111" s="80">
        <v>46170</v>
      </c>
      <c r="J111" s="62" t="str">
        <f t="shared" si="41"/>
        <v>BH15203</v>
      </c>
      <c r="K111" s="62" t="str">
        <f t="shared" si="42"/>
        <v>XK17993</v>
      </c>
      <c r="L111" s="67" t="s">
        <v>18194</v>
      </c>
      <c r="O111" s="67" t="s">
        <v>15130</v>
      </c>
      <c r="S111" s="68" t="s">
        <v>18194</v>
      </c>
      <c r="U111" s="67" t="s">
        <v>1837</v>
      </c>
      <c r="V111" s="67">
        <v>60</v>
      </c>
      <c r="W111" s="67" t="s">
        <v>20</v>
      </c>
      <c r="X111" s="67" t="s">
        <v>21</v>
      </c>
      <c r="Z111" s="62" t="str">
        <f t="shared" si="47"/>
        <v>131</v>
      </c>
      <c r="AA111" s="62" t="str">
        <f t="shared" si="48"/>
        <v>5111</v>
      </c>
      <c r="AB111" s="62" t="s">
        <v>19</v>
      </c>
      <c r="AC111" s="67">
        <v>3</v>
      </c>
      <c r="AE111" s="67">
        <v>116611</v>
      </c>
      <c r="AF111" s="67">
        <v>349833</v>
      </c>
      <c r="AH111" s="62">
        <f t="shared" si="49"/>
        <v>0</v>
      </c>
      <c r="AI111" s="62" t="str">
        <f t="shared" si="50"/>
        <v>5111</v>
      </c>
      <c r="AN111" s="62">
        <v>8</v>
      </c>
      <c r="AP111" s="62">
        <f t="shared" si="51"/>
        <v>27986.639999999999</v>
      </c>
      <c r="AQ111" s="62" t="str">
        <f t="shared" si="52"/>
        <v>33311</v>
      </c>
      <c r="AR111" s="62" t="str">
        <f t="shared" si="53"/>
        <v>1</v>
      </c>
      <c r="AS111" s="78" t="s">
        <v>7217</v>
      </c>
      <c r="AT111" s="67" t="str">
        <f t="shared" si="54"/>
        <v>632</v>
      </c>
      <c r="AU111" s="67" t="str">
        <f t="shared" si="55"/>
        <v>156</v>
      </c>
      <c r="AY111" s="68" t="s">
        <v>18194</v>
      </c>
      <c r="AZ111" s="68" t="s">
        <v>18194</v>
      </c>
    </row>
    <row r="112" spans="6:52" x14ac:dyDescent="0.25">
      <c r="F112" s="62">
        <v>0</v>
      </c>
      <c r="H112" s="80">
        <v>46170</v>
      </c>
      <c r="I112" s="80">
        <v>46170</v>
      </c>
      <c r="J112" s="62" t="str">
        <f t="shared" si="41"/>
        <v>BH15203</v>
      </c>
      <c r="K112" s="62" t="str">
        <f t="shared" si="42"/>
        <v>XK17993</v>
      </c>
      <c r="L112" s="67" t="s">
        <v>18194</v>
      </c>
      <c r="O112" s="67" t="s">
        <v>15130</v>
      </c>
      <c r="S112" s="68" t="s">
        <v>18194</v>
      </c>
      <c r="U112" s="67" t="s">
        <v>1837</v>
      </c>
      <c r="V112" s="67">
        <v>60</v>
      </c>
      <c r="W112" s="67" t="s">
        <v>37</v>
      </c>
      <c r="X112" s="67" t="s">
        <v>38</v>
      </c>
      <c r="Z112" s="62" t="str">
        <f t="shared" si="47"/>
        <v>131</v>
      </c>
      <c r="AA112" s="62" t="str">
        <f t="shared" si="48"/>
        <v>5111</v>
      </c>
      <c r="AB112" s="62" t="s">
        <v>19</v>
      </c>
      <c r="AC112" s="67">
        <v>2</v>
      </c>
      <c r="AE112" s="67">
        <v>43560</v>
      </c>
      <c r="AF112" s="67">
        <v>87120</v>
      </c>
      <c r="AH112" s="62">
        <f t="shared" si="49"/>
        <v>0</v>
      </c>
      <c r="AI112" s="62" t="str">
        <f t="shared" si="50"/>
        <v>5111</v>
      </c>
      <c r="AN112" s="62">
        <v>8</v>
      </c>
      <c r="AP112" s="62">
        <f t="shared" si="51"/>
        <v>6969.6</v>
      </c>
      <c r="AQ112" s="62" t="str">
        <f t="shared" si="52"/>
        <v>33311</v>
      </c>
      <c r="AR112" s="62" t="str">
        <f t="shared" si="53"/>
        <v>1</v>
      </c>
      <c r="AS112" s="78" t="s">
        <v>7217</v>
      </c>
      <c r="AT112" s="67" t="str">
        <f t="shared" si="54"/>
        <v>632</v>
      </c>
      <c r="AU112" s="67" t="str">
        <f t="shared" si="55"/>
        <v>156</v>
      </c>
      <c r="AY112" s="68" t="s">
        <v>18194</v>
      </c>
      <c r="AZ112" s="68" t="s">
        <v>18194</v>
      </c>
    </row>
    <row r="113" spans="6:52" x14ac:dyDescent="0.25">
      <c r="F113" s="62">
        <v>0</v>
      </c>
      <c r="H113" s="80">
        <v>46170</v>
      </c>
      <c r="I113" s="80">
        <v>46170</v>
      </c>
      <c r="J113" s="62" t="str">
        <f t="shared" si="41"/>
        <v>BH15203</v>
      </c>
      <c r="K113" s="62" t="str">
        <f t="shared" si="42"/>
        <v>XK17993</v>
      </c>
      <c r="L113" s="67" t="s">
        <v>18194</v>
      </c>
      <c r="O113" s="67" t="s">
        <v>15130</v>
      </c>
      <c r="S113" s="68" t="s">
        <v>18194</v>
      </c>
      <c r="U113" s="67" t="s">
        <v>1837</v>
      </c>
      <c r="V113" s="67">
        <v>60</v>
      </c>
      <c r="W113" s="67" t="s">
        <v>31</v>
      </c>
      <c r="X113" s="67" t="s">
        <v>32</v>
      </c>
      <c r="Z113" s="62" t="str">
        <f t="shared" si="47"/>
        <v>131</v>
      </c>
      <c r="AA113" s="62" t="str">
        <f t="shared" si="48"/>
        <v>5111</v>
      </c>
      <c r="AB113" s="62" t="s">
        <v>19</v>
      </c>
      <c r="AC113" s="67">
        <v>2</v>
      </c>
      <c r="AE113" s="67">
        <v>70950</v>
      </c>
      <c r="AF113" s="67">
        <v>141900</v>
      </c>
      <c r="AH113" s="62">
        <f t="shared" si="49"/>
        <v>0</v>
      </c>
      <c r="AI113" s="62" t="str">
        <f t="shared" si="50"/>
        <v>5111</v>
      </c>
      <c r="AN113" s="62">
        <v>8</v>
      </c>
      <c r="AP113" s="62">
        <f t="shared" si="51"/>
        <v>11352</v>
      </c>
      <c r="AQ113" s="62" t="str">
        <f t="shared" si="52"/>
        <v>33311</v>
      </c>
      <c r="AR113" s="62" t="str">
        <f t="shared" si="53"/>
        <v>1</v>
      </c>
      <c r="AS113" s="78" t="s">
        <v>7217</v>
      </c>
      <c r="AT113" s="67" t="str">
        <f t="shared" si="54"/>
        <v>632</v>
      </c>
      <c r="AU113" s="67" t="str">
        <f t="shared" si="55"/>
        <v>156</v>
      </c>
      <c r="AY113" s="68" t="s">
        <v>18194</v>
      </c>
      <c r="AZ113" s="68" t="s">
        <v>18194</v>
      </c>
    </row>
    <row r="114" spans="6:52" x14ac:dyDescent="0.25">
      <c r="F114" s="62">
        <v>0</v>
      </c>
      <c r="H114" s="80">
        <v>46170</v>
      </c>
      <c r="I114" s="80">
        <v>46170</v>
      </c>
      <c r="J114" s="62" t="str">
        <f t="shared" si="41"/>
        <v>BH15203</v>
      </c>
      <c r="K114" s="62" t="str">
        <f t="shared" si="42"/>
        <v>XK17993</v>
      </c>
      <c r="L114" s="67" t="s">
        <v>18194</v>
      </c>
      <c r="O114" s="67" t="s">
        <v>15130</v>
      </c>
      <c r="S114" s="68" t="s">
        <v>18194</v>
      </c>
      <c r="U114" s="67" t="s">
        <v>1837</v>
      </c>
      <c r="V114" s="67">
        <v>60</v>
      </c>
      <c r="W114" s="67" t="s">
        <v>22</v>
      </c>
      <c r="X114" s="67" t="s">
        <v>23</v>
      </c>
      <c r="Z114" s="62" t="str">
        <f t="shared" si="47"/>
        <v>131</v>
      </c>
      <c r="AA114" s="62" t="str">
        <f t="shared" si="48"/>
        <v>5111</v>
      </c>
      <c r="AB114" s="62" t="s">
        <v>19</v>
      </c>
      <c r="AC114" s="67">
        <v>6</v>
      </c>
      <c r="AE114" s="67">
        <v>55201</v>
      </c>
      <c r="AF114" s="67">
        <v>331206</v>
      </c>
      <c r="AH114" s="62">
        <f t="shared" si="49"/>
        <v>0</v>
      </c>
      <c r="AI114" s="62" t="str">
        <f t="shared" si="50"/>
        <v>5111</v>
      </c>
      <c r="AN114" s="62">
        <v>8</v>
      </c>
      <c r="AP114" s="62">
        <f t="shared" si="51"/>
        <v>26496.48</v>
      </c>
      <c r="AQ114" s="62" t="str">
        <f t="shared" si="52"/>
        <v>33311</v>
      </c>
      <c r="AR114" s="62" t="str">
        <f t="shared" si="53"/>
        <v>1</v>
      </c>
      <c r="AS114" s="78" t="s">
        <v>7217</v>
      </c>
      <c r="AT114" s="67" t="str">
        <f t="shared" si="54"/>
        <v>632</v>
      </c>
      <c r="AU114" s="67" t="str">
        <f t="shared" si="55"/>
        <v>156</v>
      </c>
      <c r="AY114" s="68" t="s">
        <v>18194</v>
      </c>
      <c r="AZ114" s="68" t="s">
        <v>18194</v>
      </c>
    </row>
    <row r="115" spans="6:52" x14ac:dyDescent="0.25">
      <c r="F115" s="62">
        <v>0</v>
      </c>
      <c r="H115" s="80">
        <v>46170</v>
      </c>
      <c r="I115" s="80">
        <v>46170</v>
      </c>
      <c r="J115" s="62" t="str">
        <f t="shared" si="41"/>
        <v>BH15203</v>
      </c>
      <c r="K115" s="62" t="str">
        <f t="shared" si="42"/>
        <v>XK17993</v>
      </c>
      <c r="L115" s="67" t="s">
        <v>18194</v>
      </c>
      <c r="O115" s="67" t="s">
        <v>15130</v>
      </c>
      <c r="S115" s="68" t="s">
        <v>18194</v>
      </c>
      <c r="U115" s="67" t="s">
        <v>1837</v>
      </c>
      <c r="V115" s="67">
        <v>60</v>
      </c>
      <c r="W115" s="67" t="s">
        <v>29</v>
      </c>
      <c r="X115" s="67" t="s">
        <v>30</v>
      </c>
      <c r="Z115" s="62" t="str">
        <f t="shared" si="47"/>
        <v>131</v>
      </c>
      <c r="AA115" s="62" t="str">
        <f t="shared" si="48"/>
        <v>5111</v>
      </c>
      <c r="AB115" s="62" t="s">
        <v>19</v>
      </c>
      <c r="AC115" s="67">
        <v>4</v>
      </c>
      <c r="AE115" s="67">
        <v>74250</v>
      </c>
      <c r="AF115" s="67">
        <v>297000</v>
      </c>
      <c r="AH115" s="62">
        <f t="shared" si="49"/>
        <v>0</v>
      </c>
      <c r="AI115" s="62" t="str">
        <f t="shared" si="50"/>
        <v>5111</v>
      </c>
      <c r="AN115" s="62">
        <v>8</v>
      </c>
      <c r="AP115" s="62">
        <f t="shared" si="51"/>
        <v>23760</v>
      </c>
      <c r="AQ115" s="62" t="str">
        <f t="shared" si="52"/>
        <v>33311</v>
      </c>
      <c r="AR115" s="62" t="str">
        <f t="shared" si="53"/>
        <v>1</v>
      </c>
      <c r="AS115" s="78" t="s">
        <v>7217</v>
      </c>
      <c r="AT115" s="67" t="str">
        <f t="shared" si="54"/>
        <v>632</v>
      </c>
      <c r="AU115" s="67" t="str">
        <f t="shared" si="55"/>
        <v>156</v>
      </c>
      <c r="AY115" s="68" t="s">
        <v>18194</v>
      </c>
      <c r="AZ115" s="68" t="s">
        <v>18194</v>
      </c>
    </row>
    <row r="116" spans="6:52" x14ac:dyDescent="0.25">
      <c r="F116" s="62">
        <v>0</v>
      </c>
      <c r="H116" s="80">
        <v>46170</v>
      </c>
      <c r="I116" s="80">
        <v>46170</v>
      </c>
      <c r="J116" s="62" t="str">
        <f t="shared" si="41"/>
        <v>BH15204</v>
      </c>
      <c r="K116" s="62" t="str">
        <f t="shared" si="42"/>
        <v>XK17994</v>
      </c>
      <c r="L116" s="67" t="s">
        <v>18195</v>
      </c>
      <c r="O116" s="67" t="s">
        <v>15130</v>
      </c>
      <c r="S116" s="68" t="s">
        <v>18195</v>
      </c>
      <c r="U116" s="67" t="s">
        <v>1837</v>
      </c>
      <c r="V116" s="67">
        <v>60</v>
      </c>
      <c r="W116" s="67" t="s">
        <v>29</v>
      </c>
      <c r="X116" s="67" t="s">
        <v>30</v>
      </c>
      <c r="Z116" s="62" t="str">
        <f t="shared" si="47"/>
        <v>131</v>
      </c>
      <c r="AA116" s="62" t="str">
        <f t="shared" si="48"/>
        <v>5111</v>
      </c>
      <c r="AB116" s="62" t="s">
        <v>19</v>
      </c>
      <c r="AC116" s="67">
        <v>4</v>
      </c>
      <c r="AE116" s="67">
        <v>74250</v>
      </c>
      <c r="AF116" s="67">
        <v>297000</v>
      </c>
      <c r="AH116" s="62">
        <f t="shared" si="49"/>
        <v>0</v>
      </c>
      <c r="AI116" s="62" t="str">
        <f t="shared" si="50"/>
        <v>5111</v>
      </c>
      <c r="AN116" s="62">
        <v>8</v>
      </c>
      <c r="AP116" s="62">
        <f t="shared" si="51"/>
        <v>23760</v>
      </c>
      <c r="AQ116" s="62" t="str">
        <f t="shared" si="52"/>
        <v>33311</v>
      </c>
      <c r="AR116" s="62" t="str">
        <f t="shared" si="53"/>
        <v>1</v>
      </c>
      <c r="AS116" s="78" t="s">
        <v>7217</v>
      </c>
      <c r="AT116" s="67" t="str">
        <f t="shared" si="54"/>
        <v>632</v>
      </c>
      <c r="AU116" s="67" t="str">
        <f t="shared" si="55"/>
        <v>156</v>
      </c>
      <c r="AY116" s="68" t="s">
        <v>18195</v>
      </c>
      <c r="AZ116" s="68" t="s">
        <v>18195</v>
      </c>
    </row>
    <row r="117" spans="6:52" x14ac:dyDescent="0.25">
      <c r="F117" s="62">
        <v>0</v>
      </c>
      <c r="H117" s="80">
        <v>46170</v>
      </c>
      <c r="I117" s="80">
        <v>46170</v>
      </c>
      <c r="J117" s="62" t="str">
        <f t="shared" si="41"/>
        <v>BH15204</v>
      </c>
      <c r="K117" s="62" t="str">
        <f t="shared" si="42"/>
        <v>XK17994</v>
      </c>
      <c r="L117" s="67" t="s">
        <v>18195</v>
      </c>
      <c r="O117" s="67" t="s">
        <v>15130</v>
      </c>
      <c r="S117" s="68" t="s">
        <v>18195</v>
      </c>
      <c r="U117" s="67" t="s">
        <v>1837</v>
      </c>
      <c r="V117" s="67">
        <v>60</v>
      </c>
      <c r="W117" s="67" t="s">
        <v>37</v>
      </c>
      <c r="X117" s="67" t="s">
        <v>38</v>
      </c>
      <c r="Z117" s="62" t="str">
        <f t="shared" si="47"/>
        <v>131</v>
      </c>
      <c r="AA117" s="62" t="str">
        <f t="shared" si="48"/>
        <v>5111</v>
      </c>
      <c r="AB117" s="62" t="s">
        <v>19</v>
      </c>
      <c r="AC117" s="67">
        <v>4</v>
      </c>
      <c r="AE117" s="67">
        <v>43560</v>
      </c>
      <c r="AF117" s="67">
        <v>174240</v>
      </c>
      <c r="AH117" s="62">
        <f t="shared" si="49"/>
        <v>0</v>
      </c>
      <c r="AI117" s="62" t="str">
        <f t="shared" si="50"/>
        <v>5111</v>
      </c>
      <c r="AN117" s="62">
        <v>8</v>
      </c>
      <c r="AP117" s="62">
        <f t="shared" si="51"/>
        <v>13939.2</v>
      </c>
      <c r="AQ117" s="62" t="str">
        <f t="shared" si="52"/>
        <v>33311</v>
      </c>
      <c r="AR117" s="62" t="str">
        <f t="shared" si="53"/>
        <v>1</v>
      </c>
      <c r="AS117" s="78" t="s">
        <v>7217</v>
      </c>
      <c r="AT117" s="67" t="str">
        <f t="shared" si="54"/>
        <v>632</v>
      </c>
      <c r="AU117" s="67" t="str">
        <f t="shared" si="55"/>
        <v>156</v>
      </c>
      <c r="AY117" s="68" t="s">
        <v>18195</v>
      </c>
      <c r="AZ117" s="68" t="s">
        <v>18195</v>
      </c>
    </row>
    <row r="118" spans="6:52" x14ac:dyDescent="0.25">
      <c r="F118" s="62">
        <v>0</v>
      </c>
      <c r="H118" s="80">
        <v>46170</v>
      </c>
      <c r="I118" s="80">
        <v>46170</v>
      </c>
      <c r="J118" s="62" t="str">
        <f t="shared" si="41"/>
        <v>BH15204</v>
      </c>
      <c r="K118" s="62" t="str">
        <f t="shared" si="42"/>
        <v>XK17994</v>
      </c>
      <c r="L118" s="67" t="s">
        <v>18195</v>
      </c>
      <c r="O118" s="67" t="s">
        <v>15130</v>
      </c>
      <c r="S118" s="68" t="s">
        <v>18195</v>
      </c>
      <c r="U118" s="67" t="s">
        <v>1837</v>
      </c>
      <c r="V118" s="67">
        <v>60</v>
      </c>
      <c r="W118" s="67" t="s">
        <v>41</v>
      </c>
      <c r="X118" s="67" t="s">
        <v>42</v>
      </c>
      <c r="Z118" s="62" t="str">
        <f t="shared" si="47"/>
        <v>131</v>
      </c>
      <c r="AA118" s="62" t="str">
        <f t="shared" si="48"/>
        <v>5111</v>
      </c>
      <c r="AB118" s="62" t="s">
        <v>19</v>
      </c>
      <c r="AC118" s="67">
        <v>2</v>
      </c>
      <c r="AE118" s="67">
        <v>46000</v>
      </c>
      <c r="AF118" s="67">
        <v>92000</v>
      </c>
      <c r="AH118" s="62">
        <f t="shared" si="49"/>
        <v>0</v>
      </c>
      <c r="AI118" s="62" t="str">
        <f t="shared" si="50"/>
        <v>5111</v>
      </c>
      <c r="AN118" s="62">
        <v>8</v>
      </c>
      <c r="AP118" s="62">
        <f t="shared" si="51"/>
        <v>7360</v>
      </c>
      <c r="AQ118" s="62" t="str">
        <f t="shared" si="52"/>
        <v>33311</v>
      </c>
      <c r="AR118" s="62" t="str">
        <f t="shared" si="53"/>
        <v>1</v>
      </c>
      <c r="AS118" s="78" t="s">
        <v>7217</v>
      </c>
      <c r="AT118" s="67" t="str">
        <f t="shared" si="54"/>
        <v>632</v>
      </c>
      <c r="AU118" s="67" t="str">
        <f t="shared" si="55"/>
        <v>156</v>
      </c>
      <c r="AY118" s="68" t="s">
        <v>18195</v>
      </c>
      <c r="AZ118" s="68" t="s">
        <v>18195</v>
      </c>
    </row>
    <row r="119" spans="6:52" x14ac:dyDescent="0.25">
      <c r="F119" s="62">
        <v>0</v>
      </c>
      <c r="H119" s="80">
        <v>46170</v>
      </c>
      <c r="I119" s="80">
        <v>46170</v>
      </c>
      <c r="J119" s="62" t="str">
        <f t="shared" si="41"/>
        <v>BH15204</v>
      </c>
      <c r="K119" s="62" t="str">
        <f t="shared" si="42"/>
        <v>XK17994</v>
      </c>
      <c r="L119" s="67" t="s">
        <v>18195</v>
      </c>
      <c r="O119" s="67" t="s">
        <v>15130</v>
      </c>
      <c r="S119" s="68" t="s">
        <v>18195</v>
      </c>
      <c r="U119" s="67" t="s">
        <v>1837</v>
      </c>
      <c r="V119" s="67">
        <v>60</v>
      </c>
      <c r="W119" s="67" t="s">
        <v>31</v>
      </c>
      <c r="X119" s="67" t="s">
        <v>32</v>
      </c>
      <c r="Z119" s="62" t="str">
        <f t="shared" si="47"/>
        <v>131</v>
      </c>
      <c r="AA119" s="62" t="str">
        <f t="shared" si="48"/>
        <v>5111</v>
      </c>
      <c r="AB119" s="62" t="s">
        <v>19</v>
      </c>
      <c r="AC119" s="67">
        <v>2</v>
      </c>
      <c r="AE119" s="67">
        <v>70950</v>
      </c>
      <c r="AF119" s="67">
        <v>141900</v>
      </c>
      <c r="AH119" s="62">
        <f t="shared" si="49"/>
        <v>0</v>
      </c>
      <c r="AI119" s="62" t="str">
        <f t="shared" si="50"/>
        <v>5111</v>
      </c>
      <c r="AN119" s="62">
        <v>8</v>
      </c>
      <c r="AP119" s="62">
        <f t="shared" si="51"/>
        <v>11352</v>
      </c>
      <c r="AQ119" s="62" t="str">
        <f t="shared" si="52"/>
        <v>33311</v>
      </c>
      <c r="AR119" s="62" t="str">
        <f t="shared" si="53"/>
        <v>1</v>
      </c>
      <c r="AS119" s="78" t="s">
        <v>7217</v>
      </c>
      <c r="AT119" s="67" t="str">
        <f t="shared" si="54"/>
        <v>632</v>
      </c>
      <c r="AU119" s="67" t="str">
        <f t="shared" si="55"/>
        <v>156</v>
      </c>
      <c r="AY119" s="68" t="s">
        <v>18195</v>
      </c>
      <c r="AZ119" s="68" t="s">
        <v>18195</v>
      </c>
    </row>
    <row r="120" spans="6:52" x14ac:dyDescent="0.25">
      <c r="F120" s="62">
        <v>0</v>
      </c>
      <c r="H120" s="80">
        <v>46170</v>
      </c>
      <c r="I120" s="80">
        <v>46170</v>
      </c>
      <c r="J120" s="62" t="str">
        <f t="shared" si="41"/>
        <v>BH15204</v>
      </c>
      <c r="K120" s="62" t="str">
        <f t="shared" si="42"/>
        <v>XK17994</v>
      </c>
      <c r="L120" s="67" t="s">
        <v>18195</v>
      </c>
      <c r="O120" s="67" t="s">
        <v>15130</v>
      </c>
      <c r="S120" s="68" t="s">
        <v>18195</v>
      </c>
      <c r="U120" s="67" t="s">
        <v>1837</v>
      </c>
      <c r="V120" s="67">
        <v>60</v>
      </c>
      <c r="W120" s="67" t="s">
        <v>17</v>
      </c>
      <c r="X120" s="67" t="s">
        <v>18</v>
      </c>
      <c r="Z120" s="62" t="str">
        <f t="shared" si="47"/>
        <v>131</v>
      </c>
      <c r="AA120" s="62" t="str">
        <f t="shared" si="48"/>
        <v>5111</v>
      </c>
      <c r="AB120" s="62" t="s">
        <v>19</v>
      </c>
      <c r="AC120" s="67">
        <v>2</v>
      </c>
      <c r="AE120" s="67">
        <v>71081</v>
      </c>
      <c r="AF120" s="67">
        <v>142162</v>
      </c>
      <c r="AH120" s="62">
        <f t="shared" si="49"/>
        <v>0</v>
      </c>
      <c r="AI120" s="62" t="str">
        <f t="shared" si="50"/>
        <v>5111</v>
      </c>
      <c r="AN120" s="62">
        <v>8</v>
      </c>
      <c r="AP120" s="62">
        <f t="shared" si="51"/>
        <v>11372.96</v>
      </c>
      <c r="AQ120" s="62" t="str">
        <f t="shared" si="52"/>
        <v>33311</v>
      </c>
      <c r="AR120" s="62" t="str">
        <f t="shared" si="53"/>
        <v>1</v>
      </c>
      <c r="AS120" s="78" t="s">
        <v>7217</v>
      </c>
      <c r="AT120" s="67" t="str">
        <f t="shared" si="54"/>
        <v>632</v>
      </c>
      <c r="AU120" s="67" t="str">
        <f t="shared" si="55"/>
        <v>156</v>
      </c>
      <c r="AY120" s="68" t="s">
        <v>18195</v>
      </c>
      <c r="AZ120" s="68" t="s">
        <v>18195</v>
      </c>
    </row>
    <row r="121" spans="6:52" x14ac:dyDescent="0.25">
      <c r="F121" s="62">
        <v>0</v>
      </c>
      <c r="H121" s="80">
        <v>46170</v>
      </c>
      <c r="I121" s="80">
        <v>46170</v>
      </c>
      <c r="J121" s="62" t="str">
        <f t="shared" si="41"/>
        <v>BH15204</v>
      </c>
      <c r="K121" s="62" t="str">
        <f t="shared" si="42"/>
        <v>XK17994</v>
      </c>
      <c r="L121" s="67" t="s">
        <v>18195</v>
      </c>
      <c r="O121" s="67" t="s">
        <v>15130</v>
      </c>
      <c r="S121" s="68" t="s">
        <v>18195</v>
      </c>
      <c r="U121" s="67" t="s">
        <v>1837</v>
      </c>
      <c r="V121" s="67">
        <v>60</v>
      </c>
      <c r="W121" s="67" t="s">
        <v>22</v>
      </c>
      <c r="X121" s="67" t="s">
        <v>23</v>
      </c>
      <c r="Z121" s="62" t="str">
        <f t="shared" si="47"/>
        <v>131</v>
      </c>
      <c r="AA121" s="62" t="str">
        <f t="shared" si="48"/>
        <v>5111</v>
      </c>
      <c r="AB121" s="62" t="s">
        <v>19</v>
      </c>
      <c r="AC121" s="67">
        <v>2</v>
      </c>
      <c r="AE121" s="67">
        <v>55201</v>
      </c>
      <c r="AF121" s="67">
        <v>110402</v>
      </c>
      <c r="AH121" s="62">
        <f t="shared" si="49"/>
        <v>0</v>
      </c>
      <c r="AI121" s="62" t="str">
        <f t="shared" si="50"/>
        <v>5111</v>
      </c>
      <c r="AN121" s="62">
        <v>8</v>
      </c>
      <c r="AP121" s="62">
        <f t="shared" si="51"/>
        <v>8832.16</v>
      </c>
      <c r="AQ121" s="62" t="str">
        <f t="shared" si="52"/>
        <v>33311</v>
      </c>
      <c r="AR121" s="62" t="str">
        <f t="shared" si="53"/>
        <v>1</v>
      </c>
      <c r="AS121" s="78" t="s">
        <v>7217</v>
      </c>
      <c r="AT121" s="67" t="str">
        <f t="shared" si="54"/>
        <v>632</v>
      </c>
      <c r="AU121" s="67" t="str">
        <f t="shared" si="55"/>
        <v>156</v>
      </c>
      <c r="AY121" s="68" t="s">
        <v>18195</v>
      </c>
      <c r="AZ121" s="68" t="s">
        <v>18195</v>
      </c>
    </row>
    <row r="122" spans="6:52" x14ac:dyDescent="0.25">
      <c r="F122" s="62">
        <v>0</v>
      </c>
      <c r="H122" s="80">
        <v>46170</v>
      </c>
      <c r="I122" s="80">
        <v>46170</v>
      </c>
      <c r="J122" s="62" t="str">
        <f t="shared" si="41"/>
        <v>BH15205</v>
      </c>
      <c r="K122" s="62" t="str">
        <f t="shared" si="42"/>
        <v>XK17995</v>
      </c>
      <c r="L122" s="67" t="s">
        <v>18196</v>
      </c>
      <c r="O122" s="67" t="s">
        <v>15130</v>
      </c>
      <c r="S122" s="68" t="s">
        <v>18196</v>
      </c>
      <c r="U122" s="67" t="s">
        <v>1837</v>
      </c>
      <c r="V122" s="67">
        <v>60</v>
      </c>
      <c r="W122" s="67" t="s">
        <v>41</v>
      </c>
      <c r="X122" s="67" t="s">
        <v>42</v>
      </c>
      <c r="Z122" s="62" t="str">
        <f t="shared" si="47"/>
        <v>131</v>
      </c>
      <c r="AA122" s="62" t="str">
        <f t="shared" si="48"/>
        <v>5111</v>
      </c>
      <c r="AB122" s="62" t="s">
        <v>19</v>
      </c>
      <c r="AC122" s="67">
        <v>2</v>
      </c>
      <c r="AE122" s="67">
        <v>46000</v>
      </c>
      <c r="AF122" s="67">
        <v>92000</v>
      </c>
      <c r="AH122" s="62">
        <f t="shared" si="49"/>
        <v>0</v>
      </c>
      <c r="AI122" s="62" t="str">
        <f t="shared" si="50"/>
        <v>5111</v>
      </c>
      <c r="AN122" s="62">
        <v>8</v>
      </c>
      <c r="AP122" s="62">
        <f t="shared" si="51"/>
        <v>7360</v>
      </c>
      <c r="AQ122" s="62" t="str">
        <f t="shared" si="52"/>
        <v>33311</v>
      </c>
      <c r="AR122" s="62" t="str">
        <f t="shared" si="53"/>
        <v>1</v>
      </c>
      <c r="AS122" s="78" t="s">
        <v>7217</v>
      </c>
      <c r="AT122" s="67" t="str">
        <f t="shared" si="54"/>
        <v>632</v>
      </c>
      <c r="AU122" s="67" t="str">
        <f t="shared" si="55"/>
        <v>156</v>
      </c>
      <c r="AY122" s="68" t="s">
        <v>18196</v>
      </c>
      <c r="AZ122" s="68" t="s">
        <v>18196</v>
      </c>
    </row>
    <row r="123" spans="6:52" x14ac:dyDescent="0.25">
      <c r="F123" s="62">
        <v>0</v>
      </c>
      <c r="H123" s="80">
        <v>46170</v>
      </c>
      <c r="I123" s="80">
        <v>46170</v>
      </c>
      <c r="J123" s="62" t="str">
        <f t="shared" si="41"/>
        <v>BH15205</v>
      </c>
      <c r="K123" s="62" t="str">
        <f t="shared" si="42"/>
        <v>XK17995</v>
      </c>
      <c r="L123" s="67" t="s">
        <v>18196</v>
      </c>
      <c r="O123" s="67" t="s">
        <v>15130</v>
      </c>
      <c r="S123" s="68" t="s">
        <v>18196</v>
      </c>
      <c r="U123" s="67" t="s">
        <v>1837</v>
      </c>
      <c r="V123" s="67">
        <v>60</v>
      </c>
      <c r="W123" s="67" t="s">
        <v>17</v>
      </c>
      <c r="X123" s="67" t="s">
        <v>18</v>
      </c>
      <c r="Z123" s="62" t="str">
        <f t="shared" si="47"/>
        <v>131</v>
      </c>
      <c r="AA123" s="62" t="str">
        <f t="shared" si="48"/>
        <v>5111</v>
      </c>
      <c r="AB123" s="62" t="s">
        <v>19</v>
      </c>
      <c r="AC123" s="67">
        <v>4</v>
      </c>
      <c r="AE123" s="67">
        <v>71081</v>
      </c>
      <c r="AF123" s="67">
        <v>284324</v>
      </c>
      <c r="AH123" s="62">
        <f t="shared" si="49"/>
        <v>0</v>
      </c>
      <c r="AI123" s="62" t="str">
        <f t="shared" si="50"/>
        <v>5111</v>
      </c>
      <c r="AN123" s="62">
        <v>8</v>
      </c>
      <c r="AP123" s="62">
        <f t="shared" si="51"/>
        <v>22745.919999999998</v>
      </c>
      <c r="AQ123" s="62" t="str">
        <f t="shared" si="52"/>
        <v>33311</v>
      </c>
      <c r="AR123" s="62" t="str">
        <f t="shared" si="53"/>
        <v>1</v>
      </c>
      <c r="AS123" s="78" t="s">
        <v>7217</v>
      </c>
      <c r="AT123" s="67" t="str">
        <f t="shared" si="54"/>
        <v>632</v>
      </c>
      <c r="AU123" s="67" t="str">
        <f t="shared" si="55"/>
        <v>156</v>
      </c>
      <c r="AY123" s="68" t="s">
        <v>18196</v>
      </c>
      <c r="AZ123" s="68" t="s">
        <v>18196</v>
      </c>
    </row>
    <row r="124" spans="6:52" x14ac:dyDescent="0.25">
      <c r="F124" s="62">
        <v>0</v>
      </c>
      <c r="H124" s="80">
        <v>46170</v>
      </c>
      <c r="I124" s="80">
        <v>46170</v>
      </c>
      <c r="J124" s="62" t="str">
        <f t="shared" si="41"/>
        <v>BH15205</v>
      </c>
      <c r="K124" s="62" t="str">
        <f t="shared" si="42"/>
        <v>XK17995</v>
      </c>
      <c r="L124" s="67" t="s">
        <v>18196</v>
      </c>
      <c r="O124" s="67" t="s">
        <v>15130</v>
      </c>
      <c r="S124" s="68" t="s">
        <v>18196</v>
      </c>
      <c r="U124" s="67" t="s">
        <v>1837</v>
      </c>
      <c r="V124" s="67">
        <v>60</v>
      </c>
      <c r="W124" s="67" t="s">
        <v>31</v>
      </c>
      <c r="X124" s="67" t="s">
        <v>32</v>
      </c>
      <c r="Z124" s="62" t="str">
        <f t="shared" si="47"/>
        <v>131</v>
      </c>
      <c r="AA124" s="62" t="str">
        <f t="shared" si="48"/>
        <v>5111</v>
      </c>
      <c r="AB124" s="62" t="s">
        <v>19</v>
      </c>
      <c r="AC124" s="67">
        <v>2</v>
      </c>
      <c r="AE124" s="67">
        <v>70950</v>
      </c>
      <c r="AF124" s="67">
        <v>141900</v>
      </c>
      <c r="AH124" s="62">
        <f t="shared" si="49"/>
        <v>0</v>
      </c>
      <c r="AI124" s="62" t="str">
        <f t="shared" si="50"/>
        <v>5111</v>
      </c>
      <c r="AN124" s="62">
        <v>8</v>
      </c>
      <c r="AP124" s="62">
        <f t="shared" si="51"/>
        <v>11352</v>
      </c>
      <c r="AQ124" s="62" t="str">
        <f t="shared" si="52"/>
        <v>33311</v>
      </c>
      <c r="AR124" s="62" t="str">
        <f t="shared" si="53"/>
        <v>1</v>
      </c>
      <c r="AS124" s="78" t="s">
        <v>7217</v>
      </c>
      <c r="AT124" s="67" t="str">
        <f t="shared" si="54"/>
        <v>632</v>
      </c>
      <c r="AU124" s="67" t="str">
        <f t="shared" si="55"/>
        <v>156</v>
      </c>
      <c r="AY124" s="68" t="s">
        <v>18196</v>
      </c>
      <c r="AZ124" s="68" t="s">
        <v>18196</v>
      </c>
    </row>
    <row r="125" spans="6:52" x14ac:dyDescent="0.25">
      <c r="F125" s="62">
        <v>0</v>
      </c>
      <c r="H125" s="80">
        <v>46170</v>
      </c>
      <c r="I125" s="80">
        <v>46170</v>
      </c>
      <c r="J125" s="62" t="str">
        <f t="shared" si="41"/>
        <v>BH15205</v>
      </c>
      <c r="K125" s="62" t="str">
        <f t="shared" si="42"/>
        <v>XK17995</v>
      </c>
      <c r="L125" s="67" t="s">
        <v>18196</v>
      </c>
      <c r="O125" s="67" t="s">
        <v>15130</v>
      </c>
      <c r="S125" s="68" t="s">
        <v>18196</v>
      </c>
      <c r="U125" s="67" t="s">
        <v>1837</v>
      </c>
      <c r="V125" s="67">
        <v>60</v>
      </c>
      <c r="W125" s="67" t="s">
        <v>22</v>
      </c>
      <c r="X125" s="67" t="s">
        <v>23</v>
      </c>
      <c r="Z125" s="62" t="str">
        <f t="shared" si="47"/>
        <v>131</v>
      </c>
      <c r="AA125" s="62" t="str">
        <f t="shared" si="48"/>
        <v>5111</v>
      </c>
      <c r="AB125" s="62" t="s">
        <v>19</v>
      </c>
      <c r="AC125" s="67">
        <v>4</v>
      </c>
      <c r="AE125" s="67">
        <v>55201</v>
      </c>
      <c r="AF125" s="67">
        <v>220804</v>
      </c>
      <c r="AH125" s="62">
        <f t="shared" si="49"/>
        <v>0</v>
      </c>
      <c r="AI125" s="62" t="str">
        <f t="shared" si="50"/>
        <v>5111</v>
      </c>
      <c r="AN125" s="62">
        <v>8</v>
      </c>
      <c r="AP125" s="62">
        <f t="shared" si="51"/>
        <v>17664.32</v>
      </c>
      <c r="AQ125" s="62" t="str">
        <f t="shared" si="52"/>
        <v>33311</v>
      </c>
      <c r="AR125" s="62" t="str">
        <f t="shared" si="53"/>
        <v>1</v>
      </c>
      <c r="AS125" s="78" t="s">
        <v>7217</v>
      </c>
      <c r="AT125" s="67" t="str">
        <f t="shared" si="54"/>
        <v>632</v>
      </c>
      <c r="AU125" s="67" t="str">
        <f t="shared" si="55"/>
        <v>156</v>
      </c>
      <c r="AY125" s="68" t="s">
        <v>18196</v>
      </c>
      <c r="AZ125" s="68" t="s">
        <v>18196</v>
      </c>
    </row>
    <row r="126" spans="6:52" x14ac:dyDescent="0.25">
      <c r="F126" s="62">
        <v>0</v>
      </c>
      <c r="H126" s="80">
        <v>46170</v>
      </c>
      <c r="I126" s="80">
        <v>46170</v>
      </c>
      <c r="J126" s="62" t="str">
        <f t="shared" si="41"/>
        <v>BH15205</v>
      </c>
      <c r="K126" s="62" t="str">
        <f t="shared" si="42"/>
        <v>XK17995</v>
      </c>
      <c r="L126" s="67" t="s">
        <v>18196</v>
      </c>
      <c r="O126" s="67" t="s">
        <v>15130</v>
      </c>
      <c r="S126" s="68" t="s">
        <v>18196</v>
      </c>
      <c r="U126" s="67" t="s">
        <v>1837</v>
      </c>
      <c r="V126" s="67">
        <v>60</v>
      </c>
      <c r="W126" s="67" t="s">
        <v>37</v>
      </c>
      <c r="X126" s="67" t="s">
        <v>38</v>
      </c>
      <c r="Z126" s="62" t="str">
        <f t="shared" si="47"/>
        <v>131</v>
      </c>
      <c r="AA126" s="62" t="str">
        <f t="shared" si="48"/>
        <v>5111</v>
      </c>
      <c r="AB126" s="62" t="s">
        <v>19</v>
      </c>
      <c r="AC126" s="67">
        <v>4</v>
      </c>
      <c r="AE126" s="67">
        <v>43560</v>
      </c>
      <c r="AF126" s="67">
        <v>174240</v>
      </c>
      <c r="AH126" s="62">
        <f t="shared" si="49"/>
        <v>0</v>
      </c>
      <c r="AI126" s="62" t="str">
        <f t="shared" si="50"/>
        <v>5111</v>
      </c>
      <c r="AN126" s="62">
        <v>8</v>
      </c>
      <c r="AP126" s="62">
        <f t="shared" si="51"/>
        <v>13939.2</v>
      </c>
      <c r="AQ126" s="62" t="str">
        <f t="shared" si="52"/>
        <v>33311</v>
      </c>
      <c r="AR126" s="62" t="str">
        <f t="shared" si="53"/>
        <v>1</v>
      </c>
      <c r="AS126" s="78" t="s">
        <v>7217</v>
      </c>
      <c r="AT126" s="67" t="str">
        <f t="shared" si="54"/>
        <v>632</v>
      </c>
      <c r="AU126" s="67" t="str">
        <f t="shared" si="55"/>
        <v>156</v>
      </c>
      <c r="AY126" s="68" t="s">
        <v>18196</v>
      </c>
      <c r="AZ126" s="68" t="s">
        <v>18196</v>
      </c>
    </row>
    <row r="127" spans="6:52" x14ac:dyDescent="0.25">
      <c r="F127" s="62">
        <v>0</v>
      </c>
      <c r="H127" s="80">
        <v>46170</v>
      </c>
      <c r="I127" s="80">
        <v>46170</v>
      </c>
      <c r="J127" s="62" t="str">
        <f t="shared" si="41"/>
        <v>BH15206</v>
      </c>
      <c r="K127" s="62" t="str">
        <f t="shared" si="42"/>
        <v>XK17996</v>
      </c>
      <c r="L127" s="67" t="s">
        <v>18197</v>
      </c>
      <c r="O127" s="67" t="s">
        <v>15130</v>
      </c>
      <c r="S127" s="68" t="s">
        <v>18197</v>
      </c>
      <c r="U127" s="67" t="s">
        <v>1837</v>
      </c>
      <c r="V127" s="67">
        <v>60</v>
      </c>
      <c r="W127" s="67" t="s">
        <v>20</v>
      </c>
      <c r="X127" s="67" t="s">
        <v>21</v>
      </c>
      <c r="Z127" s="62" t="str">
        <f t="shared" si="47"/>
        <v>131</v>
      </c>
      <c r="AA127" s="62" t="str">
        <f t="shared" si="48"/>
        <v>5111</v>
      </c>
      <c r="AB127" s="62" t="s">
        <v>19</v>
      </c>
      <c r="AC127" s="67">
        <v>3</v>
      </c>
      <c r="AE127" s="67">
        <v>116611</v>
      </c>
      <c r="AF127" s="67">
        <v>349833</v>
      </c>
      <c r="AH127" s="62">
        <f t="shared" si="49"/>
        <v>0</v>
      </c>
      <c r="AI127" s="62" t="str">
        <f t="shared" si="50"/>
        <v>5111</v>
      </c>
      <c r="AN127" s="62">
        <v>8</v>
      </c>
      <c r="AP127" s="62">
        <f t="shared" si="51"/>
        <v>27986.639999999999</v>
      </c>
      <c r="AQ127" s="62" t="str">
        <f t="shared" si="52"/>
        <v>33311</v>
      </c>
      <c r="AR127" s="62" t="str">
        <f t="shared" si="53"/>
        <v>1</v>
      </c>
      <c r="AS127" s="78" t="s">
        <v>7217</v>
      </c>
      <c r="AT127" s="67" t="str">
        <f t="shared" si="54"/>
        <v>632</v>
      </c>
      <c r="AU127" s="67" t="str">
        <f t="shared" si="55"/>
        <v>156</v>
      </c>
      <c r="AY127" s="68" t="s">
        <v>18197</v>
      </c>
      <c r="AZ127" s="68" t="s">
        <v>18197</v>
      </c>
    </row>
    <row r="128" spans="6:52" x14ac:dyDescent="0.25">
      <c r="F128" s="62">
        <v>0</v>
      </c>
      <c r="H128" s="80">
        <v>46170</v>
      </c>
      <c r="I128" s="80">
        <v>46170</v>
      </c>
      <c r="J128" s="62" t="str">
        <f t="shared" si="41"/>
        <v>BH15206</v>
      </c>
      <c r="K128" s="62" t="str">
        <f t="shared" si="42"/>
        <v>XK17996</v>
      </c>
      <c r="L128" s="67" t="s">
        <v>18197</v>
      </c>
      <c r="O128" s="67" t="s">
        <v>15130</v>
      </c>
      <c r="S128" s="68" t="s">
        <v>18197</v>
      </c>
      <c r="U128" s="67" t="s">
        <v>1837</v>
      </c>
      <c r="V128" s="67">
        <v>60</v>
      </c>
      <c r="W128" s="67" t="s">
        <v>29</v>
      </c>
      <c r="X128" s="67" t="s">
        <v>30</v>
      </c>
      <c r="Z128" s="62" t="str">
        <f t="shared" si="47"/>
        <v>131</v>
      </c>
      <c r="AA128" s="62" t="str">
        <f t="shared" si="48"/>
        <v>5111</v>
      </c>
      <c r="AB128" s="62" t="s">
        <v>19</v>
      </c>
      <c r="AC128" s="67">
        <v>4</v>
      </c>
      <c r="AE128" s="67">
        <v>74250</v>
      </c>
      <c r="AF128" s="67">
        <v>297000</v>
      </c>
      <c r="AH128" s="62">
        <f t="shared" si="49"/>
        <v>0</v>
      </c>
      <c r="AI128" s="62" t="str">
        <f t="shared" si="50"/>
        <v>5111</v>
      </c>
      <c r="AN128" s="62">
        <v>8</v>
      </c>
      <c r="AP128" s="62">
        <f t="shared" si="51"/>
        <v>23760</v>
      </c>
      <c r="AQ128" s="62" t="str">
        <f t="shared" si="52"/>
        <v>33311</v>
      </c>
      <c r="AR128" s="62" t="str">
        <f t="shared" si="53"/>
        <v>1</v>
      </c>
      <c r="AS128" s="78" t="s">
        <v>7217</v>
      </c>
      <c r="AT128" s="67" t="str">
        <f t="shared" si="54"/>
        <v>632</v>
      </c>
      <c r="AU128" s="67" t="str">
        <f t="shared" si="55"/>
        <v>156</v>
      </c>
      <c r="AY128" s="68" t="s">
        <v>18197</v>
      </c>
      <c r="AZ128" s="68" t="s">
        <v>18197</v>
      </c>
    </row>
    <row r="129" spans="6:52" x14ac:dyDescent="0.25">
      <c r="F129" s="62">
        <v>0</v>
      </c>
      <c r="H129" s="80">
        <v>46170</v>
      </c>
      <c r="I129" s="80">
        <v>46170</v>
      </c>
      <c r="J129" s="62" t="str">
        <f t="shared" si="41"/>
        <v>BH15206</v>
      </c>
      <c r="K129" s="62" t="str">
        <f t="shared" si="42"/>
        <v>XK17996</v>
      </c>
      <c r="L129" s="67" t="s">
        <v>18197</v>
      </c>
      <c r="O129" s="67" t="s">
        <v>15130</v>
      </c>
      <c r="S129" s="68" t="s">
        <v>18197</v>
      </c>
      <c r="U129" s="67" t="s">
        <v>1837</v>
      </c>
      <c r="V129" s="67">
        <v>60</v>
      </c>
      <c r="W129" s="67" t="s">
        <v>41</v>
      </c>
      <c r="X129" s="67" t="s">
        <v>42</v>
      </c>
      <c r="Z129" s="62" t="str">
        <f t="shared" si="47"/>
        <v>131</v>
      </c>
      <c r="AA129" s="62" t="str">
        <f t="shared" si="48"/>
        <v>5111</v>
      </c>
      <c r="AB129" s="62" t="s">
        <v>19</v>
      </c>
      <c r="AC129" s="67">
        <v>2</v>
      </c>
      <c r="AE129" s="67">
        <v>46000</v>
      </c>
      <c r="AF129" s="67">
        <v>92000</v>
      </c>
      <c r="AH129" s="62">
        <f t="shared" si="49"/>
        <v>0</v>
      </c>
      <c r="AI129" s="62" t="str">
        <f t="shared" si="50"/>
        <v>5111</v>
      </c>
      <c r="AN129" s="62">
        <v>8</v>
      </c>
      <c r="AP129" s="62">
        <f t="shared" si="51"/>
        <v>7360</v>
      </c>
      <c r="AQ129" s="62" t="str">
        <f t="shared" si="52"/>
        <v>33311</v>
      </c>
      <c r="AR129" s="62" t="str">
        <f t="shared" si="53"/>
        <v>1</v>
      </c>
      <c r="AS129" s="78" t="s">
        <v>7217</v>
      </c>
      <c r="AT129" s="67" t="str">
        <f t="shared" si="54"/>
        <v>632</v>
      </c>
      <c r="AU129" s="67" t="str">
        <f t="shared" si="55"/>
        <v>156</v>
      </c>
      <c r="AY129" s="68" t="s">
        <v>18197</v>
      </c>
      <c r="AZ129" s="68" t="s">
        <v>18197</v>
      </c>
    </row>
    <row r="130" spans="6:52" x14ac:dyDescent="0.25">
      <c r="F130" s="62">
        <v>0</v>
      </c>
      <c r="H130" s="80">
        <v>46170</v>
      </c>
      <c r="I130" s="80">
        <v>46170</v>
      </c>
      <c r="J130" s="62" t="str">
        <f t="shared" si="41"/>
        <v>BH15206</v>
      </c>
      <c r="K130" s="62" t="str">
        <f t="shared" si="42"/>
        <v>XK17996</v>
      </c>
      <c r="L130" s="67" t="s">
        <v>18197</v>
      </c>
      <c r="O130" s="67" t="s">
        <v>15130</v>
      </c>
      <c r="S130" s="68" t="s">
        <v>18197</v>
      </c>
      <c r="U130" s="67" t="s">
        <v>1837</v>
      </c>
      <c r="V130" s="67">
        <v>60</v>
      </c>
      <c r="W130" s="67" t="s">
        <v>17</v>
      </c>
      <c r="X130" s="67" t="s">
        <v>18</v>
      </c>
      <c r="Z130" s="62" t="str">
        <f t="shared" si="47"/>
        <v>131</v>
      </c>
      <c r="AA130" s="62" t="str">
        <f t="shared" si="48"/>
        <v>5111</v>
      </c>
      <c r="AB130" s="62" t="s">
        <v>19</v>
      </c>
      <c r="AC130" s="67">
        <v>6</v>
      </c>
      <c r="AE130" s="67">
        <v>71081</v>
      </c>
      <c r="AF130" s="67">
        <v>426486</v>
      </c>
      <c r="AH130" s="62">
        <f t="shared" si="49"/>
        <v>0</v>
      </c>
      <c r="AI130" s="62" t="str">
        <f t="shared" si="50"/>
        <v>5111</v>
      </c>
      <c r="AN130" s="62">
        <v>8</v>
      </c>
      <c r="AP130" s="62">
        <f t="shared" si="51"/>
        <v>34118.879999999997</v>
      </c>
      <c r="AQ130" s="62" t="str">
        <f t="shared" si="52"/>
        <v>33311</v>
      </c>
      <c r="AR130" s="62" t="str">
        <f t="shared" si="53"/>
        <v>1</v>
      </c>
      <c r="AS130" s="78" t="s">
        <v>7217</v>
      </c>
      <c r="AT130" s="67" t="str">
        <f t="shared" si="54"/>
        <v>632</v>
      </c>
      <c r="AU130" s="67" t="str">
        <f t="shared" si="55"/>
        <v>156</v>
      </c>
      <c r="AY130" s="68" t="s">
        <v>18197</v>
      </c>
      <c r="AZ130" s="68" t="s">
        <v>18197</v>
      </c>
    </row>
    <row r="131" spans="6:52" x14ac:dyDescent="0.25">
      <c r="F131" s="62">
        <v>0</v>
      </c>
      <c r="H131" s="80">
        <v>46170</v>
      </c>
      <c r="I131" s="80">
        <v>46170</v>
      </c>
      <c r="J131" s="62" t="str">
        <f t="shared" si="41"/>
        <v>BH15206</v>
      </c>
      <c r="K131" s="62" t="str">
        <f t="shared" si="42"/>
        <v>XK17996</v>
      </c>
      <c r="L131" s="67" t="s">
        <v>18197</v>
      </c>
      <c r="O131" s="67" t="s">
        <v>15130</v>
      </c>
      <c r="S131" s="68" t="s">
        <v>18197</v>
      </c>
      <c r="U131" s="67" t="s">
        <v>1837</v>
      </c>
      <c r="V131" s="67">
        <v>60</v>
      </c>
      <c r="W131" s="67" t="s">
        <v>31</v>
      </c>
      <c r="X131" s="67" t="s">
        <v>32</v>
      </c>
      <c r="Z131" s="62" t="str">
        <f t="shared" si="47"/>
        <v>131</v>
      </c>
      <c r="AA131" s="62" t="str">
        <f t="shared" si="48"/>
        <v>5111</v>
      </c>
      <c r="AB131" s="62" t="s">
        <v>19</v>
      </c>
      <c r="AC131" s="67">
        <v>2</v>
      </c>
      <c r="AE131" s="67">
        <v>70950</v>
      </c>
      <c r="AF131" s="67">
        <v>141900</v>
      </c>
      <c r="AH131" s="62">
        <f t="shared" si="49"/>
        <v>0</v>
      </c>
      <c r="AI131" s="62" t="str">
        <f t="shared" si="50"/>
        <v>5111</v>
      </c>
      <c r="AN131" s="62">
        <v>8</v>
      </c>
      <c r="AP131" s="62">
        <f t="shared" si="51"/>
        <v>11352</v>
      </c>
      <c r="AQ131" s="62" t="str">
        <f t="shared" si="52"/>
        <v>33311</v>
      </c>
      <c r="AR131" s="62" t="str">
        <f t="shared" si="53"/>
        <v>1</v>
      </c>
      <c r="AS131" s="78" t="s">
        <v>7217</v>
      </c>
      <c r="AT131" s="67" t="str">
        <f t="shared" si="54"/>
        <v>632</v>
      </c>
      <c r="AU131" s="67" t="str">
        <f t="shared" si="55"/>
        <v>156</v>
      </c>
      <c r="AY131" s="68" t="s">
        <v>18197</v>
      </c>
      <c r="AZ131" s="68" t="s">
        <v>18197</v>
      </c>
    </row>
    <row r="132" spans="6:52" x14ac:dyDescent="0.25">
      <c r="F132" s="62">
        <v>0</v>
      </c>
      <c r="H132" s="80">
        <v>46170</v>
      </c>
      <c r="I132" s="80">
        <v>46170</v>
      </c>
      <c r="J132" s="62" t="str">
        <f t="shared" si="41"/>
        <v>BH15206</v>
      </c>
      <c r="K132" s="62" t="str">
        <f t="shared" si="42"/>
        <v>XK17996</v>
      </c>
      <c r="L132" s="67" t="s">
        <v>18197</v>
      </c>
      <c r="O132" s="67" t="s">
        <v>15130</v>
      </c>
      <c r="S132" s="68" t="s">
        <v>18197</v>
      </c>
      <c r="U132" s="67" t="s">
        <v>1837</v>
      </c>
      <c r="V132" s="67">
        <v>60</v>
      </c>
      <c r="W132" s="67" t="s">
        <v>37</v>
      </c>
      <c r="X132" s="67" t="s">
        <v>38</v>
      </c>
      <c r="Z132" s="62" t="str">
        <f t="shared" si="47"/>
        <v>131</v>
      </c>
      <c r="AA132" s="62" t="str">
        <f t="shared" si="48"/>
        <v>5111</v>
      </c>
      <c r="AB132" s="62" t="s">
        <v>19</v>
      </c>
      <c r="AC132" s="67">
        <v>4</v>
      </c>
      <c r="AE132" s="67">
        <v>43560</v>
      </c>
      <c r="AF132" s="67">
        <v>174240</v>
      </c>
      <c r="AH132" s="62">
        <f t="shared" si="49"/>
        <v>0</v>
      </c>
      <c r="AI132" s="62" t="str">
        <f t="shared" si="50"/>
        <v>5111</v>
      </c>
      <c r="AN132" s="62">
        <v>8</v>
      </c>
      <c r="AP132" s="62">
        <f t="shared" si="51"/>
        <v>13939.2</v>
      </c>
      <c r="AQ132" s="62" t="str">
        <f t="shared" si="52"/>
        <v>33311</v>
      </c>
      <c r="AR132" s="62" t="str">
        <f t="shared" si="53"/>
        <v>1</v>
      </c>
      <c r="AS132" s="78" t="s">
        <v>7217</v>
      </c>
      <c r="AT132" s="67" t="str">
        <f t="shared" si="54"/>
        <v>632</v>
      </c>
      <c r="AU132" s="67" t="str">
        <f t="shared" si="55"/>
        <v>156</v>
      </c>
      <c r="AY132" s="68" t="s">
        <v>18197</v>
      </c>
      <c r="AZ132" s="68" t="s">
        <v>18197</v>
      </c>
    </row>
    <row r="133" spans="6:52" x14ac:dyDescent="0.25">
      <c r="F133" s="62">
        <v>0</v>
      </c>
      <c r="H133" s="80">
        <v>46170</v>
      </c>
      <c r="I133" s="80">
        <v>46170</v>
      </c>
      <c r="J133" s="62" t="str">
        <f t="shared" si="41"/>
        <v>BH15207</v>
      </c>
      <c r="K133" s="62" t="str">
        <f t="shared" si="42"/>
        <v>XK17997</v>
      </c>
      <c r="L133" s="67" t="s">
        <v>18198</v>
      </c>
      <c r="O133" s="67" t="s">
        <v>15130</v>
      </c>
      <c r="S133" s="68" t="s">
        <v>18198</v>
      </c>
      <c r="U133" s="67" t="s">
        <v>1837</v>
      </c>
      <c r="V133" s="67">
        <v>60</v>
      </c>
      <c r="W133" s="67" t="s">
        <v>29</v>
      </c>
      <c r="X133" s="67" t="s">
        <v>30</v>
      </c>
      <c r="Z133" s="62" t="str">
        <f t="shared" si="47"/>
        <v>131</v>
      </c>
      <c r="AA133" s="62" t="str">
        <f t="shared" si="48"/>
        <v>5111</v>
      </c>
      <c r="AB133" s="62" t="s">
        <v>19</v>
      </c>
      <c r="AC133" s="67">
        <v>4</v>
      </c>
      <c r="AE133" s="67">
        <v>74250</v>
      </c>
      <c r="AF133" s="67">
        <v>297000</v>
      </c>
      <c r="AH133" s="62">
        <f t="shared" si="49"/>
        <v>0</v>
      </c>
      <c r="AI133" s="62" t="str">
        <f t="shared" si="50"/>
        <v>5111</v>
      </c>
      <c r="AN133" s="62">
        <v>8</v>
      </c>
      <c r="AP133" s="62">
        <f t="shared" si="51"/>
        <v>23760</v>
      </c>
      <c r="AQ133" s="62" t="str">
        <f t="shared" si="52"/>
        <v>33311</v>
      </c>
      <c r="AR133" s="62" t="str">
        <f t="shared" si="53"/>
        <v>1</v>
      </c>
      <c r="AS133" s="78" t="s">
        <v>7217</v>
      </c>
      <c r="AT133" s="67" t="str">
        <f t="shared" si="54"/>
        <v>632</v>
      </c>
      <c r="AU133" s="67" t="str">
        <f t="shared" si="55"/>
        <v>156</v>
      </c>
      <c r="AY133" s="68" t="s">
        <v>18198</v>
      </c>
      <c r="AZ133" s="68" t="s">
        <v>18198</v>
      </c>
    </row>
    <row r="134" spans="6:52" x14ac:dyDescent="0.25">
      <c r="F134" s="62">
        <v>0</v>
      </c>
      <c r="H134" s="80">
        <v>46170</v>
      </c>
      <c r="I134" s="80">
        <v>46170</v>
      </c>
      <c r="J134" s="62" t="str">
        <f t="shared" si="41"/>
        <v>BH15207</v>
      </c>
      <c r="K134" s="62" t="str">
        <f t="shared" si="42"/>
        <v>XK17997</v>
      </c>
      <c r="L134" s="67" t="s">
        <v>18198</v>
      </c>
      <c r="O134" s="67" t="s">
        <v>15130</v>
      </c>
      <c r="S134" s="68" t="s">
        <v>18198</v>
      </c>
      <c r="U134" s="67" t="s">
        <v>1837</v>
      </c>
      <c r="V134" s="67">
        <v>60</v>
      </c>
      <c r="W134" s="67" t="s">
        <v>17</v>
      </c>
      <c r="X134" s="67" t="s">
        <v>18</v>
      </c>
      <c r="Z134" s="62" t="str">
        <f t="shared" si="47"/>
        <v>131</v>
      </c>
      <c r="AA134" s="62" t="str">
        <f t="shared" si="48"/>
        <v>5111</v>
      </c>
      <c r="AB134" s="62" t="s">
        <v>19</v>
      </c>
      <c r="AC134" s="67">
        <v>8</v>
      </c>
      <c r="AE134" s="67">
        <v>71081</v>
      </c>
      <c r="AF134" s="67">
        <v>568648</v>
      </c>
      <c r="AH134" s="62">
        <f t="shared" si="49"/>
        <v>0</v>
      </c>
      <c r="AI134" s="62" t="str">
        <f t="shared" si="50"/>
        <v>5111</v>
      </c>
      <c r="AN134" s="62">
        <v>8</v>
      </c>
      <c r="AP134" s="62">
        <f t="shared" si="51"/>
        <v>45491.839999999997</v>
      </c>
      <c r="AQ134" s="62" t="str">
        <f t="shared" si="52"/>
        <v>33311</v>
      </c>
      <c r="AR134" s="62" t="str">
        <f t="shared" si="53"/>
        <v>1</v>
      </c>
      <c r="AS134" s="78" t="s">
        <v>7217</v>
      </c>
      <c r="AT134" s="67" t="str">
        <f t="shared" si="54"/>
        <v>632</v>
      </c>
      <c r="AU134" s="67" t="str">
        <f t="shared" si="55"/>
        <v>156</v>
      </c>
      <c r="AY134" s="68" t="s">
        <v>18198</v>
      </c>
      <c r="AZ134" s="68" t="s">
        <v>18198</v>
      </c>
    </row>
    <row r="135" spans="6:52" x14ac:dyDescent="0.25">
      <c r="F135" s="62">
        <v>0</v>
      </c>
      <c r="H135" s="80">
        <v>46170</v>
      </c>
      <c r="I135" s="80">
        <v>46170</v>
      </c>
      <c r="J135" s="62" t="str">
        <f t="shared" si="41"/>
        <v>BH15207</v>
      </c>
      <c r="K135" s="62" t="str">
        <f t="shared" si="42"/>
        <v>XK17997</v>
      </c>
      <c r="L135" s="67" t="s">
        <v>18198</v>
      </c>
      <c r="O135" s="67" t="s">
        <v>15130</v>
      </c>
      <c r="S135" s="68" t="s">
        <v>18198</v>
      </c>
      <c r="U135" s="67" t="s">
        <v>1837</v>
      </c>
      <c r="V135" s="67">
        <v>60</v>
      </c>
      <c r="W135" s="67" t="s">
        <v>37</v>
      </c>
      <c r="X135" s="67" t="s">
        <v>38</v>
      </c>
      <c r="Z135" s="62" t="str">
        <f t="shared" si="47"/>
        <v>131</v>
      </c>
      <c r="AA135" s="62" t="str">
        <f t="shared" si="48"/>
        <v>5111</v>
      </c>
      <c r="AB135" s="62" t="s">
        <v>19</v>
      </c>
      <c r="AC135" s="67">
        <v>4</v>
      </c>
      <c r="AE135" s="67">
        <v>43560</v>
      </c>
      <c r="AF135" s="67">
        <v>174240</v>
      </c>
      <c r="AH135" s="62">
        <f t="shared" si="49"/>
        <v>0</v>
      </c>
      <c r="AI135" s="62" t="str">
        <f t="shared" si="50"/>
        <v>5111</v>
      </c>
      <c r="AN135" s="62">
        <v>8</v>
      </c>
      <c r="AP135" s="62">
        <f t="shared" si="51"/>
        <v>13939.2</v>
      </c>
      <c r="AQ135" s="62" t="str">
        <f t="shared" si="52"/>
        <v>33311</v>
      </c>
      <c r="AR135" s="62" t="str">
        <f t="shared" si="53"/>
        <v>1</v>
      </c>
      <c r="AS135" s="78" t="s">
        <v>7217</v>
      </c>
      <c r="AT135" s="67" t="str">
        <f t="shared" si="54"/>
        <v>632</v>
      </c>
      <c r="AU135" s="67" t="str">
        <f t="shared" si="55"/>
        <v>156</v>
      </c>
      <c r="AY135" s="68" t="s">
        <v>18198</v>
      </c>
      <c r="AZ135" s="68" t="s">
        <v>18198</v>
      </c>
    </row>
    <row r="136" spans="6:52" x14ac:dyDescent="0.25">
      <c r="F136" s="62">
        <v>0</v>
      </c>
      <c r="H136" s="80">
        <v>46170</v>
      </c>
      <c r="I136" s="80">
        <v>46170</v>
      </c>
      <c r="J136" s="62" t="str">
        <f t="shared" si="41"/>
        <v>BH15207</v>
      </c>
      <c r="K136" s="62" t="str">
        <f t="shared" si="42"/>
        <v>XK17997</v>
      </c>
      <c r="L136" s="67" t="s">
        <v>18198</v>
      </c>
      <c r="O136" s="67" t="s">
        <v>15130</v>
      </c>
      <c r="S136" s="68" t="s">
        <v>18198</v>
      </c>
      <c r="U136" s="67" t="s">
        <v>1837</v>
      </c>
      <c r="V136" s="67">
        <v>60</v>
      </c>
      <c r="W136" s="67" t="s">
        <v>22</v>
      </c>
      <c r="X136" s="67" t="s">
        <v>23</v>
      </c>
      <c r="Z136" s="62" t="str">
        <f t="shared" si="47"/>
        <v>131</v>
      </c>
      <c r="AA136" s="62" t="str">
        <f t="shared" si="48"/>
        <v>5111</v>
      </c>
      <c r="AB136" s="62" t="s">
        <v>19</v>
      </c>
      <c r="AC136" s="67">
        <v>8</v>
      </c>
      <c r="AE136" s="67">
        <v>55201</v>
      </c>
      <c r="AF136" s="67">
        <v>441608</v>
      </c>
      <c r="AH136" s="62">
        <f t="shared" si="49"/>
        <v>0</v>
      </c>
      <c r="AI136" s="62" t="str">
        <f t="shared" si="50"/>
        <v>5111</v>
      </c>
      <c r="AN136" s="62">
        <v>8</v>
      </c>
      <c r="AP136" s="62">
        <f t="shared" si="51"/>
        <v>35328.639999999999</v>
      </c>
      <c r="AQ136" s="62" t="str">
        <f t="shared" si="52"/>
        <v>33311</v>
      </c>
      <c r="AR136" s="62" t="str">
        <f t="shared" si="53"/>
        <v>1</v>
      </c>
      <c r="AS136" s="78" t="s">
        <v>7217</v>
      </c>
      <c r="AT136" s="67" t="str">
        <f t="shared" si="54"/>
        <v>632</v>
      </c>
      <c r="AU136" s="67" t="str">
        <f t="shared" si="55"/>
        <v>156</v>
      </c>
      <c r="AY136" s="68" t="s">
        <v>18198</v>
      </c>
      <c r="AZ136" s="68" t="s">
        <v>18198</v>
      </c>
    </row>
    <row r="137" spans="6:52" x14ac:dyDescent="0.25">
      <c r="F137" s="62">
        <v>0</v>
      </c>
      <c r="H137" s="80">
        <v>46170</v>
      </c>
      <c r="I137" s="80">
        <v>46170</v>
      </c>
      <c r="J137" s="62" t="str">
        <f t="shared" si="41"/>
        <v>BH15207</v>
      </c>
      <c r="K137" s="62" t="str">
        <f t="shared" si="42"/>
        <v>XK17997</v>
      </c>
      <c r="L137" s="67" t="s">
        <v>18198</v>
      </c>
      <c r="O137" s="67" t="s">
        <v>15130</v>
      </c>
      <c r="S137" s="68" t="s">
        <v>18198</v>
      </c>
      <c r="U137" s="67" t="s">
        <v>1837</v>
      </c>
      <c r="V137" s="67">
        <v>60</v>
      </c>
      <c r="W137" s="67" t="s">
        <v>31</v>
      </c>
      <c r="X137" s="67" t="s">
        <v>32</v>
      </c>
      <c r="Z137" s="62" t="str">
        <f t="shared" si="47"/>
        <v>131</v>
      </c>
      <c r="AA137" s="62" t="str">
        <f t="shared" si="48"/>
        <v>5111</v>
      </c>
      <c r="AB137" s="62" t="s">
        <v>19</v>
      </c>
      <c r="AC137" s="67">
        <v>2</v>
      </c>
      <c r="AE137" s="67">
        <v>70950</v>
      </c>
      <c r="AF137" s="67">
        <v>141900</v>
      </c>
      <c r="AH137" s="62">
        <f t="shared" si="49"/>
        <v>0</v>
      </c>
      <c r="AI137" s="62" t="str">
        <f t="shared" si="50"/>
        <v>5111</v>
      </c>
      <c r="AN137" s="62">
        <v>8</v>
      </c>
      <c r="AP137" s="62">
        <f t="shared" si="51"/>
        <v>11352</v>
      </c>
      <c r="AQ137" s="62" t="str">
        <f t="shared" si="52"/>
        <v>33311</v>
      </c>
      <c r="AR137" s="62" t="str">
        <f t="shared" si="53"/>
        <v>1</v>
      </c>
      <c r="AS137" s="78" t="s">
        <v>7217</v>
      </c>
      <c r="AT137" s="67" t="str">
        <f t="shared" si="54"/>
        <v>632</v>
      </c>
      <c r="AU137" s="67" t="str">
        <f t="shared" si="55"/>
        <v>156</v>
      </c>
      <c r="AY137" s="68" t="s">
        <v>18198</v>
      </c>
      <c r="AZ137" s="68" t="s">
        <v>18198</v>
      </c>
    </row>
    <row r="138" spans="6:52" x14ac:dyDescent="0.25">
      <c r="F138" s="62">
        <v>0</v>
      </c>
      <c r="H138" s="80">
        <v>46170</v>
      </c>
      <c r="I138" s="80">
        <v>46170</v>
      </c>
      <c r="J138" s="62" t="str">
        <f t="shared" ref="J138:J201" si="56">IF(AY138="","",IF(AY138=AY137,J137,"BH"&amp;VALUE(RIGHT(J137,LEN(J137)-2))+1))</f>
        <v>BH15207</v>
      </c>
      <c r="K138" s="62" t="str">
        <f t="shared" ref="K138:K201" si="57">IF(AZ138="","",IF(AZ138=AZ137,K137,"XK"&amp;VALUE(RIGHT(K137,LEN(K137)-2))+1))</f>
        <v>XK17997</v>
      </c>
      <c r="L138" s="67" t="s">
        <v>18198</v>
      </c>
      <c r="O138" s="67" t="s">
        <v>15130</v>
      </c>
      <c r="S138" s="68" t="s">
        <v>18198</v>
      </c>
      <c r="U138" s="67" t="s">
        <v>1837</v>
      </c>
      <c r="V138" s="67">
        <v>60</v>
      </c>
      <c r="W138" s="67" t="s">
        <v>41</v>
      </c>
      <c r="X138" s="67" t="s">
        <v>42</v>
      </c>
      <c r="Z138" s="62" t="str">
        <f t="shared" si="47"/>
        <v>131</v>
      </c>
      <c r="AA138" s="62" t="str">
        <f t="shared" si="48"/>
        <v>5111</v>
      </c>
      <c r="AB138" s="62" t="s">
        <v>19</v>
      </c>
      <c r="AC138" s="67">
        <v>2</v>
      </c>
      <c r="AE138" s="67">
        <v>46000</v>
      </c>
      <c r="AF138" s="67">
        <v>92000</v>
      </c>
      <c r="AH138" s="62">
        <f t="shared" si="49"/>
        <v>0</v>
      </c>
      <c r="AI138" s="62" t="str">
        <f t="shared" si="50"/>
        <v>5111</v>
      </c>
      <c r="AN138" s="62">
        <v>8</v>
      </c>
      <c r="AP138" s="62">
        <f t="shared" si="51"/>
        <v>7360</v>
      </c>
      <c r="AQ138" s="62" t="str">
        <f t="shared" si="52"/>
        <v>33311</v>
      </c>
      <c r="AR138" s="62" t="str">
        <f t="shared" si="53"/>
        <v>1</v>
      </c>
      <c r="AS138" s="78" t="s">
        <v>7217</v>
      </c>
      <c r="AT138" s="67" t="str">
        <f t="shared" si="54"/>
        <v>632</v>
      </c>
      <c r="AU138" s="67" t="str">
        <f t="shared" si="55"/>
        <v>156</v>
      </c>
      <c r="AY138" s="68" t="s">
        <v>18198</v>
      </c>
      <c r="AZ138" s="68" t="s">
        <v>18198</v>
      </c>
    </row>
    <row r="139" spans="6:52" x14ac:dyDescent="0.25">
      <c r="F139" s="62">
        <v>0</v>
      </c>
      <c r="H139" s="80">
        <v>46170</v>
      </c>
      <c r="I139" s="80">
        <v>46170</v>
      </c>
      <c r="J139" s="62" t="str">
        <f t="shared" si="56"/>
        <v>BH15208</v>
      </c>
      <c r="K139" s="62" t="str">
        <f t="shared" si="57"/>
        <v>XK17998</v>
      </c>
      <c r="L139" s="67" t="s">
        <v>18199</v>
      </c>
      <c r="O139" s="67" t="s">
        <v>15130</v>
      </c>
      <c r="S139" s="68" t="s">
        <v>18199</v>
      </c>
      <c r="U139" s="67" t="s">
        <v>1837</v>
      </c>
      <c r="V139" s="67">
        <v>60</v>
      </c>
      <c r="W139" s="67" t="s">
        <v>41</v>
      </c>
      <c r="X139" s="67" t="s">
        <v>42</v>
      </c>
      <c r="Z139" s="62" t="str">
        <f t="shared" si="47"/>
        <v>131</v>
      </c>
      <c r="AA139" s="62" t="str">
        <f t="shared" si="48"/>
        <v>5111</v>
      </c>
      <c r="AB139" s="62" t="s">
        <v>19</v>
      </c>
      <c r="AC139" s="67">
        <v>2</v>
      </c>
      <c r="AE139" s="67">
        <v>46000</v>
      </c>
      <c r="AF139" s="67">
        <v>92000</v>
      </c>
      <c r="AH139" s="62">
        <f t="shared" si="49"/>
        <v>0</v>
      </c>
      <c r="AI139" s="62" t="str">
        <f t="shared" si="50"/>
        <v>5111</v>
      </c>
      <c r="AN139" s="62">
        <v>8</v>
      </c>
      <c r="AP139" s="62">
        <f t="shared" si="51"/>
        <v>7360</v>
      </c>
      <c r="AQ139" s="62" t="str">
        <f t="shared" si="52"/>
        <v>33311</v>
      </c>
      <c r="AR139" s="62" t="str">
        <f t="shared" si="53"/>
        <v>1</v>
      </c>
      <c r="AS139" s="78" t="s">
        <v>7217</v>
      </c>
      <c r="AT139" s="67" t="str">
        <f t="shared" si="54"/>
        <v>632</v>
      </c>
      <c r="AU139" s="67" t="str">
        <f t="shared" si="55"/>
        <v>156</v>
      </c>
      <c r="AY139" s="68" t="s">
        <v>18199</v>
      </c>
      <c r="AZ139" s="68" t="s">
        <v>18199</v>
      </c>
    </row>
    <row r="140" spans="6:52" x14ac:dyDescent="0.25">
      <c r="F140" s="62">
        <v>0</v>
      </c>
      <c r="H140" s="80">
        <v>46170</v>
      </c>
      <c r="I140" s="80">
        <v>46170</v>
      </c>
      <c r="J140" s="62" t="str">
        <f t="shared" si="56"/>
        <v>BH15208</v>
      </c>
      <c r="K140" s="62" t="str">
        <f t="shared" si="57"/>
        <v>XK17998</v>
      </c>
      <c r="L140" s="67" t="s">
        <v>18199</v>
      </c>
      <c r="O140" s="67" t="s">
        <v>15130</v>
      </c>
      <c r="S140" s="68" t="s">
        <v>18199</v>
      </c>
      <c r="U140" s="67" t="s">
        <v>1837</v>
      </c>
      <c r="V140" s="67">
        <v>60</v>
      </c>
      <c r="W140" s="67" t="s">
        <v>31</v>
      </c>
      <c r="X140" s="67" t="s">
        <v>32</v>
      </c>
      <c r="Z140" s="62" t="str">
        <f t="shared" si="47"/>
        <v>131</v>
      </c>
      <c r="AA140" s="62" t="str">
        <f t="shared" si="48"/>
        <v>5111</v>
      </c>
      <c r="AB140" s="62" t="s">
        <v>19</v>
      </c>
      <c r="AC140" s="67">
        <v>2</v>
      </c>
      <c r="AE140" s="67">
        <v>70950</v>
      </c>
      <c r="AF140" s="67">
        <v>141900</v>
      </c>
      <c r="AH140" s="62">
        <f t="shared" si="49"/>
        <v>0</v>
      </c>
      <c r="AI140" s="62" t="str">
        <f t="shared" si="50"/>
        <v>5111</v>
      </c>
      <c r="AN140" s="62">
        <v>8</v>
      </c>
      <c r="AP140" s="62">
        <f t="shared" si="51"/>
        <v>11352</v>
      </c>
      <c r="AQ140" s="62" t="str">
        <f t="shared" si="52"/>
        <v>33311</v>
      </c>
      <c r="AR140" s="62" t="str">
        <f t="shared" si="53"/>
        <v>1</v>
      </c>
      <c r="AS140" s="78" t="s">
        <v>7217</v>
      </c>
      <c r="AT140" s="67" t="str">
        <f t="shared" si="54"/>
        <v>632</v>
      </c>
      <c r="AU140" s="67" t="str">
        <f t="shared" si="55"/>
        <v>156</v>
      </c>
      <c r="AY140" s="68" t="s">
        <v>18199</v>
      </c>
      <c r="AZ140" s="68" t="s">
        <v>18199</v>
      </c>
    </row>
    <row r="141" spans="6:52" x14ac:dyDescent="0.25">
      <c r="F141" s="62">
        <v>0</v>
      </c>
      <c r="H141" s="80">
        <v>46170</v>
      </c>
      <c r="I141" s="80">
        <v>46170</v>
      </c>
      <c r="J141" s="62" t="str">
        <f t="shared" si="56"/>
        <v>BH15208</v>
      </c>
      <c r="K141" s="62" t="str">
        <f t="shared" si="57"/>
        <v>XK17998</v>
      </c>
      <c r="L141" s="67" t="s">
        <v>18199</v>
      </c>
      <c r="O141" s="67" t="s">
        <v>15130</v>
      </c>
      <c r="S141" s="68" t="s">
        <v>18199</v>
      </c>
      <c r="U141" s="67" t="s">
        <v>1837</v>
      </c>
      <c r="V141" s="67">
        <v>60</v>
      </c>
      <c r="W141" s="67" t="s">
        <v>22</v>
      </c>
      <c r="X141" s="67" t="s">
        <v>23</v>
      </c>
      <c r="Z141" s="62" t="str">
        <f t="shared" si="47"/>
        <v>131</v>
      </c>
      <c r="AA141" s="62" t="str">
        <f t="shared" si="48"/>
        <v>5111</v>
      </c>
      <c r="AB141" s="62" t="s">
        <v>19</v>
      </c>
      <c r="AC141" s="67">
        <v>4</v>
      </c>
      <c r="AE141" s="67">
        <v>55201</v>
      </c>
      <c r="AF141" s="67">
        <v>220804</v>
      </c>
      <c r="AH141" s="62">
        <f t="shared" si="49"/>
        <v>0</v>
      </c>
      <c r="AI141" s="62" t="str">
        <f t="shared" si="50"/>
        <v>5111</v>
      </c>
      <c r="AN141" s="62">
        <v>8</v>
      </c>
      <c r="AP141" s="62">
        <f t="shared" si="51"/>
        <v>17664.32</v>
      </c>
      <c r="AQ141" s="62" t="str">
        <f t="shared" si="52"/>
        <v>33311</v>
      </c>
      <c r="AR141" s="62" t="str">
        <f t="shared" si="53"/>
        <v>1</v>
      </c>
      <c r="AS141" s="78" t="s">
        <v>7217</v>
      </c>
      <c r="AT141" s="67" t="str">
        <f t="shared" si="54"/>
        <v>632</v>
      </c>
      <c r="AU141" s="67" t="str">
        <f t="shared" si="55"/>
        <v>156</v>
      </c>
      <c r="AY141" s="68" t="s">
        <v>18199</v>
      </c>
      <c r="AZ141" s="68" t="s">
        <v>18199</v>
      </c>
    </row>
    <row r="142" spans="6:52" x14ac:dyDescent="0.25">
      <c r="F142" s="62">
        <v>0</v>
      </c>
      <c r="H142" s="80">
        <v>46170</v>
      </c>
      <c r="I142" s="80">
        <v>46170</v>
      </c>
      <c r="J142" s="62" t="str">
        <f t="shared" si="56"/>
        <v>BH15208</v>
      </c>
      <c r="K142" s="62" t="str">
        <f t="shared" si="57"/>
        <v>XK17998</v>
      </c>
      <c r="L142" s="67" t="s">
        <v>18199</v>
      </c>
      <c r="O142" s="67" t="s">
        <v>15130</v>
      </c>
      <c r="S142" s="68" t="s">
        <v>18199</v>
      </c>
      <c r="U142" s="67" t="s">
        <v>1837</v>
      </c>
      <c r="V142" s="67">
        <v>60</v>
      </c>
      <c r="W142" s="67" t="s">
        <v>29</v>
      </c>
      <c r="X142" s="67" t="s">
        <v>30</v>
      </c>
      <c r="Z142" s="62" t="str">
        <f t="shared" si="47"/>
        <v>131</v>
      </c>
      <c r="AA142" s="62" t="str">
        <f t="shared" si="48"/>
        <v>5111</v>
      </c>
      <c r="AB142" s="62" t="s">
        <v>19</v>
      </c>
      <c r="AC142" s="67">
        <v>4</v>
      </c>
      <c r="AE142" s="67">
        <v>74250</v>
      </c>
      <c r="AF142" s="67">
        <v>297000</v>
      </c>
      <c r="AH142" s="62">
        <f t="shared" si="49"/>
        <v>0</v>
      </c>
      <c r="AI142" s="62" t="str">
        <f t="shared" si="50"/>
        <v>5111</v>
      </c>
      <c r="AN142" s="62">
        <v>8</v>
      </c>
      <c r="AP142" s="62">
        <f t="shared" si="51"/>
        <v>23760</v>
      </c>
      <c r="AQ142" s="62" t="str">
        <f t="shared" si="52"/>
        <v>33311</v>
      </c>
      <c r="AR142" s="62" t="str">
        <f t="shared" si="53"/>
        <v>1</v>
      </c>
      <c r="AS142" s="78" t="s">
        <v>7217</v>
      </c>
      <c r="AT142" s="67" t="str">
        <f t="shared" si="54"/>
        <v>632</v>
      </c>
      <c r="AU142" s="67" t="str">
        <f t="shared" si="55"/>
        <v>156</v>
      </c>
      <c r="AY142" s="68" t="s">
        <v>18199</v>
      </c>
      <c r="AZ142" s="68" t="s">
        <v>18199</v>
      </c>
    </row>
    <row r="143" spans="6:52" x14ac:dyDescent="0.25">
      <c r="F143" s="62">
        <v>0</v>
      </c>
      <c r="H143" s="80">
        <v>46170</v>
      </c>
      <c r="I143" s="80">
        <v>46170</v>
      </c>
      <c r="J143" s="62" t="str">
        <f t="shared" si="56"/>
        <v>BH15208</v>
      </c>
      <c r="K143" s="62" t="str">
        <f t="shared" si="57"/>
        <v>XK17998</v>
      </c>
      <c r="L143" s="67" t="s">
        <v>18199</v>
      </c>
      <c r="O143" s="67" t="s">
        <v>15130</v>
      </c>
      <c r="S143" s="68" t="s">
        <v>18199</v>
      </c>
      <c r="U143" s="67" t="s">
        <v>1837</v>
      </c>
      <c r="V143" s="67">
        <v>60</v>
      </c>
      <c r="W143" s="67" t="s">
        <v>37</v>
      </c>
      <c r="X143" s="67" t="s">
        <v>38</v>
      </c>
      <c r="Z143" s="62" t="str">
        <f t="shared" si="47"/>
        <v>131</v>
      </c>
      <c r="AA143" s="62" t="str">
        <f t="shared" si="48"/>
        <v>5111</v>
      </c>
      <c r="AB143" s="62" t="s">
        <v>19</v>
      </c>
      <c r="AC143" s="67">
        <v>4</v>
      </c>
      <c r="AE143" s="67">
        <v>43560</v>
      </c>
      <c r="AF143" s="67">
        <v>174240</v>
      </c>
      <c r="AH143" s="62">
        <f t="shared" si="49"/>
        <v>0</v>
      </c>
      <c r="AI143" s="62" t="str">
        <f t="shared" si="50"/>
        <v>5111</v>
      </c>
      <c r="AN143" s="62">
        <v>8</v>
      </c>
      <c r="AP143" s="62">
        <f t="shared" si="51"/>
        <v>13939.2</v>
      </c>
      <c r="AQ143" s="62" t="str">
        <f t="shared" si="52"/>
        <v>33311</v>
      </c>
      <c r="AR143" s="62" t="str">
        <f t="shared" si="53"/>
        <v>1</v>
      </c>
      <c r="AS143" s="78" t="s">
        <v>7217</v>
      </c>
      <c r="AT143" s="67" t="str">
        <f t="shared" si="54"/>
        <v>632</v>
      </c>
      <c r="AU143" s="67" t="str">
        <f t="shared" si="55"/>
        <v>156</v>
      </c>
      <c r="AY143" s="68" t="s">
        <v>18199</v>
      </c>
      <c r="AZ143" s="68" t="s">
        <v>18199</v>
      </c>
    </row>
    <row r="144" spans="6:52" x14ac:dyDescent="0.25">
      <c r="F144" s="62">
        <v>0</v>
      </c>
      <c r="H144" s="80">
        <v>46170</v>
      </c>
      <c r="I144" s="80">
        <v>46170</v>
      </c>
      <c r="J144" s="62" t="str">
        <f t="shared" si="56"/>
        <v>BH15208</v>
      </c>
      <c r="K144" s="62" t="str">
        <f t="shared" si="57"/>
        <v>XK17998</v>
      </c>
      <c r="L144" s="67" t="s">
        <v>18199</v>
      </c>
      <c r="O144" s="67" t="s">
        <v>15130</v>
      </c>
      <c r="S144" s="68" t="s">
        <v>18199</v>
      </c>
      <c r="U144" s="67" t="s">
        <v>1837</v>
      </c>
      <c r="V144" s="67">
        <v>60</v>
      </c>
      <c r="W144" s="67" t="s">
        <v>25</v>
      </c>
      <c r="X144" s="67" t="s">
        <v>26</v>
      </c>
      <c r="Z144" s="62" t="str">
        <f t="shared" si="47"/>
        <v>131</v>
      </c>
      <c r="AA144" s="62" t="str">
        <f t="shared" si="48"/>
        <v>5111</v>
      </c>
      <c r="AB144" s="62" t="s">
        <v>19</v>
      </c>
      <c r="AC144" s="67">
        <v>4</v>
      </c>
      <c r="AE144" s="67">
        <v>61155</v>
      </c>
      <c r="AF144" s="67">
        <v>244620</v>
      </c>
      <c r="AH144" s="62">
        <f t="shared" si="49"/>
        <v>0</v>
      </c>
      <c r="AI144" s="62" t="str">
        <f t="shared" si="50"/>
        <v>5111</v>
      </c>
      <c r="AN144" s="62">
        <v>8</v>
      </c>
      <c r="AP144" s="62">
        <f t="shared" si="51"/>
        <v>19569.599999999999</v>
      </c>
      <c r="AQ144" s="62" t="str">
        <f t="shared" si="52"/>
        <v>33311</v>
      </c>
      <c r="AR144" s="62" t="str">
        <f t="shared" si="53"/>
        <v>1</v>
      </c>
      <c r="AS144" s="78" t="s">
        <v>7217</v>
      </c>
      <c r="AT144" s="67" t="str">
        <f t="shared" si="54"/>
        <v>632</v>
      </c>
      <c r="AU144" s="67" t="str">
        <f t="shared" si="55"/>
        <v>156</v>
      </c>
      <c r="AY144" s="68" t="s">
        <v>18199</v>
      </c>
      <c r="AZ144" s="68" t="s">
        <v>18199</v>
      </c>
    </row>
    <row r="145" spans="6:52" x14ac:dyDescent="0.25">
      <c r="F145" s="62">
        <v>0</v>
      </c>
      <c r="H145" s="80">
        <v>46170</v>
      </c>
      <c r="I145" s="80">
        <v>46170</v>
      </c>
      <c r="J145" s="62" t="str">
        <f t="shared" si="56"/>
        <v>BH15209</v>
      </c>
      <c r="K145" s="62" t="str">
        <f t="shared" si="57"/>
        <v>XK17999</v>
      </c>
      <c r="L145" s="67" t="s">
        <v>18200</v>
      </c>
      <c r="O145" s="67" t="s">
        <v>15130</v>
      </c>
      <c r="S145" s="68" t="s">
        <v>18200</v>
      </c>
      <c r="U145" s="67" t="s">
        <v>1837</v>
      </c>
      <c r="V145" s="67">
        <v>60</v>
      </c>
      <c r="W145" s="67" t="s">
        <v>29</v>
      </c>
      <c r="X145" s="67" t="s">
        <v>30</v>
      </c>
      <c r="Z145" s="62" t="str">
        <f t="shared" si="47"/>
        <v>131</v>
      </c>
      <c r="AA145" s="62" t="str">
        <f t="shared" si="48"/>
        <v>5111</v>
      </c>
      <c r="AB145" s="62" t="s">
        <v>19</v>
      </c>
      <c r="AC145" s="67">
        <v>4</v>
      </c>
      <c r="AE145" s="67">
        <v>74250</v>
      </c>
      <c r="AF145" s="67">
        <v>297000</v>
      </c>
      <c r="AH145" s="62">
        <f t="shared" si="49"/>
        <v>0</v>
      </c>
      <c r="AI145" s="62" t="str">
        <f t="shared" si="50"/>
        <v>5111</v>
      </c>
      <c r="AN145" s="62">
        <v>8</v>
      </c>
      <c r="AP145" s="62">
        <f t="shared" si="51"/>
        <v>23760</v>
      </c>
      <c r="AQ145" s="62" t="str">
        <f t="shared" si="52"/>
        <v>33311</v>
      </c>
      <c r="AR145" s="62" t="str">
        <f t="shared" si="53"/>
        <v>1</v>
      </c>
      <c r="AS145" s="78" t="s">
        <v>7217</v>
      </c>
      <c r="AT145" s="67" t="str">
        <f t="shared" si="54"/>
        <v>632</v>
      </c>
      <c r="AU145" s="67" t="str">
        <f t="shared" si="55"/>
        <v>156</v>
      </c>
      <c r="AY145" s="68" t="s">
        <v>18200</v>
      </c>
      <c r="AZ145" s="68" t="s">
        <v>18200</v>
      </c>
    </row>
    <row r="146" spans="6:52" x14ac:dyDescent="0.25">
      <c r="F146" s="62">
        <v>0</v>
      </c>
      <c r="H146" s="80">
        <v>46170</v>
      </c>
      <c r="I146" s="80">
        <v>46170</v>
      </c>
      <c r="J146" s="62" t="str">
        <f t="shared" si="56"/>
        <v>BH15209</v>
      </c>
      <c r="K146" s="62" t="str">
        <f t="shared" si="57"/>
        <v>XK17999</v>
      </c>
      <c r="L146" s="67" t="s">
        <v>18200</v>
      </c>
      <c r="O146" s="67" t="s">
        <v>15130</v>
      </c>
      <c r="S146" s="68" t="s">
        <v>18200</v>
      </c>
      <c r="U146" s="67" t="s">
        <v>1837</v>
      </c>
      <c r="V146" s="67">
        <v>60</v>
      </c>
      <c r="W146" s="67" t="s">
        <v>41</v>
      </c>
      <c r="X146" s="67" t="s">
        <v>42</v>
      </c>
      <c r="Z146" s="62" t="str">
        <f t="shared" si="47"/>
        <v>131</v>
      </c>
      <c r="AA146" s="62" t="str">
        <f t="shared" si="48"/>
        <v>5111</v>
      </c>
      <c r="AB146" s="62" t="s">
        <v>19</v>
      </c>
      <c r="AC146" s="67">
        <v>2</v>
      </c>
      <c r="AE146" s="67">
        <v>46000</v>
      </c>
      <c r="AF146" s="67">
        <v>92000</v>
      </c>
      <c r="AH146" s="62">
        <f t="shared" si="49"/>
        <v>0</v>
      </c>
      <c r="AI146" s="62" t="str">
        <f t="shared" si="50"/>
        <v>5111</v>
      </c>
      <c r="AN146" s="62">
        <v>8</v>
      </c>
      <c r="AP146" s="62">
        <f t="shared" si="51"/>
        <v>7360</v>
      </c>
      <c r="AQ146" s="62" t="str">
        <f t="shared" si="52"/>
        <v>33311</v>
      </c>
      <c r="AR146" s="62" t="str">
        <f t="shared" si="53"/>
        <v>1</v>
      </c>
      <c r="AS146" s="78" t="s">
        <v>7217</v>
      </c>
      <c r="AT146" s="67" t="str">
        <f t="shared" si="54"/>
        <v>632</v>
      </c>
      <c r="AU146" s="67" t="str">
        <f t="shared" si="55"/>
        <v>156</v>
      </c>
      <c r="AY146" s="68" t="s">
        <v>18200</v>
      </c>
      <c r="AZ146" s="68" t="s">
        <v>18200</v>
      </c>
    </row>
    <row r="147" spans="6:52" x14ac:dyDescent="0.25">
      <c r="F147" s="62">
        <v>0</v>
      </c>
      <c r="H147" s="80">
        <v>46170</v>
      </c>
      <c r="I147" s="80">
        <v>46170</v>
      </c>
      <c r="J147" s="62" t="str">
        <f t="shared" si="56"/>
        <v>BH15209</v>
      </c>
      <c r="K147" s="62" t="str">
        <f t="shared" si="57"/>
        <v>XK17999</v>
      </c>
      <c r="L147" s="67" t="s">
        <v>18200</v>
      </c>
      <c r="O147" s="67" t="s">
        <v>15130</v>
      </c>
      <c r="S147" s="68" t="s">
        <v>18200</v>
      </c>
      <c r="U147" s="67" t="s">
        <v>1837</v>
      </c>
      <c r="V147" s="67">
        <v>60</v>
      </c>
      <c r="W147" s="67" t="s">
        <v>31</v>
      </c>
      <c r="X147" s="67" t="s">
        <v>32</v>
      </c>
      <c r="Z147" s="62" t="str">
        <f t="shared" si="47"/>
        <v>131</v>
      </c>
      <c r="AA147" s="62" t="str">
        <f t="shared" si="48"/>
        <v>5111</v>
      </c>
      <c r="AB147" s="62" t="s">
        <v>19</v>
      </c>
      <c r="AC147" s="67">
        <v>2</v>
      </c>
      <c r="AE147" s="67">
        <v>70950</v>
      </c>
      <c r="AF147" s="67">
        <v>141900</v>
      </c>
      <c r="AH147" s="62">
        <f t="shared" si="49"/>
        <v>0</v>
      </c>
      <c r="AI147" s="62" t="str">
        <f t="shared" si="50"/>
        <v>5111</v>
      </c>
      <c r="AN147" s="62">
        <v>8</v>
      </c>
      <c r="AP147" s="62">
        <f t="shared" si="51"/>
        <v>11352</v>
      </c>
      <c r="AQ147" s="62" t="str">
        <f t="shared" si="52"/>
        <v>33311</v>
      </c>
      <c r="AR147" s="62" t="str">
        <f t="shared" si="53"/>
        <v>1</v>
      </c>
      <c r="AS147" s="78" t="s">
        <v>7217</v>
      </c>
      <c r="AT147" s="67" t="str">
        <f t="shared" si="54"/>
        <v>632</v>
      </c>
      <c r="AU147" s="67" t="str">
        <f t="shared" si="55"/>
        <v>156</v>
      </c>
      <c r="AY147" s="68" t="s">
        <v>18200</v>
      </c>
      <c r="AZ147" s="68" t="s">
        <v>18200</v>
      </c>
    </row>
    <row r="148" spans="6:52" x14ac:dyDescent="0.25">
      <c r="F148" s="62">
        <v>0</v>
      </c>
      <c r="H148" s="80">
        <v>46170</v>
      </c>
      <c r="I148" s="80">
        <v>46170</v>
      </c>
      <c r="J148" s="62" t="str">
        <f t="shared" si="56"/>
        <v>BH15209</v>
      </c>
      <c r="K148" s="62" t="str">
        <f t="shared" si="57"/>
        <v>XK17999</v>
      </c>
      <c r="L148" s="67" t="s">
        <v>18200</v>
      </c>
      <c r="O148" s="67" t="s">
        <v>15130</v>
      </c>
      <c r="S148" s="68" t="s">
        <v>18200</v>
      </c>
      <c r="U148" s="67" t="s">
        <v>1837</v>
      </c>
      <c r="V148" s="67">
        <v>60</v>
      </c>
      <c r="W148" s="67" t="s">
        <v>20</v>
      </c>
      <c r="X148" s="67" t="s">
        <v>21</v>
      </c>
      <c r="Z148" s="62" t="str">
        <f t="shared" si="47"/>
        <v>131</v>
      </c>
      <c r="AA148" s="62" t="str">
        <f t="shared" si="48"/>
        <v>5111</v>
      </c>
      <c r="AB148" s="62" t="s">
        <v>19</v>
      </c>
      <c r="AC148" s="67">
        <v>2</v>
      </c>
      <c r="AE148" s="67">
        <v>116611</v>
      </c>
      <c r="AF148" s="67">
        <v>233222</v>
      </c>
      <c r="AH148" s="62">
        <f t="shared" si="49"/>
        <v>0</v>
      </c>
      <c r="AI148" s="62" t="str">
        <f t="shared" si="50"/>
        <v>5111</v>
      </c>
      <c r="AN148" s="62">
        <v>8</v>
      </c>
      <c r="AP148" s="62">
        <f t="shared" si="51"/>
        <v>18657.759999999998</v>
      </c>
      <c r="AQ148" s="62" t="str">
        <f t="shared" si="52"/>
        <v>33311</v>
      </c>
      <c r="AR148" s="62" t="str">
        <f t="shared" si="53"/>
        <v>1</v>
      </c>
      <c r="AS148" s="78" t="s">
        <v>7217</v>
      </c>
      <c r="AT148" s="67" t="str">
        <f t="shared" si="54"/>
        <v>632</v>
      </c>
      <c r="AU148" s="67" t="str">
        <f t="shared" si="55"/>
        <v>156</v>
      </c>
      <c r="AY148" s="68" t="s">
        <v>18200</v>
      </c>
      <c r="AZ148" s="68" t="s">
        <v>18200</v>
      </c>
    </row>
    <row r="149" spans="6:52" x14ac:dyDescent="0.25">
      <c r="F149" s="62">
        <v>0</v>
      </c>
      <c r="H149" s="80">
        <v>46170</v>
      </c>
      <c r="I149" s="80">
        <v>46170</v>
      </c>
      <c r="J149" s="62" t="str">
        <f t="shared" si="56"/>
        <v>BH15209</v>
      </c>
      <c r="K149" s="62" t="str">
        <f t="shared" si="57"/>
        <v>XK17999</v>
      </c>
      <c r="L149" s="67" t="s">
        <v>18200</v>
      </c>
      <c r="O149" s="67" t="s">
        <v>15130</v>
      </c>
      <c r="S149" s="68" t="s">
        <v>18200</v>
      </c>
      <c r="U149" s="67" t="s">
        <v>1837</v>
      </c>
      <c r="V149" s="67">
        <v>60</v>
      </c>
      <c r="W149" s="67" t="s">
        <v>22</v>
      </c>
      <c r="X149" s="67" t="s">
        <v>23</v>
      </c>
      <c r="Z149" s="62" t="str">
        <f t="shared" si="47"/>
        <v>131</v>
      </c>
      <c r="AA149" s="62" t="str">
        <f t="shared" si="48"/>
        <v>5111</v>
      </c>
      <c r="AB149" s="62" t="s">
        <v>19</v>
      </c>
      <c r="AC149" s="67">
        <v>6</v>
      </c>
      <c r="AE149" s="67">
        <v>55201</v>
      </c>
      <c r="AF149" s="67">
        <v>331206</v>
      </c>
      <c r="AH149" s="62">
        <f t="shared" si="49"/>
        <v>0</v>
      </c>
      <c r="AI149" s="62" t="str">
        <f t="shared" si="50"/>
        <v>5111</v>
      </c>
      <c r="AN149" s="62">
        <v>8</v>
      </c>
      <c r="AP149" s="62">
        <f t="shared" si="51"/>
        <v>26496.48</v>
      </c>
      <c r="AQ149" s="62" t="str">
        <f t="shared" si="52"/>
        <v>33311</v>
      </c>
      <c r="AR149" s="62" t="str">
        <f t="shared" si="53"/>
        <v>1</v>
      </c>
      <c r="AS149" s="78" t="s">
        <v>7217</v>
      </c>
      <c r="AT149" s="67" t="str">
        <f t="shared" si="54"/>
        <v>632</v>
      </c>
      <c r="AU149" s="67" t="str">
        <f t="shared" si="55"/>
        <v>156</v>
      </c>
      <c r="AY149" s="68" t="s">
        <v>18200</v>
      </c>
      <c r="AZ149" s="68" t="s">
        <v>18200</v>
      </c>
    </row>
    <row r="150" spans="6:52" x14ac:dyDescent="0.25">
      <c r="F150" s="62">
        <v>0</v>
      </c>
      <c r="H150" s="80">
        <v>46170</v>
      </c>
      <c r="I150" s="80">
        <v>46170</v>
      </c>
      <c r="J150" s="62" t="str">
        <f t="shared" si="56"/>
        <v>BH15209</v>
      </c>
      <c r="K150" s="62" t="str">
        <f t="shared" si="57"/>
        <v>XK17999</v>
      </c>
      <c r="L150" s="67" t="s">
        <v>18200</v>
      </c>
      <c r="O150" s="67" t="s">
        <v>15130</v>
      </c>
      <c r="S150" s="68" t="s">
        <v>18200</v>
      </c>
      <c r="U150" s="67" t="s">
        <v>1837</v>
      </c>
      <c r="V150" s="67">
        <v>60</v>
      </c>
      <c r="W150" s="67" t="s">
        <v>37</v>
      </c>
      <c r="X150" s="67" t="s">
        <v>38</v>
      </c>
      <c r="Z150" s="62" t="str">
        <f t="shared" si="47"/>
        <v>131</v>
      </c>
      <c r="AA150" s="62" t="str">
        <f t="shared" si="48"/>
        <v>5111</v>
      </c>
      <c r="AB150" s="62" t="s">
        <v>19</v>
      </c>
      <c r="AC150" s="67">
        <v>4</v>
      </c>
      <c r="AE150" s="67">
        <v>43560</v>
      </c>
      <c r="AF150" s="67">
        <v>174240</v>
      </c>
      <c r="AH150" s="62">
        <f t="shared" si="49"/>
        <v>0</v>
      </c>
      <c r="AI150" s="62" t="str">
        <f t="shared" si="50"/>
        <v>5111</v>
      </c>
      <c r="AN150" s="62">
        <v>8</v>
      </c>
      <c r="AP150" s="62">
        <f t="shared" si="51"/>
        <v>13939.2</v>
      </c>
      <c r="AQ150" s="62" t="str">
        <f t="shared" si="52"/>
        <v>33311</v>
      </c>
      <c r="AR150" s="62" t="str">
        <f t="shared" si="53"/>
        <v>1</v>
      </c>
      <c r="AS150" s="78" t="s">
        <v>7217</v>
      </c>
      <c r="AT150" s="67" t="str">
        <f t="shared" si="54"/>
        <v>632</v>
      </c>
      <c r="AU150" s="67" t="str">
        <f t="shared" si="55"/>
        <v>156</v>
      </c>
      <c r="AY150" s="68" t="s">
        <v>18200</v>
      </c>
      <c r="AZ150" s="68" t="s">
        <v>18200</v>
      </c>
    </row>
    <row r="151" spans="6:52" x14ac:dyDescent="0.25">
      <c r="F151" s="62">
        <v>0</v>
      </c>
      <c r="H151" s="80">
        <v>46170</v>
      </c>
      <c r="I151" s="80">
        <v>46170</v>
      </c>
      <c r="J151" s="62" t="str">
        <f t="shared" si="56"/>
        <v>BH15210</v>
      </c>
      <c r="K151" s="62" t="str">
        <f t="shared" si="57"/>
        <v>XK18000</v>
      </c>
      <c r="L151" s="67" t="s">
        <v>18201</v>
      </c>
      <c r="O151" s="67" t="s">
        <v>15130</v>
      </c>
      <c r="S151" s="68" t="s">
        <v>18201</v>
      </c>
      <c r="U151" s="67" t="s">
        <v>1837</v>
      </c>
      <c r="V151" s="67">
        <v>60</v>
      </c>
      <c r="W151" s="67" t="s">
        <v>41</v>
      </c>
      <c r="X151" s="67" t="s">
        <v>42</v>
      </c>
      <c r="Z151" s="62" t="str">
        <f t="shared" si="47"/>
        <v>131</v>
      </c>
      <c r="AA151" s="62" t="str">
        <f t="shared" si="48"/>
        <v>5111</v>
      </c>
      <c r="AB151" s="62" t="s">
        <v>19</v>
      </c>
      <c r="AC151" s="67">
        <v>2</v>
      </c>
      <c r="AE151" s="67">
        <v>46000</v>
      </c>
      <c r="AF151" s="67">
        <v>92000</v>
      </c>
      <c r="AH151" s="62">
        <f t="shared" si="49"/>
        <v>0</v>
      </c>
      <c r="AI151" s="62" t="str">
        <f t="shared" si="50"/>
        <v>5111</v>
      </c>
      <c r="AN151" s="62">
        <v>8</v>
      </c>
      <c r="AP151" s="62">
        <f t="shared" si="51"/>
        <v>7360</v>
      </c>
      <c r="AQ151" s="62" t="str">
        <f t="shared" si="52"/>
        <v>33311</v>
      </c>
      <c r="AR151" s="62" t="str">
        <f t="shared" si="53"/>
        <v>1</v>
      </c>
      <c r="AS151" s="78" t="s">
        <v>7217</v>
      </c>
      <c r="AT151" s="67" t="str">
        <f t="shared" si="54"/>
        <v>632</v>
      </c>
      <c r="AU151" s="67" t="str">
        <f t="shared" si="55"/>
        <v>156</v>
      </c>
      <c r="AY151" s="68" t="s">
        <v>18201</v>
      </c>
      <c r="AZ151" s="68" t="s">
        <v>18201</v>
      </c>
    </row>
    <row r="152" spans="6:52" x14ac:dyDescent="0.25">
      <c r="F152" s="62">
        <v>0</v>
      </c>
      <c r="H152" s="80">
        <v>46170</v>
      </c>
      <c r="I152" s="80">
        <v>46170</v>
      </c>
      <c r="J152" s="62" t="str">
        <f t="shared" si="56"/>
        <v>BH15210</v>
      </c>
      <c r="K152" s="62" t="str">
        <f t="shared" si="57"/>
        <v>XK18000</v>
      </c>
      <c r="L152" s="67" t="s">
        <v>18201</v>
      </c>
      <c r="O152" s="67" t="s">
        <v>15130</v>
      </c>
      <c r="S152" s="68" t="s">
        <v>18201</v>
      </c>
      <c r="U152" s="67" t="s">
        <v>1837</v>
      </c>
      <c r="V152" s="67">
        <v>60</v>
      </c>
      <c r="W152" s="67" t="s">
        <v>37</v>
      </c>
      <c r="X152" s="67" t="s">
        <v>38</v>
      </c>
      <c r="Z152" s="62" t="str">
        <f t="shared" si="47"/>
        <v>131</v>
      </c>
      <c r="AA152" s="62" t="str">
        <f t="shared" si="48"/>
        <v>5111</v>
      </c>
      <c r="AB152" s="62" t="s">
        <v>19</v>
      </c>
      <c r="AC152" s="67">
        <v>4</v>
      </c>
      <c r="AE152" s="67">
        <v>43560</v>
      </c>
      <c r="AF152" s="67">
        <v>174240</v>
      </c>
      <c r="AH152" s="62">
        <f t="shared" si="49"/>
        <v>0</v>
      </c>
      <c r="AI152" s="62" t="str">
        <f t="shared" si="50"/>
        <v>5111</v>
      </c>
      <c r="AN152" s="62">
        <v>8</v>
      </c>
      <c r="AP152" s="62">
        <f t="shared" si="51"/>
        <v>13939.2</v>
      </c>
      <c r="AQ152" s="62" t="str">
        <f t="shared" si="52"/>
        <v>33311</v>
      </c>
      <c r="AR152" s="62" t="str">
        <f t="shared" si="53"/>
        <v>1</v>
      </c>
      <c r="AS152" s="78" t="s">
        <v>7217</v>
      </c>
      <c r="AT152" s="67" t="str">
        <f t="shared" si="54"/>
        <v>632</v>
      </c>
      <c r="AU152" s="67" t="str">
        <f t="shared" si="55"/>
        <v>156</v>
      </c>
      <c r="AY152" s="68" t="s">
        <v>18201</v>
      </c>
      <c r="AZ152" s="68" t="s">
        <v>18201</v>
      </c>
    </row>
    <row r="153" spans="6:52" x14ac:dyDescent="0.25">
      <c r="F153" s="62">
        <v>0</v>
      </c>
      <c r="H153" s="80">
        <v>46170</v>
      </c>
      <c r="I153" s="80">
        <v>46170</v>
      </c>
      <c r="J153" s="62" t="str">
        <f t="shared" si="56"/>
        <v>BH15210</v>
      </c>
      <c r="K153" s="62" t="str">
        <f t="shared" si="57"/>
        <v>XK18000</v>
      </c>
      <c r="L153" s="67" t="s">
        <v>18201</v>
      </c>
      <c r="O153" s="67" t="s">
        <v>15130</v>
      </c>
      <c r="S153" s="68" t="s">
        <v>18201</v>
      </c>
      <c r="U153" s="67" t="s">
        <v>1837</v>
      </c>
      <c r="V153" s="67">
        <v>60</v>
      </c>
      <c r="W153" s="67" t="s">
        <v>25</v>
      </c>
      <c r="X153" s="67" t="s">
        <v>26</v>
      </c>
      <c r="Z153" s="62" t="str">
        <f t="shared" si="47"/>
        <v>131</v>
      </c>
      <c r="AA153" s="62" t="str">
        <f t="shared" si="48"/>
        <v>5111</v>
      </c>
      <c r="AB153" s="62" t="s">
        <v>19</v>
      </c>
      <c r="AC153" s="67">
        <v>4</v>
      </c>
      <c r="AE153" s="67">
        <v>61155</v>
      </c>
      <c r="AF153" s="67">
        <v>244620</v>
      </c>
      <c r="AH153" s="62">
        <f t="shared" si="49"/>
        <v>0</v>
      </c>
      <c r="AI153" s="62" t="str">
        <f t="shared" si="50"/>
        <v>5111</v>
      </c>
      <c r="AN153" s="62">
        <v>8</v>
      </c>
      <c r="AP153" s="62">
        <f t="shared" si="51"/>
        <v>19569.599999999999</v>
      </c>
      <c r="AQ153" s="62" t="str">
        <f t="shared" si="52"/>
        <v>33311</v>
      </c>
      <c r="AR153" s="62" t="str">
        <f t="shared" si="53"/>
        <v>1</v>
      </c>
      <c r="AS153" s="78" t="s">
        <v>7217</v>
      </c>
      <c r="AT153" s="67" t="str">
        <f t="shared" si="54"/>
        <v>632</v>
      </c>
      <c r="AU153" s="67" t="str">
        <f t="shared" si="55"/>
        <v>156</v>
      </c>
      <c r="AY153" s="68" t="s">
        <v>18201</v>
      </c>
      <c r="AZ153" s="68" t="s">
        <v>18201</v>
      </c>
    </row>
    <row r="154" spans="6:52" x14ac:dyDescent="0.25">
      <c r="F154" s="62">
        <v>0</v>
      </c>
      <c r="H154" s="80">
        <v>46170</v>
      </c>
      <c r="I154" s="80">
        <v>46170</v>
      </c>
      <c r="J154" s="62" t="str">
        <f t="shared" si="56"/>
        <v>BH15210</v>
      </c>
      <c r="K154" s="62" t="str">
        <f t="shared" si="57"/>
        <v>XK18000</v>
      </c>
      <c r="L154" s="67" t="s">
        <v>18201</v>
      </c>
      <c r="O154" s="67" t="s">
        <v>15130</v>
      </c>
      <c r="S154" s="68" t="s">
        <v>18201</v>
      </c>
      <c r="U154" s="67" t="s">
        <v>1837</v>
      </c>
      <c r="V154" s="67">
        <v>60</v>
      </c>
      <c r="W154" s="67" t="s">
        <v>20</v>
      </c>
      <c r="X154" s="67" t="s">
        <v>21</v>
      </c>
      <c r="Z154" s="62" t="str">
        <f t="shared" si="47"/>
        <v>131</v>
      </c>
      <c r="AA154" s="62" t="str">
        <f t="shared" si="48"/>
        <v>5111</v>
      </c>
      <c r="AB154" s="62" t="s">
        <v>19</v>
      </c>
      <c r="AC154" s="67">
        <v>4</v>
      </c>
      <c r="AE154" s="67">
        <v>116611</v>
      </c>
      <c r="AF154" s="67">
        <v>466444</v>
      </c>
      <c r="AH154" s="62">
        <f t="shared" si="49"/>
        <v>0</v>
      </c>
      <c r="AI154" s="62" t="str">
        <f t="shared" si="50"/>
        <v>5111</v>
      </c>
      <c r="AN154" s="62">
        <v>8</v>
      </c>
      <c r="AP154" s="62">
        <f t="shared" si="51"/>
        <v>37315.519999999997</v>
      </c>
      <c r="AQ154" s="62" t="str">
        <f t="shared" si="52"/>
        <v>33311</v>
      </c>
      <c r="AR154" s="62" t="str">
        <f t="shared" si="53"/>
        <v>1</v>
      </c>
      <c r="AS154" s="78" t="s">
        <v>7217</v>
      </c>
      <c r="AT154" s="67" t="str">
        <f t="shared" si="54"/>
        <v>632</v>
      </c>
      <c r="AU154" s="67" t="str">
        <f t="shared" si="55"/>
        <v>156</v>
      </c>
      <c r="AY154" s="68" t="s">
        <v>18201</v>
      </c>
      <c r="AZ154" s="68" t="s">
        <v>18201</v>
      </c>
    </row>
    <row r="155" spans="6:52" x14ac:dyDescent="0.25">
      <c r="F155" s="62">
        <v>0</v>
      </c>
      <c r="H155" s="80">
        <v>46170</v>
      </c>
      <c r="I155" s="80">
        <v>46170</v>
      </c>
      <c r="J155" s="62" t="str">
        <f t="shared" si="56"/>
        <v>BH15210</v>
      </c>
      <c r="K155" s="62" t="str">
        <f t="shared" si="57"/>
        <v>XK18000</v>
      </c>
      <c r="L155" s="67" t="s">
        <v>18201</v>
      </c>
      <c r="O155" s="67" t="s">
        <v>15130</v>
      </c>
      <c r="S155" s="68" t="s">
        <v>18201</v>
      </c>
      <c r="U155" s="67" t="s">
        <v>1837</v>
      </c>
      <c r="V155" s="67">
        <v>60</v>
      </c>
      <c r="W155" s="67" t="s">
        <v>31</v>
      </c>
      <c r="X155" s="67" t="s">
        <v>32</v>
      </c>
      <c r="Z155" s="62" t="str">
        <f t="shared" si="47"/>
        <v>131</v>
      </c>
      <c r="AA155" s="62" t="str">
        <f t="shared" si="48"/>
        <v>5111</v>
      </c>
      <c r="AB155" s="62" t="s">
        <v>19</v>
      </c>
      <c r="AC155" s="67">
        <v>2</v>
      </c>
      <c r="AE155" s="67">
        <v>70950</v>
      </c>
      <c r="AF155" s="67">
        <v>141900</v>
      </c>
      <c r="AH155" s="62">
        <f t="shared" si="49"/>
        <v>0</v>
      </c>
      <c r="AI155" s="62" t="str">
        <f t="shared" si="50"/>
        <v>5111</v>
      </c>
      <c r="AN155" s="62">
        <v>8</v>
      </c>
      <c r="AP155" s="62">
        <f t="shared" si="51"/>
        <v>11352</v>
      </c>
      <c r="AQ155" s="62" t="str">
        <f t="shared" si="52"/>
        <v>33311</v>
      </c>
      <c r="AR155" s="62" t="str">
        <f t="shared" si="53"/>
        <v>1</v>
      </c>
      <c r="AS155" s="78" t="s">
        <v>7217</v>
      </c>
      <c r="AT155" s="67" t="str">
        <f t="shared" si="54"/>
        <v>632</v>
      </c>
      <c r="AU155" s="67" t="str">
        <f t="shared" si="55"/>
        <v>156</v>
      </c>
      <c r="AY155" s="68" t="s">
        <v>18201</v>
      </c>
      <c r="AZ155" s="68" t="s">
        <v>18201</v>
      </c>
    </row>
    <row r="156" spans="6:52" x14ac:dyDescent="0.25">
      <c r="F156" s="62">
        <v>0</v>
      </c>
      <c r="H156" s="80">
        <v>46170</v>
      </c>
      <c r="I156" s="80">
        <v>46170</v>
      </c>
      <c r="J156" s="62" t="str">
        <f t="shared" si="56"/>
        <v>BH15210</v>
      </c>
      <c r="K156" s="62" t="str">
        <f t="shared" si="57"/>
        <v>XK18000</v>
      </c>
      <c r="L156" s="67" t="s">
        <v>18201</v>
      </c>
      <c r="O156" s="67" t="s">
        <v>15130</v>
      </c>
      <c r="S156" s="68" t="s">
        <v>18201</v>
      </c>
      <c r="U156" s="67" t="s">
        <v>1837</v>
      </c>
      <c r="V156" s="67">
        <v>60</v>
      </c>
      <c r="W156" s="67" t="s">
        <v>17</v>
      </c>
      <c r="X156" s="67" t="s">
        <v>18</v>
      </c>
      <c r="Z156" s="62" t="str">
        <f t="shared" si="47"/>
        <v>131</v>
      </c>
      <c r="AA156" s="62" t="str">
        <f t="shared" si="48"/>
        <v>5111</v>
      </c>
      <c r="AB156" s="62" t="s">
        <v>19</v>
      </c>
      <c r="AC156" s="67">
        <v>8</v>
      </c>
      <c r="AE156" s="67">
        <v>71081</v>
      </c>
      <c r="AF156" s="67">
        <v>568648</v>
      </c>
      <c r="AH156" s="62">
        <f t="shared" si="49"/>
        <v>0</v>
      </c>
      <c r="AI156" s="62" t="str">
        <f t="shared" si="50"/>
        <v>5111</v>
      </c>
      <c r="AN156" s="62">
        <v>8</v>
      </c>
      <c r="AP156" s="62">
        <f t="shared" si="51"/>
        <v>45491.839999999997</v>
      </c>
      <c r="AQ156" s="62" t="str">
        <f t="shared" si="52"/>
        <v>33311</v>
      </c>
      <c r="AR156" s="62" t="str">
        <f t="shared" si="53"/>
        <v>1</v>
      </c>
      <c r="AS156" s="78" t="s">
        <v>7217</v>
      </c>
      <c r="AT156" s="67" t="str">
        <f t="shared" si="54"/>
        <v>632</v>
      </c>
      <c r="AU156" s="67" t="str">
        <f t="shared" si="55"/>
        <v>156</v>
      </c>
      <c r="AY156" s="68" t="s">
        <v>18201</v>
      </c>
      <c r="AZ156" s="68" t="s">
        <v>18201</v>
      </c>
    </row>
    <row r="157" spans="6:52" x14ac:dyDescent="0.25">
      <c r="F157" s="62">
        <v>0</v>
      </c>
      <c r="H157" s="80">
        <v>46170</v>
      </c>
      <c r="I157" s="80">
        <v>46170</v>
      </c>
      <c r="J157" s="62" t="str">
        <f t="shared" si="56"/>
        <v>BH15210</v>
      </c>
      <c r="K157" s="62" t="str">
        <f t="shared" si="57"/>
        <v>XK18000</v>
      </c>
      <c r="L157" s="67" t="s">
        <v>18201</v>
      </c>
      <c r="O157" s="67" t="s">
        <v>15130</v>
      </c>
      <c r="S157" s="68" t="s">
        <v>18201</v>
      </c>
      <c r="U157" s="67" t="s">
        <v>1837</v>
      </c>
      <c r="V157" s="67">
        <v>60</v>
      </c>
      <c r="W157" s="67" t="s">
        <v>29</v>
      </c>
      <c r="X157" s="67" t="s">
        <v>30</v>
      </c>
      <c r="Z157" s="62" t="str">
        <f t="shared" si="47"/>
        <v>131</v>
      </c>
      <c r="AA157" s="62" t="str">
        <f t="shared" si="48"/>
        <v>5111</v>
      </c>
      <c r="AB157" s="62" t="s">
        <v>19</v>
      </c>
      <c r="AC157" s="67">
        <v>4</v>
      </c>
      <c r="AE157" s="67">
        <v>74250</v>
      </c>
      <c r="AF157" s="67">
        <v>297000</v>
      </c>
      <c r="AH157" s="62">
        <f t="shared" si="49"/>
        <v>0</v>
      </c>
      <c r="AI157" s="62" t="str">
        <f t="shared" si="50"/>
        <v>5111</v>
      </c>
      <c r="AN157" s="62">
        <v>8</v>
      </c>
      <c r="AP157" s="62">
        <f t="shared" si="51"/>
        <v>23760</v>
      </c>
      <c r="AQ157" s="62" t="str">
        <f t="shared" si="52"/>
        <v>33311</v>
      </c>
      <c r="AR157" s="62" t="str">
        <f t="shared" si="53"/>
        <v>1</v>
      </c>
      <c r="AS157" s="78" t="s">
        <v>7217</v>
      </c>
      <c r="AT157" s="67" t="str">
        <f t="shared" si="54"/>
        <v>632</v>
      </c>
      <c r="AU157" s="67" t="str">
        <f t="shared" si="55"/>
        <v>156</v>
      </c>
      <c r="AY157" s="68" t="s">
        <v>18201</v>
      </c>
      <c r="AZ157" s="68" t="s">
        <v>18201</v>
      </c>
    </row>
    <row r="158" spans="6:52" x14ac:dyDescent="0.25">
      <c r="F158" s="62">
        <v>0</v>
      </c>
      <c r="H158" s="80">
        <v>46170</v>
      </c>
      <c r="I158" s="80">
        <v>46170</v>
      </c>
      <c r="J158" s="62" t="str">
        <f t="shared" si="56"/>
        <v>BH15210</v>
      </c>
      <c r="K158" s="62" t="str">
        <f t="shared" si="57"/>
        <v>XK18000</v>
      </c>
      <c r="L158" s="67" t="s">
        <v>18201</v>
      </c>
      <c r="O158" s="67" t="s">
        <v>15130</v>
      </c>
      <c r="S158" s="68" t="s">
        <v>18201</v>
      </c>
      <c r="U158" s="67" t="s">
        <v>1837</v>
      </c>
      <c r="V158" s="67">
        <v>60</v>
      </c>
      <c r="W158" s="67" t="s">
        <v>22</v>
      </c>
      <c r="X158" s="67" t="s">
        <v>23</v>
      </c>
      <c r="Z158" s="62" t="str">
        <f t="shared" si="47"/>
        <v>131</v>
      </c>
      <c r="AA158" s="62" t="str">
        <f t="shared" si="48"/>
        <v>5111</v>
      </c>
      <c r="AB158" s="62" t="s">
        <v>19</v>
      </c>
      <c r="AC158" s="67">
        <v>6</v>
      </c>
      <c r="AE158" s="67">
        <v>55201</v>
      </c>
      <c r="AF158" s="67">
        <v>331206</v>
      </c>
      <c r="AH158" s="62">
        <f t="shared" si="49"/>
        <v>0</v>
      </c>
      <c r="AI158" s="62" t="str">
        <f t="shared" si="50"/>
        <v>5111</v>
      </c>
      <c r="AN158" s="62">
        <v>8</v>
      </c>
      <c r="AP158" s="62">
        <f t="shared" si="51"/>
        <v>26496.48</v>
      </c>
      <c r="AQ158" s="62" t="str">
        <f t="shared" si="52"/>
        <v>33311</v>
      </c>
      <c r="AR158" s="62" t="str">
        <f t="shared" si="53"/>
        <v>1</v>
      </c>
      <c r="AS158" s="78" t="s">
        <v>7217</v>
      </c>
      <c r="AT158" s="67" t="str">
        <f t="shared" si="54"/>
        <v>632</v>
      </c>
      <c r="AU158" s="67" t="str">
        <f t="shared" si="55"/>
        <v>156</v>
      </c>
      <c r="AY158" s="68" t="s">
        <v>18201</v>
      </c>
      <c r="AZ158" s="68" t="s">
        <v>18201</v>
      </c>
    </row>
    <row r="159" spans="6:52" x14ac:dyDescent="0.25">
      <c r="F159" s="62">
        <v>0</v>
      </c>
      <c r="H159" s="80">
        <v>46170</v>
      </c>
      <c r="I159" s="80">
        <v>46170</v>
      </c>
      <c r="J159" s="62" t="str">
        <f t="shared" si="56"/>
        <v>BH15211</v>
      </c>
      <c r="K159" s="62" t="str">
        <f t="shared" si="57"/>
        <v>XK18001</v>
      </c>
      <c r="L159" s="67" t="s">
        <v>18202</v>
      </c>
      <c r="O159" s="67" t="s">
        <v>15130</v>
      </c>
      <c r="S159" s="68" t="s">
        <v>18202</v>
      </c>
      <c r="U159" s="67" t="s">
        <v>1837</v>
      </c>
      <c r="V159" s="67">
        <v>60</v>
      </c>
      <c r="W159" s="67" t="s">
        <v>29</v>
      </c>
      <c r="X159" s="67" t="s">
        <v>30</v>
      </c>
      <c r="Z159" s="62" t="str">
        <f t="shared" si="47"/>
        <v>131</v>
      </c>
      <c r="AA159" s="62" t="str">
        <f t="shared" si="48"/>
        <v>5111</v>
      </c>
      <c r="AB159" s="62" t="s">
        <v>19</v>
      </c>
      <c r="AC159" s="67">
        <v>4</v>
      </c>
      <c r="AE159" s="67">
        <v>74250</v>
      </c>
      <c r="AF159" s="67">
        <v>297000</v>
      </c>
      <c r="AH159" s="62">
        <f t="shared" si="49"/>
        <v>0</v>
      </c>
      <c r="AI159" s="62" t="str">
        <f t="shared" si="50"/>
        <v>5111</v>
      </c>
      <c r="AN159" s="62">
        <v>8</v>
      </c>
      <c r="AP159" s="62">
        <f t="shared" si="51"/>
        <v>23760</v>
      </c>
      <c r="AQ159" s="62" t="str">
        <f t="shared" si="52"/>
        <v>33311</v>
      </c>
      <c r="AR159" s="62" t="str">
        <f t="shared" si="53"/>
        <v>1</v>
      </c>
      <c r="AS159" s="78" t="s">
        <v>7217</v>
      </c>
      <c r="AT159" s="67" t="str">
        <f t="shared" si="54"/>
        <v>632</v>
      </c>
      <c r="AU159" s="67" t="str">
        <f t="shared" si="55"/>
        <v>156</v>
      </c>
      <c r="AY159" s="68" t="s">
        <v>18202</v>
      </c>
      <c r="AZ159" s="68" t="s">
        <v>18202</v>
      </c>
    </row>
    <row r="160" spans="6:52" x14ac:dyDescent="0.25">
      <c r="F160" s="62">
        <v>0</v>
      </c>
      <c r="H160" s="80">
        <v>46170</v>
      </c>
      <c r="I160" s="80">
        <v>46170</v>
      </c>
      <c r="J160" s="62" t="str">
        <f t="shared" si="56"/>
        <v>BH15211</v>
      </c>
      <c r="K160" s="62" t="str">
        <f t="shared" si="57"/>
        <v>XK18001</v>
      </c>
      <c r="L160" s="67" t="s">
        <v>18202</v>
      </c>
      <c r="O160" s="67" t="s">
        <v>15130</v>
      </c>
      <c r="S160" s="68" t="s">
        <v>18202</v>
      </c>
      <c r="U160" s="67" t="s">
        <v>1837</v>
      </c>
      <c r="V160" s="67">
        <v>60</v>
      </c>
      <c r="W160" s="67" t="s">
        <v>17</v>
      </c>
      <c r="X160" s="67" t="s">
        <v>18</v>
      </c>
      <c r="Z160" s="62" t="str">
        <f t="shared" si="47"/>
        <v>131</v>
      </c>
      <c r="AA160" s="62" t="str">
        <f t="shared" si="48"/>
        <v>5111</v>
      </c>
      <c r="AB160" s="62" t="s">
        <v>19</v>
      </c>
      <c r="AC160" s="67">
        <v>6</v>
      </c>
      <c r="AE160" s="67">
        <v>71081</v>
      </c>
      <c r="AF160" s="67">
        <v>426486</v>
      </c>
      <c r="AH160" s="62">
        <f t="shared" si="49"/>
        <v>0</v>
      </c>
      <c r="AI160" s="62" t="str">
        <f t="shared" si="50"/>
        <v>5111</v>
      </c>
      <c r="AN160" s="62">
        <v>8</v>
      </c>
      <c r="AP160" s="62">
        <f t="shared" si="51"/>
        <v>34118.879999999997</v>
      </c>
      <c r="AQ160" s="62" t="str">
        <f t="shared" si="52"/>
        <v>33311</v>
      </c>
      <c r="AR160" s="62" t="str">
        <f t="shared" si="53"/>
        <v>1</v>
      </c>
      <c r="AS160" s="78" t="s">
        <v>7217</v>
      </c>
      <c r="AT160" s="67" t="str">
        <f t="shared" si="54"/>
        <v>632</v>
      </c>
      <c r="AU160" s="67" t="str">
        <f t="shared" si="55"/>
        <v>156</v>
      </c>
      <c r="AY160" s="68" t="s">
        <v>18202</v>
      </c>
      <c r="AZ160" s="68" t="s">
        <v>18202</v>
      </c>
    </row>
    <row r="161" spans="6:52" x14ac:dyDescent="0.25">
      <c r="F161" s="62">
        <v>0</v>
      </c>
      <c r="H161" s="80">
        <v>46170</v>
      </c>
      <c r="I161" s="80">
        <v>46170</v>
      </c>
      <c r="J161" s="62" t="str">
        <f t="shared" si="56"/>
        <v>BH15211</v>
      </c>
      <c r="K161" s="62" t="str">
        <f t="shared" si="57"/>
        <v>XK18001</v>
      </c>
      <c r="L161" s="67" t="s">
        <v>18202</v>
      </c>
      <c r="O161" s="67" t="s">
        <v>15130</v>
      </c>
      <c r="S161" s="68" t="s">
        <v>18202</v>
      </c>
      <c r="U161" s="67" t="s">
        <v>1837</v>
      </c>
      <c r="V161" s="67">
        <v>60</v>
      </c>
      <c r="W161" s="67" t="s">
        <v>41</v>
      </c>
      <c r="X161" s="67" t="s">
        <v>42</v>
      </c>
      <c r="Z161" s="62" t="str">
        <f t="shared" si="47"/>
        <v>131</v>
      </c>
      <c r="AA161" s="62" t="str">
        <f t="shared" si="48"/>
        <v>5111</v>
      </c>
      <c r="AB161" s="62" t="s">
        <v>19</v>
      </c>
      <c r="AC161" s="67">
        <v>2</v>
      </c>
      <c r="AE161" s="67">
        <v>46000</v>
      </c>
      <c r="AF161" s="67">
        <v>92000</v>
      </c>
      <c r="AH161" s="62">
        <f t="shared" si="49"/>
        <v>0</v>
      </c>
      <c r="AI161" s="62" t="str">
        <f t="shared" si="50"/>
        <v>5111</v>
      </c>
      <c r="AN161" s="62">
        <v>8</v>
      </c>
      <c r="AP161" s="62">
        <f t="shared" si="51"/>
        <v>7360</v>
      </c>
      <c r="AQ161" s="62" t="str">
        <f t="shared" si="52"/>
        <v>33311</v>
      </c>
      <c r="AR161" s="62" t="str">
        <f t="shared" si="53"/>
        <v>1</v>
      </c>
      <c r="AS161" s="78" t="s">
        <v>7217</v>
      </c>
      <c r="AT161" s="67" t="str">
        <f t="shared" si="54"/>
        <v>632</v>
      </c>
      <c r="AU161" s="67" t="str">
        <f t="shared" si="55"/>
        <v>156</v>
      </c>
      <c r="AY161" s="68" t="s">
        <v>18202</v>
      </c>
      <c r="AZ161" s="68" t="s">
        <v>18202</v>
      </c>
    </row>
    <row r="162" spans="6:52" x14ac:dyDescent="0.25">
      <c r="F162" s="62">
        <v>0</v>
      </c>
      <c r="H162" s="80">
        <v>46170</v>
      </c>
      <c r="I162" s="80">
        <v>46170</v>
      </c>
      <c r="J162" s="62" t="str">
        <f t="shared" si="56"/>
        <v>BH15211</v>
      </c>
      <c r="K162" s="62" t="str">
        <f t="shared" si="57"/>
        <v>XK18001</v>
      </c>
      <c r="L162" s="67" t="s">
        <v>18202</v>
      </c>
      <c r="O162" s="67" t="s">
        <v>15130</v>
      </c>
      <c r="S162" s="68" t="s">
        <v>18202</v>
      </c>
      <c r="U162" s="67" t="s">
        <v>1837</v>
      </c>
      <c r="V162" s="67">
        <v>60</v>
      </c>
      <c r="W162" s="67" t="s">
        <v>22</v>
      </c>
      <c r="X162" s="67" t="s">
        <v>23</v>
      </c>
      <c r="Z162" s="62" t="str">
        <f t="shared" si="47"/>
        <v>131</v>
      </c>
      <c r="AA162" s="62" t="str">
        <f t="shared" si="48"/>
        <v>5111</v>
      </c>
      <c r="AB162" s="62" t="s">
        <v>19</v>
      </c>
      <c r="AC162" s="67">
        <v>6</v>
      </c>
      <c r="AE162" s="67">
        <v>55201</v>
      </c>
      <c r="AF162" s="67">
        <v>331206</v>
      </c>
      <c r="AH162" s="62">
        <f t="shared" si="49"/>
        <v>0</v>
      </c>
      <c r="AI162" s="62" t="str">
        <f t="shared" si="50"/>
        <v>5111</v>
      </c>
      <c r="AN162" s="62">
        <v>8</v>
      </c>
      <c r="AP162" s="62">
        <f t="shared" si="51"/>
        <v>26496.48</v>
      </c>
      <c r="AQ162" s="62" t="str">
        <f t="shared" si="52"/>
        <v>33311</v>
      </c>
      <c r="AR162" s="62" t="str">
        <f t="shared" si="53"/>
        <v>1</v>
      </c>
      <c r="AS162" s="78" t="s">
        <v>7217</v>
      </c>
      <c r="AT162" s="67" t="str">
        <f t="shared" si="54"/>
        <v>632</v>
      </c>
      <c r="AU162" s="67" t="str">
        <f t="shared" si="55"/>
        <v>156</v>
      </c>
      <c r="AY162" s="68" t="s">
        <v>18202</v>
      </c>
      <c r="AZ162" s="68" t="s">
        <v>18202</v>
      </c>
    </row>
    <row r="163" spans="6:52" x14ac:dyDescent="0.25">
      <c r="F163" s="62">
        <v>0</v>
      </c>
      <c r="H163" s="80">
        <v>46170</v>
      </c>
      <c r="I163" s="80">
        <v>46170</v>
      </c>
      <c r="J163" s="62" t="str">
        <f t="shared" si="56"/>
        <v>BH15211</v>
      </c>
      <c r="K163" s="62" t="str">
        <f t="shared" si="57"/>
        <v>XK18001</v>
      </c>
      <c r="L163" s="67" t="s">
        <v>18202</v>
      </c>
      <c r="O163" s="67" t="s">
        <v>15130</v>
      </c>
      <c r="S163" s="68" t="s">
        <v>18202</v>
      </c>
      <c r="U163" s="67" t="s">
        <v>1837</v>
      </c>
      <c r="V163" s="67">
        <v>60</v>
      </c>
      <c r="W163" s="67" t="s">
        <v>31</v>
      </c>
      <c r="X163" s="67" t="s">
        <v>32</v>
      </c>
      <c r="Z163" s="62" t="str">
        <f t="shared" si="47"/>
        <v>131</v>
      </c>
      <c r="AA163" s="62" t="str">
        <f t="shared" si="48"/>
        <v>5111</v>
      </c>
      <c r="AB163" s="62" t="s">
        <v>19</v>
      </c>
      <c r="AC163" s="67">
        <v>2</v>
      </c>
      <c r="AE163" s="67">
        <v>70950</v>
      </c>
      <c r="AF163" s="67">
        <v>141900</v>
      </c>
      <c r="AH163" s="62">
        <f t="shared" si="49"/>
        <v>0</v>
      </c>
      <c r="AI163" s="62" t="str">
        <f t="shared" si="50"/>
        <v>5111</v>
      </c>
      <c r="AN163" s="62">
        <v>8</v>
      </c>
      <c r="AP163" s="62">
        <f t="shared" si="51"/>
        <v>11352</v>
      </c>
      <c r="AQ163" s="62" t="str">
        <f t="shared" si="52"/>
        <v>33311</v>
      </c>
      <c r="AR163" s="62" t="str">
        <f t="shared" si="53"/>
        <v>1</v>
      </c>
      <c r="AS163" s="78" t="s">
        <v>7217</v>
      </c>
      <c r="AT163" s="67" t="str">
        <f t="shared" si="54"/>
        <v>632</v>
      </c>
      <c r="AU163" s="67" t="str">
        <f t="shared" si="55"/>
        <v>156</v>
      </c>
      <c r="AY163" s="68" t="s">
        <v>18202</v>
      </c>
      <c r="AZ163" s="68" t="s">
        <v>18202</v>
      </c>
    </row>
    <row r="164" spans="6:52" x14ac:dyDescent="0.25">
      <c r="F164" s="62">
        <v>0</v>
      </c>
      <c r="H164" s="80">
        <v>46170</v>
      </c>
      <c r="I164" s="80">
        <v>46170</v>
      </c>
      <c r="J164" s="62" t="str">
        <f t="shared" si="56"/>
        <v>BH15211</v>
      </c>
      <c r="K164" s="62" t="str">
        <f t="shared" si="57"/>
        <v>XK18001</v>
      </c>
      <c r="L164" s="67" t="s">
        <v>18202</v>
      </c>
      <c r="O164" s="67" t="s">
        <v>15130</v>
      </c>
      <c r="S164" s="68" t="s">
        <v>18202</v>
      </c>
      <c r="U164" s="67" t="s">
        <v>1837</v>
      </c>
      <c r="V164" s="67">
        <v>60</v>
      </c>
      <c r="W164" s="67" t="s">
        <v>25</v>
      </c>
      <c r="X164" s="67" t="s">
        <v>26</v>
      </c>
      <c r="Z164" s="62" t="str">
        <f t="shared" si="47"/>
        <v>131</v>
      </c>
      <c r="AA164" s="62" t="str">
        <f t="shared" si="48"/>
        <v>5111</v>
      </c>
      <c r="AB164" s="62" t="s">
        <v>19</v>
      </c>
      <c r="AC164" s="67">
        <v>4</v>
      </c>
      <c r="AE164" s="67">
        <v>61155</v>
      </c>
      <c r="AF164" s="67">
        <v>244620</v>
      </c>
      <c r="AH164" s="62">
        <f t="shared" si="49"/>
        <v>0</v>
      </c>
      <c r="AI164" s="62" t="str">
        <f t="shared" si="50"/>
        <v>5111</v>
      </c>
      <c r="AN164" s="62">
        <v>8</v>
      </c>
      <c r="AP164" s="62">
        <f t="shared" si="51"/>
        <v>19569.599999999999</v>
      </c>
      <c r="AQ164" s="62" t="str">
        <f t="shared" si="52"/>
        <v>33311</v>
      </c>
      <c r="AR164" s="62" t="str">
        <f t="shared" si="53"/>
        <v>1</v>
      </c>
      <c r="AS164" s="78" t="s">
        <v>7217</v>
      </c>
      <c r="AT164" s="67" t="str">
        <f t="shared" si="54"/>
        <v>632</v>
      </c>
      <c r="AU164" s="67" t="str">
        <f t="shared" si="55"/>
        <v>156</v>
      </c>
      <c r="AY164" s="68" t="s">
        <v>18202</v>
      </c>
      <c r="AZ164" s="68" t="s">
        <v>18202</v>
      </c>
    </row>
    <row r="165" spans="6:52" x14ac:dyDescent="0.25">
      <c r="F165" s="62">
        <v>0</v>
      </c>
      <c r="H165" s="80">
        <v>46170</v>
      </c>
      <c r="I165" s="80">
        <v>46170</v>
      </c>
      <c r="J165" s="62" t="str">
        <f t="shared" si="56"/>
        <v>BH15211</v>
      </c>
      <c r="K165" s="62" t="str">
        <f t="shared" si="57"/>
        <v>XK18001</v>
      </c>
      <c r="L165" s="67" t="s">
        <v>18202</v>
      </c>
      <c r="O165" s="67" t="s">
        <v>15130</v>
      </c>
      <c r="S165" s="68" t="s">
        <v>18202</v>
      </c>
      <c r="U165" s="67" t="s">
        <v>1837</v>
      </c>
      <c r="V165" s="67">
        <v>60</v>
      </c>
      <c r="W165" s="67" t="s">
        <v>37</v>
      </c>
      <c r="X165" s="67" t="s">
        <v>38</v>
      </c>
      <c r="Z165" s="62" t="str">
        <f t="shared" si="47"/>
        <v>131</v>
      </c>
      <c r="AA165" s="62" t="str">
        <f t="shared" si="48"/>
        <v>5111</v>
      </c>
      <c r="AB165" s="62" t="s">
        <v>19</v>
      </c>
      <c r="AC165" s="67">
        <v>4</v>
      </c>
      <c r="AE165" s="67">
        <v>43560</v>
      </c>
      <c r="AF165" s="67">
        <v>174240</v>
      </c>
      <c r="AH165" s="62">
        <f t="shared" si="49"/>
        <v>0</v>
      </c>
      <c r="AI165" s="62" t="str">
        <f t="shared" si="50"/>
        <v>5111</v>
      </c>
      <c r="AN165" s="62">
        <v>8</v>
      </c>
      <c r="AP165" s="62">
        <f t="shared" si="51"/>
        <v>13939.2</v>
      </c>
      <c r="AQ165" s="62" t="str">
        <f t="shared" si="52"/>
        <v>33311</v>
      </c>
      <c r="AR165" s="62" t="str">
        <f t="shared" si="53"/>
        <v>1</v>
      </c>
      <c r="AS165" s="78" t="s">
        <v>7217</v>
      </c>
      <c r="AT165" s="67" t="str">
        <f t="shared" si="54"/>
        <v>632</v>
      </c>
      <c r="AU165" s="67" t="str">
        <f t="shared" si="55"/>
        <v>156</v>
      </c>
      <c r="AY165" s="68" t="s">
        <v>18202</v>
      </c>
      <c r="AZ165" s="68" t="s">
        <v>18202</v>
      </c>
    </row>
    <row r="166" spans="6:52" x14ac:dyDescent="0.25">
      <c r="F166" s="62">
        <v>0</v>
      </c>
      <c r="H166" s="80">
        <v>46170</v>
      </c>
      <c r="I166" s="80">
        <v>46170</v>
      </c>
      <c r="J166" s="62" t="str">
        <f t="shared" si="56"/>
        <v>BH15212</v>
      </c>
      <c r="K166" s="62" t="str">
        <f t="shared" si="57"/>
        <v>XK18002</v>
      </c>
      <c r="L166" s="67" t="s">
        <v>18203</v>
      </c>
      <c r="O166" s="67" t="s">
        <v>15130</v>
      </c>
      <c r="S166" s="68" t="s">
        <v>18203</v>
      </c>
      <c r="U166" s="67" t="s">
        <v>1837</v>
      </c>
      <c r="V166" s="67">
        <v>60</v>
      </c>
      <c r="W166" s="67" t="s">
        <v>20</v>
      </c>
      <c r="X166" s="67" t="s">
        <v>21</v>
      </c>
      <c r="Z166" s="62" t="str">
        <f t="shared" si="47"/>
        <v>131</v>
      </c>
      <c r="AA166" s="62" t="str">
        <f t="shared" si="48"/>
        <v>5111</v>
      </c>
      <c r="AB166" s="62" t="s">
        <v>19</v>
      </c>
      <c r="AC166" s="67">
        <v>3</v>
      </c>
      <c r="AE166" s="67">
        <v>116611</v>
      </c>
      <c r="AF166" s="67">
        <v>349833</v>
      </c>
      <c r="AH166" s="62">
        <f t="shared" si="49"/>
        <v>0</v>
      </c>
      <c r="AI166" s="62" t="str">
        <f t="shared" si="50"/>
        <v>5111</v>
      </c>
      <c r="AN166" s="62">
        <v>8</v>
      </c>
      <c r="AP166" s="62">
        <f t="shared" si="51"/>
        <v>27986.639999999999</v>
      </c>
      <c r="AQ166" s="62" t="str">
        <f t="shared" si="52"/>
        <v>33311</v>
      </c>
      <c r="AR166" s="62" t="str">
        <f t="shared" si="53"/>
        <v>1</v>
      </c>
      <c r="AS166" s="78" t="s">
        <v>7217</v>
      </c>
      <c r="AT166" s="67" t="str">
        <f t="shared" si="54"/>
        <v>632</v>
      </c>
      <c r="AU166" s="67" t="str">
        <f t="shared" si="55"/>
        <v>156</v>
      </c>
      <c r="AY166" s="68" t="s">
        <v>18203</v>
      </c>
      <c r="AZ166" s="68" t="s">
        <v>18203</v>
      </c>
    </row>
    <row r="167" spans="6:52" x14ac:dyDescent="0.25">
      <c r="F167" s="62">
        <v>0</v>
      </c>
      <c r="H167" s="80">
        <v>46170</v>
      </c>
      <c r="I167" s="80">
        <v>46170</v>
      </c>
      <c r="J167" s="62" t="str">
        <f t="shared" si="56"/>
        <v>BH15212</v>
      </c>
      <c r="K167" s="62" t="str">
        <f t="shared" si="57"/>
        <v>XK18002</v>
      </c>
      <c r="L167" s="67" t="s">
        <v>18203</v>
      </c>
      <c r="O167" s="67" t="s">
        <v>15130</v>
      </c>
      <c r="S167" s="68" t="s">
        <v>18203</v>
      </c>
      <c r="U167" s="67" t="s">
        <v>1837</v>
      </c>
      <c r="V167" s="67">
        <v>60</v>
      </c>
      <c r="W167" s="67" t="s">
        <v>41</v>
      </c>
      <c r="X167" s="67" t="s">
        <v>42</v>
      </c>
      <c r="Z167" s="62" t="str">
        <f t="shared" si="47"/>
        <v>131</v>
      </c>
      <c r="AA167" s="62" t="str">
        <f t="shared" si="48"/>
        <v>5111</v>
      </c>
      <c r="AB167" s="62" t="s">
        <v>19</v>
      </c>
      <c r="AC167" s="67">
        <v>2</v>
      </c>
      <c r="AE167" s="67">
        <v>46000</v>
      </c>
      <c r="AF167" s="67">
        <v>92000</v>
      </c>
      <c r="AH167" s="62">
        <f t="shared" si="49"/>
        <v>0</v>
      </c>
      <c r="AI167" s="62" t="str">
        <f t="shared" si="50"/>
        <v>5111</v>
      </c>
      <c r="AN167" s="62">
        <v>8</v>
      </c>
      <c r="AP167" s="62">
        <f t="shared" si="51"/>
        <v>7360</v>
      </c>
      <c r="AQ167" s="62" t="str">
        <f t="shared" si="52"/>
        <v>33311</v>
      </c>
      <c r="AR167" s="62" t="str">
        <f t="shared" si="53"/>
        <v>1</v>
      </c>
      <c r="AS167" s="78" t="s">
        <v>7217</v>
      </c>
      <c r="AT167" s="67" t="str">
        <f t="shared" si="54"/>
        <v>632</v>
      </c>
      <c r="AU167" s="67" t="str">
        <f t="shared" si="55"/>
        <v>156</v>
      </c>
      <c r="AY167" s="68" t="s">
        <v>18203</v>
      </c>
      <c r="AZ167" s="68" t="s">
        <v>18203</v>
      </c>
    </row>
    <row r="168" spans="6:52" x14ac:dyDescent="0.25">
      <c r="F168" s="62">
        <v>0</v>
      </c>
      <c r="H168" s="80">
        <v>46170</v>
      </c>
      <c r="I168" s="80">
        <v>46170</v>
      </c>
      <c r="J168" s="62" t="str">
        <f t="shared" si="56"/>
        <v>BH15212</v>
      </c>
      <c r="K168" s="62" t="str">
        <f t="shared" si="57"/>
        <v>XK18002</v>
      </c>
      <c r="L168" s="67" t="s">
        <v>18203</v>
      </c>
      <c r="O168" s="67" t="s">
        <v>15130</v>
      </c>
      <c r="S168" s="68" t="s">
        <v>18203</v>
      </c>
      <c r="U168" s="67" t="s">
        <v>1837</v>
      </c>
      <c r="V168" s="67">
        <v>60</v>
      </c>
      <c r="W168" s="67" t="s">
        <v>37</v>
      </c>
      <c r="X168" s="67" t="s">
        <v>38</v>
      </c>
      <c r="Z168" s="62" t="str">
        <f t="shared" ref="Z168:Z188" si="58">IF(W168&lt;&gt;"","131","")</f>
        <v>131</v>
      </c>
      <c r="AA168" s="62" t="str">
        <f t="shared" ref="AA168:AA188" si="59">IF(W168&lt;&gt;"","5111","")</f>
        <v>5111</v>
      </c>
      <c r="AB168" s="62" t="s">
        <v>19</v>
      </c>
      <c r="AC168" s="67">
        <v>4</v>
      </c>
      <c r="AE168" s="67">
        <v>43560</v>
      </c>
      <c r="AF168" s="67">
        <v>174240</v>
      </c>
      <c r="AH168" s="62">
        <f t="shared" ref="AH168:AH188" si="60">IF(AF168&gt;0,AF168*AG168,"")</f>
        <v>0</v>
      </c>
      <c r="AI168" s="62" t="str">
        <f t="shared" ref="AI168:AI188" si="61">IF(AH168&lt;&gt;"","5111","")</f>
        <v>5111</v>
      </c>
      <c r="AN168" s="62">
        <v>8</v>
      </c>
      <c r="AP168" s="62">
        <f t="shared" ref="AP168:AP188" si="62">AF168*AN168/100</f>
        <v>13939.2</v>
      </c>
      <c r="AQ168" s="62" t="str">
        <f t="shared" ref="AQ168:AQ188" si="63">IF(AN168&lt;&gt;"","33311","")</f>
        <v>33311</v>
      </c>
      <c r="AR168" s="62" t="str">
        <f t="shared" ref="AR168:AR188" si="64">IF(AN168&lt;&gt;"","1","")</f>
        <v>1</v>
      </c>
      <c r="AS168" s="78" t="s">
        <v>7217</v>
      </c>
      <c r="AT168" s="67" t="str">
        <f t="shared" ref="AT168:AT188" si="65">IF(W168&lt;&gt;"","632","")</f>
        <v>632</v>
      </c>
      <c r="AU168" s="67" t="str">
        <f t="shared" ref="AU168:AU188" si="66">IF(W168&lt;&gt;"","156","")</f>
        <v>156</v>
      </c>
      <c r="AY168" s="68" t="s">
        <v>18203</v>
      </c>
      <c r="AZ168" s="68" t="s">
        <v>18203</v>
      </c>
    </row>
    <row r="169" spans="6:52" x14ac:dyDescent="0.25">
      <c r="F169" s="62">
        <v>0</v>
      </c>
      <c r="H169" s="80">
        <v>46170</v>
      </c>
      <c r="I169" s="80">
        <v>46170</v>
      </c>
      <c r="J169" s="62" t="str">
        <f t="shared" si="56"/>
        <v>BH15212</v>
      </c>
      <c r="K169" s="62" t="str">
        <f t="shared" si="57"/>
        <v>XK18002</v>
      </c>
      <c r="L169" s="67" t="s">
        <v>18203</v>
      </c>
      <c r="O169" s="67" t="s">
        <v>15130</v>
      </c>
      <c r="S169" s="68" t="s">
        <v>18203</v>
      </c>
      <c r="U169" s="67" t="s">
        <v>1837</v>
      </c>
      <c r="V169" s="67">
        <v>60</v>
      </c>
      <c r="W169" s="67" t="s">
        <v>25</v>
      </c>
      <c r="X169" s="67" t="s">
        <v>26</v>
      </c>
      <c r="Z169" s="62" t="str">
        <f t="shared" si="58"/>
        <v>131</v>
      </c>
      <c r="AA169" s="62" t="str">
        <f t="shared" si="59"/>
        <v>5111</v>
      </c>
      <c r="AB169" s="62" t="s">
        <v>19</v>
      </c>
      <c r="AC169" s="67">
        <v>4</v>
      </c>
      <c r="AE169" s="67">
        <v>61155</v>
      </c>
      <c r="AF169" s="67">
        <v>244620</v>
      </c>
      <c r="AH169" s="62">
        <f t="shared" si="60"/>
        <v>0</v>
      </c>
      <c r="AI169" s="62" t="str">
        <f t="shared" si="61"/>
        <v>5111</v>
      </c>
      <c r="AN169" s="62">
        <v>8</v>
      </c>
      <c r="AP169" s="62">
        <f t="shared" si="62"/>
        <v>19569.599999999999</v>
      </c>
      <c r="AQ169" s="62" t="str">
        <f t="shared" si="63"/>
        <v>33311</v>
      </c>
      <c r="AR169" s="62" t="str">
        <f t="shared" si="64"/>
        <v>1</v>
      </c>
      <c r="AS169" s="78" t="s">
        <v>7217</v>
      </c>
      <c r="AT169" s="67" t="str">
        <f t="shared" si="65"/>
        <v>632</v>
      </c>
      <c r="AU169" s="67" t="str">
        <f t="shared" si="66"/>
        <v>156</v>
      </c>
      <c r="AY169" s="68" t="s">
        <v>18203</v>
      </c>
      <c r="AZ169" s="68" t="s">
        <v>18203</v>
      </c>
    </row>
    <row r="170" spans="6:52" x14ac:dyDescent="0.25">
      <c r="F170" s="62">
        <v>0</v>
      </c>
      <c r="H170" s="80">
        <v>46170</v>
      </c>
      <c r="I170" s="80">
        <v>46170</v>
      </c>
      <c r="J170" s="62" t="str">
        <f t="shared" si="56"/>
        <v>BH15212</v>
      </c>
      <c r="K170" s="62" t="str">
        <f t="shared" si="57"/>
        <v>XK18002</v>
      </c>
      <c r="L170" s="67" t="s">
        <v>18203</v>
      </c>
      <c r="O170" s="67" t="s">
        <v>15130</v>
      </c>
      <c r="S170" s="68" t="s">
        <v>18203</v>
      </c>
      <c r="U170" s="67" t="s">
        <v>1837</v>
      </c>
      <c r="V170" s="67">
        <v>60</v>
      </c>
      <c r="W170" s="67" t="s">
        <v>31</v>
      </c>
      <c r="X170" s="67" t="s">
        <v>32</v>
      </c>
      <c r="Z170" s="62" t="str">
        <f t="shared" si="58"/>
        <v>131</v>
      </c>
      <c r="AA170" s="62" t="str">
        <f t="shared" si="59"/>
        <v>5111</v>
      </c>
      <c r="AB170" s="62" t="s">
        <v>19</v>
      </c>
      <c r="AC170" s="67">
        <v>2</v>
      </c>
      <c r="AE170" s="67">
        <v>70950</v>
      </c>
      <c r="AF170" s="67">
        <v>141900</v>
      </c>
      <c r="AH170" s="62">
        <f t="shared" si="60"/>
        <v>0</v>
      </c>
      <c r="AI170" s="62" t="str">
        <f t="shared" si="61"/>
        <v>5111</v>
      </c>
      <c r="AN170" s="62">
        <v>8</v>
      </c>
      <c r="AP170" s="62">
        <f t="shared" si="62"/>
        <v>11352</v>
      </c>
      <c r="AQ170" s="62" t="str">
        <f t="shared" si="63"/>
        <v>33311</v>
      </c>
      <c r="AR170" s="62" t="str">
        <f t="shared" si="64"/>
        <v>1</v>
      </c>
      <c r="AS170" s="78" t="s">
        <v>7217</v>
      </c>
      <c r="AT170" s="67" t="str">
        <f t="shared" si="65"/>
        <v>632</v>
      </c>
      <c r="AU170" s="67" t="str">
        <f t="shared" si="66"/>
        <v>156</v>
      </c>
      <c r="AY170" s="68" t="s">
        <v>18203</v>
      </c>
      <c r="AZ170" s="68" t="s">
        <v>18203</v>
      </c>
    </row>
    <row r="171" spans="6:52" x14ac:dyDescent="0.25">
      <c r="F171" s="62">
        <v>0</v>
      </c>
      <c r="H171" s="80">
        <v>46170</v>
      </c>
      <c r="I171" s="80">
        <v>46170</v>
      </c>
      <c r="J171" s="62" t="str">
        <f t="shared" si="56"/>
        <v>BH15212</v>
      </c>
      <c r="K171" s="62" t="str">
        <f t="shared" si="57"/>
        <v>XK18002</v>
      </c>
      <c r="L171" s="67" t="s">
        <v>18203</v>
      </c>
      <c r="O171" s="67" t="s">
        <v>15130</v>
      </c>
      <c r="S171" s="68" t="s">
        <v>18203</v>
      </c>
      <c r="U171" s="67" t="s">
        <v>1837</v>
      </c>
      <c r="V171" s="67">
        <v>60</v>
      </c>
      <c r="W171" s="67" t="s">
        <v>29</v>
      </c>
      <c r="X171" s="67" t="s">
        <v>30</v>
      </c>
      <c r="Z171" s="62" t="str">
        <f t="shared" si="58"/>
        <v>131</v>
      </c>
      <c r="AA171" s="62" t="str">
        <f t="shared" si="59"/>
        <v>5111</v>
      </c>
      <c r="AB171" s="62" t="s">
        <v>19</v>
      </c>
      <c r="AC171" s="67">
        <v>4</v>
      </c>
      <c r="AE171" s="67">
        <v>74250</v>
      </c>
      <c r="AF171" s="67">
        <v>297000</v>
      </c>
      <c r="AH171" s="62">
        <f t="shared" si="60"/>
        <v>0</v>
      </c>
      <c r="AI171" s="62" t="str">
        <f t="shared" si="61"/>
        <v>5111</v>
      </c>
      <c r="AN171" s="62">
        <v>8</v>
      </c>
      <c r="AP171" s="62">
        <f t="shared" si="62"/>
        <v>23760</v>
      </c>
      <c r="AQ171" s="62" t="str">
        <f t="shared" si="63"/>
        <v>33311</v>
      </c>
      <c r="AR171" s="62" t="str">
        <f t="shared" si="64"/>
        <v>1</v>
      </c>
      <c r="AS171" s="78" t="s">
        <v>7217</v>
      </c>
      <c r="AT171" s="67" t="str">
        <f t="shared" si="65"/>
        <v>632</v>
      </c>
      <c r="AU171" s="67" t="str">
        <f t="shared" si="66"/>
        <v>156</v>
      </c>
      <c r="AY171" s="68" t="s">
        <v>18203</v>
      </c>
      <c r="AZ171" s="68" t="s">
        <v>18203</v>
      </c>
    </row>
    <row r="172" spans="6:52" x14ac:dyDescent="0.25">
      <c r="F172" s="62">
        <v>0</v>
      </c>
      <c r="H172" s="80">
        <v>46170</v>
      </c>
      <c r="I172" s="80">
        <v>46170</v>
      </c>
      <c r="J172" s="62" t="str">
        <f t="shared" si="56"/>
        <v>BH15212</v>
      </c>
      <c r="K172" s="62" t="str">
        <f t="shared" si="57"/>
        <v>XK18002</v>
      </c>
      <c r="L172" s="67" t="s">
        <v>18203</v>
      </c>
      <c r="O172" s="67" t="s">
        <v>15130</v>
      </c>
      <c r="S172" s="68" t="s">
        <v>18203</v>
      </c>
      <c r="U172" s="67" t="s">
        <v>1837</v>
      </c>
      <c r="V172" s="67">
        <v>60</v>
      </c>
      <c r="W172" s="67" t="s">
        <v>22</v>
      </c>
      <c r="X172" s="67" t="s">
        <v>23</v>
      </c>
      <c r="Z172" s="62" t="str">
        <f t="shared" si="58"/>
        <v>131</v>
      </c>
      <c r="AA172" s="62" t="str">
        <f t="shared" si="59"/>
        <v>5111</v>
      </c>
      <c r="AB172" s="62" t="s">
        <v>19</v>
      </c>
      <c r="AC172" s="67">
        <v>2</v>
      </c>
      <c r="AE172" s="67">
        <v>55201</v>
      </c>
      <c r="AF172" s="67">
        <v>110402</v>
      </c>
      <c r="AH172" s="62">
        <f t="shared" si="60"/>
        <v>0</v>
      </c>
      <c r="AI172" s="62" t="str">
        <f t="shared" si="61"/>
        <v>5111</v>
      </c>
      <c r="AN172" s="62">
        <v>8</v>
      </c>
      <c r="AP172" s="62">
        <f t="shared" si="62"/>
        <v>8832.16</v>
      </c>
      <c r="AQ172" s="62" t="str">
        <f t="shared" si="63"/>
        <v>33311</v>
      </c>
      <c r="AR172" s="62" t="str">
        <f t="shared" si="64"/>
        <v>1</v>
      </c>
      <c r="AS172" s="78" t="s">
        <v>7217</v>
      </c>
      <c r="AT172" s="67" t="str">
        <f t="shared" si="65"/>
        <v>632</v>
      </c>
      <c r="AU172" s="67" t="str">
        <f t="shared" si="66"/>
        <v>156</v>
      </c>
      <c r="AY172" s="68" t="s">
        <v>18203</v>
      </c>
      <c r="AZ172" s="68" t="s">
        <v>18203</v>
      </c>
    </row>
    <row r="173" spans="6:52" x14ac:dyDescent="0.25">
      <c r="F173" s="62">
        <v>0</v>
      </c>
      <c r="H173" s="80">
        <v>46170</v>
      </c>
      <c r="I173" s="80">
        <v>46170</v>
      </c>
      <c r="J173" s="62" t="str">
        <f t="shared" si="56"/>
        <v>BH15212</v>
      </c>
      <c r="K173" s="62" t="str">
        <f t="shared" si="57"/>
        <v>XK18002</v>
      </c>
      <c r="L173" s="67" t="s">
        <v>18203</v>
      </c>
      <c r="O173" s="67" t="s">
        <v>15130</v>
      </c>
      <c r="S173" s="68" t="s">
        <v>18203</v>
      </c>
      <c r="U173" s="67" t="s">
        <v>1837</v>
      </c>
      <c r="V173" s="67">
        <v>60</v>
      </c>
      <c r="W173" s="67" t="s">
        <v>17</v>
      </c>
      <c r="X173" s="67" t="s">
        <v>18</v>
      </c>
      <c r="Z173" s="62" t="str">
        <f t="shared" si="58"/>
        <v>131</v>
      </c>
      <c r="AA173" s="62" t="str">
        <f t="shared" si="59"/>
        <v>5111</v>
      </c>
      <c r="AB173" s="62" t="s">
        <v>19</v>
      </c>
      <c r="AC173" s="67">
        <v>4</v>
      </c>
      <c r="AE173" s="67">
        <v>71081</v>
      </c>
      <c r="AF173" s="67">
        <v>284324</v>
      </c>
      <c r="AH173" s="62">
        <f t="shared" si="60"/>
        <v>0</v>
      </c>
      <c r="AI173" s="62" t="str">
        <f t="shared" si="61"/>
        <v>5111</v>
      </c>
      <c r="AN173" s="62">
        <v>8</v>
      </c>
      <c r="AP173" s="62">
        <f t="shared" si="62"/>
        <v>22745.919999999998</v>
      </c>
      <c r="AQ173" s="62" t="str">
        <f t="shared" si="63"/>
        <v>33311</v>
      </c>
      <c r="AR173" s="62" t="str">
        <f t="shared" si="64"/>
        <v>1</v>
      </c>
      <c r="AS173" s="78" t="s">
        <v>7217</v>
      </c>
      <c r="AT173" s="67" t="str">
        <f t="shared" si="65"/>
        <v>632</v>
      </c>
      <c r="AU173" s="67" t="str">
        <f t="shared" si="66"/>
        <v>156</v>
      </c>
      <c r="AY173" s="68" t="s">
        <v>18203</v>
      </c>
      <c r="AZ173" s="68" t="s">
        <v>18203</v>
      </c>
    </row>
    <row r="174" spans="6:52" x14ac:dyDescent="0.25">
      <c r="F174" s="62">
        <v>0</v>
      </c>
      <c r="H174" s="80">
        <v>46170</v>
      </c>
      <c r="I174" s="80">
        <v>46170</v>
      </c>
      <c r="J174" s="62" t="str">
        <f t="shared" si="56"/>
        <v>BH15213</v>
      </c>
      <c r="K174" s="62" t="str">
        <f t="shared" si="57"/>
        <v>XK18003</v>
      </c>
      <c r="L174" s="67" t="s">
        <v>18204</v>
      </c>
      <c r="O174" s="67" t="s">
        <v>15130</v>
      </c>
      <c r="S174" s="68" t="s">
        <v>18204</v>
      </c>
      <c r="U174" s="67" t="s">
        <v>1837</v>
      </c>
      <c r="V174" s="67">
        <v>60</v>
      </c>
      <c r="W174" s="67" t="s">
        <v>17</v>
      </c>
      <c r="X174" s="67" t="s">
        <v>18</v>
      </c>
      <c r="Z174" s="62" t="str">
        <f t="shared" si="58"/>
        <v>131</v>
      </c>
      <c r="AA174" s="62" t="str">
        <f t="shared" si="59"/>
        <v>5111</v>
      </c>
      <c r="AB174" s="62" t="s">
        <v>19</v>
      </c>
      <c r="AC174" s="67">
        <v>4</v>
      </c>
      <c r="AE174" s="67">
        <v>71081</v>
      </c>
      <c r="AF174" s="67">
        <v>284324</v>
      </c>
      <c r="AH174" s="62">
        <f t="shared" si="60"/>
        <v>0</v>
      </c>
      <c r="AI174" s="62" t="str">
        <f t="shared" si="61"/>
        <v>5111</v>
      </c>
      <c r="AN174" s="62">
        <v>8</v>
      </c>
      <c r="AP174" s="62">
        <f t="shared" si="62"/>
        <v>22745.919999999998</v>
      </c>
      <c r="AQ174" s="62" t="str">
        <f t="shared" si="63"/>
        <v>33311</v>
      </c>
      <c r="AR174" s="62" t="str">
        <f t="shared" si="64"/>
        <v>1</v>
      </c>
      <c r="AS174" s="78" t="s">
        <v>7217</v>
      </c>
      <c r="AT174" s="67" t="str">
        <f t="shared" si="65"/>
        <v>632</v>
      </c>
      <c r="AU174" s="67" t="str">
        <f t="shared" si="66"/>
        <v>156</v>
      </c>
      <c r="AY174" s="68" t="s">
        <v>18204</v>
      </c>
      <c r="AZ174" s="68" t="s">
        <v>18204</v>
      </c>
    </row>
    <row r="175" spans="6:52" x14ac:dyDescent="0.25">
      <c r="F175" s="62">
        <v>0</v>
      </c>
      <c r="H175" s="80">
        <v>46170</v>
      </c>
      <c r="I175" s="80">
        <v>46170</v>
      </c>
      <c r="J175" s="62" t="str">
        <f t="shared" si="56"/>
        <v>BH15213</v>
      </c>
      <c r="K175" s="62" t="str">
        <f t="shared" si="57"/>
        <v>XK18003</v>
      </c>
      <c r="L175" s="67" t="s">
        <v>18204</v>
      </c>
      <c r="O175" s="67" t="s">
        <v>15130</v>
      </c>
      <c r="S175" s="68" t="s">
        <v>18204</v>
      </c>
      <c r="U175" s="67" t="s">
        <v>1837</v>
      </c>
      <c r="V175" s="67">
        <v>60</v>
      </c>
      <c r="W175" s="67" t="s">
        <v>22</v>
      </c>
      <c r="X175" s="67" t="s">
        <v>23</v>
      </c>
      <c r="Z175" s="62" t="str">
        <f t="shared" si="58"/>
        <v>131</v>
      </c>
      <c r="AA175" s="62" t="str">
        <f t="shared" si="59"/>
        <v>5111</v>
      </c>
      <c r="AB175" s="62" t="s">
        <v>19</v>
      </c>
      <c r="AC175" s="67">
        <v>4</v>
      </c>
      <c r="AE175" s="67">
        <v>55201</v>
      </c>
      <c r="AF175" s="67">
        <v>220804</v>
      </c>
      <c r="AH175" s="62">
        <f t="shared" si="60"/>
        <v>0</v>
      </c>
      <c r="AI175" s="62" t="str">
        <f t="shared" si="61"/>
        <v>5111</v>
      </c>
      <c r="AN175" s="62">
        <v>8</v>
      </c>
      <c r="AP175" s="62">
        <f t="shared" si="62"/>
        <v>17664.32</v>
      </c>
      <c r="AQ175" s="62" t="str">
        <f t="shared" si="63"/>
        <v>33311</v>
      </c>
      <c r="AR175" s="62" t="str">
        <f t="shared" si="64"/>
        <v>1</v>
      </c>
      <c r="AS175" s="78" t="s">
        <v>7217</v>
      </c>
      <c r="AT175" s="67" t="str">
        <f t="shared" si="65"/>
        <v>632</v>
      </c>
      <c r="AU175" s="67" t="str">
        <f t="shared" si="66"/>
        <v>156</v>
      </c>
      <c r="AY175" s="68" t="s">
        <v>18204</v>
      </c>
      <c r="AZ175" s="68" t="s">
        <v>18204</v>
      </c>
    </row>
    <row r="176" spans="6:52" x14ac:dyDescent="0.25">
      <c r="F176" s="62">
        <v>0</v>
      </c>
      <c r="H176" s="80">
        <v>46170</v>
      </c>
      <c r="I176" s="80">
        <v>46170</v>
      </c>
      <c r="J176" s="62" t="str">
        <f t="shared" si="56"/>
        <v>BH15213</v>
      </c>
      <c r="K176" s="62" t="str">
        <f t="shared" si="57"/>
        <v>XK18003</v>
      </c>
      <c r="L176" s="67" t="s">
        <v>18204</v>
      </c>
      <c r="O176" s="67" t="s">
        <v>15130</v>
      </c>
      <c r="S176" s="68" t="s">
        <v>18204</v>
      </c>
      <c r="U176" s="67" t="s">
        <v>1837</v>
      </c>
      <c r="V176" s="67">
        <v>60</v>
      </c>
      <c r="W176" s="67" t="s">
        <v>20</v>
      </c>
      <c r="X176" s="67" t="s">
        <v>21</v>
      </c>
      <c r="Z176" s="62" t="str">
        <f t="shared" si="58"/>
        <v>131</v>
      </c>
      <c r="AA176" s="62" t="str">
        <f t="shared" si="59"/>
        <v>5111</v>
      </c>
      <c r="AB176" s="62" t="s">
        <v>19</v>
      </c>
      <c r="AC176" s="67">
        <v>2</v>
      </c>
      <c r="AE176" s="67">
        <v>116611</v>
      </c>
      <c r="AF176" s="67">
        <v>233222</v>
      </c>
      <c r="AH176" s="62">
        <f t="shared" si="60"/>
        <v>0</v>
      </c>
      <c r="AI176" s="62" t="str">
        <f t="shared" si="61"/>
        <v>5111</v>
      </c>
      <c r="AN176" s="62">
        <v>8</v>
      </c>
      <c r="AP176" s="62">
        <f t="shared" si="62"/>
        <v>18657.759999999998</v>
      </c>
      <c r="AQ176" s="62" t="str">
        <f t="shared" si="63"/>
        <v>33311</v>
      </c>
      <c r="AR176" s="62" t="str">
        <f t="shared" si="64"/>
        <v>1</v>
      </c>
      <c r="AS176" s="78" t="s">
        <v>7217</v>
      </c>
      <c r="AT176" s="67" t="str">
        <f t="shared" si="65"/>
        <v>632</v>
      </c>
      <c r="AU176" s="67" t="str">
        <f t="shared" si="66"/>
        <v>156</v>
      </c>
      <c r="AY176" s="68" t="s">
        <v>18204</v>
      </c>
      <c r="AZ176" s="68" t="s">
        <v>18204</v>
      </c>
    </row>
    <row r="177" spans="6:52" x14ac:dyDescent="0.25">
      <c r="F177" s="62">
        <v>0</v>
      </c>
      <c r="H177" s="80">
        <v>46170</v>
      </c>
      <c r="I177" s="80">
        <v>46170</v>
      </c>
      <c r="J177" s="62" t="str">
        <f t="shared" si="56"/>
        <v>BH15213</v>
      </c>
      <c r="K177" s="62" t="str">
        <f t="shared" si="57"/>
        <v>XK18003</v>
      </c>
      <c r="L177" s="67" t="s">
        <v>18204</v>
      </c>
      <c r="O177" s="67" t="s">
        <v>15130</v>
      </c>
      <c r="S177" s="68" t="s">
        <v>18204</v>
      </c>
      <c r="U177" s="67" t="s">
        <v>1837</v>
      </c>
      <c r="V177" s="67">
        <v>60</v>
      </c>
      <c r="W177" s="67" t="s">
        <v>41</v>
      </c>
      <c r="X177" s="67" t="s">
        <v>42</v>
      </c>
      <c r="Z177" s="62" t="str">
        <f t="shared" si="58"/>
        <v>131</v>
      </c>
      <c r="AA177" s="62" t="str">
        <f t="shared" si="59"/>
        <v>5111</v>
      </c>
      <c r="AB177" s="62" t="s">
        <v>19</v>
      </c>
      <c r="AC177" s="67">
        <v>2</v>
      </c>
      <c r="AE177" s="67">
        <v>46000</v>
      </c>
      <c r="AF177" s="67">
        <v>92000</v>
      </c>
      <c r="AH177" s="62">
        <f t="shared" si="60"/>
        <v>0</v>
      </c>
      <c r="AI177" s="62" t="str">
        <f t="shared" si="61"/>
        <v>5111</v>
      </c>
      <c r="AN177" s="62">
        <v>8</v>
      </c>
      <c r="AP177" s="62">
        <f t="shared" si="62"/>
        <v>7360</v>
      </c>
      <c r="AQ177" s="62" t="str">
        <f t="shared" si="63"/>
        <v>33311</v>
      </c>
      <c r="AR177" s="62" t="str">
        <f t="shared" si="64"/>
        <v>1</v>
      </c>
      <c r="AS177" s="78" t="s">
        <v>7217</v>
      </c>
      <c r="AT177" s="67" t="str">
        <f t="shared" si="65"/>
        <v>632</v>
      </c>
      <c r="AU177" s="67" t="str">
        <f t="shared" si="66"/>
        <v>156</v>
      </c>
      <c r="AY177" s="68" t="s">
        <v>18204</v>
      </c>
      <c r="AZ177" s="68" t="s">
        <v>18204</v>
      </c>
    </row>
    <row r="178" spans="6:52" x14ac:dyDescent="0.25">
      <c r="F178" s="62">
        <v>0</v>
      </c>
      <c r="H178" s="80">
        <v>46170</v>
      </c>
      <c r="I178" s="80">
        <v>46170</v>
      </c>
      <c r="J178" s="62" t="str">
        <f t="shared" si="56"/>
        <v>BH15213</v>
      </c>
      <c r="K178" s="62" t="str">
        <f t="shared" si="57"/>
        <v>XK18003</v>
      </c>
      <c r="L178" s="67" t="s">
        <v>18204</v>
      </c>
      <c r="O178" s="67" t="s">
        <v>15130</v>
      </c>
      <c r="S178" s="68" t="s">
        <v>18204</v>
      </c>
      <c r="U178" s="67" t="s">
        <v>1837</v>
      </c>
      <c r="V178" s="67">
        <v>60</v>
      </c>
      <c r="W178" s="67" t="s">
        <v>25</v>
      </c>
      <c r="X178" s="67" t="s">
        <v>26</v>
      </c>
      <c r="Z178" s="62" t="str">
        <f t="shared" si="58"/>
        <v>131</v>
      </c>
      <c r="AA178" s="62" t="str">
        <f t="shared" si="59"/>
        <v>5111</v>
      </c>
      <c r="AB178" s="62" t="s">
        <v>19</v>
      </c>
      <c r="AC178" s="67">
        <v>6</v>
      </c>
      <c r="AE178" s="67">
        <v>61155</v>
      </c>
      <c r="AF178" s="67">
        <v>366930</v>
      </c>
      <c r="AH178" s="62">
        <f t="shared" si="60"/>
        <v>0</v>
      </c>
      <c r="AI178" s="62" t="str">
        <f t="shared" si="61"/>
        <v>5111</v>
      </c>
      <c r="AN178" s="62">
        <v>8</v>
      </c>
      <c r="AP178" s="62">
        <f t="shared" si="62"/>
        <v>29354.400000000001</v>
      </c>
      <c r="AQ178" s="62" t="str">
        <f t="shared" si="63"/>
        <v>33311</v>
      </c>
      <c r="AR178" s="62" t="str">
        <f t="shared" si="64"/>
        <v>1</v>
      </c>
      <c r="AS178" s="78" t="s">
        <v>7217</v>
      </c>
      <c r="AT178" s="67" t="str">
        <f t="shared" si="65"/>
        <v>632</v>
      </c>
      <c r="AU178" s="67" t="str">
        <f t="shared" si="66"/>
        <v>156</v>
      </c>
      <c r="AY178" s="68" t="s">
        <v>18204</v>
      </c>
      <c r="AZ178" s="68" t="s">
        <v>18204</v>
      </c>
    </row>
    <row r="179" spans="6:52" x14ac:dyDescent="0.25">
      <c r="F179" s="62">
        <v>0</v>
      </c>
      <c r="H179" s="80">
        <v>46170</v>
      </c>
      <c r="I179" s="80">
        <v>46170</v>
      </c>
      <c r="J179" s="62" t="str">
        <f t="shared" si="56"/>
        <v>BH15213</v>
      </c>
      <c r="K179" s="62" t="str">
        <f t="shared" si="57"/>
        <v>XK18003</v>
      </c>
      <c r="L179" s="67" t="s">
        <v>18204</v>
      </c>
      <c r="O179" s="67" t="s">
        <v>15130</v>
      </c>
      <c r="S179" s="68" t="s">
        <v>18204</v>
      </c>
      <c r="U179" s="67" t="s">
        <v>1837</v>
      </c>
      <c r="V179" s="67">
        <v>60</v>
      </c>
      <c r="W179" s="67" t="s">
        <v>31</v>
      </c>
      <c r="X179" s="67" t="s">
        <v>32</v>
      </c>
      <c r="Z179" s="62" t="str">
        <f t="shared" si="58"/>
        <v>131</v>
      </c>
      <c r="AA179" s="62" t="str">
        <f t="shared" si="59"/>
        <v>5111</v>
      </c>
      <c r="AB179" s="62" t="s">
        <v>19</v>
      </c>
      <c r="AC179" s="67">
        <v>2</v>
      </c>
      <c r="AE179" s="67">
        <v>70950</v>
      </c>
      <c r="AF179" s="67">
        <v>141900</v>
      </c>
      <c r="AH179" s="62">
        <f t="shared" si="60"/>
        <v>0</v>
      </c>
      <c r="AI179" s="62" t="str">
        <f t="shared" si="61"/>
        <v>5111</v>
      </c>
      <c r="AN179" s="62">
        <v>8</v>
      </c>
      <c r="AP179" s="62">
        <f t="shared" si="62"/>
        <v>11352</v>
      </c>
      <c r="AQ179" s="62" t="str">
        <f t="shared" si="63"/>
        <v>33311</v>
      </c>
      <c r="AR179" s="62" t="str">
        <f t="shared" si="64"/>
        <v>1</v>
      </c>
      <c r="AS179" s="78" t="s">
        <v>7217</v>
      </c>
      <c r="AT179" s="67" t="str">
        <f t="shared" si="65"/>
        <v>632</v>
      </c>
      <c r="AU179" s="67" t="str">
        <f t="shared" si="66"/>
        <v>156</v>
      </c>
      <c r="AY179" s="68" t="s">
        <v>18204</v>
      </c>
      <c r="AZ179" s="68" t="s">
        <v>18204</v>
      </c>
    </row>
    <row r="180" spans="6:52" x14ac:dyDescent="0.25">
      <c r="F180" s="62">
        <v>0</v>
      </c>
      <c r="H180" s="80">
        <v>46170</v>
      </c>
      <c r="I180" s="80">
        <v>46170</v>
      </c>
      <c r="J180" s="62" t="str">
        <f t="shared" si="56"/>
        <v>BH15213</v>
      </c>
      <c r="K180" s="62" t="str">
        <f t="shared" si="57"/>
        <v>XK18003</v>
      </c>
      <c r="L180" s="67" t="s">
        <v>18204</v>
      </c>
      <c r="O180" s="67" t="s">
        <v>15130</v>
      </c>
      <c r="S180" s="68" t="s">
        <v>18204</v>
      </c>
      <c r="U180" s="67" t="s">
        <v>1837</v>
      </c>
      <c r="V180" s="67">
        <v>60</v>
      </c>
      <c r="W180" s="67" t="s">
        <v>37</v>
      </c>
      <c r="X180" s="67" t="s">
        <v>38</v>
      </c>
      <c r="Z180" s="62" t="str">
        <f t="shared" si="58"/>
        <v>131</v>
      </c>
      <c r="AA180" s="62" t="str">
        <f t="shared" si="59"/>
        <v>5111</v>
      </c>
      <c r="AB180" s="62" t="s">
        <v>19</v>
      </c>
      <c r="AC180" s="67">
        <v>4</v>
      </c>
      <c r="AE180" s="67">
        <v>43560</v>
      </c>
      <c r="AF180" s="67">
        <v>174240</v>
      </c>
      <c r="AH180" s="62">
        <f t="shared" si="60"/>
        <v>0</v>
      </c>
      <c r="AI180" s="62" t="str">
        <f t="shared" si="61"/>
        <v>5111</v>
      </c>
      <c r="AN180" s="62">
        <v>8</v>
      </c>
      <c r="AP180" s="62">
        <f t="shared" si="62"/>
        <v>13939.2</v>
      </c>
      <c r="AQ180" s="62" t="str">
        <f t="shared" si="63"/>
        <v>33311</v>
      </c>
      <c r="AR180" s="62" t="str">
        <f t="shared" si="64"/>
        <v>1</v>
      </c>
      <c r="AS180" s="78" t="s">
        <v>7217</v>
      </c>
      <c r="AT180" s="67" t="str">
        <f t="shared" si="65"/>
        <v>632</v>
      </c>
      <c r="AU180" s="67" t="str">
        <f t="shared" si="66"/>
        <v>156</v>
      </c>
      <c r="AY180" s="68" t="s">
        <v>18204</v>
      </c>
      <c r="AZ180" s="68" t="s">
        <v>18204</v>
      </c>
    </row>
    <row r="181" spans="6:52" x14ac:dyDescent="0.25">
      <c r="F181" s="62">
        <v>0</v>
      </c>
      <c r="H181" s="80">
        <v>46170</v>
      </c>
      <c r="I181" s="80">
        <v>46170</v>
      </c>
      <c r="J181" s="62" t="str">
        <f t="shared" si="56"/>
        <v>BH15213</v>
      </c>
      <c r="K181" s="62" t="str">
        <f t="shared" si="57"/>
        <v>XK18003</v>
      </c>
      <c r="L181" s="67" t="s">
        <v>18204</v>
      </c>
      <c r="O181" s="67" t="s">
        <v>15130</v>
      </c>
      <c r="S181" s="68" t="s">
        <v>18204</v>
      </c>
      <c r="U181" s="67" t="s">
        <v>1837</v>
      </c>
      <c r="V181" s="67">
        <v>60</v>
      </c>
      <c r="W181" s="67" t="s">
        <v>29</v>
      </c>
      <c r="X181" s="67" t="s">
        <v>30</v>
      </c>
      <c r="Z181" s="62" t="str">
        <f t="shared" si="58"/>
        <v>131</v>
      </c>
      <c r="AA181" s="62" t="str">
        <f t="shared" si="59"/>
        <v>5111</v>
      </c>
      <c r="AB181" s="62" t="s">
        <v>19</v>
      </c>
      <c r="AC181" s="67">
        <v>4</v>
      </c>
      <c r="AE181" s="67">
        <v>74250</v>
      </c>
      <c r="AF181" s="67">
        <v>297000</v>
      </c>
      <c r="AH181" s="62">
        <f t="shared" si="60"/>
        <v>0</v>
      </c>
      <c r="AI181" s="62" t="str">
        <f t="shared" si="61"/>
        <v>5111</v>
      </c>
      <c r="AN181" s="62">
        <v>8</v>
      </c>
      <c r="AP181" s="62">
        <f t="shared" si="62"/>
        <v>23760</v>
      </c>
      <c r="AQ181" s="62" t="str">
        <f t="shared" si="63"/>
        <v>33311</v>
      </c>
      <c r="AR181" s="62" t="str">
        <f t="shared" si="64"/>
        <v>1</v>
      </c>
      <c r="AS181" s="78" t="s">
        <v>7217</v>
      </c>
      <c r="AT181" s="67" t="str">
        <f t="shared" si="65"/>
        <v>632</v>
      </c>
      <c r="AU181" s="67" t="str">
        <f t="shared" si="66"/>
        <v>156</v>
      </c>
      <c r="AY181" s="68" t="s">
        <v>18204</v>
      </c>
      <c r="AZ181" s="68" t="s">
        <v>18204</v>
      </c>
    </row>
    <row r="182" spans="6:52" x14ac:dyDescent="0.25">
      <c r="F182" s="62">
        <v>0</v>
      </c>
      <c r="H182" s="80">
        <v>46170</v>
      </c>
      <c r="I182" s="80">
        <v>46170</v>
      </c>
      <c r="J182" s="62" t="str">
        <f t="shared" si="56"/>
        <v>BH15214</v>
      </c>
      <c r="K182" s="62" t="str">
        <f t="shared" si="57"/>
        <v>XK18004</v>
      </c>
      <c r="L182" s="67" t="s">
        <v>18205</v>
      </c>
      <c r="O182" s="67" t="s">
        <v>15130</v>
      </c>
      <c r="S182" s="68" t="s">
        <v>18205</v>
      </c>
      <c r="U182" s="67" t="s">
        <v>1837</v>
      </c>
      <c r="V182" s="67">
        <v>60</v>
      </c>
      <c r="W182" s="67" t="s">
        <v>41</v>
      </c>
      <c r="X182" s="67" t="s">
        <v>42</v>
      </c>
      <c r="Z182" s="62" t="str">
        <f t="shared" si="58"/>
        <v>131</v>
      </c>
      <c r="AA182" s="62" t="str">
        <f t="shared" si="59"/>
        <v>5111</v>
      </c>
      <c r="AB182" s="62" t="s">
        <v>19</v>
      </c>
      <c r="AC182" s="67">
        <v>2</v>
      </c>
      <c r="AE182" s="67">
        <v>46000</v>
      </c>
      <c r="AF182" s="67">
        <v>92000</v>
      </c>
      <c r="AH182" s="62">
        <f t="shared" si="60"/>
        <v>0</v>
      </c>
      <c r="AI182" s="62" t="str">
        <f t="shared" si="61"/>
        <v>5111</v>
      </c>
      <c r="AN182" s="62">
        <v>8</v>
      </c>
      <c r="AP182" s="62">
        <f t="shared" si="62"/>
        <v>7360</v>
      </c>
      <c r="AQ182" s="62" t="str">
        <f t="shared" si="63"/>
        <v>33311</v>
      </c>
      <c r="AR182" s="62" t="str">
        <f t="shared" si="64"/>
        <v>1</v>
      </c>
      <c r="AS182" s="78" t="s">
        <v>7217</v>
      </c>
      <c r="AT182" s="67" t="str">
        <f t="shared" si="65"/>
        <v>632</v>
      </c>
      <c r="AU182" s="67" t="str">
        <f t="shared" si="66"/>
        <v>156</v>
      </c>
      <c r="AY182" s="68" t="s">
        <v>18205</v>
      </c>
      <c r="AZ182" s="68" t="s">
        <v>18205</v>
      </c>
    </row>
    <row r="183" spans="6:52" x14ac:dyDescent="0.25">
      <c r="F183" s="62">
        <v>0</v>
      </c>
      <c r="H183" s="80">
        <v>46170</v>
      </c>
      <c r="I183" s="80">
        <v>46170</v>
      </c>
      <c r="J183" s="62" t="str">
        <f t="shared" si="56"/>
        <v>BH15214</v>
      </c>
      <c r="K183" s="62" t="str">
        <f t="shared" si="57"/>
        <v>XK18004</v>
      </c>
      <c r="L183" s="67" t="s">
        <v>18205</v>
      </c>
      <c r="O183" s="67" t="s">
        <v>15130</v>
      </c>
      <c r="S183" s="68" t="s">
        <v>18205</v>
      </c>
      <c r="U183" s="67" t="s">
        <v>1837</v>
      </c>
      <c r="V183" s="67">
        <v>60</v>
      </c>
      <c r="W183" s="67" t="s">
        <v>29</v>
      </c>
      <c r="X183" s="67" t="s">
        <v>30</v>
      </c>
      <c r="Z183" s="62" t="str">
        <f t="shared" si="58"/>
        <v>131</v>
      </c>
      <c r="AA183" s="62" t="str">
        <f t="shared" si="59"/>
        <v>5111</v>
      </c>
      <c r="AB183" s="62" t="s">
        <v>19</v>
      </c>
      <c r="AC183" s="67">
        <v>6</v>
      </c>
      <c r="AE183" s="67">
        <v>74250</v>
      </c>
      <c r="AF183" s="67">
        <v>445500</v>
      </c>
      <c r="AH183" s="62">
        <f t="shared" si="60"/>
        <v>0</v>
      </c>
      <c r="AI183" s="62" t="str">
        <f t="shared" si="61"/>
        <v>5111</v>
      </c>
      <c r="AN183" s="62">
        <v>8</v>
      </c>
      <c r="AP183" s="62">
        <f t="shared" si="62"/>
        <v>35640</v>
      </c>
      <c r="AQ183" s="62" t="str">
        <f t="shared" si="63"/>
        <v>33311</v>
      </c>
      <c r="AR183" s="62" t="str">
        <f t="shared" si="64"/>
        <v>1</v>
      </c>
      <c r="AS183" s="78" t="s">
        <v>7217</v>
      </c>
      <c r="AT183" s="67" t="str">
        <f t="shared" si="65"/>
        <v>632</v>
      </c>
      <c r="AU183" s="67" t="str">
        <f t="shared" si="66"/>
        <v>156</v>
      </c>
      <c r="AY183" s="68" t="s">
        <v>18205</v>
      </c>
      <c r="AZ183" s="68" t="s">
        <v>18205</v>
      </c>
    </row>
    <row r="184" spans="6:52" x14ac:dyDescent="0.25">
      <c r="F184" s="62">
        <v>0</v>
      </c>
      <c r="H184" s="80">
        <v>46170</v>
      </c>
      <c r="I184" s="80">
        <v>46170</v>
      </c>
      <c r="J184" s="62" t="str">
        <f t="shared" si="56"/>
        <v>BH15214</v>
      </c>
      <c r="K184" s="62" t="str">
        <f t="shared" si="57"/>
        <v>XK18004</v>
      </c>
      <c r="L184" s="67" t="s">
        <v>18205</v>
      </c>
      <c r="O184" s="67" t="s">
        <v>15130</v>
      </c>
      <c r="S184" s="68" t="s">
        <v>18205</v>
      </c>
      <c r="U184" s="67" t="s">
        <v>1837</v>
      </c>
      <c r="V184" s="67">
        <v>60</v>
      </c>
      <c r="W184" s="67" t="s">
        <v>22</v>
      </c>
      <c r="X184" s="67" t="s">
        <v>23</v>
      </c>
      <c r="Z184" s="62" t="str">
        <f t="shared" si="58"/>
        <v>131</v>
      </c>
      <c r="AA184" s="62" t="str">
        <f t="shared" si="59"/>
        <v>5111</v>
      </c>
      <c r="AB184" s="62" t="s">
        <v>19</v>
      </c>
      <c r="AC184" s="67">
        <v>4</v>
      </c>
      <c r="AE184" s="67">
        <v>55201</v>
      </c>
      <c r="AF184" s="67">
        <v>220804</v>
      </c>
      <c r="AH184" s="62">
        <f t="shared" si="60"/>
        <v>0</v>
      </c>
      <c r="AI184" s="62" t="str">
        <f t="shared" si="61"/>
        <v>5111</v>
      </c>
      <c r="AN184" s="62">
        <v>8</v>
      </c>
      <c r="AP184" s="62">
        <f t="shared" si="62"/>
        <v>17664.32</v>
      </c>
      <c r="AQ184" s="62" t="str">
        <f t="shared" si="63"/>
        <v>33311</v>
      </c>
      <c r="AR184" s="62" t="str">
        <f t="shared" si="64"/>
        <v>1</v>
      </c>
      <c r="AS184" s="78" t="s">
        <v>7217</v>
      </c>
      <c r="AT184" s="67" t="str">
        <f t="shared" si="65"/>
        <v>632</v>
      </c>
      <c r="AU184" s="67" t="str">
        <f t="shared" si="66"/>
        <v>156</v>
      </c>
      <c r="AY184" s="68" t="s">
        <v>18205</v>
      </c>
      <c r="AZ184" s="68" t="s">
        <v>18205</v>
      </c>
    </row>
    <row r="185" spans="6:52" x14ac:dyDescent="0.25">
      <c r="F185" s="62">
        <v>0</v>
      </c>
      <c r="H185" s="80">
        <v>46170</v>
      </c>
      <c r="I185" s="80">
        <v>46170</v>
      </c>
      <c r="J185" s="62" t="str">
        <f t="shared" si="56"/>
        <v>BH15214</v>
      </c>
      <c r="K185" s="62" t="str">
        <f t="shared" si="57"/>
        <v>XK18004</v>
      </c>
      <c r="L185" s="67" t="s">
        <v>18205</v>
      </c>
      <c r="O185" s="67" t="s">
        <v>15130</v>
      </c>
      <c r="S185" s="68" t="s">
        <v>18205</v>
      </c>
      <c r="U185" s="67" t="s">
        <v>1837</v>
      </c>
      <c r="V185" s="67">
        <v>60</v>
      </c>
      <c r="W185" s="67" t="s">
        <v>25</v>
      </c>
      <c r="X185" s="67" t="s">
        <v>26</v>
      </c>
      <c r="Z185" s="62" t="str">
        <f t="shared" si="58"/>
        <v>131</v>
      </c>
      <c r="AA185" s="62" t="str">
        <f t="shared" si="59"/>
        <v>5111</v>
      </c>
      <c r="AB185" s="62" t="s">
        <v>19</v>
      </c>
      <c r="AC185" s="67">
        <v>4</v>
      </c>
      <c r="AE185" s="67">
        <v>61155</v>
      </c>
      <c r="AF185" s="67">
        <v>244620</v>
      </c>
      <c r="AH185" s="62">
        <f t="shared" si="60"/>
        <v>0</v>
      </c>
      <c r="AI185" s="62" t="str">
        <f t="shared" si="61"/>
        <v>5111</v>
      </c>
      <c r="AN185" s="62">
        <v>8</v>
      </c>
      <c r="AP185" s="62">
        <f t="shared" si="62"/>
        <v>19569.599999999999</v>
      </c>
      <c r="AQ185" s="62" t="str">
        <f t="shared" si="63"/>
        <v>33311</v>
      </c>
      <c r="AR185" s="62" t="str">
        <f t="shared" si="64"/>
        <v>1</v>
      </c>
      <c r="AS185" s="78" t="s">
        <v>7217</v>
      </c>
      <c r="AT185" s="67" t="str">
        <f t="shared" si="65"/>
        <v>632</v>
      </c>
      <c r="AU185" s="67" t="str">
        <f t="shared" si="66"/>
        <v>156</v>
      </c>
      <c r="AY185" s="68" t="s">
        <v>18205</v>
      </c>
      <c r="AZ185" s="68" t="s">
        <v>18205</v>
      </c>
    </row>
    <row r="186" spans="6:52" x14ac:dyDescent="0.25">
      <c r="F186" s="62">
        <v>0</v>
      </c>
      <c r="H186" s="80">
        <v>46170</v>
      </c>
      <c r="I186" s="80">
        <v>46170</v>
      </c>
      <c r="J186" s="62" t="str">
        <f t="shared" si="56"/>
        <v>BH15214</v>
      </c>
      <c r="K186" s="62" t="str">
        <f t="shared" si="57"/>
        <v>XK18004</v>
      </c>
      <c r="L186" s="67" t="s">
        <v>18205</v>
      </c>
      <c r="O186" s="67" t="s">
        <v>15130</v>
      </c>
      <c r="S186" s="68" t="s">
        <v>18205</v>
      </c>
      <c r="U186" s="67" t="s">
        <v>1837</v>
      </c>
      <c r="V186" s="67">
        <v>60</v>
      </c>
      <c r="W186" s="67" t="s">
        <v>17</v>
      </c>
      <c r="X186" s="67" t="s">
        <v>18</v>
      </c>
      <c r="Z186" s="62" t="str">
        <f t="shared" si="58"/>
        <v>131</v>
      </c>
      <c r="AA186" s="62" t="str">
        <f t="shared" si="59"/>
        <v>5111</v>
      </c>
      <c r="AB186" s="62" t="s">
        <v>19</v>
      </c>
      <c r="AC186" s="67">
        <v>2</v>
      </c>
      <c r="AE186" s="67">
        <v>71081</v>
      </c>
      <c r="AF186" s="67">
        <v>142162</v>
      </c>
      <c r="AH186" s="62">
        <f t="shared" si="60"/>
        <v>0</v>
      </c>
      <c r="AI186" s="62" t="str">
        <f t="shared" si="61"/>
        <v>5111</v>
      </c>
      <c r="AN186" s="62">
        <v>8</v>
      </c>
      <c r="AP186" s="62">
        <f t="shared" si="62"/>
        <v>11372.96</v>
      </c>
      <c r="AQ186" s="62" t="str">
        <f t="shared" si="63"/>
        <v>33311</v>
      </c>
      <c r="AR186" s="62" t="str">
        <f t="shared" si="64"/>
        <v>1</v>
      </c>
      <c r="AS186" s="78" t="s">
        <v>7217</v>
      </c>
      <c r="AT186" s="67" t="str">
        <f t="shared" si="65"/>
        <v>632</v>
      </c>
      <c r="AU186" s="67" t="str">
        <f t="shared" si="66"/>
        <v>156</v>
      </c>
      <c r="AY186" s="68" t="s">
        <v>18205</v>
      </c>
      <c r="AZ186" s="68" t="s">
        <v>18205</v>
      </c>
    </row>
    <row r="187" spans="6:52" x14ac:dyDescent="0.25">
      <c r="F187" s="62">
        <v>0</v>
      </c>
      <c r="H187" s="80">
        <v>46170</v>
      </c>
      <c r="I187" s="80">
        <v>46170</v>
      </c>
      <c r="J187" s="62" t="str">
        <f t="shared" si="56"/>
        <v>BH15214</v>
      </c>
      <c r="K187" s="62" t="str">
        <f t="shared" si="57"/>
        <v>XK18004</v>
      </c>
      <c r="L187" s="67" t="s">
        <v>18205</v>
      </c>
      <c r="O187" s="67" t="s">
        <v>15130</v>
      </c>
      <c r="S187" s="68" t="s">
        <v>18205</v>
      </c>
      <c r="U187" s="67" t="s">
        <v>1837</v>
      </c>
      <c r="V187" s="67">
        <v>60</v>
      </c>
      <c r="W187" s="67" t="s">
        <v>31</v>
      </c>
      <c r="X187" s="67" t="s">
        <v>32</v>
      </c>
      <c r="Z187" s="62" t="str">
        <f t="shared" si="58"/>
        <v>131</v>
      </c>
      <c r="AA187" s="62" t="str">
        <f t="shared" si="59"/>
        <v>5111</v>
      </c>
      <c r="AB187" s="62" t="s">
        <v>19</v>
      </c>
      <c r="AC187" s="67">
        <v>2</v>
      </c>
      <c r="AE187" s="67">
        <v>70950</v>
      </c>
      <c r="AF187" s="67">
        <v>141900</v>
      </c>
      <c r="AH187" s="62">
        <f t="shared" si="60"/>
        <v>0</v>
      </c>
      <c r="AI187" s="62" t="str">
        <f t="shared" si="61"/>
        <v>5111</v>
      </c>
      <c r="AN187" s="62">
        <v>8</v>
      </c>
      <c r="AP187" s="62">
        <f t="shared" si="62"/>
        <v>11352</v>
      </c>
      <c r="AQ187" s="62" t="str">
        <f t="shared" si="63"/>
        <v>33311</v>
      </c>
      <c r="AR187" s="62" t="str">
        <f t="shared" si="64"/>
        <v>1</v>
      </c>
      <c r="AS187" s="78" t="s">
        <v>7217</v>
      </c>
      <c r="AT187" s="67" t="str">
        <f t="shared" si="65"/>
        <v>632</v>
      </c>
      <c r="AU187" s="67" t="str">
        <f t="shared" si="66"/>
        <v>156</v>
      </c>
      <c r="AY187" s="68" t="s">
        <v>18205</v>
      </c>
      <c r="AZ187" s="68" t="s">
        <v>18205</v>
      </c>
    </row>
    <row r="188" spans="6:52" x14ac:dyDescent="0.25">
      <c r="F188" s="62">
        <v>0</v>
      </c>
      <c r="H188" s="80">
        <v>46170</v>
      </c>
      <c r="I188" s="80">
        <v>46170</v>
      </c>
      <c r="J188" s="62" t="str">
        <f t="shared" si="56"/>
        <v>BH15214</v>
      </c>
      <c r="K188" s="62" t="str">
        <f t="shared" si="57"/>
        <v>XK18004</v>
      </c>
      <c r="L188" s="67" t="s">
        <v>18205</v>
      </c>
      <c r="O188" s="67" t="s">
        <v>15130</v>
      </c>
      <c r="S188" s="68" t="s">
        <v>18205</v>
      </c>
      <c r="U188" s="67" t="s">
        <v>1837</v>
      </c>
      <c r="V188" s="67">
        <v>60</v>
      </c>
      <c r="W188" s="67" t="s">
        <v>37</v>
      </c>
      <c r="X188" s="67" t="s">
        <v>38</v>
      </c>
      <c r="Z188" s="62" t="str">
        <f t="shared" si="58"/>
        <v>131</v>
      </c>
      <c r="AA188" s="62" t="str">
        <f t="shared" si="59"/>
        <v>5111</v>
      </c>
      <c r="AB188" s="62" t="s">
        <v>19</v>
      </c>
      <c r="AC188" s="67">
        <v>4</v>
      </c>
      <c r="AE188" s="67">
        <v>43560</v>
      </c>
      <c r="AF188" s="67">
        <v>174240</v>
      </c>
      <c r="AH188" s="62">
        <f t="shared" si="60"/>
        <v>0</v>
      </c>
      <c r="AI188" s="62" t="str">
        <f t="shared" si="61"/>
        <v>5111</v>
      </c>
      <c r="AN188" s="62">
        <v>8</v>
      </c>
      <c r="AP188" s="62">
        <f t="shared" si="62"/>
        <v>13939.2</v>
      </c>
      <c r="AQ188" s="62" t="str">
        <f t="shared" si="63"/>
        <v>33311</v>
      </c>
      <c r="AR188" s="62" t="str">
        <f t="shared" si="64"/>
        <v>1</v>
      </c>
      <c r="AS188" s="78" t="s">
        <v>7217</v>
      </c>
      <c r="AT188" s="67" t="str">
        <f t="shared" si="65"/>
        <v>632</v>
      </c>
      <c r="AU188" s="67" t="str">
        <f t="shared" si="66"/>
        <v>156</v>
      </c>
      <c r="AY188" s="68" t="s">
        <v>18205</v>
      </c>
      <c r="AZ188" s="68" t="s">
        <v>18205</v>
      </c>
    </row>
    <row r="189" spans="6:52" x14ac:dyDescent="0.25">
      <c r="F189" s="62">
        <v>0</v>
      </c>
      <c r="H189" s="80">
        <v>46170</v>
      </c>
      <c r="I189" s="80">
        <v>46170</v>
      </c>
      <c r="J189" s="62" t="str">
        <f t="shared" si="56"/>
        <v>BH15215</v>
      </c>
      <c r="K189" s="62" t="str">
        <f t="shared" si="57"/>
        <v>XK18005</v>
      </c>
      <c r="L189" s="67" t="s">
        <v>18206</v>
      </c>
      <c r="O189" s="67" t="s">
        <v>15130</v>
      </c>
      <c r="S189" s="68" t="s">
        <v>18206</v>
      </c>
      <c r="U189" s="67" t="s">
        <v>1837</v>
      </c>
      <c r="V189" s="67">
        <v>60</v>
      </c>
      <c r="W189" s="67" t="s">
        <v>29</v>
      </c>
      <c r="X189" s="67" t="s">
        <v>30</v>
      </c>
      <c r="Z189" s="62" t="str">
        <f t="shared" ref="Z189:Z252" si="67">IF(W189&lt;&gt;"","131","")</f>
        <v>131</v>
      </c>
      <c r="AA189" s="62" t="str">
        <f t="shared" ref="AA189:AA252" si="68">IF(W189&lt;&gt;"","5111","")</f>
        <v>5111</v>
      </c>
      <c r="AB189" s="62" t="s">
        <v>19</v>
      </c>
      <c r="AC189" s="67">
        <v>4</v>
      </c>
      <c r="AE189" s="67">
        <v>74250</v>
      </c>
      <c r="AF189" s="67">
        <v>297000</v>
      </c>
      <c r="AH189" s="62">
        <f t="shared" ref="AH189:AH252" si="69">IF(AF189&gt;0,AF189*AG189,"")</f>
        <v>0</v>
      </c>
      <c r="AI189" s="62" t="str">
        <f t="shared" ref="AI189:AI252" si="70">IF(AH189&lt;&gt;"","5111","")</f>
        <v>5111</v>
      </c>
      <c r="AN189" s="62">
        <v>8</v>
      </c>
      <c r="AP189" s="62">
        <f t="shared" ref="AP189:AP252" si="71">AF189*AN189/100</f>
        <v>23760</v>
      </c>
      <c r="AQ189" s="62" t="str">
        <f t="shared" ref="AQ189:AQ252" si="72">IF(AN189&lt;&gt;"","33311","")</f>
        <v>33311</v>
      </c>
      <c r="AR189" s="62" t="str">
        <f t="shared" ref="AR189:AR252" si="73">IF(AN189&lt;&gt;"","1","")</f>
        <v>1</v>
      </c>
      <c r="AS189" s="78" t="s">
        <v>7217</v>
      </c>
      <c r="AT189" s="67" t="str">
        <f t="shared" ref="AT189:AT252" si="74">IF(W189&lt;&gt;"","632","")</f>
        <v>632</v>
      </c>
      <c r="AU189" s="67" t="str">
        <f t="shared" ref="AU189:AU252" si="75">IF(W189&lt;&gt;"","156","")</f>
        <v>156</v>
      </c>
      <c r="AY189" s="68" t="s">
        <v>18206</v>
      </c>
      <c r="AZ189" s="68" t="s">
        <v>18206</v>
      </c>
    </row>
    <row r="190" spans="6:52" x14ac:dyDescent="0.25">
      <c r="F190" s="62">
        <v>0</v>
      </c>
      <c r="H190" s="80">
        <v>46170</v>
      </c>
      <c r="I190" s="80">
        <v>46170</v>
      </c>
      <c r="J190" s="62" t="str">
        <f t="shared" si="56"/>
        <v>BH15215</v>
      </c>
      <c r="K190" s="62" t="str">
        <f t="shared" si="57"/>
        <v>XK18005</v>
      </c>
      <c r="L190" s="67" t="s">
        <v>18206</v>
      </c>
      <c r="O190" s="67" t="s">
        <v>15130</v>
      </c>
      <c r="S190" s="68" t="s">
        <v>18206</v>
      </c>
      <c r="U190" s="67" t="s">
        <v>1837</v>
      </c>
      <c r="V190" s="67">
        <v>60</v>
      </c>
      <c r="W190" s="67" t="s">
        <v>37</v>
      </c>
      <c r="X190" s="67" t="s">
        <v>38</v>
      </c>
      <c r="Z190" s="62" t="str">
        <f t="shared" si="67"/>
        <v>131</v>
      </c>
      <c r="AA190" s="62" t="str">
        <f t="shared" si="68"/>
        <v>5111</v>
      </c>
      <c r="AB190" s="62" t="s">
        <v>19</v>
      </c>
      <c r="AC190" s="67">
        <v>4</v>
      </c>
      <c r="AE190" s="67">
        <v>43560</v>
      </c>
      <c r="AF190" s="67">
        <v>174240</v>
      </c>
      <c r="AH190" s="62">
        <f t="shared" si="69"/>
        <v>0</v>
      </c>
      <c r="AI190" s="62" t="str">
        <f t="shared" si="70"/>
        <v>5111</v>
      </c>
      <c r="AN190" s="62">
        <v>8</v>
      </c>
      <c r="AP190" s="62">
        <f t="shared" si="71"/>
        <v>13939.2</v>
      </c>
      <c r="AQ190" s="62" t="str">
        <f t="shared" si="72"/>
        <v>33311</v>
      </c>
      <c r="AR190" s="62" t="str">
        <f t="shared" si="73"/>
        <v>1</v>
      </c>
      <c r="AS190" s="78" t="s">
        <v>7217</v>
      </c>
      <c r="AT190" s="67" t="str">
        <f t="shared" si="74"/>
        <v>632</v>
      </c>
      <c r="AU190" s="67" t="str">
        <f t="shared" si="75"/>
        <v>156</v>
      </c>
      <c r="AY190" s="68" t="s">
        <v>18206</v>
      </c>
      <c r="AZ190" s="68" t="s">
        <v>18206</v>
      </c>
    </row>
    <row r="191" spans="6:52" x14ac:dyDescent="0.25">
      <c r="F191" s="62">
        <v>0</v>
      </c>
      <c r="H191" s="80">
        <v>46170</v>
      </c>
      <c r="I191" s="80">
        <v>46170</v>
      </c>
      <c r="J191" s="62" t="str">
        <f t="shared" si="56"/>
        <v>BH15215</v>
      </c>
      <c r="K191" s="62" t="str">
        <f t="shared" si="57"/>
        <v>XK18005</v>
      </c>
      <c r="L191" s="67" t="s">
        <v>18206</v>
      </c>
      <c r="O191" s="67" t="s">
        <v>15130</v>
      </c>
      <c r="S191" s="68" t="s">
        <v>18206</v>
      </c>
      <c r="U191" s="67" t="s">
        <v>1837</v>
      </c>
      <c r="V191" s="67">
        <v>60</v>
      </c>
      <c r="W191" s="67" t="s">
        <v>41</v>
      </c>
      <c r="X191" s="67" t="s">
        <v>42</v>
      </c>
      <c r="Z191" s="62" t="str">
        <f t="shared" si="67"/>
        <v>131</v>
      </c>
      <c r="AA191" s="62" t="str">
        <f t="shared" si="68"/>
        <v>5111</v>
      </c>
      <c r="AB191" s="62" t="s">
        <v>19</v>
      </c>
      <c r="AC191" s="67">
        <v>2</v>
      </c>
      <c r="AE191" s="67">
        <v>46000</v>
      </c>
      <c r="AF191" s="67">
        <v>92000</v>
      </c>
      <c r="AH191" s="62">
        <f t="shared" si="69"/>
        <v>0</v>
      </c>
      <c r="AI191" s="62" t="str">
        <f t="shared" si="70"/>
        <v>5111</v>
      </c>
      <c r="AN191" s="62">
        <v>8</v>
      </c>
      <c r="AP191" s="62">
        <f t="shared" si="71"/>
        <v>7360</v>
      </c>
      <c r="AQ191" s="62" t="str">
        <f t="shared" si="72"/>
        <v>33311</v>
      </c>
      <c r="AR191" s="62" t="str">
        <f t="shared" si="73"/>
        <v>1</v>
      </c>
      <c r="AS191" s="78" t="s">
        <v>7217</v>
      </c>
      <c r="AT191" s="67" t="str">
        <f t="shared" si="74"/>
        <v>632</v>
      </c>
      <c r="AU191" s="67" t="str">
        <f t="shared" si="75"/>
        <v>156</v>
      </c>
      <c r="AY191" s="68" t="s">
        <v>18206</v>
      </c>
      <c r="AZ191" s="68" t="s">
        <v>18206</v>
      </c>
    </row>
    <row r="192" spans="6:52" x14ac:dyDescent="0.25">
      <c r="F192" s="62">
        <v>0</v>
      </c>
      <c r="H192" s="80">
        <v>46170</v>
      </c>
      <c r="I192" s="80">
        <v>46170</v>
      </c>
      <c r="J192" s="62" t="str">
        <f t="shared" si="56"/>
        <v>BH15215</v>
      </c>
      <c r="K192" s="62" t="str">
        <f t="shared" si="57"/>
        <v>XK18005</v>
      </c>
      <c r="L192" s="67" t="s">
        <v>18206</v>
      </c>
      <c r="O192" s="67" t="s">
        <v>15130</v>
      </c>
      <c r="S192" s="68" t="s">
        <v>18206</v>
      </c>
      <c r="U192" s="67" t="s">
        <v>1837</v>
      </c>
      <c r="V192" s="67">
        <v>60</v>
      </c>
      <c r="W192" s="67" t="s">
        <v>20</v>
      </c>
      <c r="X192" s="67" t="s">
        <v>21</v>
      </c>
      <c r="Z192" s="62" t="str">
        <f t="shared" si="67"/>
        <v>131</v>
      </c>
      <c r="AA192" s="62" t="str">
        <f t="shared" si="68"/>
        <v>5111</v>
      </c>
      <c r="AB192" s="62" t="s">
        <v>19</v>
      </c>
      <c r="AC192" s="67">
        <v>3</v>
      </c>
      <c r="AE192" s="67">
        <v>116611</v>
      </c>
      <c r="AF192" s="67">
        <v>349833</v>
      </c>
      <c r="AH192" s="62">
        <f t="shared" si="69"/>
        <v>0</v>
      </c>
      <c r="AI192" s="62" t="str">
        <f t="shared" si="70"/>
        <v>5111</v>
      </c>
      <c r="AN192" s="62">
        <v>8</v>
      </c>
      <c r="AP192" s="62">
        <f t="shared" si="71"/>
        <v>27986.639999999999</v>
      </c>
      <c r="AQ192" s="62" t="str">
        <f t="shared" si="72"/>
        <v>33311</v>
      </c>
      <c r="AR192" s="62" t="str">
        <f t="shared" si="73"/>
        <v>1</v>
      </c>
      <c r="AS192" s="78" t="s">
        <v>7217</v>
      </c>
      <c r="AT192" s="67" t="str">
        <f t="shared" si="74"/>
        <v>632</v>
      </c>
      <c r="AU192" s="67" t="str">
        <f t="shared" si="75"/>
        <v>156</v>
      </c>
      <c r="AY192" s="68" t="s">
        <v>18206</v>
      </c>
      <c r="AZ192" s="68" t="s">
        <v>18206</v>
      </c>
    </row>
    <row r="193" spans="6:52" x14ac:dyDescent="0.25">
      <c r="F193" s="62">
        <v>0</v>
      </c>
      <c r="H193" s="80">
        <v>46170</v>
      </c>
      <c r="I193" s="80">
        <v>46170</v>
      </c>
      <c r="J193" s="62" t="str">
        <f t="shared" si="56"/>
        <v>BH15215</v>
      </c>
      <c r="K193" s="62" t="str">
        <f t="shared" si="57"/>
        <v>XK18005</v>
      </c>
      <c r="L193" s="67" t="s">
        <v>18206</v>
      </c>
      <c r="O193" s="67" t="s">
        <v>15130</v>
      </c>
      <c r="S193" s="68" t="s">
        <v>18206</v>
      </c>
      <c r="U193" s="67" t="s">
        <v>1837</v>
      </c>
      <c r="V193" s="67">
        <v>60</v>
      </c>
      <c r="W193" s="67" t="s">
        <v>31</v>
      </c>
      <c r="X193" s="67" t="s">
        <v>32</v>
      </c>
      <c r="Z193" s="62" t="str">
        <f t="shared" si="67"/>
        <v>131</v>
      </c>
      <c r="AA193" s="62" t="str">
        <f t="shared" si="68"/>
        <v>5111</v>
      </c>
      <c r="AB193" s="62" t="s">
        <v>19</v>
      </c>
      <c r="AC193" s="67">
        <v>2</v>
      </c>
      <c r="AE193" s="67">
        <v>70950</v>
      </c>
      <c r="AF193" s="67">
        <v>141900</v>
      </c>
      <c r="AH193" s="62">
        <f t="shared" si="69"/>
        <v>0</v>
      </c>
      <c r="AI193" s="62" t="str">
        <f t="shared" si="70"/>
        <v>5111</v>
      </c>
      <c r="AN193" s="62">
        <v>8</v>
      </c>
      <c r="AP193" s="62">
        <f t="shared" si="71"/>
        <v>11352</v>
      </c>
      <c r="AQ193" s="62" t="str">
        <f t="shared" si="72"/>
        <v>33311</v>
      </c>
      <c r="AR193" s="62" t="str">
        <f t="shared" si="73"/>
        <v>1</v>
      </c>
      <c r="AS193" s="78" t="s">
        <v>7217</v>
      </c>
      <c r="AT193" s="67" t="str">
        <f t="shared" si="74"/>
        <v>632</v>
      </c>
      <c r="AU193" s="67" t="str">
        <f t="shared" si="75"/>
        <v>156</v>
      </c>
      <c r="AY193" s="68" t="s">
        <v>18206</v>
      </c>
      <c r="AZ193" s="68" t="s">
        <v>18206</v>
      </c>
    </row>
    <row r="194" spans="6:52" x14ac:dyDescent="0.25">
      <c r="F194" s="62">
        <v>0</v>
      </c>
      <c r="H194" s="80">
        <v>46170</v>
      </c>
      <c r="I194" s="80">
        <v>46170</v>
      </c>
      <c r="J194" s="62" t="str">
        <f t="shared" si="56"/>
        <v>BH15216</v>
      </c>
      <c r="K194" s="62" t="str">
        <f t="shared" si="57"/>
        <v>XK18006</v>
      </c>
      <c r="L194" s="67" t="s">
        <v>18207</v>
      </c>
      <c r="O194" s="67" t="s">
        <v>15104</v>
      </c>
      <c r="S194" s="68" t="s">
        <v>18207</v>
      </c>
      <c r="U194" s="67" t="s">
        <v>1837</v>
      </c>
      <c r="V194" s="67">
        <v>60</v>
      </c>
      <c r="W194" s="67" t="s">
        <v>25</v>
      </c>
      <c r="X194" s="67" t="s">
        <v>26</v>
      </c>
      <c r="Z194" s="62" t="str">
        <f t="shared" si="67"/>
        <v>131</v>
      </c>
      <c r="AA194" s="62" t="str">
        <f t="shared" si="68"/>
        <v>5111</v>
      </c>
      <c r="AB194" s="62" t="s">
        <v>19</v>
      </c>
      <c r="AC194" s="67">
        <v>4</v>
      </c>
      <c r="AE194" s="67">
        <v>61155</v>
      </c>
      <c r="AF194" s="67">
        <v>244620</v>
      </c>
      <c r="AH194" s="62">
        <f t="shared" si="69"/>
        <v>0</v>
      </c>
      <c r="AI194" s="62" t="str">
        <f t="shared" si="70"/>
        <v>5111</v>
      </c>
      <c r="AN194" s="62">
        <v>8</v>
      </c>
      <c r="AP194" s="62">
        <f t="shared" si="71"/>
        <v>19569.599999999999</v>
      </c>
      <c r="AQ194" s="62" t="str">
        <f t="shared" si="72"/>
        <v>33311</v>
      </c>
      <c r="AR194" s="62" t="str">
        <f t="shared" si="73"/>
        <v>1</v>
      </c>
      <c r="AS194" s="78" t="s">
        <v>7217</v>
      </c>
      <c r="AT194" s="67" t="str">
        <f t="shared" si="74"/>
        <v>632</v>
      </c>
      <c r="AU194" s="67" t="str">
        <f t="shared" si="75"/>
        <v>156</v>
      </c>
      <c r="AY194" s="68" t="s">
        <v>18207</v>
      </c>
      <c r="AZ194" s="68" t="s">
        <v>18207</v>
      </c>
    </row>
    <row r="195" spans="6:52" x14ac:dyDescent="0.25">
      <c r="F195" s="62">
        <v>0</v>
      </c>
      <c r="H195" s="80">
        <v>46170</v>
      </c>
      <c r="I195" s="80">
        <v>46170</v>
      </c>
      <c r="J195" s="62" t="str">
        <f t="shared" si="56"/>
        <v>BH15216</v>
      </c>
      <c r="K195" s="62" t="str">
        <f t="shared" si="57"/>
        <v>XK18006</v>
      </c>
      <c r="L195" s="67" t="s">
        <v>18207</v>
      </c>
      <c r="O195" s="67" t="s">
        <v>15104</v>
      </c>
      <c r="S195" s="68" t="s">
        <v>18207</v>
      </c>
      <c r="U195" s="67" t="s">
        <v>1837</v>
      </c>
      <c r="V195" s="67">
        <v>60</v>
      </c>
      <c r="W195" s="67" t="s">
        <v>41</v>
      </c>
      <c r="X195" s="67" t="s">
        <v>42</v>
      </c>
      <c r="Z195" s="62" t="str">
        <f t="shared" si="67"/>
        <v>131</v>
      </c>
      <c r="AA195" s="62" t="str">
        <f t="shared" si="68"/>
        <v>5111</v>
      </c>
      <c r="AB195" s="62" t="s">
        <v>19</v>
      </c>
      <c r="AC195" s="67">
        <v>2</v>
      </c>
      <c r="AE195" s="67">
        <v>46000</v>
      </c>
      <c r="AF195" s="67">
        <v>92000</v>
      </c>
      <c r="AH195" s="62">
        <f t="shared" si="69"/>
        <v>0</v>
      </c>
      <c r="AI195" s="62" t="str">
        <f t="shared" si="70"/>
        <v>5111</v>
      </c>
      <c r="AN195" s="62">
        <v>8</v>
      </c>
      <c r="AP195" s="62">
        <f t="shared" si="71"/>
        <v>7360</v>
      </c>
      <c r="AQ195" s="62" t="str">
        <f t="shared" si="72"/>
        <v>33311</v>
      </c>
      <c r="AR195" s="62" t="str">
        <f t="shared" si="73"/>
        <v>1</v>
      </c>
      <c r="AS195" s="78" t="s">
        <v>7217</v>
      </c>
      <c r="AT195" s="67" t="str">
        <f t="shared" si="74"/>
        <v>632</v>
      </c>
      <c r="AU195" s="67" t="str">
        <f t="shared" si="75"/>
        <v>156</v>
      </c>
      <c r="AY195" s="68" t="s">
        <v>18207</v>
      </c>
      <c r="AZ195" s="68" t="s">
        <v>18207</v>
      </c>
    </row>
    <row r="196" spans="6:52" x14ac:dyDescent="0.25">
      <c r="F196" s="62">
        <v>0</v>
      </c>
      <c r="H196" s="80">
        <v>46170</v>
      </c>
      <c r="I196" s="80">
        <v>46170</v>
      </c>
      <c r="J196" s="62" t="str">
        <f t="shared" si="56"/>
        <v>BH15216</v>
      </c>
      <c r="K196" s="62" t="str">
        <f t="shared" si="57"/>
        <v>XK18006</v>
      </c>
      <c r="L196" s="67" t="s">
        <v>18207</v>
      </c>
      <c r="O196" s="67" t="s">
        <v>15104</v>
      </c>
      <c r="S196" s="68" t="s">
        <v>18207</v>
      </c>
      <c r="U196" s="67" t="s">
        <v>1837</v>
      </c>
      <c r="V196" s="67">
        <v>60</v>
      </c>
      <c r="W196" s="67" t="s">
        <v>31</v>
      </c>
      <c r="X196" s="67" t="s">
        <v>32</v>
      </c>
      <c r="Z196" s="62" t="str">
        <f t="shared" si="67"/>
        <v>131</v>
      </c>
      <c r="AA196" s="62" t="str">
        <f t="shared" si="68"/>
        <v>5111</v>
      </c>
      <c r="AB196" s="62" t="s">
        <v>19</v>
      </c>
      <c r="AC196" s="67">
        <v>2</v>
      </c>
      <c r="AE196" s="67">
        <v>70950</v>
      </c>
      <c r="AF196" s="67">
        <v>141900</v>
      </c>
      <c r="AH196" s="62">
        <f t="shared" si="69"/>
        <v>0</v>
      </c>
      <c r="AI196" s="62" t="str">
        <f t="shared" si="70"/>
        <v>5111</v>
      </c>
      <c r="AN196" s="62">
        <v>8</v>
      </c>
      <c r="AP196" s="62">
        <f t="shared" si="71"/>
        <v>11352</v>
      </c>
      <c r="AQ196" s="62" t="str">
        <f t="shared" si="72"/>
        <v>33311</v>
      </c>
      <c r="AR196" s="62" t="str">
        <f t="shared" si="73"/>
        <v>1</v>
      </c>
      <c r="AS196" s="78" t="s">
        <v>7217</v>
      </c>
      <c r="AT196" s="67" t="str">
        <f t="shared" si="74"/>
        <v>632</v>
      </c>
      <c r="AU196" s="67" t="str">
        <f t="shared" si="75"/>
        <v>156</v>
      </c>
      <c r="AY196" s="68" t="s">
        <v>18207</v>
      </c>
      <c r="AZ196" s="68" t="s">
        <v>18207</v>
      </c>
    </row>
    <row r="197" spans="6:52" x14ac:dyDescent="0.25">
      <c r="F197" s="62">
        <v>0</v>
      </c>
      <c r="H197" s="80">
        <v>46170</v>
      </c>
      <c r="I197" s="80">
        <v>46170</v>
      </c>
      <c r="J197" s="62" t="str">
        <f t="shared" si="56"/>
        <v>BH15216</v>
      </c>
      <c r="K197" s="62" t="str">
        <f t="shared" si="57"/>
        <v>XK18006</v>
      </c>
      <c r="L197" s="67" t="s">
        <v>18207</v>
      </c>
      <c r="O197" s="67" t="s">
        <v>15104</v>
      </c>
      <c r="S197" s="68" t="s">
        <v>18207</v>
      </c>
      <c r="U197" s="67" t="s">
        <v>1837</v>
      </c>
      <c r="V197" s="67">
        <v>60</v>
      </c>
      <c r="W197" s="67" t="s">
        <v>29</v>
      </c>
      <c r="X197" s="67" t="s">
        <v>30</v>
      </c>
      <c r="Z197" s="62" t="str">
        <f t="shared" si="67"/>
        <v>131</v>
      </c>
      <c r="AA197" s="62" t="str">
        <f t="shared" si="68"/>
        <v>5111</v>
      </c>
      <c r="AB197" s="62" t="s">
        <v>19</v>
      </c>
      <c r="AC197" s="67">
        <v>4</v>
      </c>
      <c r="AE197" s="67">
        <v>74250</v>
      </c>
      <c r="AF197" s="67">
        <v>297000</v>
      </c>
      <c r="AH197" s="62">
        <f t="shared" si="69"/>
        <v>0</v>
      </c>
      <c r="AI197" s="62" t="str">
        <f t="shared" si="70"/>
        <v>5111</v>
      </c>
      <c r="AN197" s="62">
        <v>8</v>
      </c>
      <c r="AP197" s="62">
        <f t="shared" si="71"/>
        <v>23760</v>
      </c>
      <c r="AQ197" s="62" t="str">
        <f t="shared" si="72"/>
        <v>33311</v>
      </c>
      <c r="AR197" s="62" t="str">
        <f t="shared" si="73"/>
        <v>1</v>
      </c>
      <c r="AS197" s="78" t="s">
        <v>7217</v>
      </c>
      <c r="AT197" s="67" t="str">
        <f t="shared" si="74"/>
        <v>632</v>
      </c>
      <c r="AU197" s="67" t="str">
        <f t="shared" si="75"/>
        <v>156</v>
      </c>
      <c r="AY197" s="68" t="s">
        <v>18207</v>
      </c>
      <c r="AZ197" s="68" t="s">
        <v>18207</v>
      </c>
    </row>
    <row r="198" spans="6:52" x14ac:dyDescent="0.25">
      <c r="F198" s="62">
        <v>0</v>
      </c>
      <c r="H198" s="80">
        <v>46170</v>
      </c>
      <c r="I198" s="80">
        <v>46170</v>
      </c>
      <c r="J198" s="62" t="str">
        <f t="shared" si="56"/>
        <v>BH15216</v>
      </c>
      <c r="K198" s="62" t="str">
        <f t="shared" si="57"/>
        <v>XK18006</v>
      </c>
      <c r="L198" s="67" t="s">
        <v>18207</v>
      </c>
      <c r="O198" s="67" t="s">
        <v>15104</v>
      </c>
      <c r="S198" s="68" t="s">
        <v>18207</v>
      </c>
      <c r="U198" s="67" t="s">
        <v>1837</v>
      </c>
      <c r="V198" s="67">
        <v>60</v>
      </c>
      <c r="W198" s="67" t="s">
        <v>22</v>
      </c>
      <c r="X198" s="67" t="s">
        <v>23</v>
      </c>
      <c r="Z198" s="62" t="str">
        <f t="shared" si="67"/>
        <v>131</v>
      </c>
      <c r="AA198" s="62" t="str">
        <f t="shared" si="68"/>
        <v>5111</v>
      </c>
      <c r="AB198" s="62" t="s">
        <v>19</v>
      </c>
      <c r="AC198" s="67">
        <v>4</v>
      </c>
      <c r="AE198" s="67">
        <v>55201</v>
      </c>
      <c r="AF198" s="67">
        <v>220804</v>
      </c>
      <c r="AH198" s="62">
        <f t="shared" si="69"/>
        <v>0</v>
      </c>
      <c r="AI198" s="62" t="str">
        <f t="shared" si="70"/>
        <v>5111</v>
      </c>
      <c r="AN198" s="62">
        <v>8</v>
      </c>
      <c r="AP198" s="62">
        <f t="shared" si="71"/>
        <v>17664.32</v>
      </c>
      <c r="AQ198" s="62" t="str">
        <f t="shared" si="72"/>
        <v>33311</v>
      </c>
      <c r="AR198" s="62" t="str">
        <f t="shared" si="73"/>
        <v>1</v>
      </c>
      <c r="AS198" s="78" t="s">
        <v>7217</v>
      </c>
      <c r="AT198" s="67" t="str">
        <f t="shared" si="74"/>
        <v>632</v>
      </c>
      <c r="AU198" s="67" t="str">
        <f t="shared" si="75"/>
        <v>156</v>
      </c>
      <c r="AY198" s="68" t="s">
        <v>18207</v>
      </c>
      <c r="AZ198" s="68" t="s">
        <v>18207</v>
      </c>
    </row>
    <row r="199" spans="6:52" x14ac:dyDescent="0.25">
      <c r="F199" s="62">
        <v>0</v>
      </c>
      <c r="H199" s="80">
        <v>46170</v>
      </c>
      <c r="I199" s="80">
        <v>46170</v>
      </c>
      <c r="J199" s="62" t="str">
        <f t="shared" si="56"/>
        <v>BH15216</v>
      </c>
      <c r="K199" s="62" t="str">
        <f t="shared" si="57"/>
        <v>XK18006</v>
      </c>
      <c r="L199" s="67" t="s">
        <v>18207</v>
      </c>
      <c r="O199" s="67" t="s">
        <v>15104</v>
      </c>
      <c r="S199" s="68" t="s">
        <v>18207</v>
      </c>
      <c r="U199" s="67" t="s">
        <v>1837</v>
      </c>
      <c r="V199" s="67">
        <v>60</v>
      </c>
      <c r="W199" s="67" t="s">
        <v>37</v>
      </c>
      <c r="X199" s="67" t="s">
        <v>38</v>
      </c>
      <c r="Z199" s="62" t="str">
        <f t="shared" si="67"/>
        <v>131</v>
      </c>
      <c r="AA199" s="62" t="str">
        <f t="shared" si="68"/>
        <v>5111</v>
      </c>
      <c r="AB199" s="62" t="s">
        <v>19</v>
      </c>
      <c r="AC199" s="67">
        <v>4</v>
      </c>
      <c r="AE199" s="67">
        <v>43560</v>
      </c>
      <c r="AF199" s="67">
        <v>174240</v>
      </c>
      <c r="AH199" s="62">
        <f t="shared" si="69"/>
        <v>0</v>
      </c>
      <c r="AI199" s="62" t="str">
        <f t="shared" si="70"/>
        <v>5111</v>
      </c>
      <c r="AN199" s="62">
        <v>8</v>
      </c>
      <c r="AP199" s="62">
        <f t="shared" si="71"/>
        <v>13939.2</v>
      </c>
      <c r="AQ199" s="62" t="str">
        <f t="shared" si="72"/>
        <v>33311</v>
      </c>
      <c r="AR199" s="62" t="str">
        <f t="shared" si="73"/>
        <v>1</v>
      </c>
      <c r="AS199" s="78" t="s">
        <v>7217</v>
      </c>
      <c r="AT199" s="67" t="str">
        <f t="shared" si="74"/>
        <v>632</v>
      </c>
      <c r="AU199" s="67" t="str">
        <f t="shared" si="75"/>
        <v>156</v>
      </c>
      <c r="AY199" s="68" t="s">
        <v>18207</v>
      </c>
      <c r="AZ199" s="68" t="s">
        <v>18207</v>
      </c>
    </row>
    <row r="200" spans="6:52" x14ac:dyDescent="0.25">
      <c r="F200" s="62">
        <v>0</v>
      </c>
      <c r="H200" s="80">
        <v>46170</v>
      </c>
      <c r="I200" s="80">
        <v>46170</v>
      </c>
      <c r="J200" s="62" t="str">
        <f t="shared" si="56"/>
        <v>BH15216</v>
      </c>
      <c r="K200" s="62" t="str">
        <f t="shared" si="57"/>
        <v>XK18006</v>
      </c>
      <c r="L200" s="67" t="s">
        <v>18207</v>
      </c>
      <c r="O200" s="67" t="s">
        <v>15104</v>
      </c>
      <c r="S200" s="68" t="s">
        <v>18207</v>
      </c>
      <c r="U200" s="67" t="s">
        <v>1837</v>
      </c>
      <c r="V200" s="67">
        <v>60</v>
      </c>
      <c r="W200" s="67" t="s">
        <v>17</v>
      </c>
      <c r="X200" s="67" t="s">
        <v>18</v>
      </c>
      <c r="Z200" s="62" t="str">
        <f t="shared" si="67"/>
        <v>131</v>
      </c>
      <c r="AA200" s="62" t="str">
        <f t="shared" si="68"/>
        <v>5111</v>
      </c>
      <c r="AB200" s="62" t="s">
        <v>19</v>
      </c>
      <c r="AC200" s="67">
        <v>4</v>
      </c>
      <c r="AE200" s="67">
        <v>71081</v>
      </c>
      <c r="AF200" s="67">
        <v>284324</v>
      </c>
      <c r="AH200" s="62">
        <f t="shared" si="69"/>
        <v>0</v>
      </c>
      <c r="AI200" s="62" t="str">
        <f t="shared" si="70"/>
        <v>5111</v>
      </c>
      <c r="AN200" s="62">
        <v>8</v>
      </c>
      <c r="AP200" s="62">
        <f t="shared" si="71"/>
        <v>22745.919999999998</v>
      </c>
      <c r="AQ200" s="62" t="str">
        <f t="shared" si="72"/>
        <v>33311</v>
      </c>
      <c r="AR200" s="62" t="str">
        <f t="shared" si="73"/>
        <v>1</v>
      </c>
      <c r="AS200" s="78" t="s">
        <v>7217</v>
      </c>
      <c r="AT200" s="67" t="str">
        <f t="shared" si="74"/>
        <v>632</v>
      </c>
      <c r="AU200" s="67" t="str">
        <f t="shared" si="75"/>
        <v>156</v>
      </c>
      <c r="AY200" s="68" t="s">
        <v>18207</v>
      </c>
      <c r="AZ200" s="68" t="s">
        <v>18207</v>
      </c>
    </row>
    <row r="201" spans="6:52" x14ac:dyDescent="0.25">
      <c r="F201" s="62">
        <v>0</v>
      </c>
      <c r="H201" s="80">
        <v>46170</v>
      </c>
      <c r="I201" s="80">
        <v>46170</v>
      </c>
      <c r="J201" s="62" t="str">
        <f t="shared" si="56"/>
        <v>BH15217</v>
      </c>
      <c r="K201" s="62" t="str">
        <f t="shared" si="57"/>
        <v>XK18007</v>
      </c>
      <c r="L201" s="67" t="s">
        <v>18208</v>
      </c>
      <c r="O201" s="67" t="s">
        <v>15104</v>
      </c>
      <c r="S201" s="68" t="s">
        <v>18208</v>
      </c>
      <c r="U201" s="67" t="s">
        <v>1837</v>
      </c>
      <c r="V201" s="67">
        <v>60</v>
      </c>
      <c r="W201" s="67" t="s">
        <v>37</v>
      </c>
      <c r="X201" s="67" t="s">
        <v>38</v>
      </c>
      <c r="Z201" s="62" t="str">
        <f t="shared" si="67"/>
        <v>131</v>
      </c>
      <c r="AA201" s="62" t="str">
        <f t="shared" si="68"/>
        <v>5111</v>
      </c>
      <c r="AB201" s="62" t="s">
        <v>19</v>
      </c>
      <c r="AC201" s="67">
        <v>6</v>
      </c>
      <c r="AE201" s="67">
        <v>43560</v>
      </c>
      <c r="AF201" s="67">
        <v>261360</v>
      </c>
      <c r="AH201" s="62">
        <f t="shared" si="69"/>
        <v>0</v>
      </c>
      <c r="AI201" s="62" t="str">
        <f t="shared" si="70"/>
        <v>5111</v>
      </c>
      <c r="AN201" s="62">
        <v>8</v>
      </c>
      <c r="AP201" s="62">
        <f t="shared" si="71"/>
        <v>20908.8</v>
      </c>
      <c r="AQ201" s="62" t="str">
        <f t="shared" si="72"/>
        <v>33311</v>
      </c>
      <c r="AR201" s="62" t="str">
        <f t="shared" si="73"/>
        <v>1</v>
      </c>
      <c r="AS201" s="78" t="s">
        <v>7217</v>
      </c>
      <c r="AT201" s="67" t="str">
        <f t="shared" si="74"/>
        <v>632</v>
      </c>
      <c r="AU201" s="67" t="str">
        <f t="shared" si="75"/>
        <v>156</v>
      </c>
      <c r="AY201" s="68" t="s">
        <v>18208</v>
      </c>
      <c r="AZ201" s="68" t="s">
        <v>18208</v>
      </c>
    </row>
    <row r="202" spans="6:52" x14ac:dyDescent="0.25">
      <c r="F202" s="62">
        <v>0</v>
      </c>
      <c r="H202" s="80">
        <v>46170</v>
      </c>
      <c r="I202" s="80">
        <v>46170</v>
      </c>
      <c r="J202" s="62" t="str">
        <f t="shared" ref="J202:J265" si="76">IF(AY202="","",IF(AY202=AY201,J201,"BH"&amp;VALUE(RIGHT(J201,LEN(J201)-2))+1))</f>
        <v>BH15217</v>
      </c>
      <c r="K202" s="62" t="str">
        <f t="shared" ref="K202:K265" si="77">IF(AZ202="","",IF(AZ202=AZ201,K201,"XK"&amp;VALUE(RIGHT(K201,LEN(K201)-2))+1))</f>
        <v>XK18007</v>
      </c>
      <c r="L202" s="67" t="s">
        <v>18208</v>
      </c>
      <c r="O202" s="67" t="s">
        <v>15104</v>
      </c>
      <c r="S202" s="68" t="s">
        <v>18208</v>
      </c>
      <c r="U202" s="67" t="s">
        <v>1837</v>
      </c>
      <c r="V202" s="67">
        <v>60</v>
      </c>
      <c r="W202" s="67" t="s">
        <v>29</v>
      </c>
      <c r="X202" s="67" t="s">
        <v>30</v>
      </c>
      <c r="Z202" s="62" t="str">
        <f t="shared" si="67"/>
        <v>131</v>
      </c>
      <c r="AA202" s="62" t="str">
        <f t="shared" si="68"/>
        <v>5111</v>
      </c>
      <c r="AB202" s="62" t="s">
        <v>19</v>
      </c>
      <c r="AC202" s="67">
        <v>4</v>
      </c>
      <c r="AE202" s="67">
        <v>74250</v>
      </c>
      <c r="AF202" s="67">
        <v>297000</v>
      </c>
      <c r="AH202" s="62">
        <f t="shared" si="69"/>
        <v>0</v>
      </c>
      <c r="AI202" s="62" t="str">
        <f t="shared" si="70"/>
        <v>5111</v>
      </c>
      <c r="AN202" s="62">
        <v>8</v>
      </c>
      <c r="AP202" s="62">
        <f t="shared" si="71"/>
        <v>23760</v>
      </c>
      <c r="AQ202" s="62" t="str">
        <f t="shared" si="72"/>
        <v>33311</v>
      </c>
      <c r="AR202" s="62" t="str">
        <f t="shared" si="73"/>
        <v>1</v>
      </c>
      <c r="AS202" s="78" t="s">
        <v>7217</v>
      </c>
      <c r="AT202" s="67" t="str">
        <f t="shared" si="74"/>
        <v>632</v>
      </c>
      <c r="AU202" s="67" t="str">
        <f t="shared" si="75"/>
        <v>156</v>
      </c>
      <c r="AY202" s="68" t="s">
        <v>18208</v>
      </c>
      <c r="AZ202" s="68" t="s">
        <v>18208</v>
      </c>
    </row>
    <row r="203" spans="6:52" x14ac:dyDescent="0.25">
      <c r="F203" s="62">
        <v>0</v>
      </c>
      <c r="H203" s="80">
        <v>46170</v>
      </c>
      <c r="I203" s="80">
        <v>46170</v>
      </c>
      <c r="J203" s="62" t="str">
        <f t="shared" si="76"/>
        <v>BH15217</v>
      </c>
      <c r="K203" s="62" t="str">
        <f t="shared" si="77"/>
        <v>XK18007</v>
      </c>
      <c r="L203" s="67" t="s">
        <v>18208</v>
      </c>
      <c r="O203" s="67" t="s">
        <v>15104</v>
      </c>
      <c r="S203" s="68" t="s">
        <v>18208</v>
      </c>
      <c r="U203" s="67" t="s">
        <v>1837</v>
      </c>
      <c r="V203" s="67">
        <v>60</v>
      </c>
      <c r="W203" s="67" t="s">
        <v>17</v>
      </c>
      <c r="X203" s="67" t="s">
        <v>18</v>
      </c>
      <c r="Z203" s="62" t="str">
        <f t="shared" si="67"/>
        <v>131</v>
      </c>
      <c r="AA203" s="62" t="str">
        <f t="shared" si="68"/>
        <v>5111</v>
      </c>
      <c r="AB203" s="62" t="s">
        <v>19</v>
      </c>
      <c r="AC203" s="67">
        <v>2</v>
      </c>
      <c r="AE203" s="67">
        <v>71081</v>
      </c>
      <c r="AF203" s="67">
        <v>142162</v>
      </c>
      <c r="AH203" s="62">
        <f t="shared" si="69"/>
        <v>0</v>
      </c>
      <c r="AI203" s="62" t="str">
        <f t="shared" si="70"/>
        <v>5111</v>
      </c>
      <c r="AN203" s="62">
        <v>8</v>
      </c>
      <c r="AP203" s="62">
        <f t="shared" si="71"/>
        <v>11372.96</v>
      </c>
      <c r="AQ203" s="62" t="str">
        <f t="shared" si="72"/>
        <v>33311</v>
      </c>
      <c r="AR203" s="62" t="str">
        <f t="shared" si="73"/>
        <v>1</v>
      </c>
      <c r="AS203" s="78" t="s">
        <v>7217</v>
      </c>
      <c r="AT203" s="67" t="str">
        <f t="shared" si="74"/>
        <v>632</v>
      </c>
      <c r="AU203" s="67" t="str">
        <f t="shared" si="75"/>
        <v>156</v>
      </c>
      <c r="AY203" s="68" t="s">
        <v>18208</v>
      </c>
      <c r="AZ203" s="68" t="s">
        <v>18208</v>
      </c>
    </row>
    <row r="204" spans="6:52" x14ac:dyDescent="0.25">
      <c r="F204" s="62">
        <v>0</v>
      </c>
      <c r="H204" s="80">
        <v>46170</v>
      </c>
      <c r="I204" s="80">
        <v>46170</v>
      </c>
      <c r="J204" s="62" t="str">
        <f t="shared" si="76"/>
        <v>BH15217</v>
      </c>
      <c r="K204" s="62" t="str">
        <f t="shared" si="77"/>
        <v>XK18007</v>
      </c>
      <c r="L204" s="67" t="s">
        <v>18208</v>
      </c>
      <c r="O204" s="67" t="s">
        <v>15104</v>
      </c>
      <c r="S204" s="68" t="s">
        <v>18208</v>
      </c>
      <c r="U204" s="67" t="s">
        <v>1837</v>
      </c>
      <c r="V204" s="67">
        <v>60</v>
      </c>
      <c r="W204" s="67" t="s">
        <v>31</v>
      </c>
      <c r="X204" s="67" t="s">
        <v>32</v>
      </c>
      <c r="Z204" s="62" t="str">
        <f t="shared" si="67"/>
        <v>131</v>
      </c>
      <c r="AA204" s="62" t="str">
        <f t="shared" si="68"/>
        <v>5111</v>
      </c>
      <c r="AB204" s="62" t="s">
        <v>19</v>
      </c>
      <c r="AC204" s="67">
        <v>2</v>
      </c>
      <c r="AE204" s="67">
        <v>70950</v>
      </c>
      <c r="AF204" s="67">
        <v>141900</v>
      </c>
      <c r="AH204" s="62">
        <f t="shared" si="69"/>
        <v>0</v>
      </c>
      <c r="AI204" s="62" t="str">
        <f t="shared" si="70"/>
        <v>5111</v>
      </c>
      <c r="AN204" s="62">
        <v>8</v>
      </c>
      <c r="AP204" s="62">
        <f t="shared" si="71"/>
        <v>11352</v>
      </c>
      <c r="AQ204" s="62" t="str">
        <f t="shared" si="72"/>
        <v>33311</v>
      </c>
      <c r="AR204" s="62" t="str">
        <f t="shared" si="73"/>
        <v>1</v>
      </c>
      <c r="AS204" s="78" t="s">
        <v>7217</v>
      </c>
      <c r="AT204" s="67" t="str">
        <f t="shared" si="74"/>
        <v>632</v>
      </c>
      <c r="AU204" s="67" t="str">
        <f t="shared" si="75"/>
        <v>156</v>
      </c>
      <c r="AY204" s="68" t="s">
        <v>18208</v>
      </c>
      <c r="AZ204" s="68" t="s">
        <v>18208</v>
      </c>
    </row>
    <row r="205" spans="6:52" x14ac:dyDescent="0.25">
      <c r="F205" s="62">
        <v>0</v>
      </c>
      <c r="H205" s="80">
        <v>46170</v>
      </c>
      <c r="I205" s="80">
        <v>46170</v>
      </c>
      <c r="J205" s="62" t="str">
        <f t="shared" si="76"/>
        <v>BH15217</v>
      </c>
      <c r="K205" s="62" t="str">
        <f t="shared" si="77"/>
        <v>XK18007</v>
      </c>
      <c r="L205" s="67" t="s">
        <v>18208</v>
      </c>
      <c r="O205" s="67" t="s">
        <v>15104</v>
      </c>
      <c r="S205" s="68" t="s">
        <v>18208</v>
      </c>
      <c r="U205" s="67" t="s">
        <v>1837</v>
      </c>
      <c r="V205" s="67">
        <v>60</v>
      </c>
      <c r="W205" s="67" t="s">
        <v>41</v>
      </c>
      <c r="X205" s="67" t="s">
        <v>42</v>
      </c>
      <c r="Z205" s="62" t="str">
        <f t="shared" si="67"/>
        <v>131</v>
      </c>
      <c r="AA205" s="62" t="str">
        <f t="shared" si="68"/>
        <v>5111</v>
      </c>
      <c r="AB205" s="62" t="s">
        <v>19</v>
      </c>
      <c r="AC205" s="67">
        <v>2</v>
      </c>
      <c r="AE205" s="67">
        <v>46000</v>
      </c>
      <c r="AF205" s="67">
        <v>92000</v>
      </c>
      <c r="AH205" s="62">
        <f t="shared" si="69"/>
        <v>0</v>
      </c>
      <c r="AI205" s="62" t="str">
        <f t="shared" si="70"/>
        <v>5111</v>
      </c>
      <c r="AN205" s="62">
        <v>8</v>
      </c>
      <c r="AP205" s="62">
        <f t="shared" si="71"/>
        <v>7360</v>
      </c>
      <c r="AQ205" s="62" t="str">
        <f t="shared" si="72"/>
        <v>33311</v>
      </c>
      <c r="AR205" s="62" t="str">
        <f t="shared" si="73"/>
        <v>1</v>
      </c>
      <c r="AS205" s="78" t="s">
        <v>7217</v>
      </c>
      <c r="AT205" s="67" t="str">
        <f t="shared" si="74"/>
        <v>632</v>
      </c>
      <c r="AU205" s="67" t="str">
        <f t="shared" si="75"/>
        <v>156</v>
      </c>
      <c r="AY205" s="68" t="s">
        <v>18208</v>
      </c>
      <c r="AZ205" s="68" t="s">
        <v>18208</v>
      </c>
    </row>
    <row r="206" spans="6:52" x14ac:dyDescent="0.25">
      <c r="F206" s="62">
        <v>0</v>
      </c>
      <c r="H206" s="80">
        <v>46170</v>
      </c>
      <c r="I206" s="80">
        <v>46170</v>
      </c>
      <c r="J206" s="62" t="str">
        <f t="shared" si="76"/>
        <v>BH15218</v>
      </c>
      <c r="K206" s="62" t="str">
        <f t="shared" si="77"/>
        <v>XK18008</v>
      </c>
      <c r="L206" s="67" t="s">
        <v>18209</v>
      </c>
      <c r="O206" s="67" t="s">
        <v>15104</v>
      </c>
      <c r="S206" s="68" t="s">
        <v>18209</v>
      </c>
      <c r="U206" s="67" t="s">
        <v>1837</v>
      </c>
      <c r="V206" s="67">
        <v>60</v>
      </c>
      <c r="W206" s="67" t="s">
        <v>22</v>
      </c>
      <c r="X206" s="67" t="s">
        <v>23</v>
      </c>
      <c r="Z206" s="62" t="str">
        <f t="shared" si="67"/>
        <v>131</v>
      </c>
      <c r="AA206" s="62" t="str">
        <f t="shared" si="68"/>
        <v>5111</v>
      </c>
      <c r="AB206" s="62" t="s">
        <v>19</v>
      </c>
      <c r="AC206" s="67">
        <v>4</v>
      </c>
      <c r="AE206" s="67">
        <v>55201</v>
      </c>
      <c r="AF206" s="67">
        <v>220804</v>
      </c>
      <c r="AH206" s="62">
        <f t="shared" si="69"/>
        <v>0</v>
      </c>
      <c r="AI206" s="62" t="str">
        <f t="shared" si="70"/>
        <v>5111</v>
      </c>
      <c r="AN206" s="62">
        <v>8</v>
      </c>
      <c r="AP206" s="62">
        <f t="shared" si="71"/>
        <v>17664.32</v>
      </c>
      <c r="AQ206" s="62" t="str">
        <f t="shared" si="72"/>
        <v>33311</v>
      </c>
      <c r="AR206" s="62" t="str">
        <f t="shared" si="73"/>
        <v>1</v>
      </c>
      <c r="AS206" s="78" t="s">
        <v>7217</v>
      </c>
      <c r="AT206" s="67" t="str">
        <f t="shared" si="74"/>
        <v>632</v>
      </c>
      <c r="AU206" s="67" t="str">
        <f t="shared" si="75"/>
        <v>156</v>
      </c>
      <c r="AY206" s="68" t="s">
        <v>18209</v>
      </c>
      <c r="AZ206" s="68" t="s">
        <v>18209</v>
      </c>
    </row>
    <row r="207" spans="6:52" x14ac:dyDescent="0.25">
      <c r="F207" s="62">
        <v>0</v>
      </c>
      <c r="H207" s="80">
        <v>46170</v>
      </c>
      <c r="I207" s="80">
        <v>46170</v>
      </c>
      <c r="J207" s="62" t="str">
        <f t="shared" si="76"/>
        <v>BH15218</v>
      </c>
      <c r="K207" s="62" t="str">
        <f t="shared" si="77"/>
        <v>XK18008</v>
      </c>
      <c r="L207" s="67" t="s">
        <v>18209</v>
      </c>
      <c r="O207" s="67" t="s">
        <v>15104</v>
      </c>
      <c r="S207" s="68" t="s">
        <v>18209</v>
      </c>
      <c r="U207" s="67" t="s">
        <v>1837</v>
      </c>
      <c r="V207" s="67">
        <v>60</v>
      </c>
      <c r="W207" s="67" t="s">
        <v>31</v>
      </c>
      <c r="X207" s="67" t="s">
        <v>32</v>
      </c>
      <c r="Z207" s="62" t="str">
        <f t="shared" si="67"/>
        <v>131</v>
      </c>
      <c r="AA207" s="62" t="str">
        <f t="shared" si="68"/>
        <v>5111</v>
      </c>
      <c r="AB207" s="62" t="s">
        <v>19</v>
      </c>
      <c r="AC207" s="67">
        <v>2</v>
      </c>
      <c r="AE207" s="67">
        <v>70950</v>
      </c>
      <c r="AF207" s="67">
        <v>141900</v>
      </c>
      <c r="AH207" s="62">
        <f t="shared" si="69"/>
        <v>0</v>
      </c>
      <c r="AI207" s="62" t="str">
        <f t="shared" si="70"/>
        <v>5111</v>
      </c>
      <c r="AN207" s="62">
        <v>8</v>
      </c>
      <c r="AP207" s="62">
        <f t="shared" si="71"/>
        <v>11352</v>
      </c>
      <c r="AQ207" s="62" t="str">
        <f t="shared" si="72"/>
        <v>33311</v>
      </c>
      <c r="AR207" s="62" t="str">
        <f t="shared" si="73"/>
        <v>1</v>
      </c>
      <c r="AS207" s="78" t="s">
        <v>7217</v>
      </c>
      <c r="AT207" s="67" t="str">
        <f t="shared" si="74"/>
        <v>632</v>
      </c>
      <c r="AU207" s="67" t="str">
        <f t="shared" si="75"/>
        <v>156</v>
      </c>
      <c r="AY207" s="68" t="s">
        <v>18209</v>
      </c>
      <c r="AZ207" s="68" t="s">
        <v>18209</v>
      </c>
    </row>
    <row r="208" spans="6:52" x14ac:dyDescent="0.25">
      <c r="F208" s="62">
        <v>0</v>
      </c>
      <c r="H208" s="80">
        <v>46170</v>
      </c>
      <c r="I208" s="80">
        <v>46170</v>
      </c>
      <c r="J208" s="62" t="str">
        <f t="shared" si="76"/>
        <v>BH15218</v>
      </c>
      <c r="K208" s="62" t="str">
        <f t="shared" si="77"/>
        <v>XK18008</v>
      </c>
      <c r="L208" s="67" t="s">
        <v>18209</v>
      </c>
      <c r="O208" s="67" t="s">
        <v>15104</v>
      </c>
      <c r="S208" s="68" t="s">
        <v>18209</v>
      </c>
      <c r="U208" s="67" t="s">
        <v>1837</v>
      </c>
      <c r="V208" s="67">
        <v>60</v>
      </c>
      <c r="W208" s="67" t="s">
        <v>41</v>
      </c>
      <c r="X208" s="67" t="s">
        <v>42</v>
      </c>
      <c r="Z208" s="62" t="str">
        <f t="shared" si="67"/>
        <v>131</v>
      </c>
      <c r="AA208" s="62" t="str">
        <f t="shared" si="68"/>
        <v>5111</v>
      </c>
      <c r="AB208" s="62" t="s">
        <v>19</v>
      </c>
      <c r="AC208" s="67">
        <v>2</v>
      </c>
      <c r="AE208" s="67">
        <v>46000</v>
      </c>
      <c r="AF208" s="67">
        <v>92000</v>
      </c>
      <c r="AH208" s="62">
        <f t="shared" si="69"/>
        <v>0</v>
      </c>
      <c r="AI208" s="62" t="str">
        <f t="shared" si="70"/>
        <v>5111</v>
      </c>
      <c r="AN208" s="62">
        <v>8</v>
      </c>
      <c r="AP208" s="62">
        <f t="shared" si="71"/>
        <v>7360</v>
      </c>
      <c r="AQ208" s="62" t="str">
        <f t="shared" si="72"/>
        <v>33311</v>
      </c>
      <c r="AR208" s="62" t="str">
        <f t="shared" si="73"/>
        <v>1</v>
      </c>
      <c r="AS208" s="78" t="s">
        <v>7217</v>
      </c>
      <c r="AT208" s="67" t="str">
        <f t="shared" si="74"/>
        <v>632</v>
      </c>
      <c r="AU208" s="67" t="str">
        <f t="shared" si="75"/>
        <v>156</v>
      </c>
      <c r="AY208" s="68" t="s">
        <v>18209</v>
      </c>
      <c r="AZ208" s="68" t="s">
        <v>18209</v>
      </c>
    </row>
    <row r="209" spans="6:52" x14ac:dyDescent="0.25">
      <c r="F209" s="62">
        <v>0</v>
      </c>
      <c r="H209" s="80">
        <v>46170</v>
      </c>
      <c r="I209" s="80">
        <v>46170</v>
      </c>
      <c r="J209" s="62" t="str">
        <f t="shared" si="76"/>
        <v>BH15218</v>
      </c>
      <c r="K209" s="62" t="str">
        <f t="shared" si="77"/>
        <v>XK18008</v>
      </c>
      <c r="L209" s="67" t="s">
        <v>18209</v>
      </c>
      <c r="O209" s="67" t="s">
        <v>15104</v>
      </c>
      <c r="S209" s="68" t="s">
        <v>18209</v>
      </c>
      <c r="U209" s="67" t="s">
        <v>1837</v>
      </c>
      <c r="V209" s="67">
        <v>60</v>
      </c>
      <c r="W209" s="67" t="s">
        <v>37</v>
      </c>
      <c r="X209" s="67" t="s">
        <v>38</v>
      </c>
      <c r="Z209" s="62" t="str">
        <f t="shared" si="67"/>
        <v>131</v>
      </c>
      <c r="AA209" s="62" t="str">
        <f t="shared" si="68"/>
        <v>5111</v>
      </c>
      <c r="AB209" s="62" t="s">
        <v>19</v>
      </c>
      <c r="AC209" s="67">
        <v>4</v>
      </c>
      <c r="AE209" s="67">
        <v>43560</v>
      </c>
      <c r="AF209" s="67">
        <v>174240</v>
      </c>
      <c r="AH209" s="62">
        <f t="shared" si="69"/>
        <v>0</v>
      </c>
      <c r="AI209" s="62" t="str">
        <f t="shared" si="70"/>
        <v>5111</v>
      </c>
      <c r="AN209" s="62">
        <v>8</v>
      </c>
      <c r="AP209" s="62">
        <f t="shared" si="71"/>
        <v>13939.2</v>
      </c>
      <c r="AQ209" s="62" t="str">
        <f t="shared" si="72"/>
        <v>33311</v>
      </c>
      <c r="AR209" s="62" t="str">
        <f t="shared" si="73"/>
        <v>1</v>
      </c>
      <c r="AS209" s="78" t="s">
        <v>7217</v>
      </c>
      <c r="AT209" s="67" t="str">
        <f t="shared" si="74"/>
        <v>632</v>
      </c>
      <c r="AU209" s="67" t="str">
        <f t="shared" si="75"/>
        <v>156</v>
      </c>
      <c r="AY209" s="68" t="s">
        <v>18209</v>
      </c>
      <c r="AZ209" s="68" t="s">
        <v>18209</v>
      </c>
    </row>
    <row r="210" spans="6:52" x14ac:dyDescent="0.25">
      <c r="F210" s="62">
        <v>0</v>
      </c>
      <c r="H210" s="80">
        <v>46170</v>
      </c>
      <c r="I210" s="80">
        <v>46170</v>
      </c>
      <c r="J210" s="62" t="str">
        <f t="shared" si="76"/>
        <v>BH15218</v>
      </c>
      <c r="K210" s="62" t="str">
        <f t="shared" si="77"/>
        <v>XK18008</v>
      </c>
      <c r="L210" s="67" t="s">
        <v>18209</v>
      </c>
      <c r="O210" s="67" t="s">
        <v>15104</v>
      </c>
      <c r="S210" s="68" t="s">
        <v>18209</v>
      </c>
      <c r="U210" s="67" t="s">
        <v>1837</v>
      </c>
      <c r="V210" s="67">
        <v>60</v>
      </c>
      <c r="W210" s="67" t="s">
        <v>25</v>
      </c>
      <c r="X210" s="67" t="s">
        <v>26</v>
      </c>
      <c r="Z210" s="62" t="str">
        <f t="shared" si="67"/>
        <v>131</v>
      </c>
      <c r="AA210" s="62" t="str">
        <f t="shared" si="68"/>
        <v>5111</v>
      </c>
      <c r="AB210" s="62" t="s">
        <v>19</v>
      </c>
      <c r="AC210" s="67">
        <v>2</v>
      </c>
      <c r="AE210" s="67">
        <v>61155</v>
      </c>
      <c r="AF210" s="67">
        <v>122310</v>
      </c>
      <c r="AH210" s="62">
        <f t="shared" si="69"/>
        <v>0</v>
      </c>
      <c r="AI210" s="62" t="str">
        <f t="shared" si="70"/>
        <v>5111</v>
      </c>
      <c r="AN210" s="62">
        <v>8</v>
      </c>
      <c r="AP210" s="62">
        <f t="shared" si="71"/>
        <v>9784.7999999999993</v>
      </c>
      <c r="AQ210" s="62" t="str">
        <f t="shared" si="72"/>
        <v>33311</v>
      </c>
      <c r="AR210" s="62" t="str">
        <f t="shared" si="73"/>
        <v>1</v>
      </c>
      <c r="AS210" s="78" t="s">
        <v>7217</v>
      </c>
      <c r="AT210" s="67" t="str">
        <f t="shared" si="74"/>
        <v>632</v>
      </c>
      <c r="AU210" s="67" t="str">
        <f t="shared" si="75"/>
        <v>156</v>
      </c>
      <c r="AY210" s="68" t="s">
        <v>18209</v>
      </c>
      <c r="AZ210" s="68" t="s">
        <v>18209</v>
      </c>
    </row>
    <row r="211" spans="6:52" x14ac:dyDescent="0.25">
      <c r="F211" s="62">
        <v>0</v>
      </c>
      <c r="H211" s="80">
        <v>46170</v>
      </c>
      <c r="I211" s="80">
        <v>46170</v>
      </c>
      <c r="J211" s="62" t="str">
        <f t="shared" si="76"/>
        <v>BH15218</v>
      </c>
      <c r="K211" s="62" t="str">
        <f t="shared" si="77"/>
        <v>XK18008</v>
      </c>
      <c r="L211" s="67" t="s">
        <v>18209</v>
      </c>
      <c r="O211" s="67" t="s">
        <v>15104</v>
      </c>
      <c r="S211" s="68" t="s">
        <v>18209</v>
      </c>
      <c r="U211" s="67" t="s">
        <v>1837</v>
      </c>
      <c r="V211" s="67">
        <v>60</v>
      </c>
      <c r="W211" s="67" t="s">
        <v>17</v>
      </c>
      <c r="X211" s="67" t="s">
        <v>18</v>
      </c>
      <c r="Z211" s="62" t="str">
        <f t="shared" si="67"/>
        <v>131</v>
      </c>
      <c r="AA211" s="62" t="str">
        <f t="shared" si="68"/>
        <v>5111</v>
      </c>
      <c r="AB211" s="62" t="s">
        <v>19</v>
      </c>
      <c r="AC211" s="67">
        <v>6</v>
      </c>
      <c r="AE211" s="67">
        <v>71081</v>
      </c>
      <c r="AF211" s="67">
        <v>426486</v>
      </c>
      <c r="AH211" s="62">
        <f t="shared" si="69"/>
        <v>0</v>
      </c>
      <c r="AI211" s="62" t="str">
        <f t="shared" si="70"/>
        <v>5111</v>
      </c>
      <c r="AN211" s="62">
        <v>8</v>
      </c>
      <c r="AP211" s="62">
        <f t="shared" si="71"/>
        <v>34118.879999999997</v>
      </c>
      <c r="AQ211" s="62" t="str">
        <f t="shared" si="72"/>
        <v>33311</v>
      </c>
      <c r="AR211" s="62" t="str">
        <f t="shared" si="73"/>
        <v>1</v>
      </c>
      <c r="AS211" s="78" t="s">
        <v>7217</v>
      </c>
      <c r="AT211" s="67" t="str">
        <f t="shared" si="74"/>
        <v>632</v>
      </c>
      <c r="AU211" s="67" t="str">
        <f t="shared" si="75"/>
        <v>156</v>
      </c>
      <c r="AY211" s="68" t="s">
        <v>18209</v>
      </c>
      <c r="AZ211" s="68" t="s">
        <v>18209</v>
      </c>
    </row>
    <row r="212" spans="6:52" x14ac:dyDescent="0.25">
      <c r="F212" s="62">
        <v>0</v>
      </c>
      <c r="H212" s="80">
        <v>46170</v>
      </c>
      <c r="I212" s="80">
        <v>46170</v>
      </c>
      <c r="J212" s="62" t="str">
        <f t="shared" si="76"/>
        <v>BH15218</v>
      </c>
      <c r="K212" s="62" t="str">
        <f t="shared" si="77"/>
        <v>XK18008</v>
      </c>
      <c r="L212" s="67" t="s">
        <v>18209</v>
      </c>
      <c r="O212" s="67" t="s">
        <v>15104</v>
      </c>
      <c r="S212" s="68" t="s">
        <v>18209</v>
      </c>
      <c r="U212" s="67" t="s">
        <v>1837</v>
      </c>
      <c r="V212" s="67">
        <v>60</v>
      </c>
      <c r="W212" s="67" t="s">
        <v>29</v>
      </c>
      <c r="X212" s="67" t="s">
        <v>30</v>
      </c>
      <c r="Z212" s="62" t="str">
        <f t="shared" si="67"/>
        <v>131</v>
      </c>
      <c r="AA212" s="62" t="str">
        <f t="shared" si="68"/>
        <v>5111</v>
      </c>
      <c r="AB212" s="62" t="s">
        <v>19</v>
      </c>
      <c r="AC212" s="67">
        <v>4</v>
      </c>
      <c r="AE212" s="67">
        <v>74250</v>
      </c>
      <c r="AF212" s="67">
        <v>297000</v>
      </c>
      <c r="AH212" s="62">
        <f t="shared" si="69"/>
        <v>0</v>
      </c>
      <c r="AI212" s="62" t="str">
        <f t="shared" si="70"/>
        <v>5111</v>
      </c>
      <c r="AN212" s="62">
        <v>8</v>
      </c>
      <c r="AP212" s="62">
        <f t="shared" si="71"/>
        <v>23760</v>
      </c>
      <c r="AQ212" s="62" t="str">
        <f t="shared" si="72"/>
        <v>33311</v>
      </c>
      <c r="AR212" s="62" t="str">
        <f t="shared" si="73"/>
        <v>1</v>
      </c>
      <c r="AS212" s="78" t="s">
        <v>7217</v>
      </c>
      <c r="AT212" s="67" t="str">
        <f t="shared" si="74"/>
        <v>632</v>
      </c>
      <c r="AU212" s="67" t="str">
        <f t="shared" si="75"/>
        <v>156</v>
      </c>
      <c r="AY212" s="68" t="s">
        <v>18209</v>
      </c>
      <c r="AZ212" s="68" t="s">
        <v>18209</v>
      </c>
    </row>
    <row r="213" spans="6:52" x14ac:dyDescent="0.25">
      <c r="F213" s="62">
        <v>0</v>
      </c>
      <c r="H213" s="80">
        <v>46170</v>
      </c>
      <c r="I213" s="80">
        <v>46170</v>
      </c>
      <c r="J213" s="62" t="str">
        <f t="shared" si="76"/>
        <v>BH15219</v>
      </c>
      <c r="K213" s="62" t="str">
        <f t="shared" si="77"/>
        <v>XK18009</v>
      </c>
      <c r="L213" s="67" t="s">
        <v>18210</v>
      </c>
      <c r="O213" s="67" t="s">
        <v>15104</v>
      </c>
      <c r="S213" s="68" t="s">
        <v>18210</v>
      </c>
      <c r="U213" s="67" t="s">
        <v>1837</v>
      </c>
      <c r="V213" s="67">
        <v>60</v>
      </c>
      <c r="W213" s="67" t="s">
        <v>37</v>
      </c>
      <c r="X213" s="67" t="s">
        <v>38</v>
      </c>
      <c r="Z213" s="62" t="str">
        <f t="shared" si="67"/>
        <v>131</v>
      </c>
      <c r="AA213" s="62" t="str">
        <f t="shared" si="68"/>
        <v>5111</v>
      </c>
      <c r="AB213" s="62" t="s">
        <v>19</v>
      </c>
      <c r="AC213" s="67">
        <v>4</v>
      </c>
      <c r="AE213" s="67">
        <v>43560</v>
      </c>
      <c r="AF213" s="67">
        <v>174240</v>
      </c>
      <c r="AH213" s="62">
        <f t="shared" si="69"/>
        <v>0</v>
      </c>
      <c r="AI213" s="62" t="str">
        <f t="shared" si="70"/>
        <v>5111</v>
      </c>
      <c r="AN213" s="62">
        <v>8</v>
      </c>
      <c r="AP213" s="62">
        <f t="shared" si="71"/>
        <v>13939.2</v>
      </c>
      <c r="AQ213" s="62" t="str">
        <f t="shared" si="72"/>
        <v>33311</v>
      </c>
      <c r="AR213" s="62" t="str">
        <f t="shared" si="73"/>
        <v>1</v>
      </c>
      <c r="AS213" s="78" t="s">
        <v>7217</v>
      </c>
      <c r="AT213" s="67" t="str">
        <f t="shared" si="74"/>
        <v>632</v>
      </c>
      <c r="AU213" s="67" t="str">
        <f t="shared" si="75"/>
        <v>156</v>
      </c>
      <c r="AY213" s="68" t="s">
        <v>18210</v>
      </c>
      <c r="AZ213" s="68" t="s">
        <v>18210</v>
      </c>
    </row>
    <row r="214" spans="6:52" x14ac:dyDescent="0.25">
      <c r="F214" s="62">
        <v>0</v>
      </c>
      <c r="H214" s="80">
        <v>46170</v>
      </c>
      <c r="I214" s="80">
        <v>46170</v>
      </c>
      <c r="J214" s="62" t="str">
        <f t="shared" si="76"/>
        <v>BH15219</v>
      </c>
      <c r="K214" s="62" t="str">
        <f t="shared" si="77"/>
        <v>XK18009</v>
      </c>
      <c r="L214" s="67" t="s">
        <v>18210</v>
      </c>
      <c r="O214" s="67" t="s">
        <v>15104</v>
      </c>
      <c r="S214" s="68" t="s">
        <v>18210</v>
      </c>
      <c r="U214" s="67" t="s">
        <v>1837</v>
      </c>
      <c r="V214" s="67">
        <v>60</v>
      </c>
      <c r="W214" s="67" t="s">
        <v>31</v>
      </c>
      <c r="X214" s="67" t="s">
        <v>32</v>
      </c>
      <c r="Z214" s="62" t="str">
        <f t="shared" si="67"/>
        <v>131</v>
      </c>
      <c r="AA214" s="62" t="str">
        <f t="shared" si="68"/>
        <v>5111</v>
      </c>
      <c r="AB214" s="62" t="s">
        <v>19</v>
      </c>
      <c r="AC214" s="67">
        <v>2</v>
      </c>
      <c r="AE214" s="67">
        <v>70950</v>
      </c>
      <c r="AF214" s="67">
        <v>141900</v>
      </c>
      <c r="AH214" s="62">
        <f t="shared" si="69"/>
        <v>0</v>
      </c>
      <c r="AI214" s="62" t="str">
        <f t="shared" si="70"/>
        <v>5111</v>
      </c>
      <c r="AN214" s="62">
        <v>8</v>
      </c>
      <c r="AP214" s="62">
        <f t="shared" si="71"/>
        <v>11352</v>
      </c>
      <c r="AQ214" s="62" t="str">
        <f t="shared" si="72"/>
        <v>33311</v>
      </c>
      <c r="AR214" s="62" t="str">
        <f t="shared" si="73"/>
        <v>1</v>
      </c>
      <c r="AS214" s="78" t="s">
        <v>7217</v>
      </c>
      <c r="AT214" s="67" t="str">
        <f t="shared" si="74"/>
        <v>632</v>
      </c>
      <c r="AU214" s="67" t="str">
        <f t="shared" si="75"/>
        <v>156</v>
      </c>
      <c r="AY214" s="68" t="s">
        <v>18210</v>
      </c>
      <c r="AZ214" s="68" t="s">
        <v>18210</v>
      </c>
    </row>
    <row r="215" spans="6:52" x14ac:dyDescent="0.25">
      <c r="F215" s="62">
        <v>0</v>
      </c>
      <c r="H215" s="80">
        <v>46170</v>
      </c>
      <c r="I215" s="80">
        <v>46170</v>
      </c>
      <c r="J215" s="62" t="str">
        <f t="shared" si="76"/>
        <v>BH15219</v>
      </c>
      <c r="K215" s="62" t="str">
        <f t="shared" si="77"/>
        <v>XK18009</v>
      </c>
      <c r="L215" s="67" t="s">
        <v>18210</v>
      </c>
      <c r="O215" s="67" t="s">
        <v>15104</v>
      </c>
      <c r="S215" s="68" t="s">
        <v>18210</v>
      </c>
      <c r="U215" s="67" t="s">
        <v>1837</v>
      </c>
      <c r="V215" s="67">
        <v>60</v>
      </c>
      <c r="W215" s="67" t="s">
        <v>25</v>
      </c>
      <c r="X215" s="67" t="s">
        <v>26</v>
      </c>
      <c r="Z215" s="62" t="str">
        <f t="shared" si="67"/>
        <v>131</v>
      </c>
      <c r="AA215" s="62" t="str">
        <f t="shared" si="68"/>
        <v>5111</v>
      </c>
      <c r="AB215" s="62" t="s">
        <v>19</v>
      </c>
      <c r="AC215" s="67">
        <v>2</v>
      </c>
      <c r="AE215" s="67">
        <v>61155</v>
      </c>
      <c r="AF215" s="67">
        <v>122310</v>
      </c>
      <c r="AH215" s="62">
        <f t="shared" si="69"/>
        <v>0</v>
      </c>
      <c r="AI215" s="62" t="str">
        <f t="shared" si="70"/>
        <v>5111</v>
      </c>
      <c r="AN215" s="62">
        <v>8</v>
      </c>
      <c r="AP215" s="62">
        <f t="shared" si="71"/>
        <v>9784.7999999999993</v>
      </c>
      <c r="AQ215" s="62" t="str">
        <f t="shared" si="72"/>
        <v>33311</v>
      </c>
      <c r="AR215" s="62" t="str">
        <f t="shared" si="73"/>
        <v>1</v>
      </c>
      <c r="AS215" s="78" t="s">
        <v>7217</v>
      </c>
      <c r="AT215" s="67" t="str">
        <f t="shared" si="74"/>
        <v>632</v>
      </c>
      <c r="AU215" s="67" t="str">
        <f t="shared" si="75"/>
        <v>156</v>
      </c>
      <c r="AY215" s="68" t="s">
        <v>18210</v>
      </c>
      <c r="AZ215" s="68" t="s">
        <v>18210</v>
      </c>
    </row>
    <row r="216" spans="6:52" x14ac:dyDescent="0.25">
      <c r="F216" s="62">
        <v>0</v>
      </c>
      <c r="H216" s="80">
        <v>46170</v>
      </c>
      <c r="I216" s="80">
        <v>46170</v>
      </c>
      <c r="J216" s="62" t="str">
        <f t="shared" si="76"/>
        <v>BH15219</v>
      </c>
      <c r="K216" s="62" t="str">
        <f t="shared" si="77"/>
        <v>XK18009</v>
      </c>
      <c r="L216" s="67" t="s">
        <v>18210</v>
      </c>
      <c r="O216" s="67" t="s">
        <v>15104</v>
      </c>
      <c r="S216" s="68" t="s">
        <v>18210</v>
      </c>
      <c r="U216" s="67" t="s">
        <v>1837</v>
      </c>
      <c r="V216" s="67">
        <v>60</v>
      </c>
      <c r="W216" s="67" t="s">
        <v>17</v>
      </c>
      <c r="X216" s="67" t="s">
        <v>18</v>
      </c>
      <c r="Z216" s="62" t="str">
        <f t="shared" si="67"/>
        <v>131</v>
      </c>
      <c r="AA216" s="62" t="str">
        <f t="shared" si="68"/>
        <v>5111</v>
      </c>
      <c r="AB216" s="62" t="s">
        <v>19</v>
      </c>
      <c r="AC216" s="67">
        <v>4</v>
      </c>
      <c r="AE216" s="67">
        <v>71081</v>
      </c>
      <c r="AF216" s="67">
        <v>284324</v>
      </c>
      <c r="AH216" s="62">
        <f t="shared" si="69"/>
        <v>0</v>
      </c>
      <c r="AI216" s="62" t="str">
        <f t="shared" si="70"/>
        <v>5111</v>
      </c>
      <c r="AN216" s="62">
        <v>8</v>
      </c>
      <c r="AP216" s="62">
        <f t="shared" si="71"/>
        <v>22745.919999999998</v>
      </c>
      <c r="AQ216" s="62" t="str">
        <f t="shared" si="72"/>
        <v>33311</v>
      </c>
      <c r="AR216" s="62" t="str">
        <f t="shared" si="73"/>
        <v>1</v>
      </c>
      <c r="AS216" s="78" t="s">
        <v>7217</v>
      </c>
      <c r="AT216" s="67" t="str">
        <f t="shared" si="74"/>
        <v>632</v>
      </c>
      <c r="AU216" s="67" t="str">
        <f t="shared" si="75"/>
        <v>156</v>
      </c>
      <c r="AY216" s="68" t="s">
        <v>18210</v>
      </c>
      <c r="AZ216" s="68" t="s">
        <v>18210</v>
      </c>
    </row>
    <row r="217" spans="6:52" x14ac:dyDescent="0.25">
      <c r="F217" s="62">
        <v>0</v>
      </c>
      <c r="H217" s="80">
        <v>46170</v>
      </c>
      <c r="I217" s="80">
        <v>46170</v>
      </c>
      <c r="J217" s="62" t="str">
        <f t="shared" si="76"/>
        <v>BH15219</v>
      </c>
      <c r="K217" s="62" t="str">
        <f t="shared" si="77"/>
        <v>XK18009</v>
      </c>
      <c r="L217" s="67" t="s">
        <v>18210</v>
      </c>
      <c r="O217" s="67" t="s">
        <v>15104</v>
      </c>
      <c r="S217" s="68" t="s">
        <v>18210</v>
      </c>
      <c r="U217" s="67" t="s">
        <v>1837</v>
      </c>
      <c r="V217" s="67">
        <v>60</v>
      </c>
      <c r="W217" s="67" t="s">
        <v>22</v>
      </c>
      <c r="X217" s="67" t="s">
        <v>23</v>
      </c>
      <c r="Z217" s="62" t="str">
        <f t="shared" si="67"/>
        <v>131</v>
      </c>
      <c r="AA217" s="62" t="str">
        <f t="shared" si="68"/>
        <v>5111</v>
      </c>
      <c r="AB217" s="62" t="s">
        <v>19</v>
      </c>
      <c r="AC217" s="67">
        <v>4</v>
      </c>
      <c r="AE217" s="67">
        <v>55201</v>
      </c>
      <c r="AF217" s="67">
        <v>220804</v>
      </c>
      <c r="AH217" s="62">
        <f t="shared" si="69"/>
        <v>0</v>
      </c>
      <c r="AI217" s="62" t="str">
        <f t="shared" si="70"/>
        <v>5111</v>
      </c>
      <c r="AN217" s="62">
        <v>8</v>
      </c>
      <c r="AP217" s="62">
        <f t="shared" si="71"/>
        <v>17664.32</v>
      </c>
      <c r="AQ217" s="62" t="str">
        <f t="shared" si="72"/>
        <v>33311</v>
      </c>
      <c r="AR217" s="62" t="str">
        <f t="shared" si="73"/>
        <v>1</v>
      </c>
      <c r="AS217" s="78" t="s">
        <v>7217</v>
      </c>
      <c r="AT217" s="67" t="str">
        <f t="shared" si="74"/>
        <v>632</v>
      </c>
      <c r="AU217" s="67" t="str">
        <f t="shared" si="75"/>
        <v>156</v>
      </c>
      <c r="AY217" s="68" t="s">
        <v>18210</v>
      </c>
      <c r="AZ217" s="68" t="s">
        <v>18210</v>
      </c>
    </row>
    <row r="218" spans="6:52" x14ac:dyDescent="0.25">
      <c r="F218" s="62">
        <v>0</v>
      </c>
      <c r="H218" s="80">
        <v>46170</v>
      </c>
      <c r="I218" s="80">
        <v>46170</v>
      </c>
      <c r="J218" s="62" t="str">
        <f t="shared" si="76"/>
        <v>BH15219</v>
      </c>
      <c r="K218" s="62" t="str">
        <f t="shared" si="77"/>
        <v>XK18009</v>
      </c>
      <c r="L218" s="67" t="s">
        <v>18210</v>
      </c>
      <c r="O218" s="67" t="s">
        <v>15104</v>
      </c>
      <c r="S218" s="68" t="s">
        <v>18210</v>
      </c>
      <c r="U218" s="67" t="s">
        <v>1837</v>
      </c>
      <c r="V218" s="67">
        <v>60</v>
      </c>
      <c r="W218" s="67" t="s">
        <v>41</v>
      </c>
      <c r="X218" s="67" t="s">
        <v>42</v>
      </c>
      <c r="Z218" s="62" t="str">
        <f t="shared" si="67"/>
        <v>131</v>
      </c>
      <c r="AA218" s="62" t="str">
        <f t="shared" si="68"/>
        <v>5111</v>
      </c>
      <c r="AB218" s="62" t="s">
        <v>19</v>
      </c>
      <c r="AC218" s="67">
        <v>2</v>
      </c>
      <c r="AE218" s="67">
        <v>46000</v>
      </c>
      <c r="AF218" s="67">
        <v>92000</v>
      </c>
      <c r="AH218" s="62">
        <f t="shared" si="69"/>
        <v>0</v>
      </c>
      <c r="AI218" s="62" t="str">
        <f t="shared" si="70"/>
        <v>5111</v>
      </c>
      <c r="AN218" s="62">
        <v>8</v>
      </c>
      <c r="AP218" s="62">
        <f t="shared" si="71"/>
        <v>7360</v>
      </c>
      <c r="AQ218" s="62" t="str">
        <f t="shared" si="72"/>
        <v>33311</v>
      </c>
      <c r="AR218" s="62" t="str">
        <f t="shared" si="73"/>
        <v>1</v>
      </c>
      <c r="AS218" s="78" t="s">
        <v>7217</v>
      </c>
      <c r="AT218" s="67" t="str">
        <f t="shared" si="74"/>
        <v>632</v>
      </c>
      <c r="AU218" s="67" t="str">
        <f t="shared" si="75"/>
        <v>156</v>
      </c>
      <c r="AY218" s="68" t="s">
        <v>18210</v>
      </c>
      <c r="AZ218" s="68" t="s">
        <v>18210</v>
      </c>
    </row>
    <row r="219" spans="6:52" x14ac:dyDescent="0.25">
      <c r="F219" s="62">
        <v>0</v>
      </c>
      <c r="H219" s="80">
        <v>46170</v>
      </c>
      <c r="I219" s="80">
        <v>46170</v>
      </c>
      <c r="J219" s="62" t="str">
        <f t="shared" si="76"/>
        <v>BH15219</v>
      </c>
      <c r="K219" s="62" t="str">
        <f t="shared" si="77"/>
        <v>XK18009</v>
      </c>
      <c r="L219" s="67" t="s">
        <v>18210</v>
      </c>
      <c r="O219" s="67" t="s">
        <v>15104</v>
      </c>
      <c r="S219" s="68" t="s">
        <v>18210</v>
      </c>
      <c r="U219" s="67" t="s">
        <v>1837</v>
      </c>
      <c r="V219" s="67">
        <v>60</v>
      </c>
      <c r="W219" s="67" t="s">
        <v>29</v>
      </c>
      <c r="X219" s="67" t="s">
        <v>30</v>
      </c>
      <c r="Z219" s="62" t="str">
        <f t="shared" si="67"/>
        <v>131</v>
      </c>
      <c r="AA219" s="62" t="str">
        <f t="shared" si="68"/>
        <v>5111</v>
      </c>
      <c r="AB219" s="62" t="s">
        <v>19</v>
      </c>
      <c r="AC219" s="67">
        <v>4</v>
      </c>
      <c r="AE219" s="67">
        <v>74250</v>
      </c>
      <c r="AF219" s="67">
        <v>297000</v>
      </c>
      <c r="AH219" s="62">
        <f t="shared" si="69"/>
        <v>0</v>
      </c>
      <c r="AI219" s="62" t="str">
        <f t="shared" si="70"/>
        <v>5111</v>
      </c>
      <c r="AN219" s="62">
        <v>8</v>
      </c>
      <c r="AP219" s="62">
        <f t="shared" si="71"/>
        <v>23760</v>
      </c>
      <c r="AQ219" s="62" t="str">
        <f t="shared" si="72"/>
        <v>33311</v>
      </c>
      <c r="AR219" s="62" t="str">
        <f t="shared" si="73"/>
        <v>1</v>
      </c>
      <c r="AS219" s="78" t="s">
        <v>7217</v>
      </c>
      <c r="AT219" s="67" t="str">
        <f t="shared" si="74"/>
        <v>632</v>
      </c>
      <c r="AU219" s="67" t="str">
        <f t="shared" si="75"/>
        <v>156</v>
      </c>
      <c r="AY219" s="68" t="s">
        <v>18210</v>
      </c>
      <c r="AZ219" s="68" t="s">
        <v>18210</v>
      </c>
    </row>
    <row r="220" spans="6:52" x14ac:dyDescent="0.25">
      <c r="F220" s="62">
        <v>0</v>
      </c>
      <c r="H220" s="80">
        <v>46170</v>
      </c>
      <c r="I220" s="80">
        <v>46170</v>
      </c>
      <c r="J220" s="62" t="str">
        <f t="shared" si="76"/>
        <v>BH15220</v>
      </c>
      <c r="K220" s="62" t="str">
        <f t="shared" si="77"/>
        <v>XK18010</v>
      </c>
      <c r="L220" s="67" t="s">
        <v>18211</v>
      </c>
      <c r="O220" s="67" t="s">
        <v>15104</v>
      </c>
      <c r="S220" s="68" t="s">
        <v>18211</v>
      </c>
      <c r="U220" s="67" t="s">
        <v>1837</v>
      </c>
      <c r="V220" s="67">
        <v>60</v>
      </c>
      <c r="W220" s="67" t="s">
        <v>25</v>
      </c>
      <c r="X220" s="67" t="s">
        <v>26</v>
      </c>
      <c r="Z220" s="62" t="str">
        <f t="shared" si="67"/>
        <v>131</v>
      </c>
      <c r="AA220" s="62" t="str">
        <f t="shared" si="68"/>
        <v>5111</v>
      </c>
      <c r="AB220" s="62" t="s">
        <v>19</v>
      </c>
      <c r="AC220" s="67">
        <v>2</v>
      </c>
      <c r="AE220" s="67">
        <v>61155</v>
      </c>
      <c r="AF220" s="67">
        <v>122310</v>
      </c>
      <c r="AH220" s="62">
        <f t="shared" si="69"/>
        <v>0</v>
      </c>
      <c r="AI220" s="62" t="str">
        <f t="shared" si="70"/>
        <v>5111</v>
      </c>
      <c r="AN220" s="62">
        <v>8</v>
      </c>
      <c r="AP220" s="62">
        <f t="shared" si="71"/>
        <v>9784.7999999999993</v>
      </c>
      <c r="AQ220" s="62" t="str">
        <f t="shared" si="72"/>
        <v>33311</v>
      </c>
      <c r="AR220" s="62" t="str">
        <f t="shared" si="73"/>
        <v>1</v>
      </c>
      <c r="AS220" s="78" t="s">
        <v>7217</v>
      </c>
      <c r="AT220" s="67" t="str">
        <f t="shared" si="74"/>
        <v>632</v>
      </c>
      <c r="AU220" s="67" t="str">
        <f t="shared" si="75"/>
        <v>156</v>
      </c>
      <c r="AY220" s="68" t="s">
        <v>18211</v>
      </c>
      <c r="AZ220" s="68" t="s">
        <v>18211</v>
      </c>
    </row>
    <row r="221" spans="6:52" x14ac:dyDescent="0.25">
      <c r="F221" s="62">
        <v>0</v>
      </c>
      <c r="H221" s="80">
        <v>46170</v>
      </c>
      <c r="I221" s="80">
        <v>46170</v>
      </c>
      <c r="J221" s="62" t="str">
        <f t="shared" si="76"/>
        <v>BH15220</v>
      </c>
      <c r="K221" s="62" t="str">
        <f t="shared" si="77"/>
        <v>XK18010</v>
      </c>
      <c r="L221" s="67" t="s">
        <v>18211</v>
      </c>
      <c r="O221" s="67" t="s">
        <v>15104</v>
      </c>
      <c r="S221" s="68" t="s">
        <v>18211</v>
      </c>
      <c r="U221" s="67" t="s">
        <v>1837</v>
      </c>
      <c r="V221" s="67">
        <v>60</v>
      </c>
      <c r="W221" s="67" t="s">
        <v>41</v>
      </c>
      <c r="X221" s="67" t="s">
        <v>42</v>
      </c>
      <c r="Z221" s="62" t="str">
        <f t="shared" si="67"/>
        <v>131</v>
      </c>
      <c r="AA221" s="62" t="str">
        <f t="shared" si="68"/>
        <v>5111</v>
      </c>
      <c r="AB221" s="62" t="s">
        <v>19</v>
      </c>
      <c r="AC221" s="67">
        <v>2</v>
      </c>
      <c r="AE221" s="67">
        <v>46000</v>
      </c>
      <c r="AF221" s="67">
        <v>92000</v>
      </c>
      <c r="AH221" s="62">
        <f t="shared" si="69"/>
        <v>0</v>
      </c>
      <c r="AI221" s="62" t="str">
        <f t="shared" si="70"/>
        <v>5111</v>
      </c>
      <c r="AN221" s="62">
        <v>8</v>
      </c>
      <c r="AP221" s="62">
        <f t="shared" si="71"/>
        <v>7360</v>
      </c>
      <c r="AQ221" s="62" t="str">
        <f t="shared" si="72"/>
        <v>33311</v>
      </c>
      <c r="AR221" s="62" t="str">
        <f t="shared" si="73"/>
        <v>1</v>
      </c>
      <c r="AS221" s="78" t="s">
        <v>7217</v>
      </c>
      <c r="AT221" s="67" t="str">
        <f t="shared" si="74"/>
        <v>632</v>
      </c>
      <c r="AU221" s="67" t="str">
        <f t="shared" si="75"/>
        <v>156</v>
      </c>
      <c r="AY221" s="68" t="s">
        <v>18211</v>
      </c>
      <c r="AZ221" s="68" t="s">
        <v>18211</v>
      </c>
    </row>
    <row r="222" spans="6:52" x14ac:dyDescent="0.25">
      <c r="F222" s="62">
        <v>0</v>
      </c>
      <c r="H222" s="80">
        <v>46170</v>
      </c>
      <c r="I222" s="80">
        <v>46170</v>
      </c>
      <c r="J222" s="62" t="str">
        <f t="shared" si="76"/>
        <v>BH15220</v>
      </c>
      <c r="K222" s="62" t="str">
        <f t="shared" si="77"/>
        <v>XK18010</v>
      </c>
      <c r="L222" s="67" t="s">
        <v>18211</v>
      </c>
      <c r="O222" s="67" t="s">
        <v>15104</v>
      </c>
      <c r="S222" s="68" t="s">
        <v>18211</v>
      </c>
      <c r="U222" s="67" t="s">
        <v>1837</v>
      </c>
      <c r="V222" s="67">
        <v>60</v>
      </c>
      <c r="W222" s="67" t="s">
        <v>37</v>
      </c>
      <c r="X222" s="67" t="s">
        <v>38</v>
      </c>
      <c r="Z222" s="62" t="str">
        <f t="shared" si="67"/>
        <v>131</v>
      </c>
      <c r="AA222" s="62" t="str">
        <f t="shared" si="68"/>
        <v>5111</v>
      </c>
      <c r="AB222" s="62" t="s">
        <v>19</v>
      </c>
      <c r="AC222" s="67">
        <v>4</v>
      </c>
      <c r="AE222" s="67">
        <v>43560</v>
      </c>
      <c r="AF222" s="67">
        <v>174240</v>
      </c>
      <c r="AH222" s="62">
        <f t="shared" si="69"/>
        <v>0</v>
      </c>
      <c r="AI222" s="62" t="str">
        <f t="shared" si="70"/>
        <v>5111</v>
      </c>
      <c r="AN222" s="62">
        <v>8</v>
      </c>
      <c r="AP222" s="62">
        <f t="shared" si="71"/>
        <v>13939.2</v>
      </c>
      <c r="AQ222" s="62" t="str">
        <f t="shared" si="72"/>
        <v>33311</v>
      </c>
      <c r="AR222" s="62" t="str">
        <f t="shared" si="73"/>
        <v>1</v>
      </c>
      <c r="AS222" s="78" t="s">
        <v>7217</v>
      </c>
      <c r="AT222" s="67" t="str">
        <f t="shared" si="74"/>
        <v>632</v>
      </c>
      <c r="AU222" s="67" t="str">
        <f t="shared" si="75"/>
        <v>156</v>
      </c>
      <c r="AY222" s="68" t="s">
        <v>18211</v>
      </c>
      <c r="AZ222" s="68" t="s">
        <v>18211</v>
      </c>
    </row>
    <row r="223" spans="6:52" x14ac:dyDescent="0.25">
      <c r="F223" s="62">
        <v>0</v>
      </c>
      <c r="H223" s="80">
        <v>46170</v>
      </c>
      <c r="I223" s="80">
        <v>46170</v>
      </c>
      <c r="J223" s="62" t="str">
        <f t="shared" si="76"/>
        <v>BH15220</v>
      </c>
      <c r="K223" s="62" t="str">
        <f t="shared" si="77"/>
        <v>XK18010</v>
      </c>
      <c r="L223" s="67" t="s">
        <v>18211</v>
      </c>
      <c r="O223" s="67" t="s">
        <v>15104</v>
      </c>
      <c r="S223" s="68" t="s">
        <v>18211</v>
      </c>
      <c r="U223" s="67" t="s">
        <v>1837</v>
      </c>
      <c r="V223" s="67">
        <v>60</v>
      </c>
      <c r="W223" s="67" t="s">
        <v>22</v>
      </c>
      <c r="X223" s="67" t="s">
        <v>23</v>
      </c>
      <c r="Z223" s="62" t="str">
        <f t="shared" si="67"/>
        <v>131</v>
      </c>
      <c r="AA223" s="62" t="str">
        <f t="shared" si="68"/>
        <v>5111</v>
      </c>
      <c r="AB223" s="62" t="s">
        <v>19</v>
      </c>
      <c r="AC223" s="67">
        <v>4</v>
      </c>
      <c r="AE223" s="67">
        <v>55201</v>
      </c>
      <c r="AF223" s="67">
        <v>220804</v>
      </c>
      <c r="AH223" s="62">
        <f t="shared" si="69"/>
        <v>0</v>
      </c>
      <c r="AI223" s="62" t="str">
        <f t="shared" si="70"/>
        <v>5111</v>
      </c>
      <c r="AN223" s="62">
        <v>8</v>
      </c>
      <c r="AP223" s="62">
        <f t="shared" si="71"/>
        <v>17664.32</v>
      </c>
      <c r="AQ223" s="62" t="str">
        <f t="shared" si="72"/>
        <v>33311</v>
      </c>
      <c r="AR223" s="62" t="str">
        <f t="shared" si="73"/>
        <v>1</v>
      </c>
      <c r="AS223" s="78" t="s">
        <v>7217</v>
      </c>
      <c r="AT223" s="67" t="str">
        <f t="shared" si="74"/>
        <v>632</v>
      </c>
      <c r="AU223" s="67" t="str">
        <f t="shared" si="75"/>
        <v>156</v>
      </c>
      <c r="AY223" s="68" t="s">
        <v>18211</v>
      </c>
      <c r="AZ223" s="68" t="s">
        <v>18211</v>
      </c>
    </row>
    <row r="224" spans="6:52" x14ac:dyDescent="0.25">
      <c r="F224" s="62">
        <v>0</v>
      </c>
      <c r="H224" s="80">
        <v>46170</v>
      </c>
      <c r="I224" s="80">
        <v>46170</v>
      </c>
      <c r="J224" s="62" t="str">
        <f t="shared" si="76"/>
        <v>BH15220</v>
      </c>
      <c r="K224" s="62" t="str">
        <f t="shared" si="77"/>
        <v>XK18010</v>
      </c>
      <c r="L224" s="67" t="s">
        <v>18211</v>
      </c>
      <c r="O224" s="67" t="s">
        <v>15104</v>
      </c>
      <c r="S224" s="68" t="s">
        <v>18211</v>
      </c>
      <c r="U224" s="67" t="s">
        <v>1837</v>
      </c>
      <c r="V224" s="67">
        <v>60</v>
      </c>
      <c r="W224" s="67" t="s">
        <v>20</v>
      </c>
      <c r="X224" s="67" t="s">
        <v>21</v>
      </c>
      <c r="Z224" s="62" t="str">
        <f t="shared" si="67"/>
        <v>131</v>
      </c>
      <c r="AA224" s="62" t="str">
        <f t="shared" si="68"/>
        <v>5111</v>
      </c>
      <c r="AB224" s="62" t="s">
        <v>19</v>
      </c>
      <c r="AC224" s="67">
        <v>3</v>
      </c>
      <c r="AE224" s="67">
        <v>116611</v>
      </c>
      <c r="AF224" s="67">
        <v>349833</v>
      </c>
      <c r="AH224" s="62">
        <f t="shared" si="69"/>
        <v>0</v>
      </c>
      <c r="AI224" s="62" t="str">
        <f t="shared" si="70"/>
        <v>5111</v>
      </c>
      <c r="AN224" s="62">
        <v>8</v>
      </c>
      <c r="AP224" s="62">
        <f t="shared" si="71"/>
        <v>27986.639999999999</v>
      </c>
      <c r="AQ224" s="62" t="str">
        <f t="shared" si="72"/>
        <v>33311</v>
      </c>
      <c r="AR224" s="62" t="str">
        <f t="shared" si="73"/>
        <v>1</v>
      </c>
      <c r="AS224" s="78" t="s">
        <v>7217</v>
      </c>
      <c r="AT224" s="67" t="str">
        <f t="shared" si="74"/>
        <v>632</v>
      </c>
      <c r="AU224" s="67" t="str">
        <f t="shared" si="75"/>
        <v>156</v>
      </c>
      <c r="AY224" s="68" t="s">
        <v>18211</v>
      </c>
      <c r="AZ224" s="68" t="s">
        <v>18211</v>
      </c>
    </row>
    <row r="225" spans="6:52" x14ac:dyDescent="0.25">
      <c r="F225" s="62">
        <v>0</v>
      </c>
      <c r="H225" s="80">
        <v>46170</v>
      </c>
      <c r="I225" s="80">
        <v>46170</v>
      </c>
      <c r="J225" s="62" t="str">
        <f t="shared" si="76"/>
        <v>BH15220</v>
      </c>
      <c r="K225" s="62" t="str">
        <f t="shared" si="77"/>
        <v>XK18010</v>
      </c>
      <c r="L225" s="67" t="s">
        <v>18211</v>
      </c>
      <c r="O225" s="67" t="s">
        <v>15104</v>
      </c>
      <c r="S225" s="68" t="s">
        <v>18211</v>
      </c>
      <c r="U225" s="67" t="s">
        <v>1837</v>
      </c>
      <c r="V225" s="67">
        <v>60</v>
      </c>
      <c r="W225" s="67" t="s">
        <v>29</v>
      </c>
      <c r="X225" s="67" t="s">
        <v>30</v>
      </c>
      <c r="Z225" s="62" t="str">
        <f t="shared" si="67"/>
        <v>131</v>
      </c>
      <c r="AA225" s="62" t="str">
        <f t="shared" si="68"/>
        <v>5111</v>
      </c>
      <c r="AB225" s="62" t="s">
        <v>19</v>
      </c>
      <c r="AC225" s="67">
        <v>4</v>
      </c>
      <c r="AE225" s="67">
        <v>74250</v>
      </c>
      <c r="AF225" s="67">
        <v>297000</v>
      </c>
      <c r="AH225" s="62">
        <f t="shared" si="69"/>
        <v>0</v>
      </c>
      <c r="AI225" s="62" t="str">
        <f t="shared" si="70"/>
        <v>5111</v>
      </c>
      <c r="AN225" s="62">
        <v>8</v>
      </c>
      <c r="AP225" s="62">
        <f t="shared" si="71"/>
        <v>23760</v>
      </c>
      <c r="AQ225" s="62" t="str">
        <f t="shared" si="72"/>
        <v>33311</v>
      </c>
      <c r="AR225" s="62" t="str">
        <f t="shared" si="73"/>
        <v>1</v>
      </c>
      <c r="AS225" s="78" t="s">
        <v>7217</v>
      </c>
      <c r="AT225" s="67" t="str">
        <f t="shared" si="74"/>
        <v>632</v>
      </c>
      <c r="AU225" s="67" t="str">
        <f t="shared" si="75"/>
        <v>156</v>
      </c>
      <c r="AY225" s="68" t="s">
        <v>18211</v>
      </c>
      <c r="AZ225" s="68" t="s">
        <v>18211</v>
      </c>
    </row>
    <row r="226" spans="6:52" x14ac:dyDescent="0.25">
      <c r="F226" s="62">
        <v>0</v>
      </c>
      <c r="H226" s="80">
        <v>46170</v>
      </c>
      <c r="I226" s="80">
        <v>46170</v>
      </c>
      <c r="J226" s="62" t="str">
        <f t="shared" si="76"/>
        <v>BH15220</v>
      </c>
      <c r="K226" s="62" t="str">
        <f t="shared" si="77"/>
        <v>XK18010</v>
      </c>
      <c r="L226" s="67" t="s">
        <v>18211</v>
      </c>
      <c r="O226" s="67" t="s">
        <v>15104</v>
      </c>
      <c r="S226" s="68" t="s">
        <v>18211</v>
      </c>
      <c r="U226" s="67" t="s">
        <v>1837</v>
      </c>
      <c r="V226" s="67">
        <v>60</v>
      </c>
      <c r="W226" s="67" t="s">
        <v>31</v>
      </c>
      <c r="X226" s="67" t="s">
        <v>32</v>
      </c>
      <c r="Z226" s="62" t="str">
        <f t="shared" si="67"/>
        <v>131</v>
      </c>
      <c r="AA226" s="62" t="str">
        <f t="shared" si="68"/>
        <v>5111</v>
      </c>
      <c r="AB226" s="62" t="s">
        <v>19</v>
      </c>
      <c r="AC226" s="67">
        <v>2</v>
      </c>
      <c r="AE226" s="67">
        <v>70950</v>
      </c>
      <c r="AF226" s="67">
        <v>141900</v>
      </c>
      <c r="AH226" s="62">
        <f t="shared" si="69"/>
        <v>0</v>
      </c>
      <c r="AI226" s="62" t="str">
        <f t="shared" si="70"/>
        <v>5111</v>
      </c>
      <c r="AN226" s="62">
        <v>8</v>
      </c>
      <c r="AP226" s="62">
        <f t="shared" si="71"/>
        <v>11352</v>
      </c>
      <c r="AQ226" s="62" t="str">
        <f t="shared" si="72"/>
        <v>33311</v>
      </c>
      <c r="AR226" s="62" t="str">
        <f t="shared" si="73"/>
        <v>1</v>
      </c>
      <c r="AS226" s="78" t="s">
        <v>7217</v>
      </c>
      <c r="AT226" s="67" t="str">
        <f t="shared" si="74"/>
        <v>632</v>
      </c>
      <c r="AU226" s="67" t="str">
        <f t="shared" si="75"/>
        <v>156</v>
      </c>
      <c r="AY226" s="68" t="s">
        <v>18211</v>
      </c>
      <c r="AZ226" s="68" t="s">
        <v>18211</v>
      </c>
    </row>
    <row r="227" spans="6:52" x14ac:dyDescent="0.25">
      <c r="F227" s="62">
        <v>0</v>
      </c>
      <c r="H227" s="80">
        <v>46170</v>
      </c>
      <c r="I227" s="80">
        <v>46170</v>
      </c>
      <c r="J227" s="62" t="str">
        <f t="shared" si="76"/>
        <v>BH15220</v>
      </c>
      <c r="K227" s="62" t="str">
        <f t="shared" si="77"/>
        <v>XK18010</v>
      </c>
      <c r="L227" s="67" t="s">
        <v>18211</v>
      </c>
      <c r="O227" s="67" t="s">
        <v>15104</v>
      </c>
      <c r="S227" s="68" t="s">
        <v>18211</v>
      </c>
      <c r="U227" s="67" t="s">
        <v>1837</v>
      </c>
      <c r="V227" s="67">
        <v>60</v>
      </c>
      <c r="W227" s="67" t="s">
        <v>17</v>
      </c>
      <c r="X227" s="67" t="s">
        <v>18</v>
      </c>
      <c r="Z227" s="62" t="str">
        <f t="shared" si="67"/>
        <v>131</v>
      </c>
      <c r="AA227" s="62" t="str">
        <f t="shared" si="68"/>
        <v>5111</v>
      </c>
      <c r="AB227" s="62" t="s">
        <v>19</v>
      </c>
      <c r="AC227" s="67">
        <v>4</v>
      </c>
      <c r="AE227" s="67">
        <v>71081</v>
      </c>
      <c r="AF227" s="67">
        <v>284324</v>
      </c>
      <c r="AH227" s="62">
        <f t="shared" si="69"/>
        <v>0</v>
      </c>
      <c r="AI227" s="62" t="str">
        <f t="shared" si="70"/>
        <v>5111</v>
      </c>
      <c r="AN227" s="62">
        <v>8</v>
      </c>
      <c r="AP227" s="62">
        <f t="shared" si="71"/>
        <v>22745.919999999998</v>
      </c>
      <c r="AQ227" s="62" t="str">
        <f t="shared" si="72"/>
        <v>33311</v>
      </c>
      <c r="AR227" s="62" t="str">
        <f t="shared" si="73"/>
        <v>1</v>
      </c>
      <c r="AS227" s="78" t="s">
        <v>7217</v>
      </c>
      <c r="AT227" s="67" t="str">
        <f t="shared" si="74"/>
        <v>632</v>
      </c>
      <c r="AU227" s="67" t="str">
        <f t="shared" si="75"/>
        <v>156</v>
      </c>
      <c r="AY227" s="68" t="s">
        <v>18211</v>
      </c>
      <c r="AZ227" s="68" t="s">
        <v>18211</v>
      </c>
    </row>
    <row r="228" spans="6:52" x14ac:dyDescent="0.25">
      <c r="F228" s="62">
        <v>0</v>
      </c>
      <c r="H228" s="80">
        <v>46170</v>
      </c>
      <c r="I228" s="80">
        <v>46170</v>
      </c>
      <c r="J228" s="62" t="str">
        <f t="shared" si="76"/>
        <v>BH15221</v>
      </c>
      <c r="K228" s="62" t="str">
        <f t="shared" si="77"/>
        <v>XK18011</v>
      </c>
      <c r="L228" s="67" t="s">
        <v>18212</v>
      </c>
      <c r="O228" s="67" t="s">
        <v>15104</v>
      </c>
      <c r="S228" s="68" t="s">
        <v>18212</v>
      </c>
      <c r="U228" s="67" t="s">
        <v>1837</v>
      </c>
      <c r="V228" s="67">
        <v>60</v>
      </c>
      <c r="W228" s="67" t="s">
        <v>17</v>
      </c>
      <c r="X228" s="67" t="s">
        <v>18</v>
      </c>
      <c r="Z228" s="62" t="str">
        <f t="shared" si="67"/>
        <v>131</v>
      </c>
      <c r="AA228" s="62" t="str">
        <f t="shared" si="68"/>
        <v>5111</v>
      </c>
      <c r="AB228" s="62" t="s">
        <v>19</v>
      </c>
      <c r="AC228" s="67">
        <v>4</v>
      </c>
      <c r="AE228" s="67">
        <v>71081</v>
      </c>
      <c r="AF228" s="67">
        <v>284324</v>
      </c>
      <c r="AH228" s="62">
        <f t="shared" si="69"/>
        <v>0</v>
      </c>
      <c r="AI228" s="62" t="str">
        <f t="shared" si="70"/>
        <v>5111</v>
      </c>
      <c r="AN228" s="62">
        <v>8</v>
      </c>
      <c r="AP228" s="62">
        <f t="shared" si="71"/>
        <v>22745.919999999998</v>
      </c>
      <c r="AQ228" s="62" t="str">
        <f t="shared" si="72"/>
        <v>33311</v>
      </c>
      <c r="AR228" s="62" t="str">
        <f t="shared" si="73"/>
        <v>1</v>
      </c>
      <c r="AS228" s="78" t="s">
        <v>7217</v>
      </c>
      <c r="AT228" s="67" t="str">
        <f t="shared" si="74"/>
        <v>632</v>
      </c>
      <c r="AU228" s="67" t="str">
        <f t="shared" si="75"/>
        <v>156</v>
      </c>
      <c r="AY228" s="68" t="s">
        <v>18212</v>
      </c>
      <c r="AZ228" s="68" t="s">
        <v>18212</v>
      </c>
    </row>
    <row r="229" spans="6:52" x14ac:dyDescent="0.25">
      <c r="F229" s="62">
        <v>0</v>
      </c>
      <c r="H229" s="80">
        <v>46170</v>
      </c>
      <c r="I229" s="80">
        <v>46170</v>
      </c>
      <c r="J229" s="62" t="str">
        <f t="shared" si="76"/>
        <v>BH15221</v>
      </c>
      <c r="K229" s="62" t="str">
        <f t="shared" si="77"/>
        <v>XK18011</v>
      </c>
      <c r="L229" s="67" t="s">
        <v>18212</v>
      </c>
      <c r="O229" s="67" t="s">
        <v>15104</v>
      </c>
      <c r="S229" s="68" t="s">
        <v>18212</v>
      </c>
      <c r="U229" s="67" t="s">
        <v>1837</v>
      </c>
      <c r="V229" s="67">
        <v>60</v>
      </c>
      <c r="W229" s="67" t="s">
        <v>29</v>
      </c>
      <c r="X229" s="67" t="s">
        <v>30</v>
      </c>
      <c r="Z229" s="62" t="str">
        <f t="shared" si="67"/>
        <v>131</v>
      </c>
      <c r="AA229" s="62" t="str">
        <f t="shared" si="68"/>
        <v>5111</v>
      </c>
      <c r="AB229" s="62" t="s">
        <v>19</v>
      </c>
      <c r="AC229" s="67">
        <v>4</v>
      </c>
      <c r="AE229" s="67">
        <v>74250</v>
      </c>
      <c r="AF229" s="67">
        <v>297000</v>
      </c>
      <c r="AH229" s="62">
        <f t="shared" si="69"/>
        <v>0</v>
      </c>
      <c r="AI229" s="62" t="str">
        <f t="shared" si="70"/>
        <v>5111</v>
      </c>
      <c r="AN229" s="62">
        <v>8</v>
      </c>
      <c r="AP229" s="62">
        <f t="shared" si="71"/>
        <v>23760</v>
      </c>
      <c r="AQ229" s="62" t="str">
        <f t="shared" si="72"/>
        <v>33311</v>
      </c>
      <c r="AR229" s="62" t="str">
        <f t="shared" si="73"/>
        <v>1</v>
      </c>
      <c r="AS229" s="78" t="s">
        <v>7217</v>
      </c>
      <c r="AT229" s="67" t="str">
        <f t="shared" si="74"/>
        <v>632</v>
      </c>
      <c r="AU229" s="67" t="str">
        <f t="shared" si="75"/>
        <v>156</v>
      </c>
      <c r="AY229" s="68" t="s">
        <v>18212</v>
      </c>
      <c r="AZ229" s="68" t="s">
        <v>18212</v>
      </c>
    </row>
    <row r="230" spans="6:52" x14ac:dyDescent="0.25">
      <c r="F230" s="62">
        <v>0</v>
      </c>
      <c r="H230" s="80">
        <v>46170</v>
      </c>
      <c r="I230" s="80">
        <v>46170</v>
      </c>
      <c r="J230" s="62" t="str">
        <f t="shared" si="76"/>
        <v>BH15221</v>
      </c>
      <c r="K230" s="62" t="str">
        <f t="shared" si="77"/>
        <v>XK18011</v>
      </c>
      <c r="L230" s="67" t="s">
        <v>18212</v>
      </c>
      <c r="O230" s="67" t="s">
        <v>15104</v>
      </c>
      <c r="S230" s="68" t="s">
        <v>18212</v>
      </c>
      <c r="U230" s="67" t="s">
        <v>1837</v>
      </c>
      <c r="V230" s="67">
        <v>60</v>
      </c>
      <c r="W230" s="67" t="s">
        <v>22</v>
      </c>
      <c r="X230" s="67" t="s">
        <v>23</v>
      </c>
      <c r="Z230" s="62" t="str">
        <f t="shared" si="67"/>
        <v>131</v>
      </c>
      <c r="AA230" s="62" t="str">
        <f t="shared" si="68"/>
        <v>5111</v>
      </c>
      <c r="AB230" s="62" t="s">
        <v>19</v>
      </c>
      <c r="AC230" s="67">
        <v>4</v>
      </c>
      <c r="AE230" s="67">
        <v>55201</v>
      </c>
      <c r="AF230" s="67">
        <v>220804</v>
      </c>
      <c r="AH230" s="62">
        <f t="shared" si="69"/>
        <v>0</v>
      </c>
      <c r="AI230" s="62" t="str">
        <f t="shared" si="70"/>
        <v>5111</v>
      </c>
      <c r="AN230" s="62">
        <v>8</v>
      </c>
      <c r="AP230" s="62">
        <f t="shared" si="71"/>
        <v>17664.32</v>
      </c>
      <c r="AQ230" s="62" t="str">
        <f t="shared" si="72"/>
        <v>33311</v>
      </c>
      <c r="AR230" s="62" t="str">
        <f t="shared" si="73"/>
        <v>1</v>
      </c>
      <c r="AS230" s="78" t="s">
        <v>7217</v>
      </c>
      <c r="AT230" s="67" t="str">
        <f t="shared" si="74"/>
        <v>632</v>
      </c>
      <c r="AU230" s="67" t="str">
        <f t="shared" si="75"/>
        <v>156</v>
      </c>
      <c r="AY230" s="68" t="s">
        <v>18212</v>
      </c>
      <c r="AZ230" s="68" t="s">
        <v>18212</v>
      </c>
    </row>
    <row r="231" spans="6:52" x14ac:dyDescent="0.25">
      <c r="F231" s="62">
        <v>0</v>
      </c>
      <c r="H231" s="80">
        <v>46170</v>
      </c>
      <c r="I231" s="80">
        <v>46170</v>
      </c>
      <c r="J231" s="62" t="str">
        <f t="shared" si="76"/>
        <v>BH15221</v>
      </c>
      <c r="K231" s="62" t="str">
        <f t="shared" si="77"/>
        <v>XK18011</v>
      </c>
      <c r="L231" s="67" t="s">
        <v>18212</v>
      </c>
      <c r="O231" s="67" t="s">
        <v>15104</v>
      </c>
      <c r="S231" s="68" t="s">
        <v>18212</v>
      </c>
      <c r="U231" s="67" t="s">
        <v>1837</v>
      </c>
      <c r="V231" s="67">
        <v>60</v>
      </c>
      <c r="W231" s="67" t="s">
        <v>37</v>
      </c>
      <c r="X231" s="67" t="s">
        <v>38</v>
      </c>
      <c r="Z231" s="62" t="str">
        <f t="shared" si="67"/>
        <v>131</v>
      </c>
      <c r="AA231" s="62" t="str">
        <f t="shared" si="68"/>
        <v>5111</v>
      </c>
      <c r="AB231" s="62" t="s">
        <v>19</v>
      </c>
      <c r="AC231" s="67">
        <v>4</v>
      </c>
      <c r="AE231" s="67">
        <v>43560</v>
      </c>
      <c r="AF231" s="67">
        <v>174240</v>
      </c>
      <c r="AH231" s="62">
        <f t="shared" si="69"/>
        <v>0</v>
      </c>
      <c r="AI231" s="62" t="str">
        <f t="shared" si="70"/>
        <v>5111</v>
      </c>
      <c r="AN231" s="62">
        <v>8</v>
      </c>
      <c r="AP231" s="62">
        <f t="shared" si="71"/>
        <v>13939.2</v>
      </c>
      <c r="AQ231" s="62" t="str">
        <f t="shared" si="72"/>
        <v>33311</v>
      </c>
      <c r="AR231" s="62" t="str">
        <f t="shared" si="73"/>
        <v>1</v>
      </c>
      <c r="AS231" s="78" t="s">
        <v>7217</v>
      </c>
      <c r="AT231" s="67" t="str">
        <f t="shared" si="74"/>
        <v>632</v>
      </c>
      <c r="AU231" s="67" t="str">
        <f t="shared" si="75"/>
        <v>156</v>
      </c>
      <c r="AY231" s="68" t="s">
        <v>18212</v>
      </c>
      <c r="AZ231" s="68" t="s">
        <v>18212</v>
      </c>
    </row>
    <row r="232" spans="6:52" x14ac:dyDescent="0.25">
      <c r="F232" s="62">
        <v>0</v>
      </c>
      <c r="H232" s="80">
        <v>46170</v>
      </c>
      <c r="I232" s="80">
        <v>46170</v>
      </c>
      <c r="J232" s="62" t="str">
        <f t="shared" si="76"/>
        <v>BH15221</v>
      </c>
      <c r="K232" s="62" t="str">
        <f t="shared" si="77"/>
        <v>XK18011</v>
      </c>
      <c r="L232" s="67" t="s">
        <v>18212</v>
      </c>
      <c r="O232" s="67" t="s">
        <v>15104</v>
      </c>
      <c r="S232" s="68" t="s">
        <v>18212</v>
      </c>
      <c r="U232" s="67" t="s">
        <v>1837</v>
      </c>
      <c r="V232" s="67">
        <v>60</v>
      </c>
      <c r="W232" s="67" t="s">
        <v>20</v>
      </c>
      <c r="X232" s="67" t="s">
        <v>21</v>
      </c>
      <c r="Z232" s="62" t="str">
        <f t="shared" si="67"/>
        <v>131</v>
      </c>
      <c r="AA232" s="62" t="str">
        <f t="shared" si="68"/>
        <v>5111</v>
      </c>
      <c r="AB232" s="62" t="s">
        <v>19</v>
      </c>
      <c r="AC232" s="67">
        <v>2</v>
      </c>
      <c r="AE232" s="67">
        <v>116611</v>
      </c>
      <c r="AF232" s="67">
        <v>233222</v>
      </c>
      <c r="AH232" s="62">
        <f t="shared" si="69"/>
        <v>0</v>
      </c>
      <c r="AI232" s="62" t="str">
        <f t="shared" si="70"/>
        <v>5111</v>
      </c>
      <c r="AN232" s="62">
        <v>8</v>
      </c>
      <c r="AP232" s="62">
        <f t="shared" si="71"/>
        <v>18657.759999999998</v>
      </c>
      <c r="AQ232" s="62" t="str">
        <f t="shared" si="72"/>
        <v>33311</v>
      </c>
      <c r="AR232" s="62" t="str">
        <f t="shared" si="73"/>
        <v>1</v>
      </c>
      <c r="AS232" s="78" t="s">
        <v>7217</v>
      </c>
      <c r="AT232" s="67" t="str">
        <f t="shared" si="74"/>
        <v>632</v>
      </c>
      <c r="AU232" s="67" t="str">
        <f t="shared" si="75"/>
        <v>156</v>
      </c>
      <c r="AY232" s="68" t="s">
        <v>18212</v>
      </c>
      <c r="AZ232" s="68" t="s">
        <v>18212</v>
      </c>
    </row>
    <row r="233" spans="6:52" x14ac:dyDescent="0.25">
      <c r="F233" s="62">
        <v>0</v>
      </c>
      <c r="H233" s="80">
        <v>46170</v>
      </c>
      <c r="I233" s="80">
        <v>46170</v>
      </c>
      <c r="J233" s="62" t="str">
        <f t="shared" si="76"/>
        <v>BH15221</v>
      </c>
      <c r="K233" s="62" t="str">
        <f t="shared" si="77"/>
        <v>XK18011</v>
      </c>
      <c r="L233" s="67" t="s">
        <v>18212</v>
      </c>
      <c r="O233" s="67" t="s">
        <v>15104</v>
      </c>
      <c r="S233" s="68" t="s">
        <v>18212</v>
      </c>
      <c r="U233" s="67" t="s">
        <v>1837</v>
      </c>
      <c r="V233" s="67">
        <v>60</v>
      </c>
      <c r="W233" s="67" t="s">
        <v>31</v>
      </c>
      <c r="X233" s="67" t="s">
        <v>32</v>
      </c>
      <c r="Z233" s="62" t="str">
        <f t="shared" si="67"/>
        <v>131</v>
      </c>
      <c r="AA233" s="62" t="str">
        <f t="shared" si="68"/>
        <v>5111</v>
      </c>
      <c r="AB233" s="62" t="s">
        <v>19</v>
      </c>
      <c r="AC233" s="67">
        <v>2</v>
      </c>
      <c r="AE233" s="67">
        <v>70950</v>
      </c>
      <c r="AF233" s="67">
        <v>141900</v>
      </c>
      <c r="AH233" s="62">
        <f t="shared" si="69"/>
        <v>0</v>
      </c>
      <c r="AI233" s="62" t="str">
        <f t="shared" si="70"/>
        <v>5111</v>
      </c>
      <c r="AN233" s="62">
        <v>8</v>
      </c>
      <c r="AP233" s="62">
        <f t="shared" si="71"/>
        <v>11352</v>
      </c>
      <c r="AQ233" s="62" t="str">
        <f t="shared" si="72"/>
        <v>33311</v>
      </c>
      <c r="AR233" s="62" t="str">
        <f t="shared" si="73"/>
        <v>1</v>
      </c>
      <c r="AS233" s="78" t="s">
        <v>7217</v>
      </c>
      <c r="AT233" s="67" t="str">
        <f t="shared" si="74"/>
        <v>632</v>
      </c>
      <c r="AU233" s="67" t="str">
        <f t="shared" si="75"/>
        <v>156</v>
      </c>
      <c r="AY233" s="68" t="s">
        <v>18212</v>
      </c>
      <c r="AZ233" s="68" t="s">
        <v>18212</v>
      </c>
    </row>
    <row r="234" spans="6:52" x14ac:dyDescent="0.25">
      <c r="F234" s="62">
        <v>0</v>
      </c>
      <c r="H234" s="80">
        <v>46170</v>
      </c>
      <c r="I234" s="80">
        <v>46170</v>
      </c>
      <c r="J234" s="62" t="str">
        <f t="shared" si="76"/>
        <v>BH15221</v>
      </c>
      <c r="K234" s="62" t="str">
        <f t="shared" si="77"/>
        <v>XK18011</v>
      </c>
      <c r="L234" s="67" t="s">
        <v>18212</v>
      </c>
      <c r="O234" s="67" t="s">
        <v>15104</v>
      </c>
      <c r="S234" s="68" t="s">
        <v>18212</v>
      </c>
      <c r="U234" s="67" t="s">
        <v>1837</v>
      </c>
      <c r="V234" s="67">
        <v>60</v>
      </c>
      <c r="W234" s="67" t="s">
        <v>41</v>
      </c>
      <c r="X234" s="67" t="s">
        <v>42</v>
      </c>
      <c r="Z234" s="62" t="str">
        <f t="shared" si="67"/>
        <v>131</v>
      </c>
      <c r="AA234" s="62" t="str">
        <f t="shared" si="68"/>
        <v>5111</v>
      </c>
      <c r="AB234" s="62" t="s">
        <v>19</v>
      </c>
      <c r="AC234" s="67">
        <v>2</v>
      </c>
      <c r="AE234" s="67">
        <v>46000</v>
      </c>
      <c r="AF234" s="67">
        <v>92000</v>
      </c>
      <c r="AH234" s="62">
        <f t="shared" si="69"/>
        <v>0</v>
      </c>
      <c r="AI234" s="62" t="str">
        <f t="shared" si="70"/>
        <v>5111</v>
      </c>
      <c r="AN234" s="62">
        <v>8</v>
      </c>
      <c r="AP234" s="62">
        <f t="shared" si="71"/>
        <v>7360</v>
      </c>
      <c r="AQ234" s="62" t="str">
        <f t="shared" si="72"/>
        <v>33311</v>
      </c>
      <c r="AR234" s="62" t="str">
        <f t="shared" si="73"/>
        <v>1</v>
      </c>
      <c r="AS234" s="78" t="s">
        <v>7217</v>
      </c>
      <c r="AT234" s="67" t="str">
        <f t="shared" si="74"/>
        <v>632</v>
      </c>
      <c r="AU234" s="67" t="str">
        <f t="shared" si="75"/>
        <v>156</v>
      </c>
      <c r="AY234" s="68" t="s">
        <v>18212</v>
      </c>
      <c r="AZ234" s="68" t="s">
        <v>18212</v>
      </c>
    </row>
    <row r="235" spans="6:52" x14ac:dyDescent="0.25">
      <c r="F235" s="62">
        <v>0</v>
      </c>
      <c r="H235" s="80">
        <v>46170</v>
      </c>
      <c r="I235" s="80">
        <v>46170</v>
      </c>
      <c r="J235" s="62" t="str">
        <f t="shared" si="76"/>
        <v>BH15222</v>
      </c>
      <c r="K235" s="62" t="str">
        <f t="shared" si="77"/>
        <v>XK18012</v>
      </c>
      <c r="L235" s="67" t="s">
        <v>18213</v>
      </c>
      <c r="O235" s="67" t="s">
        <v>15104</v>
      </c>
      <c r="S235" s="68" t="s">
        <v>18213</v>
      </c>
      <c r="U235" s="67" t="s">
        <v>1837</v>
      </c>
      <c r="V235" s="67">
        <v>60</v>
      </c>
      <c r="W235" s="67" t="s">
        <v>22</v>
      </c>
      <c r="X235" s="67" t="s">
        <v>23</v>
      </c>
      <c r="Z235" s="62" t="str">
        <f t="shared" si="67"/>
        <v>131</v>
      </c>
      <c r="AA235" s="62" t="str">
        <f t="shared" si="68"/>
        <v>5111</v>
      </c>
      <c r="AB235" s="62" t="s">
        <v>19</v>
      </c>
      <c r="AC235" s="67">
        <v>4</v>
      </c>
      <c r="AE235" s="67">
        <v>55201</v>
      </c>
      <c r="AF235" s="67">
        <v>220804</v>
      </c>
      <c r="AH235" s="62">
        <f t="shared" si="69"/>
        <v>0</v>
      </c>
      <c r="AI235" s="62" t="str">
        <f t="shared" si="70"/>
        <v>5111</v>
      </c>
      <c r="AN235" s="62">
        <v>8</v>
      </c>
      <c r="AP235" s="62">
        <f t="shared" si="71"/>
        <v>17664.32</v>
      </c>
      <c r="AQ235" s="62" t="str">
        <f t="shared" si="72"/>
        <v>33311</v>
      </c>
      <c r="AR235" s="62" t="str">
        <f t="shared" si="73"/>
        <v>1</v>
      </c>
      <c r="AS235" s="78" t="s">
        <v>7217</v>
      </c>
      <c r="AT235" s="67" t="str">
        <f t="shared" si="74"/>
        <v>632</v>
      </c>
      <c r="AU235" s="67" t="str">
        <f t="shared" si="75"/>
        <v>156</v>
      </c>
      <c r="AY235" s="68" t="s">
        <v>18213</v>
      </c>
      <c r="AZ235" s="68" t="s">
        <v>18213</v>
      </c>
    </row>
    <row r="236" spans="6:52" x14ac:dyDescent="0.25">
      <c r="F236" s="62">
        <v>0</v>
      </c>
      <c r="H236" s="80">
        <v>46170</v>
      </c>
      <c r="I236" s="80">
        <v>46170</v>
      </c>
      <c r="J236" s="62" t="str">
        <f t="shared" si="76"/>
        <v>BH15222</v>
      </c>
      <c r="K236" s="62" t="str">
        <f t="shared" si="77"/>
        <v>XK18012</v>
      </c>
      <c r="L236" s="67" t="s">
        <v>18213</v>
      </c>
      <c r="O236" s="67" t="s">
        <v>15104</v>
      </c>
      <c r="S236" s="68" t="s">
        <v>18213</v>
      </c>
      <c r="U236" s="67" t="s">
        <v>1837</v>
      </c>
      <c r="V236" s="67">
        <v>60</v>
      </c>
      <c r="W236" s="67" t="s">
        <v>20</v>
      </c>
      <c r="X236" s="67" t="s">
        <v>21</v>
      </c>
      <c r="Z236" s="62" t="str">
        <f t="shared" si="67"/>
        <v>131</v>
      </c>
      <c r="AA236" s="62" t="str">
        <f t="shared" si="68"/>
        <v>5111</v>
      </c>
      <c r="AB236" s="62" t="s">
        <v>19</v>
      </c>
      <c r="AC236" s="67">
        <v>2</v>
      </c>
      <c r="AE236" s="67">
        <v>116611</v>
      </c>
      <c r="AF236" s="67">
        <v>233222</v>
      </c>
      <c r="AH236" s="62">
        <f t="shared" si="69"/>
        <v>0</v>
      </c>
      <c r="AI236" s="62" t="str">
        <f t="shared" si="70"/>
        <v>5111</v>
      </c>
      <c r="AN236" s="62">
        <v>8</v>
      </c>
      <c r="AP236" s="62">
        <f t="shared" si="71"/>
        <v>18657.759999999998</v>
      </c>
      <c r="AQ236" s="62" t="str">
        <f t="shared" si="72"/>
        <v>33311</v>
      </c>
      <c r="AR236" s="62" t="str">
        <f t="shared" si="73"/>
        <v>1</v>
      </c>
      <c r="AS236" s="78" t="s">
        <v>7217</v>
      </c>
      <c r="AT236" s="67" t="str">
        <f t="shared" si="74"/>
        <v>632</v>
      </c>
      <c r="AU236" s="67" t="str">
        <f t="shared" si="75"/>
        <v>156</v>
      </c>
      <c r="AY236" s="68" t="s">
        <v>18213</v>
      </c>
      <c r="AZ236" s="68" t="s">
        <v>18213</v>
      </c>
    </row>
    <row r="237" spans="6:52" x14ac:dyDescent="0.25">
      <c r="F237" s="62">
        <v>0</v>
      </c>
      <c r="H237" s="80">
        <v>46170</v>
      </c>
      <c r="I237" s="80">
        <v>46170</v>
      </c>
      <c r="J237" s="62" t="str">
        <f t="shared" si="76"/>
        <v>BH15222</v>
      </c>
      <c r="K237" s="62" t="str">
        <f t="shared" si="77"/>
        <v>XK18012</v>
      </c>
      <c r="L237" s="67" t="s">
        <v>18213</v>
      </c>
      <c r="O237" s="67" t="s">
        <v>15104</v>
      </c>
      <c r="S237" s="68" t="s">
        <v>18213</v>
      </c>
      <c r="U237" s="67" t="s">
        <v>1837</v>
      </c>
      <c r="V237" s="67">
        <v>60</v>
      </c>
      <c r="W237" s="67" t="s">
        <v>31</v>
      </c>
      <c r="X237" s="67" t="s">
        <v>32</v>
      </c>
      <c r="Z237" s="62" t="str">
        <f t="shared" si="67"/>
        <v>131</v>
      </c>
      <c r="AA237" s="62" t="str">
        <f t="shared" si="68"/>
        <v>5111</v>
      </c>
      <c r="AB237" s="62" t="s">
        <v>19</v>
      </c>
      <c r="AC237" s="67">
        <v>2</v>
      </c>
      <c r="AE237" s="67">
        <v>70950</v>
      </c>
      <c r="AF237" s="67">
        <v>141900</v>
      </c>
      <c r="AH237" s="62">
        <f t="shared" si="69"/>
        <v>0</v>
      </c>
      <c r="AI237" s="62" t="str">
        <f t="shared" si="70"/>
        <v>5111</v>
      </c>
      <c r="AN237" s="62">
        <v>8</v>
      </c>
      <c r="AP237" s="62">
        <f t="shared" si="71"/>
        <v>11352</v>
      </c>
      <c r="AQ237" s="62" t="str">
        <f t="shared" si="72"/>
        <v>33311</v>
      </c>
      <c r="AR237" s="62" t="str">
        <f t="shared" si="73"/>
        <v>1</v>
      </c>
      <c r="AS237" s="78" t="s">
        <v>7217</v>
      </c>
      <c r="AT237" s="67" t="str">
        <f t="shared" si="74"/>
        <v>632</v>
      </c>
      <c r="AU237" s="67" t="str">
        <f t="shared" si="75"/>
        <v>156</v>
      </c>
      <c r="AY237" s="68" t="s">
        <v>18213</v>
      </c>
      <c r="AZ237" s="68" t="s">
        <v>18213</v>
      </c>
    </row>
    <row r="238" spans="6:52" x14ac:dyDescent="0.25">
      <c r="F238" s="62">
        <v>0</v>
      </c>
      <c r="H238" s="80">
        <v>46170</v>
      </c>
      <c r="I238" s="80">
        <v>46170</v>
      </c>
      <c r="J238" s="62" t="str">
        <f t="shared" si="76"/>
        <v>BH15222</v>
      </c>
      <c r="K238" s="62" t="str">
        <f t="shared" si="77"/>
        <v>XK18012</v>
      </c>
      <c r="L238" s="67" t="s">
        <v>18213</v>
      </c>
      <c r="O238" s="67" t="s">
        <v>15104</v>
      </c>
      <c r="S238" s="68" t="s">
        <v>18213</v>
      </c>
      <c r="U238" s="67" t="s">
        <v>1837</v>
      </c>
      <c r="V238" s="67">
        <v>60</v>
      </c>
      <c r="W238" s="67" t="s">
        <v>41</v>
      </c>
      <c r="X238" s="67" t="s">
        <v>42</v>
      </c>
      <c r="Z238" s="62" t="str">
        <f t="shared" si="67"/>
        <v>131</v>
      </c>
      <c r="AA238" s="62" t="str">
        <f t="shared" si="68"/>
        <v>5111</v>
      </c>
      <c r="AB238" s="62" t="s">
        <v>19</v>
      </c>
      <c r="AC238" s="67">
        <v>2</v>
      </c>
      <c r="AE238" s="67">
        <v>46000</v>
      </c>
      <c r="AF238" s="67">
        <v>92000</v>
      </c>
      <c r="AH238" s="62">
        <f t="shared" si="69"/>
        <v>0</v>
      </c>
      <c r="AI238" s="62" t="str">
        <f t="shared" si="70"/>
        <v>5111</v>
      </c>
      <c r="AN238" s="62">
        <v>8</v>
      </c>
      <c r="AP238" s="62">
        <f t="shared" si="71"/>
        <v>7360</v>
      </c>
      <c r="AQ238" s="62" t="str">
        <f t="shared" si="72"/>
        <v>33311</v>
      </c>
      <c r="AR238" s="62" t="str">
        <f t="shared" si="73"/>
        <v>1</v>
      </c>
      <c r="AS238" s="78" t="s">
        <v>7217</v>
      </c>
      <c r="AT238" s="67" t="str">
        <f t="shared" si="74"/>
        <v>632</v>
      </c>
      <c r="AU238" s="67" t="str">
        <f t="shared" si="75"/>
        <v>156</v>
      </c>
      <c r="AY238" s="68" t="s">
        <v>18213</v>
      </c>
      <c r="AZ238" s="68" t="s">
        <v>18213</v>
      </c>
    </row>
    <row r="239" spans="6:52" x14ac:dyDescent="0.25">
      <c r="F239" s="62">
        <v>0</v>
      </c>
      <c r="H239" s="80">
        <v>46170</v>
      </c>
      <c r="I239" s="80">
        <v>46170</v>
      </c>
      <c r="J239" s="62" t="str">
        <f t="shared" si="76"/>
        <v>BH15222</v>
      </c>
      <c r="K239" s="62" t="str">
        <f t="shared" si="77"/>
        <v>XK18012</v>
      </c>
      <c r="L239" s="67" t="s">
        <v>18213</v>
      </c>
      <c r="O239" s="67" t="s">
        <v>15104</v>
      </c>
      <c r="S239" s="68" t="s">
        <v>18213</v>
      </c>
      <c r="U239" s="67" t="s">
        <v>1837</v>
      </c>
      <c r="V239" s="67">
        <v>60</v>
      </c>
      <c r="W239" s="67" t="s">
        <v>17</v>
      </c>
      <c r="X239" s="67" t="s">
        <v>18</v>
      </c>
      <c r="Z239" s="62" t="str">
        <f t="shared" si="67"/>
        <v>131</v>
      </c>
      <c r="AA239" s="62" t="str">
        <f t="shared" si="68"/>
        <v>5111</v>
      </c>
      <c r="AB239" s="62" t="s">
        <v>19</v>
      </c>
      <c r="AC239" s="67">
        <v>4</v>
      </c>
      <c r="AE239" s="67">
        <v>71081</v>
      </c>
      <c r="AF239" s="67">
        <v>284324</v>
      </c>
      <c r="AH239" s="62">
        <f t="shared" si="69"/>
        <v>0</v>
      </c>
      <c r="AI239" s="62" t="str">
        <f t="shared" si="70"/>
        <v>5111</v>
      </c>
      <c r="AN239" s="62">
        <v>8</v>
      </c>
      <c r="AP239" s="62">
        <f t="shared" si="71"/>
        <v>22745.919999999998</v>
      </c>
      <c r="AQ239" s="62" t="str">
        <f t="shared" si="72"/>
        <v>33311</v>
      </c>
      <c r="AR239" s="62" t="str">
        <f t="shared" si="73"/>
        <v>1</v>
      </c>
      <c r="AS239" s="78" t="s">
        <v>7217</v>
      </c>
      <c r="AT239" s="67" t="str">
        <f t="shared" si="74"/>
        <v>632</v>
      </c>
      <c r="AU239" s="67" t="str">
        <f t="shared" si="75"/>
        <v>156</v>
      </c>
      <c r="AY239" s="68" t="s">
        <v>18213</v>
      </c>
      <c r="AZ239" s="68" t="s">
        <v>18213</v>
      </c>
    </row>
    <row r="240" spans="6:52" x14ac:dyDescent="0.25">
      <c r="F240" s="62">
        <v>0</v>
      </c>
      <c r="H240" s="80">
        <v>46170</v>
      </c>
      <c r="I240" s="80">
        <v>46170</v>
      </c>
      <c r="J240" s="62" t="str">
        <f t="shared" si="76"/>
        <v>BH15222</v>
      </c>
      <c r="K240" s="62" t="str">
        <f t="shared" si="77"/>
        <v>XK18012</v>
      </c>
      <c r="L240" s="67" t="s">
        <v>18213</v>
      </c>
      <c r="O240" s="67" t="s">
        <v>15104</v>
      </c>
      <c r="S240" s="68" t="s">
        <v>18213</v>
      </c>
      <c r="U240" s="67" t="s">
        <v>1837</v>
      </c>
      <c r="V240" s="67">
        <v>60</v>
      </c>
      <c r="W240" s="67" t="s">
        <v>37</v>
      </c>
      <c r="X240" s="67" t="s">
        <v>38</v>
      </c>
      <c r="Z240" s="62" t="str">
        <f t="shared" si="67"/>
        <v>131</v>
      </c>
      <c r="AA240" s="62" t="str">
        <f t="shared" si="68"/>
        <v>5111</v>
      </c>
      <c r="AB240" s="62" t="s">
        <v>19</v>
      </c>
      <c r="AC240" s="67">
        <v>4</v>
      </c>
      <c r="AE240" s="67">
        <v>43560</v>
      </c>
      <c r="AF240" s="67">
        <v>174240</v>
      </c>
      <c r="AH240" s="62">
        <f t="shared" si="69"/>
        <v>0</v>
      </c>
      <c r="AI240" s="62" t="str">
        <f t="shared" si="70"/>
        <v>5111</v>
      </c>
      <c r="AN240" s="62">
        <v>8</v>
      </c>
      <c r="AP240" s="62">
        <f t="shared" si="71"/>
        <v>13939.2</v>
      </c>
      <c r="AQ240" s="62" t="str">
        <f t="shared" si="72"/>
        <v>33311</v>
      </c>
      <c r="AR240" s="62" t="str">
        <f t="shared" si="73"/>
        <v>1</v>
      </c>
      <c r="AS240" s="78" t="s">
        <v>7217</v>
      </c>
      <c r="AT240" s="67" t="str">
        <f t="shared" si="74"/>
        <v>632</v>
      </c>
      <c r="AU240" s="67" t="str">
        <f t="shared" si="75"/>
        <v>156</v>
      </c>
      <c r="AY240" s="68" t="s">
        <v>18213</v>
      </c>
      <c r="AZ240" s="68" t="s">
        <v>18213</v>
      </c>
    </row>
    <row r="241" spans="6:52" x14ac:dyDescent="0.25">
      <c r="F241" s="62">
        <v>0</v>
      </c>
      <c r="H241" s="80">
        <v>46170</v>
      </c>
      <c r="I241" s="80">
        <v>46170</v>
      </c>
      <c r="J241" s="62" t="str">
        <f t="shared" si="76"/>
        <v>BH15222</v>
      </c>
      <c r="K241" s="62" t="str">
        <f t="shared" si="77"/>
        <v>XK18012</v>
      </c>
      <c r="L241" s="67" t="s">
        <v>18213</v>
      </c>
      <c r="O241" s="67" t="s">
        <v>15104</v>
      </c>
      <c r="S241" s="68" t="s">
        <v>18213</v>
      </c>
      <c r="U241" s="67" t="s">
        <v>1837</v>
      </c>
      <c r="V241" s="67">
        <v>60</v>
      </c>
      <c r="W241" s="67" t="s">
        <v>29</v>
      </c>
      <c r="X241" s="67" t="s">
        <v>30</v>
      </c>
      <c r="Z241" s="62" t="str">
        <f t="shared" si="67"/>
        <v>131</v>
      </c>
      <c r="AA241" s="62" t="str">
        <f t="shared" si="68"/>
        <v>5111</v>
      </c>
      <c r="AB241" s="62" t="s">
        <v>19</v>
      </c>
      <c r="AC241" s="67">
        <v>4</v>
      </c>
      <c r="AE241" s="67">
        <v>74250</v>
      </c>
      <c r="AF241" s="67">
        <v>297000</v>
      </c>
      <c r="AH241" s="62">
        <f t="shared" si="69"/>
        <v>0</v>
      </c>
      <c r="AI241" s="62" t="str">
        <f t="shared" si="70"/>
        <v>5111</v>
      </c>
      <c r="AN241" s="62">
        <v>8</v>
      </c>
      <c r="AP241" s="62">
        <f t="shared" si="71"/>
        <v>23760</v>
      </c>
      <c r="AQ241" s="62" t="str">
        <f t="shared" si="72"/>
        <v>33311</v>
      </c>
      <c r="AR241" s="62" t="str">
        <f t="shared" si="73"/>
        <v>1</v>
      </c>
      <c r="AS241" s="78" t="s">
        <v>7217</v>
      </c>
      <c r="AT241" s="67" t="str">
        <f t="shared" si="74"/>
        <v>632</v>
      </c>
      <c r="AU241" s="67" t="str">
        <f t="shared" si="75"/>
        <v>156</v>
      </c>
      <c r="AY241" s="68" t="s">
        <v>18213</v>
      </c>
      <c r="AZ241" s="68" t="s">
        <v>18213</v>
      </c>
    </row>
    <row r="242" spans="6:52" x14ac:dyDescent="0.25">
      <c r="F242" s="62">
        <v>0</v>
      </c>
      <c r="H242" s="80">
        <v>46170</v>
      </c>
      <c r="I242" s="80">
        <v>46170</v>
      </c>
      <c r="J242" s="62" t="str">
        <f t="shared" si="76"/>
        <v>BH15223</v>
      </c>
      <c r="K242" s="62" t="str">
        <f t="shared" si="77"/>
        <v>XK18013</v>
      </c>
      <c r="L242" s="67" t="s">
        <v>18214</v>
      </c>
      <c r="O242" s="67" t="s">
        <v>15104</v>
      </c>
      <c r="S242" s="68" t="s">
        <v>18214</v>
      </c>
      <c r="U242" s="67" t="s">
        <v>1837</v>
      </c>
      <c r="V242" s="67">
        <v>60</v>
      </c>
      <c r="W242" s="67" t="s">
        <v>31</v>
      </c>
      <c r="X242" s="67" t="s">
        <v>32</v>
      </c>
      <c r="Z242" s="62" t="str">
        <f t="shared" si="67"/>
        <v>131</v>
      </c>
      <c r="AA242" s="62" t="str">
        <f t="shared" si="68"/>
        <v>5111</v>
      </c>
      <c r="AB242" s="62" t="s">
        <v>19</v>
      </c>
      <c r="AC242" s="67">
        <v>2</v>
      </c>
      <c r="AE242" s="67">
        <v>70950</v>
      </c>
      <c r="AF242" s="67">
        <v>141900</v>
      </c>
      <c r="AH242" s="62">
        <f t="shared" si="69"/>
        <v>0</v>
      </c>
      <c r="AI242" s="62" t="str">
        <f t="shared" si="70"/>
        <v>5111</v>
      </c>
      <c r="AN242" s="62">
        <v>8</v>
      </c>
      <c r="AP242" s="62">
        <f t="shared" si="71"/>
        <v>11352</v>
      </c>
      <c r="AQ242" s="62" t="str">
        <f t="shared" si="72"/>
        <v>33311</v>
      </c>
      <c r="AR242" s="62" t="str">
        <f t="shared" si="73"/>
        <v>1</v>
      </c>
      <c r="AS242" s="78" t="s">
        <v>7217</v>
      </c>
      <c r="AT242" s="67" t="str">
        <f t="shared" si="74"/>
        <v>632</v>
      </c>
      <c r="AU242" s="67" t="str">
        <f t="shared" si="75"/>
        <v>156</v>
      </c>
      <c r="AY242" s="68" t="s">
        <v>18214</v>
      </c>
      <c r="AZ242" s="68" t="s">
        <v>18214</v>
      </c>
    </row>
    <row r="243" spans="6:52" x14ac:dyDescent="0.25">
      <c r="F243" s="62">
        <v>0</v>
      </c>
      <c r="H243" s="80">
        <v>46170</v>
      </c>
      <c r="I243" s="80">
        <v>46170</v>
      </c>
      <c r="J243" s="62" t="str">
        <f t="shared" si="76"/>
        <v>BH15223</v>
      </c>
      <c r="K243" s="62" t="str">
        <f t="shared" si="77"/>
        <v>XK18013</v>
      </c>
      <c r="L243" s="67" t="s">
        <v>18214</v>
      </c>
      <c r="O243" s="67" t="s">
        <v>15104</v>
      </c>
      <c r="S243" s="68" t="s">
        <v>18214</v>
      </c>
      <c r="U243" s="67" t="s">
        <v>1837</v>
      </c>
      <c r="V243" s="67">
        <v>60</v>
      </c>
      <c r="W243" s="67" t="s">
        <v>25</v>
      </c>
      <c r="X243" s="67" t="s">
        <v>26</v>
      </c>
      <c r="Z243" s="62" t="str">
        <f t="shared" si="67"/>
        <v>131</v>
      </c>
      <c r="AA243" s="62" t="str">
        <f t="shared" si="68"/>
        <v>5111</v>
      </c>
      <c r="AB243" s="62" t="s">
        <v>19</v>
      </c>
      <c r="AC243" s="67">
        <v>2</v>
      </c>
      <c r="AE243" s="67">
        <v>61155</v>
      </c>
      <c r="AF243" s="67">
        <v>122310</v>
      </c>
      <c r="AH243" s="62">
        <f t="shared" si="69"/>
        <v>0</v>
      </c>
      <c r="AI243" s="62" t="str">
        <f t="shared" si="70"/>
        <v>5111</v>
      </c>
      <c r="AN243" s="62">
        <v>8</v>
      </c>
      <c r="AP243" s="62">
        <f t="shared" si="71"/>
        <v>9784.7999999999993</v>
      </c>
      <c r="AQ243" s="62" t="str">
        <f t="shared" si="72"/>
        <v>33311</v>
      </c>
      <c r="AR243" s="62" t="str">
        <f t="shared" si="73"/>
        <v>1</v>
      </c>
      <c r="AS243" s="78" t="s">
        <v>7217</v>
      </c>
      <c r="AT243" s="67" t="str">
        <f t="shared" si="74"/>
        <v>632</v>
      </c>
      <c r="AU243" s="67" t="str">
        <f t="shared" si="75"/>
        <v>156</v>
      </c>
      <c r="AY243" s="68" t="s">
        <v>18214</v>
      </c>
      <c r="AZ243" s="68" t="s">
        <v>18214</v>
      </c>
    </row>
    <row r="244" spans="6:52" x14ac:dyDescent="0.25">
      <c r="F244" s="62">
        <v>0</v>
      </c>
      <c r="H244" s="80">
        <v>46170</v>
      </c>
      <c r="I244" s="80">
        <v>46170</v>
      </c>
      <c r="J244" s="62" t="str">
        <f t="shared" si="76"/>
        <v>BH15223</v>
      </c>
      <c r="K244" s="62" t="str">
        <f t="shared" si="77"/>
        <v>XK18013</v>
      </c>
      <c r="L244" s="67" t="s">
        <v>18214</v>
      </c>
      <c r="O244" s="67" t="s">
        <v>15104</v>
      </c>
      <c r="S244" s="68" t="s">
        <v>18214</v>
      </c>
      <c r="U244" s="67" t="s">
        <v>1837</v>
      </c>
      <c r="V244" s="67">
        <v>60</v>
      </c>
      <c r="W244" s="67" t="s">
        <v>41</v>
      </c>
      <c r="X244" s="67" t="s">
        <v>42</v>
      </c>
      <c r="Z244" s="62" t="str">
        <f t="shared" si="67"/>
        <v>131</v>
      </c>
      <c r="AA244" s="62" t="str">
        <f t="shared" si="68"/>
        <v>5111</v>
      </c>
      <c r="AB244" s="62" t="s">
        <v>19</v>
      </c>
      <c r="AC244" s="67">
        <v>2</v>
      </c>
      <c r="AE244" s="67">
        <v>46000</v>
      </c>
      <c r="AF244" s="67">
        <v>92000</v>
      </c>
      <c r="AH244" s="62">
        <f t="shared" si="69"/>
        <v>0</v>
      </c>
      <c r="AI244" s="62" t="str">
        <f t="shared" si="70"/>
        <v>5111</v>
      </c>
      <c r="AN244" s="62">
        <v>8</v>
      </c>
      <c r="AP244" s="62">
        <f t="shared" si="71"/>
        <v>7360</v>
      </c>
      <c r="AQ244" s="62" t="str">
        <f t="shared" si="72"/>
        <v>33311</v>
      </c>
      <c r="AR244" s="62" t="str">
        <f t="shared" si="73"/>
        <v>1</v>
      </c>
      <c r="AS244" s="78" t="s">
        <v>7217</v>
      </c>
      <c r="AT244" s="67" t="str">
        <f t="shared" si="74"/>
        <v>632</v>
      </c>
      <c r="AU244" s="67" t="str">
        <f t="shared" si="75"/>
        <v>156</v>
      </c>
      <c r="AY244" s="68" t="s">
        <v>18214</v>
      </c>
      <c r="AZ244" s="68" t="s">
        <v>18214</v>
      </c>
    </row>
    <row r="245" spans="6:52" x14ac:dyDescent="0.25">
      <c r="F245" s="62">
        <v>0</v>
      </c>
      <c r="H245" s="80">
        <v>46170</v>
      </c>
      <c r="I245" s="80">
        <v>46170</v>
      </c>
      <c r="J245" s="62" t="str">
        <f t="shared" si="76"/>
        <v>BH15223</v>
      </c>
      <c r="K245" s="62" t="str">
        <f t="shared" si="77"/>
        <v>XK18013</v>
      </c>
      <c r="L245" s="67" t="s">
        <v>18214</v>
      </c>
      <c r="O245" s="67" t="s">
        <v>15104</v>
      </c>
      <c r="S245" s="68" t="s">
        <v>18214</v>
      </c>
      <c r="U245" s="67" t="s">
        <v>1837</v>
      </c>
      <c r="V245" s="67">
        <v>60</v>
      </c>
      <c r="W245" s="67" t="s">
        <v>37</v>
      </c>
      <c r="X245" s="67" t="s">
        <v>38</v>
      </c>
      <c r="Z245" s="62" t="str">
        <f t="shared" si="67"/>
        <v>131</v>
      </c>
      <c r="AA245" s="62" t="str">
        <f t="shared" si="68"/>
        <v>5111</v>
      </c>
      <c r="AB245" s="62" t="s">
        <v>19</v>
      </c>
      <c r="AC245" s="67">
        <v>4</v>
      </c>
      <c r="AE245" s="67">
        <v>43560</v>
      </c>
      <c r="AF245" s="67">
        <v>174240</v>
      </c>
      <c r="AH245" s="62">
        <f t="shared" si="69"/>
        <v>0</v>
      </c>
      <c r="AI245" s="62" t="str">
        <f t="shared" si="70"/>
        <v>5111</v>
      </c>
      <c r="AN245" s="62">
        <v>8</v>
      </c>
      <c r="AP245" s="62">
        <f t="shared" si="71"/>
        <v>13939.2</v>
      </c>
      <c r="AQ245" s="62" t="str">
        <f t="shared" si="72"/>
        <v>33311</v>
      </c>
      <c r="AR245" s="62" t="str">
        <f t="shared" si="73"/>
        <v>1</v>
      </c>
      <c r="AS245" s="78" t="s">
        <v>7217</v>
      </c>
      <c r="AT245" s="67" t="str">
        <f t="shared" si="74"/>
        <v>632</v>
      </c>
      <c r="AU245" s="67" t="str">
        <f t="shared" si="75"/>
        <v>156</v>
      </c>
      <c r="AY245" s="68" t="s">
        <v>18214</v>
      </c>
      <c r="AZ245" s="68" t="s">
        <v>18214</v>
      </c>
    </row>
    <row r="246" spans="6:52" x14ac:dyDescent="0.25">
      <c r="F246" s="62">
        <v>0</v>
      </c>
      <c r="H246" s="80">
        <v>46170</v>
      </c>
      <c r="I246" s="80">
        <v>46170</v>
      </c>
      <c r="J246" s="62" t="str">
        <f t="shared" si="76"/>
        <v>BH15223</v>
      </c>
      <c r="K246" s="62" t="str">
        <f t="shared" si="77"/>
        <v>XK18013</v>
      </c>
      <c r="L246" s="67" t="s">
        <v>18214</v>
      </c>
      <c r="O246" s="67" t="s">
        <v>15104</v>
      </c>
      <c r="S246" s="68" t="s">
        <v>18214</v>
      </c>
      <c r="U246" s="67" t="s">
        <v>1837</v>
      </c>
      <c r="V246" s="67">
        <v>60</v>
      </c>
      <c r="W246" s="67" t="s">
        <v>20</v>
      </c>
      <c r="X246" s="67" t="s">
        <v>21</v>
      </c>
      <c r="Z246" s="62" t="str">
        <f t="shared" si="67"/>
        <v>131</v>
      </c>
      <c r="AA246" s="62" t="str">
        <f t="shared" si="68"/>
        <v>5111</v>
      </c>
      <c r="AB246" s="62" t="s">
        <v>19</v>
      </c>
      <c r="AC246" s="67">
        <v>2</v>
      </c>
      <c r="AE246" s="67">
        <v>116611</v>
      </c>
      <c r="AF246" s="67">
        <v>233222</v>
      </c>
      <c r="AH246" s="62">
        <f t="shared" si="69"/>
        <v>0</v>
      </c>
      <c r="AI246" s="62" t="str">
        <f t="shared" si="70"/>
        <v>5111</v>
      </c>
      <c r="AN246" s="62">
        <v>8</v>
      </c>
      <c r="AP246" s="62">
        <f t="shared" si="71"/>
        <v>18657.759999999998</v>
      </c>
      <c r="AQ246" s="62" t="str">
        <f t="shared" si="72"/>
        <v>33311</v>
      </c>
      <c r="AR246" s="62" t="str">
        <f t="shared" si="73"/>
        <v>1</v>
      </c>
      <c r="AS246" s="78" t="s">
        <v>7217</v>
      </c>
      <c r="AT246" s="67" t="str">
        <f t="shared" si="74"/>
        <v>632</v>
      </c>
      <c r="AU246" s="67" t="str">
        <f t="shared" si="75"/>
        <v>156</v>
      </c>
      <c r="AY246" s="68" t="s">
        <v>18214</v>
      </c>
      <c r="AZ246" s="68" t="s">
        <v>18214</v>
      </c>
    </row>
    <row r="247" spans="6:52" x14ac:dyDescent="0.25">
      <c r="F247" s="62">
        <v>0</v>
      </c>
      <c r="H247" s="80">
        <v>46170</v>
      </c>
      <c r="I247" s="80">
        <v>46170</v>
      </c>
      <c r="J247" s="62" t="str">
        <f t="shared" si="76"/>
        <v>BH15223</v>
      </c>
      <c r="K247" s="62" t="str">
        <f t="shared" si="77"/>
        <v>XK18013</v>
      </c>
      <c r="L247" s="67" t="s">
        <v>18214</v>
      </c>
      <c r="O247" s="67" t="s">
        <v>15104</v>
      </c>
      <c r="S247" s="68" t="s">
        <v>18214</v>
      </c>
      <c r="U247" s="67" t="s">
        <v>1837</v>
      </c>
      <c r="V247" s="67">
        <v>60</v>
      </c>
      <c r="W247" s="67" t="s">
        <v>29</v>
      </c>
      <c r="X247" s="67" t="s">
        <v>30</v>
      </c>
      <c r="Z247" s="62" t="str">
        <f t="shared" si="67"/>
        <v>131</v>
      </c>
      <c r="AA247" s="62" t="str">
        <f t="shared" si="68"/>
        <v>5111</v>
      </c>
      <c r="AB247" s="62" t="s">
        <v>19</v>
      </c>
      <c r="AC247" s="67">
        <v>4</v>
      </c>
      <c r="AE247" s="67">
        <v>74250</v>
      </c>
      <c r="AF247" s="67">
        <v>297000</v>
      </c>
      <c r="AH247" s="62">
        <f t="shared" si="69"/>
        <v>0</v>
      </c>
      <c r="AI247" s="62" t="str">
        <f t="shared" si="70"/>
        <v>5111</v>
      </c>
      <c r="AN247" s="62">
        <v>8</v>
      </c>
      <c r="AP247" s="62">
        <f t="shared" si="71"/>
        <v>23760</v>
      </c>
      <c r="AQ247" s="62" t="str">
        <f t="shared" si="72"/>
        <v>33311</v>
      </c>
      <c r="AR247" s="62" t="str">
        <f t="shared" si="73"/>
        <v>1</v>
      </c>
      <c r="AS247" s="78" t="s">
        <v>7217</v>
      </c>
      <c r="AT247" s="67" t="str">
        <f t="shared" si="74"/>
        <v>632</v>
      </c>
      <c r="AU247" s="67" t="str">
        <f t="shared" si="75"/>
        <v>156</v>
      </c>
      <c r="AY247" s="68" t="s">
        <v>18214</v>
      </c>
      <c r="AZ247" s="68" t="s">
        <v>18214</v>
      </c>
    </row>
    <row r="248" spans="6:52" x14ac:dyDescent="0.25">
      <c r="F248" s="62">
        <v>0</v>
      </c>
      <c r="H248" s="80">
        <v>46170</v>
      </c>
      <c r="I248" s="80">
        <v>46170</v>
      </c>
      <c r="J248" s="62" t="str">
        <f t="shared" si="76"/>
        <v>BH15224</v>
      </c>
      <c r="K248" s="62" t="str">
        <f t="shared" si="77"/>
        <v>XK18014</v>
      </c>
      <c r="L248" s="67" t="s">
        <v>18215</v>
      </c>
      <c r="O248" s="67" t="s">
        <v>15130</v>
      </c>
      <c r="S248" s="68" t="s">
        <v>18215</v>
      </c>
      <c r="U248" s="67" t="s">
        <v>18258</v>
      </c>
      <c r="V248" s="67">
        <v>60</v>
      </c>
      <c r="W248" s="67" t="s">
        <v>20</v>
      </c>
      <c r="X248" s="67" t="s">
        <v>21</v>
      </c>
      <c r="Z248" s="62" t="str">
        <f t="shared" si="67"/>
        <v>131</v>
      </c>
      <c r="AA248" s="62" t="str">
        <f t="shared" si="68"/>
        <v>5111</v>
      </c>
      <c r="AB248" s="62" t="s">
        <v>19</v>
      </c>
      <c r="AC248" s="67">
        <v>2</v>
      </c>
      <c r="AE248" s="67">
        <v>116611</v>
      </c>
      <c r="AF248" s="67">
        <v>233222</v>
      </c>
      <c r="AH248" s="62">
        <f t="shared" si="69"/>
        <v>0</v>
      </c>
      <c r="AI248" s="62" t="str">
        <f t="shared" si="70"/>
        <v>5111</v>
      </c>
      <c r="AN248" s="62">
        <v>8</v>
      </c>
      <c r="AP248" s="62">
        <f t="shared" si="71"/>
        <v>18657.759999999998</v>
      </c>
      <c r="AQ248" s="62" t="str">
        <f t="shared" si="72"/>
        <v>33311</v>
      </c>
      <c r="AR248" s="62" t="str">
        <f t="shared" si="73"/>
        <v>1</v>
      </c>
      <c r="AS248" s="78" t="s">
        <v>7217</v>
      </c>
      <c r="AT248" s="67" t="str">
        <f t="shared" si="74"/>
        <v>632</v>
      </c>
      <c r="AU248" s="67" t="str">
        <f t="shared" si="75"/>
        <v>156</v>
      </c>
      <c r="AY248" s="68" t="s">
        <v>18215</v>
      </c>
      <c r="AZ248" s="68" t="s">
        <v>18215</v>
      </c>
    </row>
    <row r="249" spans="6:52" x14ac:dyDescent="0.25">
      <c r="F249" s="62">
        <v>0</v>
      </c>
      <c r="H249" s="80">
        <v>46170</v>
      </c>
      <c r="I249" s="80">
        <v>46170</v>
      </c>
      <c r="J249" s="62" t="str">
        <f t="shared" si="76"/>
        <v>BH15224</v>
      </c>
      <c r="K249" s="62" t="str">
        <f t="shared" si="77"/>
        <v>XK18014</v>
      </c>
      <c r="L249" s="67" t="s">
        <v>18215</v>
      </c>
      <c r="O249" s="67" t="s">
        <v>15130</v>
      </c>
      <c r="S249" s="68" t="s">
        <v>18215</v>
      </c>
      <c r="U249" s="67" t="s">
        <v>18258</v>
      </c>
      <c r="V249" s="67">
        <v>60</v>
      </c>
      <c r="W249" s="67" t="s">
        <v>22</v>
      </c>
      <c r="X249" s="67" t="s">
        <v>23</v>
      </c>
      <c r="Z249" s="62" t="str">
        <f t="shared" si="67"/>
        <v>131</v>
      </c>
      <c r="AA249" s="62" t="str">
        <f t="shared" si="68"/>
        <v>5111</v>
      </c>
      <c r="AB249" s="62" t="s">
        <v>19</v>
      </c>
      <c r="AC249" s="67">
        <v>2</v>
      </c>
      <c r="AE249" s="67">
        <v>55201</v>
      </c>
      <c r="AF249" s="67">
        <v>110402</v>
      </c>
      <c r="AH249" s="62">
        <f t="shared" si="69"/>
        <v>0</v>
      </c>
      <c r="AI249" s="62" t="str">
        <f t="shared" si="70"/>
        <v>5111</v>
      </c>
      <c r="AN249" s="62">
        <v>8</v>
      </c>
      <c r="AP249" s="62">
        <f t="shared" si="71"/>
        <v>8832.16</v>
      </c>
      <c r="AQ249" s="62" t="str">
        <f t="shared" si="72"/>
        <v>33311</v>
      </c>
      <c r="AR249" s="62" t="str">
        <f t="shared" si="73"/>
        <v>1</v>
      </c>
      <c r="AS249" s="78" t="s">
        <v>7217</v>
      </c>
      <c r="AT249" s="67" t="str">
        <f t="shared" si="74"/>
        <v>632</v>
      </c>
      <c r="AU249" s="67" t="str">
        <f t="shared" si="75"/>
        <v>156</v>
      </c>
      <c r="AY249" s="68" t="s">
        <v>18215</v>
      </c>
      <c r="AZ249" s="68" t="s">
        <v>18215</v>
      </c>
    </row>
    <row r="250" spans="6:52" x14ac:dyDescent="0.25">
      <c r="F250" s="62">
        <v>0</v>
      </c>
      <c r="H250" s="80">
        <v>46170</v>
      </c>
      <c r="I250" s="80">
        <v>46170</v>
      </c>
      <c r="J250" s="62" t="str">
        <f t="shared" si="76"/>
        <v>BH15224</v>
      </c>
      <c r="K250" s="62" t="str">
        <f t="shared" si="77"/>
        <v>XK18014</v>
      </c>
      <c r="L250" s="67" t="s">
        <v>18215</v>
      </c>
      <c r="O250" s="67" t="s">
        <v>15130</v>
      </c>
      <c r="S250" s="68" t="s">
        <v>18215</v>
      </c>
      <c r="U250" s="67" t="s">
        <v>18258</v>
      </c>
      <c r="V250" s="67">
        <v>60</v>
      </c>
      <c r="W250" s="67" t="s">
        <v>17</v>
      </c>
      <c r="X250" s="67" t="s">
        <v>18</v>
      </c>
      <c r="Z250" s="62" t="str">
        <f t="shared" si="67"/>
        <v>131</v>
      </c>
      <c r="AA250" s="62" t="str">
        <f t="shared" si="68"/>
        <v>5111</v>
      </c>
      <c r="AB250" s="62" t="s">
        <v>19</v>
      </c>
      <c r="AC250" s="67">
        <v>2</v>
      </c>
      <c r="AE250" s="67">
        <v>80774</v>
      </c>
      <c r="AF250" s="67">
        <v>161548</v>
      </c>
      <c r="AH250" s="62">
        <f t="shared" si="69"/>
        <v>0</v>
      </c>
      <c r="AI250" s="62" t="str">
        <f t="shared" si="70"/>
        <v>5111</v>
      </c>
      <c r="AN250" s="62">
        <v>8</v>
      </c>
      <c r="AP250" s="62">
        <f t="shared" si="71"/>
        <v>12923.84</v>
      </c>
      <c r="AQ250" s="62" t="str">
        <f t="shared" si="72"/>
        <v>33311</v>
      </c>
      <c r="AR250" s="62" t="str">
        <f t="shared" si="73"/>
        <v>1</v>
      </c>
      <c r="AS250" s="78" t="s">
        <v>7217</v>
      </c>
      <c r="AT250" s="67" t="str">
        <f t="shared" si="74"/>
        <v>632</v>
      </c>
      <c r="AU250" s="67" t="str">
        <f t="shared" si="75"/>
        <v>156</v>
      </c>
      <c r="AY250" s="68" t="s">
        <v>18215</v>
      </c>
      <c r="AZ250" s="68" t="s">
        <v>18215</v>
      </c>
    </row>
    <row r="251" spans="6:52" x14ac:dyDescent="0.25">
      <c r="F251" s="62">
        <v>0</v>
      </c>
      <c r="H251" s="80">
        <v>46170</v>
      </c>
      <c r="I251" s="80">
        <v>46170</v>
      </c>
      <c r="J251" s="62" t="str">
        <f t="shared" si="76"/>
        <v>BH15224</v>
      </c>
      <c r="K251" s="62" t="str">
        <f t="shared" si="77"/>
        <v>XK18014</v>
      </c>
      <c r="L251" s="67" t="s">
        <v>18215</v>
      </c>
      <c r="O251" s="67" t="s">
        <v>15130</v>
      </c>
      <c r="S251" s="68" t="s">
        <v>18215</v>
      </c>
      <c r="U251" s="67" t="s">
        <v>18258</v>
      </c>
      <c r="V251" s="67">
        <v>60</v>
      </c>
      <c r="W251" s="67" t="s">
        <v>41</v>
      </c>
      <c r="X251" s="67" t="s">
        <v>42</v>
      </c>
      <c r="Z251" s="62" t="str">
        <f t="shared" si="67"/>
        <v>131</v>
      </c>
      <c r="AA251" s="62" t="str">
        <f t="shared" si="68"/>
        <v>5111</v>
      </c>
      <c r="AB251" s="62" t="s">
        <v>19</v>
      </c>
      <c r="AC251" s="67">
        <v>2</v>
      </c>
      <c r="AE251" s="67">
        <v>46000</v>
      </c>
      <c r="AF251" s="67">
        <v>92000</v>
      </c>
      <c r="AH251" s="62">
        <f t="shared" si="69"/>
        <v>0</v>
      </c>
      <c r="AI251" s="62" t="str">
        <f t="shared" si="70"/>
        <v>5111</v>
      </c>
      <c r="AN251" s="62">
        <v>8</v>
      </c>
      <c r="AP251" s="62">
        <f t="shared" si="71"/>
        <v>7360</v>
      </c>
      <c r="AQ251" s="62" t="str">
        <f t="shared" si="72"/>
        <v>33311</v>
      </c>
      <c r="AR251" s="62" t="str">
        <f t="shared" si="73"/>
        <v>1</v>
      </c>
      <c r="AS251" s="78" t="s">
        <v>7217</v>
      </c>
      <c r="AT251" s="67" t="str">
        <f t="shared" si="74"/>
        <v>632</v>
      </c>
      <c r="AU251" s="67" t="str">
        <f t="shared" si="75"/>
        <v>156</v>
      </c>
      <c r="AY251" s="68" t="s">
        <v>18215</v>
      </c>
      <c r="AZ251" s="68" t="s">
        <v>18215</v>
      </c>
    </row>
    <row r="252" spans="6:52" x14ac:dyDescent="0.25">
      <c r="F252" s="62">
        <v>0</v>
      </c>
      <c r="H252" s="80">
        <v>46170</v>
      </c>
      <c r="I252" s="80">
        <v>46170</v>
      </c>
      <c r="J252" s="62" t="str">
        <f t="shared" si="76"/>
        <v>BH15224</v>
      </c>
      <c r="K252" s="62" t="str">
        <f t="shared" si="77"/>
        <v>XK18014</v>
      </c>
      <c r="L252" s="67" t="s">
        <v>18215</v>
      </c>
      <c r="O252" s="67" t="s">
        <v>15130</v>
      </c>
      <c r="S252" s="68" t="s">
        <v>18215</v>
      </c>
      <c r="U252" s="67" t="s">
        <v>18258</v>
      </c>
      <c r="V252" s="67">
        <v>60</v>
      </c>
      <c r="W252" s="67" t="s">
        <v>37</v>
      </c>
      <c r="X252" s="67" t="s">
        <v>38</v>
      </c>
      <c r="Z252" s="62" t="str">
        <f t="shared" si="67"/>
        <v>131</v>
      </c>
      <c r="AA252" s="62" t="str">
        <f t="shared" si="68"/>
        <v>5111</v>
      </c>
      <c r="AB252" s="62" t="s">
        <v>19</v>
      </c>
      <c r="AC252" s="67">
        <v>2</v>
      </c>
      <c r="AE252" s="67">
        <v>43560</v>
      </c>
      <c r="AF252" s="67">
        <v>87120</v>
      </c>
      <c r="AH252" s="62">
        <f t="shared" si="69"/>
        <v>0</v>
      </c>
      <c r="AI252" s="62" t="str">
        <f t="shared" si="70"/>
        <v>5111</v>
      </c>
      <c r="AN252" s="62">
        <v>8</v>
      </c>
      <c r="AP252" s="62">
        <f t="shared" si="71"/>
        <v>6969.6</v>
      </c>
      <c r="AQ252" s="62" t="str">
        <f t="shared" si="72"/>
        <v>33311</v>
      </c>
      <c r="AR252" s="62" t="str">
        <f t="shared" si="73"/>
        <v>1</v>
      </c>
      <c r="AS252" s="78" t="s">
        <v>7217</v>
      </c>
      <c r="AT252" s="67" t="str">
        <f t="shared" si="74"/>
        <v>632</v>
      </c>
      <c r="AU252" s="67" t="str">
        <f t="shared" si="75"/>
        <v>156</v>
      </c>
      <c r="AY252" s="68" t="s">
        <v>18215</v>
      </c>
      <c r="AZ252" s="68" t="s">
        <v>18215</v>
      </c>
    </row>
    <row r="253" spans="6:52" x14ac:dyDescent="0.25">
      <c r="F253" s="62">
        <v>0</v>
      </c>
      <c r="H253" s="80">
        <v>46170</v>
      </c>
      <c r="I253" s="80">
        <v>46170</v>
      </c>
      <c r="J253" s="62" t="str">
        <f t="shared" si="76"/>
        <v>BH15224</v>
      </c>
      <c r="K253" s="62" t="str">
        <f t="shared" si="77"/>
        <v>XK18014</v>
      </c>
      <c r="L253" s="67" t="s">
        <v>18215</v>
      </c>
      <c r="O253" s="67" t="s">
        <v>15130</v>
      </c>
      <c r="S253" s="68" t="s">
        <v>18215</v>
      </c>
      <c r="U253" s="67" t="s">
        <v>18258</v>
      </c>
      <c r="V253" s="67">
        <v>60</v>
      </c>
      <c r="W253" s="67" t="s">
        <v>31</v>
      </c>
      <c r="X253" s="67" t="s">
        <v>32</v>
      </c>
      <c r="Z253" s="62" t="str">
        <f t="shared" ref="Z253:Z264" si="78">IF(W253&lt;&gt;"","131","")</f>
        <v>131</v>
      </c>
      <c r="AA253" s="62" t="str">
        <f t="shared" ref="AA253:AA264" si="79">IF(W253&lt;&gt;"","5111","")</f>
        <v>5111</v>
      </c>
      <c r="AB253" s="62" t="s">
        <v>19</v>
      </c>
      <c r="AC253" s="67">
        <v>2</v>
      </c>
      <c r="AE253" s="67">
        <v>70950</v>
      </c>
      <c r="AF253" s="67">
        <v>141900</v>
      </c>
      <c r="AH253" s="62">
        <f t="shared" ref="AH253:AH264" si="80">IF(AF253&gt;0,AF253*AG253,"")</f>
        <v>0</v>
      </c>
      <c r="AI253" s="62" t="str">
        <f t="shared" ref="AI253:AI264" si="81">IF(AH253&lt;&gt;"","5111","")</f>
        <v>5111</v>
      </c>
      <c r="AN253" s="62">
        <v>8</v>
      </c>
      <c r="AP253" s="62">
        <f t="shared" ref="AP253:AP264" si="82">AF253*AN253/100</f>
        <v>11352</v>
      </c>
      <c r="AQ253" s="62" t="str">
        <f t="shared" ref="AQ253:AQ264" si="83">IF(AN253&lt;&gt;"","33311","")</f>
        <v>33311</v>
      </c>
      <c r="AR253" s="62" t="str">
        <f t="shared" ref="AR253:AR264" si="84">IF(AN253&lt;&gt;"","1","")</f>
        <v>1</v>
      </c>
      <c r="AS253" s="78" t="s">
        <v>7217</v>
      </c>
      <c r="AT253" s="67" t="str">
        <f t="shared" ref="AT253:AT264" si="85">IF(W253&lt;&gt;"","632","")</f>
        <v>632</v>
      </c>
      <c r="AU253" s="67" t="str">
        <f t="shared" ref="AU253:AU264" si="86">IF(W253&lt;&gt;"","156","")</f>
        <v>156</v>
      </c>
      <c r="AY253" s="68" t="s">
        <v>18215</v>
      </c>
      <c r="AZ253" s="68" t="s">
        <v>18215</v>
      </c>
    </row>
    <row r="254" spans="6:52" x14ac:dyDescent="0.25">
      <c r="F254" s="62">
        <v>0</v>
      </c>
      <c r="H254" s="80">
        <v>46170</v>
      </c>
      <c r="I254" s="80">
        <v>46170</v>
      </c>
      <c r="J254" s="62" t="str">
        <f t="shared" si="76"/>
        <v>BH15224</v>
      </c>
      <c r="K254" s="62" t="str">
        <f t="shared" si="77"/>
        <v>XK18014</v>
      </c>
      <c r="L254" s="67" t="s">
        <v>18215</v>
      </c>
      <c r="O254" s="67" t="s">
        <v>15130</v>
      </c>
      <c r="S254" s="68" t="s">
        <v>18215</v>
      </c>
      <c r="U254" s="67" t="s">
        <v>18258</v>
      </c>
      <c r="V254" s="67">
        <v>60</v>
      </c>
      <c r="W254" s="67" t="s">
        <v>25</v>
      </c>
      <c r="X254" s="67" t="s">
        <v>26</v>
      </c>
      <c r="Z254" s="62" t="str">
        <f t="shared" si="78"/>
        <v>131</v>
      </c>
      <c r="AA254" s="62" t="str">
        <f t="shared" si="79"/>
        <v>5111</v>
      </c>
      <c r="AB254" s="62" t="s">
        <v>19</v>
      </c>
      <c r="AC254" s="67">
        <v>4</v>
      </c>
      <c r="AE254" s="67">
        <v>61155</v>
      </c>
      <c r="AF254" s="67">
        <v>244620</v>
      </c>
      <c r="AH254" s="62">
        <f t="shared" si="80"/>
        <v>0</v>
      </c>
      <c r="AI254" s="62" t="str">
        <f t="shared" si="81"/>
        <v>5111</v>
      </c>
      <c r="AN254" s="62">
        <v>8</v>
      </c>
      <c r="AP254" s="62">
        <f t="shared" si="82"/>
        <v>19569.599999999999</v>
      </c>
      <c r="AQ254" s="62" t="str">
        <f t="shared" si="83"/>
        <v>33311</v>
      </c>
      <c r="AR254" s="62" t="str">
        <f t="shared" si="84"/>
        <v>1</v>
      </c>
      <c r="AS254" s="78" t="s">
        <v>7217</v>
      </c>
      <c r="AT254" s="67" t="str">
        <f t="shared" si="85"/>
        <v>632</v>
      </c>
      <c r="AU254" s="67" t="str">
        <f t="shared" si="86"/>
        <v>156</v>
      </c>
      <c r="AY254" s="68" t="s">
        <v>18215</v>
      </c>
      <c r="AZ254" s="68" t="s">
        <v>18215</v>
      </c>
    </row>
    <row r="255" spans="6:52" x14ac:dyDescent="0.25">
      <c r="F255" s="62">
        <v>0</v>
      </c>
      <c r="H255" s="80">
        <v>46170</v>
      </c>
      <c r="I255" s="80">
        <v>46170</v>
      </c>
      <c r="J255" s="62" t="str">
        <f t="shared" si="76"/>
        <v>BH15224</v>
      </c>
      <c r="K255" s="62" t="str">
        <f t="shared" si="77"/>
        <v>XK18014</v>
      </c>
      <c r="L255" s="67" t="s">
        <v>18215</v>
      </c>
      <c r="O255" s="67" t="s">
        <v>15130</v>
      </c>
      <c r="S255" s="68" t="s">
        <v>18215</v>
      </c>
      <c r="U255" s="67" t="s">
        <v>18258</v>
      </c>
      <c r="V255" s="67">
        <v>60</v>
      </c>
      <c r="W255" s="67" t="s">
        <v>29</v>
      </c>
      <c r="X255" s="67" t="s">
        <v>30</v>
      </c>
      <c r="Z255" s="62" t="str">
        <f t="shared" si="78"/>
        <v>131</v>
      </c>
      <c r="AA255" s="62" t="str">
        <f t="shared" si="79"/>
        <v>5111</v>
      </c>
      <c r="AB255" s="62" t="s">
        <v>19</v>
      </c>
      <c r="AC255" s="67">
        <v>2</v>
      </c>
      <c r="AE255" s="67">
        <v>74250</v>
      </c>
      <c r="AF255" s="67">
        <v>148500</v>
      </c>
      <c r="AH255" s="62">
        <f t="shared" si="80"/>
        <v>0</v>
      </c>
      <c r="AI255" s="62" t="str">
        <f t="shared" si="81"/>
        <v>5111</v>
      </c>
      <c r="AN255" s="62">
        <v>8</v>
      </c>
      <c r="AP255" s="62">
        <f t="shared" si="82"/>
        <v>11880</v>
      </c>
      <c r="AQ255" s="62" t="str">
        <f t="shared" si="83"/>
        <v>33311</v>
      </c>
      <c r="AR255" s="62" t="str">
        <f t="shared" si="84"/>
        <v>1</v>
      </c>
      <c r="AS255" s="78" t="s">
        <v>7217</v>
      </c>
      <c r="AT255" s="67" t="str">
        <f t="shared" si="85"/>
        <v>632</v>
      </c>
      <c r="AU255" s="67" t="str">
        <f t="shared" si="86"/>
        <v>156</v>
      </c>
      <c r="AY255" s="68" t="s">
        <v>18215</v>
      </c>
      <c r="AZ255" s="68" t="s">
        <v>18215</v>
      </c>
    </row>
    <row r="256" spans="6:52" x14ac:dyDescent="0.25">
      <c r="F256" s="62">
        <v>0</v>
      </c>
      <c r="H256" s="80">
        <v>46170</v>
      </c>
      <c r="I256" s="80">
        <v>46170</v>
      </c>
      <c r="J256" s="62" t="str">
        <f t="shared" si="76"/>
        <v>BH15225</v>
      </c>
      <c r="K256" s="62" t="str">
        <f t="shared" si="77"/>
        <v>XK18015</v>
      </c>
      <c r="L256" s="67" t="s">
        <v>18216</v>
      </c>
      <c r="O256" s="67" t="s">
        <v>15130</v>
      </c>
      <c r="S256" s="68" t="s">
        <v>18216</v>
      </c>
      <c r="U256" s="67" t="s">
        <v>1837</v>
      </c>
      <c r="V256" s="67">
        <v>60</v>
      </c>
      <c r="W256" s="67" t="s">
        <v>37</v>
      </c>
      <c r="X256" s="67" t="s">
        <v>38</v>
      </c>
      <c r="Z256" s="62" t="str">
        <f t="shared" si="78"/>
        <v>131</v>
      </c>
      <c r="AA256" s="62" t="str">
        <f t="shared" si="79"/>
        <v>5111</v>
      </c>
      <c r="AB256" s="62" t="s">
        <v>19</v>
      </c>
      <c r="AC256" s="67">
        <v>2</v>
      </c>
      <c r="AE256" s="67">
        <v>43560</v>
      </c>
      <c r="AF256" s="67">
        <v>87120</v>
      </c>
      <c r="AH256" s="62">
        <f t="shared" si="80"/>
        <v>0</v>
      </c>
      <c r="AI256" s="62" t="str">
        <f t="shared" si="81"/>
        <v>5111</v>
      </c>
      <c r="AN256" s="62">
        <v>8</v>
      </c>
      <c r="AP256" s="62">
        <f t="shared" si="82"/>
        <v>6969.6</v>
      </c>
      <c r="AQ256" s="62" t="str">
        <f t="shared" si="83"/>
        <v>33311</v>
      </c>
      <c r="AR256" s="62" t="str">
        <f t="shared" si="84"/>
        <v>1</v>
      </c>
      <c r="AS256" s="78" t="s">
        <v>7217</v>
      </c>
      <c r="AT256" s="67" t="str">
        <f t="shared" si="85"/>
        <v>632</v>
      </c>
      <c r="AU256" s="67" t="str">
        <f t="shared" si="86"/>
        <v>156</v>
      </c>
      <c r="AY256" s="68" t="s">
        <v>18216</v>
      </c>
      <c r="AZ256" s="68" t="s">
        <v>18216</v>
      </c>
    </row>
    <row r="257" spans="6:52" x14ac:dyDescent="0.25">
      <c r="F257" s="62">
        <v>0</v>
      </c>
      <c r="H257" s="80">
        <v>46170</v>
      </c>
      <c r="I257" s="80">
        <v>46170</v>
      </c>
      <c r="J257" s="62" t="str">
        <f t="shared" si="76"/>
        <v>BH15225</v>
      </c>
      <c r="K257" s="62" t="str">
        <f t="shared" si="77"/>
        <v>XK18015</v>
      </c>
      <c r="L257" s="67" t="s">
        <v>18216</v>
      </c>
      <c r="O257" s="67" t="s">
        <v>15130</v>
      </c>
      <c r="S257" s="68" t="s">
        <v>18216</v>
      </c>
      <c r="U257" s="67" t="s">
        <v>1837</v>
      </c>
      <c r="V257" s="67">
        <v>60</v>
      </c>
      <c r="W257" s="67" t="s">
        <v>29</v>
      </c>
      <c r="X257" s="67" t="s">
        <v>30</v>
      </c>
      <c r="Z257" s="62" t="str">
        <f t="shared" si="78"/>
        <v>131</v>
      </c>
      <c r="AA257" s="62" t="str">
        <f t="shared" si="79"/>
        <v>5111</v>
      </c>
      <c r="AB257" s="62" t="s">
        <v>19</v>
      </c>
      <c r="AC257" s="67">
        <v>2</v>
      </c>
      <c r="AE257" s="67">
        <v>74250</v>
      </c>
      <c r="AF257" s="67">
        <v>148500</v>
      </c>
      <c r="AH257" s="62">
        <f t="shared" si="80"/>
        <v>0</v>
      </c>
      <c r="AI257" s="62" t="str">
        <f t="shared" si="81"/>
        <v>5111</v>
      </c>
      <c r="AN257" s="62">
        <v>8</v>
      </c>
      <c r="AP257" s="62">
        <f t="shared" si="82"/>
        <v>11880</v>
      </c>
      <c r="AQ257" s="62" t="str">
        <f t="shared" si="83"/>
        <v>33311</v>
      </c>
      <c r="AR257" s="62" t="str">
        <f t="shared" si="84"/>
        <v>1</v>
      </c>
      <c r="AS257" s="78" t="s">
        <v>7217</v>
      </c>
      <c r="AT257" s="67" t="str">
        <f t="shared" si="85"/>
        <v>632</v>
      </c>
      <c r="AU257" s="67" t="str">
        <f t="shared" si="86"/>
        <v>156</v>
      </c>
      <c r="AY257" s="68" t="s">
        <v>18216</v>
      </c>
      <c r="AZ257" s="68" t="s">
        <v>18216</v>
      </c>
    </row>
    <row r="258" spans="6:52" x14ac:dyDescent="0.25">
      <c r="F258" s="62">
        <v>0</v>
      </c>
      <c r="H258" s="80">
        <v>46170</v>
      </c>
      <c r="I258" s="80">
        <v>46170</v>
      </c>
      <c r="J258" s="62" t="str">
        <f t="shared" si="76"/>
        <v>BH15225</v>
      </c>
      <c r="K258" s="62" t="str">
        <f t="shared" si="77"/>
        <v>XK18015</v>
      </c>
      <c r="L258" s="67" t="s">
        <v>18216</v>
      </c>
      <c r="O258" s="67" t="s">
        <v>15130</v>
      </c>
      <c r="S258" s="68" t="s">
        <v>18216</v>
      </c>
      <c r="U258" s="67" t="s">
        <v>1837</v>
      </c>
      <c r="V258" s="67">
        <v>60</v>
      </c>
      <c r="W258" s="67" t="s">
        <v>20</v>
      </c>
      <c r="X258" s="67" t="s">
        <v>21</v>
      </c>
      <c r="Z258" s="62" t="str">
        <f t="shared" si="78"/>
        <v>131</v>
      </c>
      <c r="AA258" s="62" t="str">
        <f t="shared" si="79"/>
        <v>5111</v>
      </c>
      <c r="AB258" s="62" t="s">
        <v>19</v>
      </c>
      <c r="AC258" s="67">
        <v>2</v>
      </c>
      <c r="AE258" s="67">
        <v>116611</v>
      </c>
      <c r="AF258" s="67">
        <v>233222</v>
      </c>
      <c r="AH258" s="62">
        <f t="shared" si="80"/>
        <v>0</v>
      </c>
      <c r="AI258" s="62" t="str">
        <f t="shared" si="81"/>
        <v>5111</v>
      </c>
      <c r="AN258" s="62">
        <v>8</v>
      </c>
      <c r="AP258" s="62">
        <f t="shared" si="82"/>
        <v>18657.759999999998</v>
      </c>
      <c r="AQ258" s="62" t="str">
        <f t="shared" si="83"/>
        <v>33311</v>
      </c>
      <c r="AR258" s="62" t="str">
        <f t="shared" si="84"/>
        <v>1</v>
      </c>
      <c r="AS258" s="78" t="s">
        <v>7217</v>
      </c>
      <c r="AT258" s="67" t="str">
        <f t="shared" si="85"/>
        <v>632</v>
      </c>
      <c r="AU258" s="67" t="str">
        <f t="shared" si="86"/>
        <v>156</v>
      </c>
      <c r="AY258" s="68" t="s">
        <v>18216</v>
      </c>
      <c r="AZ258" s="68" t="s">
        <v>18216</v>
      </c>
    </row>
    <row r="259" spans="6:52" x14ac:dyDescent="0.25">
      <c r="F259" s="62">
        <v>0</v>
      </c>
      <c r="H259" s="80">
        <v>46170</v>
      </c>
      <c r="I259" s="80">
        <v>46170</v>
      </c>
      <c r="J259" s="62" t="str">
        <f t="shared" si="76"/>
        <v>BH15225</v>
      </c>
      <c r="K259" s="62" t="str">
        <f t="shared" si="77"/>
        <v>XK18015</v>
      </c>
      <c r="L259" s="67" t="s">
        <v>18216</v>
      </c>
      <c r="O259" s="67" t="s">
        <v>15130</v>
      </c>
      <c r="S259" s="68" t="s">
        <v>18216</v>
      </c>
      <c r="U259" s="67" t="s">
        <v>1837</v>
      </c>
      <c r="V259" s="67">
        <v>60</v>
      </c>
      <c r="W259" s="67" t="s">
        <v>17</v>
      </c>
      <c r="X259" s="67" t="s">
        <v>18</v>
      </c>
      <c r="Z259" s="62" t="str">
        <f t="shared" si="78"/>
        <v>131</v>
      </c>
      <c r="AA259" s="62" t="str">
        <f t="shared" si="79"/>
        <v>5111</v>
      </c>
      <c r="AB259" s="62" t="s">
        <v>19</v>
      </c>
      <c r="AC259" s="67">
        <v>2</v>
      </c>
      <c r="AE259" s="67">
        <v>71081</v>
      </c>
      <c r="AF259" s="67">
        <v>142162</v>
      </c>
      <c r="AH259" s="62">
        <f t="shared" si="80"/>
        <v>0</v>
      </c>
      <c r="AI259" s="62" t="str">
        <f t="shared" si="81"/>
        <v>5111</v>
      </c>
      <c r="AN259" s="62">
        <v>8</v>
      </c>
      <c r="AP259" s="62">
        <f t="shared" si="82"/>
        <v>11372.96</v>
      </c>
      <c r="AQ259" s="62" t="str">
        <f t="shared" si="83"/>
        <v>33311</v>
      </c>
      <c r="AR259" s="62" t="str">
        <f t="shared" si="84"/>
        <v>1</v>
      </c>
      <c r="AS259" s="78" t="s">
        <v>7217</v>
      </c>
      <c r="AT259" s="67" t="str">
        <f t="shared" si="85"/>
        <v>632</v>
      </c>
      <c r="AU259" s="67" t="str">
        <f t="shared" si="86"/>
        <v>156</v>
      </c>
      <c r="AY259" s="68" t="s">
        <v>18216</v>
      </c>
      <c r="AZ259" s="68" t="s">
        <v>18216</v>
      </c>
    </row>
    <row r="260" spans="6:52" x14ac:dyDescent="0.25">
      <c r="F260" s="62">
        <v>0</v>
      </c>
      <c r="H260" s="80">
        <v>46170</v>
      </c>
      <c r="I260" s="80">
        <v>46170</v>
      </c>
      <c r="J260" s="62" t="str">
        <f t="shared" si="76"/>
        <v>BH15225</v>
      </c>
      <c r="K260" s="62" t="str">
        <f t="shared" si="77"/>
        <v>XK18015</v>
      </c>
      <c r="L260" s="67" t="s">
        <v>18216</v>
      </c>
      <c r="O260" s="67" t="s">
        <v>15130</v>
      </c>
      <c r="S260" s="68" t="s">
        <v>18216</v>
      </c>
      <c r="U260" s="67" t="s">
        <v>1837</v>
      </c>
      <c r="V260" s="67">
        <v>60</v>
      </c>
      <c r="W260" s="67" t="s">
        <v>31</v>
      </c>
      <c r="X260" s="67" t="s">
        <v>32</v>
      </c>
      <c r="Z260" s="62" t="str">
        <f t="shared" si="78"/>
        <v>131</v>
      </c>
      <c r="AA260" s="62" t="str">
        <f t="shared" si="79"/>
        <v>5111</v>
      </c>
      <c r="AB260" s="62" t="s">
        <v>19</v>
      </c>
      <c r="AC260" s="67">
        <v>2</v>
      </c>
      <c r="AE260" s="67">
        <v>70950</v>
      </c>
      <c r="AF260" s="67">
        <v>141900</v>
      </c>
      <c r="AH260" s="62">
        <f t="shared" si="80"/>
        <v>0</v>
      </c>
      <c r="AI260" s="62" t="str">
        <f t="shared" si="81"/>
        <v>5111</v>
      </c>
      <c r="AN260" s="62">
        <v>8</v>
      </c>
      <c r="AP260" s="62">
        <f t="shared" si="82"/>
        <v>11352</v>
      </c>
      <c r="AQ260" s="62" t="str">
        <f t="shared" si="83"/>
        <v>33311</v>
      </c>
      <c r="AR260" s="62" t="str">
        <f t="shared" si="84"/>
        <v>1</v>
      </c>
      <c r="AS260" s="78" t="s">
        <v>7217</v>
      </c>
      <c r="AT260" s="67" t="str">
        <f t="shared" si="85"/>
        <v>632</v>
      </c>
      <c r="AU260" s="67" t="str">
        <f t="shared" si="86"/>
        <v>156</v>
      </c>
      <c r="AY260" s="68" t="s">
        <v>18216</v>
      </c>
      <c r="AZ260" s="68" t="s">
        <v>18216</v>
      </c>
    </row>
    <row r="261" spans="6:52" x14ac:dyDescent="0.25">
      <c r="F261" s="62">
        <v>0</v>
      </c>
      <c r="H261" s="80">
        <v>46170</v>
      </c>
      <c r="I261" s="80">
        <v>46170</v>
      </c>
      <c r="J261" s="62" t="str">
        <f t="shared" si="76"/>
        <v>BH15225</v>
      </c>
      <c r="K261" s="62" t="str">
        <f t="shared" si="77"/>
        <v>XK18015</v>
      </c>
      <c r="L261" s="67" t="s">
        <v>18216</v>
      </c>
      <c r="O261" s="67" t="s">
        <v>15130</v>
      </c>
      <c r="S261" s="68" t="s">
        <v>18216</v>
      </c>
      <c r="U261" s="67" t="s">
        <v>1837</v>
      </c>
      <c r="V261" s="67">
        <v>60</v>
      </c>
      <c r="W261" s="67" t="s">
        <v>25</v>
      </c>
      <c r="X261" s="67" t="s">
        <v>26</v>
      </c>
      <c r="Z261" s="62" t="str">
        <f t="shared" si="78"/>
        <v>131</v>
      </c>
      <c r="AA261" s="62" t="str">
        <f t="shared" si="79"/>
        <v>5111</v>
      </c>
      <c r="AB261" s="62" t="s">
        <v>19</v>
      </c>
      <c r="AC261" s="67">
        <v>4</v>
      </c>
      <c r="AE261" s="67">
        <v>61155</v>
      </c>
      <c r="AF261" s="67">
        <v>244620</v>
      </c>
      <c r="AH261" s="62">
        <f t="shared" si="80"/>
        <v>0</v>
      </c>
      <c r="AI261" s="62" t="str">
        <f t="shared" si="81"/>
        <v>5111</v>
      </c>
      <c r="AN261" s="62">
        <v>8</v>
      </c>
      <c r="AP261" s="62">
        <f t="shared" si="82"/>
        <v>19569.599999999999</v>
      </c>
      <c r="AQ261" s="62" t="str">
        <f t="shared" si="83"/>
        <v>33311</v>
      </c>
      <c r="AR261" s="62" t="str">
        <f t="shared" si="84"/>
        <v>1</v>
      </c>
      <c r="AS261" s="78" t="s">
        <v>7217</v>
      </c>
      <c r="AT261" s="67" t="str">
        <f t="shared" si="85"/>
        <v>632</v>
      </c>
      <c r="AU261" s="67" t="str">
        <f t="shared" si="86"/>
        <v>156</v>
      </c>
      <c r="AY261" s="68" t="s">
        <v>18216</v>
      </c>
      <c r="AZ261" s="68" t="s">
        <v>18216</v>
      </c>
    </row>
    <row r="262" spans="6:52" x14ac:dyDescent="0.25">
      <c r="F262" s="62">
        <v>0</v>
      </c>
      <c r="H262" s="80">
        <v>46170</v>
      </c>
      <c r="I262" s="80">
        <v>46170</v>
      </c>
      <c r="J262" s="62" t="str">
        <f t="shared" si="76"/>
        <v>BH15226</v>
      </c>
      <c r="K262" s="62" t="str">
        <f t="shared" si="77"/>
        <v>XK18016</v>
      </c>
      <c r="L262" s="67" t="s">
        <v>18217</v>
      </c>
      <c r="O262" s="67" t="s">
        <v>15130</v>
      </c>
      <c r="S262" s="68" t="s">
        <v>18217</v>
      </c>
      <c r="U262" s="67" t="s">
        <v>1837</v>
      </c>
      <c r="V262" s="67">
        <v>60</v>
      </c>
      <c r="W262" s="67" t="s">
        <v>37</v>
      </c>
      <c r="X262" s="67" t="s">
        <v>38</v>
      </c>
      <c r="Z262" s="62" t="str">
        <f t="shared" si="78"/>
        <v>131</v>
      </c>
      <c r="AA262" s="62" t="str">
        <f t="shared" si="79"/>
        <v>5111</v>
      </c>
      <c r="AB262" s="62" t="s">
        <v>19</v>
      </c>
      <c r="AC262" s="67">
        <v>4</v>
      </c>
      <c r="AE262" s="67">
        <v>43560</v>
      </c>
      <c r="AF262" s="67">
        <v>174240</v>
      </c>
      <c r="AH262" s="62">
        <f t="shared" si="80"/>
        <v>0</v>
      </c>
      <c r="AI262" s="62" t="str">
        <f t="shared" si="81"/>
        <v>5111</v>
      </c>
      <c r="AN262" s="62">
        <v>8</v>
      </c>
      <c r="AP262" s="62">
        <f t="shared" si="82"/>
        <v>13939.2</v>
      </c>
      <c r="AQ262" s="62" t="str">
        <f t="shared" si="83"/>
        <v>33311</v>
      </c>
      <c r="AR262" s="62" t="str">
        <f t="shared" si="84"/>
        <v>1</v>
      </c>
      <c r="AS262" s="78" t="s">
        <v>7217</v>
      </c>
      <c r="AT262" s="67" t="str">
        <f t="shared" si="85"/>
        <v>632</v>
      </c>
      <c r="AU262" s="67" t="str">
        <f t="shared" si="86"/>
        <v>156</v>
      </c>
      <c r="AY262" s="68" t="s">
        <v>18217</v>
      </c>
      <c r="AZ262" s="68" t="s">
        <v>18217</v>
      </c>
    </row>
    <row r="263" spans="6:52" x14ac:dyDescent="0.25">
      <c r="F263" s="62">
        <v>0</v>
      </c>
      <c r="H263" s="80">
        <v>46170</v>
      </c>
      <c r="I263" s="80">
        <v>46170</v>
      </c>
      <c r="J263" s="62" t="str">
        <f t="shared" si="76"/>
        <v>BH15226</v>
      </c>
      <c r="K263" s="62" t="str">
        <f t="shared" si="77"/>
        <v>XK18016</v>
      </c>
      <c r="L263" s="67" t="s">
        <v>18217</v>
      </c>
      <c r="O263" s="67" t="s">
        <v>15130</v>
      </c>
      <c r="S263" s="68" t="s">
        <v>18217</v>
      </c>
      <c r="U263" s="67" t="s">
        <v>1837</v>
      </c>
      <c r="V263" s="67">
        <v>60</v>
      </c>
      <c r="W263" s="67" t="s">
        <v>20</v>
      </c>
      <c r="X263" s="67" t="s">
        <v>21</v>
      </c>
      <c r="Z263" s="62" t="str">
        <f t="shared" si="78"/>
        <v>131</v>
      </c>
      <c r="AA263" s="62" t="str">
        <f t="shared" si="79"/>
        <v>5111</v>
      </c>
      <c r="AB263" s="62" t="s">
        <v>19</v>
      </c>
      <c r="AC263" s="67">
        <v>3</v>
      </c>
      <c r="AE263" s="67">
        <v>116611</v>
      </c>
      <c r="AF263" s="67">
        <v>349833</v>
      </c>
      <c r="AH263" s="62">
        <f t="shared" si="80"/>
        <v>0</v>
      </c>
      <c r="AI263" s="62" t="str">
        <f t="shared" si="81"/>
        <v>5111</v>
      </c>
      <c r="AN263" s="62">
        <v>8</v>
      </c>
      <c r="AP263" s="62">
        <f t="shared" si="82"/>
        <v>27986.639999999999</v>
      </c>
      <c r="AQ263" s="62" t="str">
        <f t="shared" si="83"/>
        <v>33311</v>
      </c>
      <c r="AR263" s="62" t="str">
        <f t="shared" si="84"/>
        <v>1</v>
      </c>
      <c r="AS263" s="78" t="s">
        <v>7217</v>
      </c>
      <c r="AT263" s="67" t="str">
        <f t="shared" si="85"/>
        <v>632</v>
      </c>
      <c r="AU263" s="67" t="str">
        <f t="shared" si="86"/>
        <v>156</v>
      </c>
      <c r="AY263" s="68" t="s">
        <v>18217</v>
      </c>
      <c r="AZ263" s="68" t="s">
        <v>18217</v>
      </c>
    </row>
    <row r="264" spans="6:52" x14ac:dyDescent="0.25">
      <c r="F264" s="62">
        <v>0</v>
      </c>
      <c r="H264" s="80">
        <v>46170</v>
      </c>
      <c r="I264" s="80">
        <v>46170</v>
      </c>
      <c r="J264" s="62" t="str">
        <f t="shared" si="76"/>
        <v>BH15226</v>
      </c>
      <c r="K264" s="62" t="str">
        <f t="shared" si="77"/>
        <v>XK18016</v>
      </c>
      <c r="L264" s="67" t="s">
        <v>18217</v>
      </c>
      <c r="O264" s="67" t="s">
        <v>15130</v>
      </c>
      <c r="S264" s="68" t="s">
        <v>18217</v>
      </c>
      <c r="U264" s="67" t="s">
        <v>1837</v>
      </c>
      <c r="V264" s="67">
        <v>60</v>
      </c>
      <c r="W264" s="67" t="s">
        <v>31</v>
      </c>
      <c r="X264" s="67" t="s">
        <v>32</v>
      </c>
      <c r="Z264" s="62" t="str">
        <f t="shared" si="78"/>
        <v>131</v>
      </c>
      <c r="AA264" s="62" t="str">
        <f t="shared" si="79"/>
        <v>5111</v>
      </c>
      <c r="AB264" s="62" t="s">
        <v>19</v>
      </c>
      <c r="AC264" s="67">
        <v>2</v>
      </c>
      <c r="AE264" s="67">
        <v>70950</v>
      </c>
      <c r="AF264" s="67">
        <v>141900</v>
      </c>
      <c r="AH264" s="62">
        <f t="shared" si="80"/>
        <v>0</v>
      </c>
      <c r="AI264" s="62" t="str">
        <f t="shared" si="81"/>
        <v>5111</v>
      </c>
      <c r="AN264" s="62">
        <v>8</v>
      </c>
      <c r="AP264" s="62">
        <f t="shared" si="82"/>
        <v>11352</v>
      </c>
      <c r="AQ264" s="62" t="str">
        <f t="shared" si="83"/>
        <v>33311</v>
      </c>
      <c r="AR264" s="62" t="str">
        <f t="shared" si="84"/>
        <v>1</v>
      </c>
      <c r="AS264" s="78" t="s">
        <v>7217</v>
      </c>
      <c r="AT264" s="67" t="str">
        <f t="shared" si="85"/>
        <v>632</v>
      </c>
      <c r="AU264" s="67" t="str">
        <f t="shared" si="86"/>
        <v>156</v>
      </c>
      <c r="AY264" s="68" t="s">
        <v>18217</v>
      </c>
      <c r="AZ264" s="68" t="s">
        <v>18217</v>
      </c>
    </row>
    <row r="265" spans="6:52" x14ac:dyDescent="0.25">
      <c r="F265" s="62">
        <v>0</v>
      </c>
      <c r="H265" s="80">
        <v>46170</v>
      </c>
      <c r="I265" s="80">
        <v>46170</v>
      </c>
      <c r="J265" s="62" t="str">
        <f t="shared" si="76"/>
        <v>BH15226</v>
      </c>
      <c r="K265" s="62" t="str">
        <f t="shared" si="77"/>
        <v>XK18016</v>
      </c>
      <c r="L265" s="67" t="s">
        <v>18217</v>
      </c>
      <c r="O265" s="67" t="s">
        <v>15130</v>
      </c>
      <c r="S265" s="68" t="s">
        <v>18217</v>
      </c>
      <c r="U265" s="67" t="s">
        <v>1837</v>
      </c>
      <c r="V265" s="67">
        <v>60</v>
      </c>
      <c r="W265" s="67" t="s">
        <v>25</v>
      </c>
      <c r="X265" s="67" t="s">
        <v>26</v>
      </c>
      <c r="Z265" s="62" t="str">
        <f t="shared" ref="Z265:Z328" si="87">IF(W265&lt;&gt;"","131","")</f>
        <v>131</v>
      </c>
      <c r="AA265" s="62" t="str">
        <f t="shared" ref="AA265:AA328" si="88">IF(W265&lt;&gt;"","5111","")</f>
        <v>5111</v>
      </c>
      <c r="AB265" s="62" t="s">
        <v>19</v>
      </c>
      <c r="AC265" s="67">
        <v>4</v>
      </c>
      <c r="AE265" s="67">
        <v>61155</v>
      </c>
      <c r="AF265" s="67">
        <v>244620</v>
      </c>
      <c r="AH265" s="62">
        <f t="shared" ref="AH265:AH328" si="89">IF(AF265&gt;0,AF265*AG265,"")</f>
        <v>0</v>
      </c>
      <c r="AI265" s="62" t="str">
        <f t="shared" ref="AI265:AI328" si="90">IF(AH265&lt;&gt;"","5111","")</f>
        <v>5111</v>
      </c>
      <c r="AN265" s="62">
        <v>8</v>
      </c>
      <c r="AP265" s="62">
        <f t="shared" ref="AP265:AP328" si="91">AF265*AN265/100</f>
        <v>19569.599999999999</v>
      </c>
      <c r="AQ265" s="62" t="str">
        <f t="shared" ref="AQ265:AQ328" si="92">IF(AN265&lt;&gt;"","33311","")</f>
        <v>33311</v>
      </c>
      <c r="AR265" s="62" t="str">
        <f t="shared" ref="AR265:AR328" si="93">IF(AN265&lt;&gt;"","1","")</f>
        <v>1</v>
      </c>
      <c r="AS265" s="78" t="s">
        <v>7217</v>
      </c>
      <c r="AT265" s="67" t="str">
        <f t="shared" ref="AT265:AT328" si="94">IF(W265&lt;&gt;"","632","")</f>
        <v>632</v>
      </c>
      <c r="AU265" s="67" t="str">
        <f t="shared" ref="AU265:AU328" si="95">IF(W265&lt;&gt;"","156","")</f>
        <v>156</v>
      </c>
      <c r="AY265" s="68" t="s">
        <v>18217</v>
      </c>
      <c r="AZ265" s="68" t="s">
        <v>18217</v>
      </c>
    </row>
    <row r="266" spans="6:52" x14ac:dyDescent="0.25">
      <c r="F266" s="62">
        <v>0</v>
      </c>
      <c r="H266" s="80">
        <v>46170</v>
      </c>
      <c r="I266" s="80">
        <v>46170</v>
      </c>
      <c r="J266" s="62" t="str">
        <f t="shared" ref="J266:J329" si="96">IF(AY266="","",IF(AY266=AY265,J265,"BH"&amp;VALUE(RIGHT(J265,LEN(J265)-2))+1))</f>
        <v>BH15226</v>
      </c>
      <c r="K266" s="62" t="str">
        <f t="shared" ref="K266:K329" si="97">IF(AZ266="","",IF(AZ266=AZ265,K265,"XK"&amp;VALUE(RIGHT(K265,LEN(K265)-2))+1))</f>
        <v>XK18016</v>
      </c>
      <c r="L266" s="67" t="s">
        <v>18217</v>
      </c>
      <c r="O266" s="67" t="s">
        <v>15130</v>
      </c>
      <c r="S266" s="68" t="s">
        <v>18217</v>
      </c>
      <c r="U266" s="67" t="s">
        <v>1837</v>
      </c>
      <c r="V266" s="67">
        <v>60</v>
      </c>
      <c r="W266" s="67" t="s">
        <v>41</v>
      </c>
      <c r="X266" s="67" t="s">
        <v>42</v>
      </c>
      <c r="Z266" s="62" t="str">
        <f t="shared" si="87"/>
        <v>131</v>
      </c>
      <c r="AA266" s="62" t="str">
        <f t="shared" si="88"/>
        <v>5111</v>
      </c>
      <c r="AB266" s="62" t="s">
        <v>19</v>
      </c>
      <c r="AC266" s="67">
        <v>2</v>
      </c>
      <c r="AE266" s="67">
        <v>46000</v>
      </c>
      <c r="AF266" s="67">
        <v>92000</v>
      </c>
      <c r="AH266" s="62">
        <f t="shared" si="89"/>
        <v>0</v>
      </c>
      <c r="AI266" s="62" t="str">
        <f t="shared" si="90"/>
        <v>5111</v>
      </c>
      <c r="AN266" s="62">
        <v>8</v>
      </c>
      <c r="AP266" s="62">
        <f t="shared" si="91"/>
        <v>7360</v>
      </c>
      <c r="AQ266" s="62" t="str">
        <f t="shared" si="92"/>
        <v>33311</v>
      </c>
      <c r="AR266" s="62" t="str">
        <f t="shared" si="93"/>
        <v>1</v>
      </c>
      <c r="AS266" s="78" t="s">
        <v>7217</v>
      </c>
      <c r="AT266" s="67" t="str">
        <f t="shared" si="94"/>
        <v>632</v>
      </c>
      <c r="AU266" s="67" t="str">
        <f t="shared" si="95"/>
        <v>156</v>
      </c>
      <c r="AY266" s="68" t="s">
        <v>18217</v>
      </c>
      <c r="AZ266" s="68" t="s">
        <v>18217</v>
      </c>
    </row>
    <row r="267" spans="6:52" x14ac:dyDescent="0.25">
      <c r="F267" s="62">
        <v>0</v>
      </c>
      <c r="H267" s="80">
        <v>46170</v>
      </c>
      <c r="I267" s="80">
        <v>46170</v>
      </c>
      <c r="J267" s="62" t="str">
        <f t="shared" si="96"/>
        <v>BH15226</v>
      </c>
      <c r="K267" s="62" t="str">
        <f t="shared" si="97"/>
        <v>XK18016</v>
      </c>
      <c r="L267" s="67" t="s">
        <v>18217</v>
      </c>
      <c r="O267" s="67" t="s">
        <v>15130</v>
      </c>
      <c r="S267" s="68" t="s">
        <v>18217</v>
      </c>
      <c r="U267" s="67" t="s">
        <v>1837</v>
      </c>
      <c r="V267" s="67">
        <v>60</v>
      </c>
      <c r="W267" s="67" t="s">
        <v>17</v>
      </c>
      <c r="X267" s="67" t="s">
        <v>18</v>
      </c>
      <c r="Z267" s="62" t="str">
        <f t="shared" si="87"/>
        <v>131</v>
      </c>
      <c r="AA267" s="62" t="str">
        <f t="shared" si="88"/>
        <v>5111</v>
      </c>
      <c r="AB267" s="62" t="s">
        <v>19</v>
      </c>
      <c r="AC267" s="67">
        <v>4</v>
      </c>
      <c r="AE267" s="67">
        <v>71081</v>
      </c>
      <c r="AF267" s="67">
        <v>284324</v>
      </c>
      <c r="AH267" s="62">
        <f t="shared" si="89"/>
        <v>0</v>
      </c>
      <c r="AI267" s="62" t="str">
        <f t="shared" si="90"/>
        <v>5111</v>
      </c>
      <c r="AN267" s="62">
        <v>8</v>
      </c>
      <c r="AP267" s="62">
        <f t="shared" si="91"/>
        <v>22745.919999999998</v>
      </c>
      <c r="AQ267" s="62" t="str">
        <f t="shared" si="92"/>
        <v>33311</v>
      </c>
      <c r="AR267" s="62" t="str">
        <f t="shared" si="93"/>
        <v>1</v>
      </c>
      <c r="AS267" s="78" t="s">
        <v>7217</v>
      </c>
      <c r="AT267" s="67" t="str">
        <f t="shared" si="94"/>
        <v>632</v>
      </c>
      <c r="AU267" s="67" t="str">
        <f t="shared" si="95"/>
        <v>156</v>
      </c>
      <c r="AY267" s="68" t="s">
        <v>18217</v>
      </c>
      <c r="AZ267" s="68" t="s">
        <v>18217</v>
      </c>
    </row>
    <row r="268" spans="6:52" x14ac:dyDescent="0.25">
      <c r="F268" s="62">
        <v>0</v>
      </c>
      <c r="H268" s="80">
        <v>46170</v>
      </c>
      <c r="I268" s="80">
        <v>46170</v>
      </c>
      <c r="J268" s="62" t="str">
        <f t="shared" si="96"/>
        <v>BH15226</v>
      </c>
      <c r="K268" s="62" t="str">
        <f t="shared" si="97"/>
        <v>XK18016</v>
      </c>
      <c r="L268" s="67" t="s">
        <v>18217</v>
      </c>
      <c r="O268" s="67" t="s">
        <v>15130</v>
      </c>
      <c r="S268" s="68" t="s">
        <v>18217</v>
      </c>
      <c r="U268" s="67" t="s">
        <v>1837</v>
      </c>
      <c r="V268" s="67">
        <v>60</v>
      </c>
      <c r="W268" s="67" t="s">
        <v>29</v>
      </c>
      <c r="X268" s="67" t="s">
        <v>30</v>
      </c>
      <c r="Z268" s="62" t="str">
        <f t="shared" si="87"/>
        <v>131</v>
      </c>
      <c r="AA268" s="62" t="str">
        <f t="shared" si="88"/>
        <v>5111</v>
      </c>
      <c r="AB268" s="62" t="s">
        <v>19</v>
      </c>
      <c r="AC268" s="67">
        <v>4</v>
      </c>
      <c r="AE268" s="67">
        <v>74250</v>
      </c>
      <c r="AF268" s="67">
        <v>297000</v>
      </c>
      <c r="AH268" s="62">
        <f t="shared" si="89"/>
        <v>0</v>
      </c>
      <c r="AI268" s="62" t="str">
        <f t="shared" si="90"/>
        <v>5111</v>
      </c>
      <c r="AN268" s="62">
        <v>8</v>
      </c>
      <c r="AP268" s="62">
        <f t="shared" si="91"/>
        <v>23760</v>
      </c>
      <c r="AQ268" s="62" t="str">
        <f t="shared" si="92"/>
        <v>33311</v>
      </c>
      <c r="AR268" s="62" t="str">
        <f t="shared" si="93"/>
        <v>1</v>
      </c>
      <c r="AS268" s="78" t="s">
        <v>7217</v>
      </c>
      <c r="AT268" s="67" t="str">
        <f t="shared" si="94"/>
        <v>632</v>
      </c>
      <c r="AU268" s="67" t="str">
        <f t="shared" si="95"/>
        <v>156</v>
      </c>
      <c r="AY268" s="68" t="s">
        <v>18217</v>
      </c>
      <c r="AZ268" s="68" t="s">
        <v>18217</v>
      </c>
    </row>
    <row r="269" spans="6:52" x14ac:dyDescent="0.25">
      <c r="F269" s="62">
        <v>0</v>
      </c>
      <c r="H269" s="80">
        <v>46170</v>
      </c>
      <c r="I269" s="80">
        <v>46170</v>
      </c>
      <c r="J269" s="62" t="str">
        <f t="shared" si="96"/>
        <v>BH15226</v>
      </c>
      <c r="K269" s="62" t="str">
        <f t="shared" si="97"/>
        <v>XK18016</v>
      </c>
      <c r="L269" s="67" t="s">
        <v>18217</v>
      </c>
      <c r="O269" s="67" t="s">
        <v>15130</v>
      </c>
      <c r="S269" s="68" t="s">
        <v>18217</v>
      </c>
      <c r="U269" s="67" t="s">
        <v>1837</v>
      </c>
      <c r="V269" s="67">
        <v>60</v>
      </c>
      <c r="W269" s="67" t="s">
        <v>22</v>
      </c>
      <c r="X269" s="67" t="s">
        <v>23</v>
      </c>
      <c r="Z269" s="62" t="str">
        <f t="shared" si="87"/>
        <v>131</v>
      </c>
      <c r="AA269" s="62" t="str">
        <f t="shared" si="88"/>
        <v>5111</v>
      </c>
      <c r="AB269" s="62" t="s">
        <v>19</v>
      </c>
      <c r="AC269" s="67">
        <v>4</v>
      </c>
      <c r="AE269" s="67">
        <v>55201</v>
      </c>
      <c r="AF269" s="67">
        <v>220804</v>
      </c>
      <c r="AH269" s="62">
        <f t="shared" si="89"/>
        <v>0</v>
      </c>
      <c r="AI269" s="62" t="str">
        <f t="shared" si="90"/>
        <v>5111</v>
      </c>
      <c r="AN269" s="62">
        <v>8</v>
      </c>
      <c r="AP269" s="62">
        <f t="shared" si="91"/>
        <v>17664.32</v>
      </c>
      <c r="AQ269" s="62" t="str">
        <f t="shared" si="92"/>
        <v>33311</v>
      </c>
      <c r="AR269" s="62" t="str">
        <f t="shared" si="93"/>
        <v>1</v>
      </c>
      <c r="AS269" s="78" t="s">
        <v>7217</v>
      </c>
      <c r="AT269" s="67" t="str">
        <f t="shared" si="94"/>
        <v>632</v>
      </c>
      <c r="AU269" s="67" t="str">
        <f t="shared" si="95"/>
        <v>156</v>
      </c>
      <c r="AY269" s="68" t="s">
        <v>18217</v>
      </c>
      <c r="AZ269" s="68" t="s">
        <v>18217</v>
      </c>
    </row>
    <row r="270" spans="6:52" x14ac:dyDescent="0.25">
      <c r="F270" s="62">
        <v>0</v>
      </c>
      <c r="H270" s="80">
        <v>46170</v>
      </c>
      <c r="I270" s="80">
        <v>46170</v>
      </c>
      <c r="J270" s="62" t="str">
        <f t="shared" si="96"/>
        <v>BH15227</v>
      </c>
      <c r="K270" s="62" t="str">
        <f t="shared" si="97"/>
        <v>XK18017</v>
      </c>
      <c r="L270" s="67" t="s">
        <v>18218</v>
      </c>
      <c r="O270" s="67" t="s">
        <v>15130</v>
      </c>
      <c r="S270" s="68" t="s">
        <v>18218</v>
      </c>
      <c r="U270" s="67" t="s">
        <v>1837</v>
      </c>
      <c r="V270" s="67">
        <v>60</v>
      </c>
      <c r="W270" s="67" t="s">
        <v>31</v>
      </c>
      <c r="X270" s="67" t="s">
        <v>32</v>
      </c>
      <c r="Z270" s="62" t="str">
        <f t="shared" si="87"/>
        <v>131</v>
      </c>
      <c r="AA270" s="62" t="str">
        <f t="shared" si="88"/>
        <v>5111</v>
      </c>
      <c r="AB270" s="62" t="s">
        <v>19</v>
      </c>
      <c r="AC270" s="67">
        <v>2</v>
      </c>
      <c r="AE270" s="67">
        <v>70950</v>
      </c>
      <c r="AF270" s="67">
        <v>141900</v>
      </c>
      <c r="AH270" s="62">
        <f t="shared" si="89"/>
        <v>0</v>
      </c>
      <c r="AI270" s="62" t="str">
        <f t="shared" si="90"/>
        <v>5111</v>
      </c>
      <c r="AN270" s="62">
        <v>8</v>
      </c>
      <c r="AP270" s="62">
        <f t="shared" si="91"/>
        <v>11352</v>
      </c>
      <c r="AQ270" s="62" t="str">
        <f t="shared" si="92"/>
        <v>33311</v>
      </c>
      <c r="AR270" s="62" t="str">
        <f t="shared" si="93"/>
        <v>1</v>
      </c>
      <c r="AS270" s="78" t="s">
        <v>7217</v>
      </c>
      <c r="AT270" s="67" t="str">
        <f t="shared" si="94"/>
        <v>632</v>
      </c>
      <c r="AU270" s="67" t="str">
        <f t="shared" si="95"/>
        <v>156</v>
      </c>
      <c r="AY270" s="68" t="s">
        <v>18218</v>
      </c>
      <c r="AZ270" s="68" t="s">
        <v>18218</v>
      </c>
    </row>
    <row r="271" spans="6:52" x14ac:dyDescent="0.25">
      <c r="F271" s="62">
        <v>0</v>
      </c>
      <c r="H271" s="80">
        <v>46170</v>
      </c>
      <c r="I271" s="80">
        <v>46170</v>
      </c>
      <c r="J271" s="62" t="str">
        <f t="shared" si="96"/>
        <v>BH15227</v>
      </c>
      <c r="K271" s="62" t="str">
        <f t="shared" si="97"/>
        <v>XK18017</v>
      </c>
      <c r="L271" s="67" t="s">
        <v>18218</v>
      </c>
      <c r="O271" s="67" t="s">
        <v>15130</v>
      </c>
      <c r="S271" s="68" t="s">
        <v>18218</v>
      </c>
      <c r="U271" s="67" t="s">
        <v>1837</v>
      </c>
      <c r="V271" s="67">
        <v>60</v>
      </c>
      <c r="W271" s="67" t="s">
        <v>41</v>
      </c>
      <c r="X271" s="67" t="s">
        <v>42</v>
      </c>
      <c r="Z271" s="62" t="str">
        <f t="shared" si="87"/>
        <v>131</v>
      </c>
      <c r="AA271" s="62" t="str">
        <f t="shared" si="88"/>
        <v>5111</v>
      </c>
      <c r="AB271" s="62" t="s">
        <v>19</v>
      </c>
      <c r="AC271" s="67">
        <v>2</v>
      </c>
      <c r="AE271" s="67">
        <v>46000</v>
      </c>
      <c r="AF271" s="67">
        <v>92000</v>
      </c>
      <c r="AH271" s="62">
        <f t="shared" si="89"/>
        <v>0</v>
      </c>
      <c r="AI271" s="62" t="str">
        <f t="shared" si="90"/>
        <v>5111</v>
      </c>
      <c r="AN271" s="62">
        <v>8</v>
      </c>
      <c r="AP271" s="62">
        <f t="shared" si="91"/>
        <v>7360</v>
      </c>
      <c r="AQ271" s="62" t="str">
        <f t="shared" si="92"/>
        <v>33311</v>
      </c>
      <c r="AR271" s="62" t="str">
        <f t="shared" si="93"/>
        <v>1</v>
      </c>
      <c r="AS271" s="78" t="s">
        <v>7217</v>
      </c>
      <c r="AT271" s="67" t="str">
        <f t="shared" si="94"/>
        <v>632</v>
      </c>
      <c r="AU271" s="67" t="str">
        <f t="shared" si="95"/>
        <v>156</v>
      </c>
      <c r="AY271" s="68" t="s">
        <v>18218</v>
      </c>
      <c r="AZ271" s="68" t="s">
        <v>18218</v>
      </c>
    </row>
    <row r="272" spans="6:52" x14ac:dyDescent="0.25">
      <c r="F272" s="62">
        <v>0</v>
      </c>
      <c r="H272" s="80">
        <v>46170</v>
      </c>
      <c r="I272" s="80">
        <v>46170</v>
      </c>
      <c r="J272" s="62" t="str">
        <f t="shared" si="96"/>
        <v>BH15227</v>
      </c>
      <c r="K272" s="62" t="str">
        <f t="shared" si="97"/>
        <v>XK18017</v>
      </c>
      <c r="L272" s="67" t="s">
        <v>18218</v>
      </c>
      <c r="O272" s="67" t="s">
        <v>15130</v>
      </c>
      <c r="S272" s="68" t="s">
        <v>18218</v>
      </c>
      <c r="U272" s="67" t="s">
        <v>1837</v>
      </c>
      <c r="V272" s="67">
        <v>60</v>
      </c>
      <c r="W272" s="67" t="s">
        <v>29</v>
      </c>
      <c r="X272" s="67" t="s">
        <v>30</v>
      </c>
      <c r="Z272" s="62" t="str">
        <f t="shared" si="87"/>
        <v>131</v>
      </c>
      <c r="AA272" s="62" t="str">
        <f t="shared" si="88"/>
        <v>5111</v>
      </c>
      <c r="AB272" s="62" t="s">
        <v>19</v>
      </c>
      <c r="AC272" s="67">
        <v>4</v>
      </c>
      <c r="AE272" s="67">
        <v>74250</v>
      </c>
      <c r="AF272" s="67">
        <v>297000</v>
      </c>
      <c r="AH272" s="62">
        <f t="shared" si="89"/>
        <v>0</v>
      </c>
      <c r="AI272" s="62" t="str">
        <f t="shared" si="90"/>
        <v>5111</v>
      </c>
      <c r="AN272" s="62">
        <v>8</v>
      </c>
      <c r="AP272" s="62">
        <f t="shared" si="91"/>
        <v>23760</v>
      </c>
      <c r="AQ272" s="62" t="str">
        <f t="shared" si="92"/>
        <v>33311</v>
      </c>
      <c r="AR272" s="62" t="str">
        <f t="shared" si="93"/>
        <v>1</v>
      </c>
      <c r="AS272" s="78" t="s">
        <v>7217</v>
      </c>
      <c r="AT272" s="67" t="str">
        <f t="shared" si="94"/>
        <v>632</v>
      </c>
      <c r="AU272" s="67" t="str">
        <f t="shared" si="95"/>
        <v>156</v>
      </c>
      <c r="AY272" s="68" t="s">
        <v>18218</v>
      </c>
      <c r="AZ272" s="68" t="s">
        <v>18218</v>
      </c>
    </row>
    <row r="273" spans="6:52" x14ac:dyDescent="0.25">
      <c r="F273" s="62">
        <v>0</v>
      </c>
      <c r="H273" s="80">
        <v>46170</v>
      </c>
      <c r="I273" s="80">
        <v>46170</v>
      </c>
      <c r="J273" s="62" t="str">
        <f t="shared" si="96"/>
        <v>BH15227</v>
      </c>
      <c r="K273" s="62" t="str">
        <f t="shared" si="97"/>
        <v>XK18017</v>
      </c>
      <c r="L273" s="67" t="s">
        <v>18218</v>
      </c>
      <c r="O273" s="67" t="s">
        <v>15130</v>
      </c>
      <c r="S273" s="68" t="s">
        <v>18218</v>
      </c>
      <c r="U273" s="67" t="s">
        <v>1837</v>
      </c>
      <c r="V273" s="67">
        <v>60</v>
      </c>
      <c r="W273" s="67" t="s">
        <v>22</v>
      </c>
      <c r="X273" s="67" t="s">
        <v>23</v>
      </c>
      <c r="Z273" s="62" t="str">
        <f t="shared" si="87"/>
        <v>131</v>
      </c>
      <c r="AA273" s="62" t="str">
        <f t="shared" si="88"/>
        <v>5111</v>
      </c>
      <c r="AB273" s="62" t="s">
        <v>19</v>
      </c>
      <c r="AC273" s="67">
        <v>6</v>
      </c>
      <c r="AE273" s="67">
        <v>55201</v>
      </c>
      <c r="AF273" s="67">
        <v>331206</v>
      </c>
      <c r="AH273" s="62">
        <f t="shared" si="89"/>
        <v>0</v>
      </c>
      <c r="AI273" s="62" t="str">
        <f t="shared" si="90"/>
        <v>5111</v>
      </c>
      <c r="AN273" s="62">
        <v>8</v>
      </c>
      <c r="AP273" s="62">
        <f t="shared" si="91"/>
        <v>26496.48</v>
      </c>
      <c r="AQ273" s="62" t="str">
        <f t="shared" si="92"/>
        <v>33311</v>
      </c>
      <c r="AR273" s="62" t="str">
        <f t="shared" si="93"/>
        <v>1</v>
      </c>
      <c r="AS273" s="78" t="s">
        <v>7217</v>
      </c>
      <c r="AT273" s="67" t="str">
        <f t="shared" si="94"/>
        <v>632</v>
      </c>
      <c r="AU273" s="67" t="str">
        <f t="shared" si="95"/>
        <v>156</v>
      </c>
      <c r="AY273" s="68" t="s">
        <v>18218</v>
      </c>
      <c r="AZ273" s="68" t="s">
        <v>18218</v>
      </c>
    </row>
    <row r="274" spans="6:52" x14ac:dyDescent="0.25">
      <c r="F274" s="62">
        <v>0</v>
      </c>
      <c r="H274" s="80">
        <v>46170</v>
      </c>
      <c r="I274" s="80">
        <v>46170</v>
      </c>
      <c r="J274" s="62" t="str">
        <f t="shared" si="96"/>
        <v>BH15227</v>
      </c>
      <c r="K274" s="62" t="str">
        <f t="shared" si="97"/>
        <v>XK18017</v>
      </c>
      <c r="L274" s="67" t="s">
        <v>18218</v>
      </c>
      <c r="O274" s="67" t="s">
        <v>15130</v>
      </c>
      <c r="S274" s="68" t="s">
        <v>18218</v>
      </c>
      <c r="U274" s="67" t="s">
        <v>1837</v>
      </c>
      <c r="V274" s="67">
        <v>60</v>
      </c>
      <c r="W274" s="67" t="s">
        <v>37</v>
      </c>
      <c r="X274" s="67" t="s">
        <v>38</v>
      </c>
      <c r="Z274" s="62" t="str">
        <f t="shared" si="87"/>
        <v>131</v>
      </c>
      <c r="AA274" s="62" t="str">
        <f t="shared" si="88"/>
        <v>5111</v>
      </c>
      <c r="AB274" s="62" t="s">
        <v>19</v>
      </c>
      <c r="AC274" s="67">
        <v>4</v>
      </c>
      <c r="AE274" s="67">
        <v>43560</v>
      </c>
      <c r="AF274" s="67">
        <v>174240</v>
      </c>
      <c r="AH274" s="62">
        <f t="shared" si="89"/>
        <v>0</v>
      </c>
      <c r="AI274" s="62" t="str">
        <f t="shared" si="90"/>
        <v>5111</v>
      </c>
      <c r="AN274" s="62">
        <v>8</v>
      </c>
      <c r="AP274" s="62">
        <f t="shared" si="91"/>
        <v>13939.2</v>
      </c>
      <c r="AQ274" s="62" t="str">
        <f t="shared" si="92"/>
        <v>33311</v>
      </c>
      <c r="AR274" s="62" t="str">
        <f t="shared" si="93"/>
        <v>1</v>
      </c>
      <c r="AS274" s="78" t="s">
        <v>7217</v>
      </c>
      <c r="AT274" s="67" t="str">
        <f t="shared" si="94"/>
        <v>632</v>
      </c>
      <c r="AU274" s="67" t="str">
        <f t="shared" si="95"/>
        <v>156</v>
      </c>
      <c r="AY274" s="68" t="s">
        <v>18218</v>
      </c>
      <c r="AZ274" s="68" t="s">
        <v>18218</v>
      </c>
    </row>
    <row r="275" spans="6:52" x14ac:dyDescent="0.25">
      <c r="F275" s="62">
        <v>0</v>
      </c>
      <c r="H275" s="80">
        <v>46170</v>
      </c>
      <c r="I275" s="80">
        <v>46170</v>
      </c>
      <c r="J275" s="62" t="str">
        <f t="shared" si="96"/>
        <v>BH15227</v>
      </c>
      <c r="K275" s="62" t="str">
        <f t="shared" si="97"/>
        <v>XK18017</v>
      </c>
      <c r="L275" s="67" t="s">
        <v>18218</v>
      </c>
      <c r="O275" s="67" t="s">
        <v>15130</v>
      </c>
      <c r="S275" s="68" t="s">
        <v>18218</v>
      </c>
      <c r="U275" s="67" t="s">
        <v>1837</v>
      </c>
      <c r="V275" s="67">
        <v>60</v>
      </c>
      <c r="W275" s="67" t="s">
        <v>20</v>
      </c>
      <c r="X275" s="67" t="s">
        <v>21</v>
      </c>
      <c r="Z275" s="62" t="str">
        <f t="shared" si="87"/>
        <v>131</v>
      </c>
      <c r="AA275" s="62" t="str">
        <f t="shared" si="88"/>
        <v>5111</v>
      </c>
      <c r="AB275" s="62" t="s">
        <v>19</v>
      </c>
      <c r="AC275" s="67">
        <v>3</v>
      </c>
      <c r="AE275" s="67">
        <v>116611</v>
      </c>
      <c r="AF275" s="67">
        <v>349833</v>
      </c>
      <c r="AH275" s="62">
        <f t="shared" si="89"/>
        <v>0</v>
      </c>
      <c r="AI275" s="62" t="str">
        <f t="shared" si="90"/>
        <v>5111</v>
      </c>
      <c r="AN275" s="62">
        <v>8</v>
      </c>
      <c r="AP275" s="62">
        <f t="shared" si="91"/>
        <v>27986.639999999999</v>
      </c>
      <c r="AQ275" s="62" t="str">
        <f t="shared" si="92"/>
        <v>33311</v>
      </c>
      <c r="AR275" s="62" t="str">
        <f t="shared" si="93"/>
        <v>1</v>
      </c>
      <c r="AS275" s="78" t="s">
        <v>7217</v>
      </c>
      <c r="AT275" s="67" t="str">
        <f t="shared" si="94"/>
        <v>632</v>
      </c>
      <c r="AU275" s="67" t="str">
        <f t="shared" si="95"/>
        <v>156</v>
      </c>
      <c r="AY275" s="68" t="s">
        <v>18218</v>
      </c>
      <c r="AZ275" s="68" t="s">
        <v>18218</v>
      </c>
    </row>
    <row r="276" spans="6:52" x14ac:dyDescent="0.25">
      <c r="F276" s="62">
        <v>0</v>
      </c>
      <c r="H276" s="80">
        <v>46170</v>
      </c>
      <c r="I276" s="80">
        <v>46170</v>
      </c>
      <c r="J276" s="62" t="str">
        <f t="shared" si="96"/>
        <v>BH15227</v>
      </c>
      <c r="K276" s="62" t="str">
        <f t="shared" si="97"/>
        <v>XK18017</v>
      </c>
      <c r="L276" s="67" t="s">
        <v>18218</v>
      </c>
      <c r="O276" s="67" t="s">
        <v>15130</v>
      </c>
      <c r="S276" s="68" t="s">
        <v>18218</v>
      </c>
      <c r="U276" s="67" t="s">
        <v>1837</v>
      </c>
      <c r="V276" s="67">
        <v>60</v>
      </c>
      <c r="W276" s="67" t="s">
        <v>17</v>
      </c>
      <c r="X276" s="67" t="s">
        <v>18</v>
      </c>
      <c r="Z276" s="62" t="str">
        <f t="shared" si="87"/>
        <v>131</v>
      </c>
      <c r="AA276" s="62" t="str">
        <f t="shared" si="88"/>
        <v>5111</v>
      </c>
      <c r="AB276" s="62" t="s">
        <v>19</v>
      </c>
      <c r="AC276" s="67">
        <v>6</v>
      </c>
      <c r="AE276" s="67">
        <v>71081</v>
      </c>
      <c r="AF276" s="67">
        <v>426486</v>
      </c>
      <c r="AH276" s="62">
        <f t="shared" si="89"/>
        <v>0</v>
      </c>
      <c r="AI276" s="62" t="str">
        <f t="shared" si="90"/>
        <v>5111</v>
      </c>
      <c r="AN276" s="62">
        <v>8</v>
      </c>
      <c r="AP276" s="62">
        <f t="shared" si="91"/>
        <v>34118.879999999997</v>
      </c>
      <c r="AQ276" s="62" t="str">
        <f t="shared" si="92"/>
        <v>33311</v>
      </c>
      <c r="AR276" s="62" t="str">
        <f t="shared" si="93"/>
        <v>1</v>
      </c>
      <c r="AS276" s="78" t="s">
        <v>7217</v>
      </c>
      <c r="AT276" s="67" t="str">
        <f t="shared" si="94"/>
        <v>632</v>
      </c>
      <c r="AU276" s="67" t="str">
        <f t="shared" si="95"/>
        <v>156</v>
      </c>
      <c r="AY276" s="68" t="s">
        <v>18218</v>
      </c>
      <c r="AZ276" s="68" t="s">
        <v>18218</v>
      </c>
    </row>
    <row r="277" spans="6:52" x14ac:dyDescent="0.25">
      <c r="F277" s="62">
        <v>0</v>
      </c>
      <c r="H277" s="80">
        <v>46170</v>
      </c>
      <c r="I277" s="80">
        <v>46170</v>
      </c>
      <c r="J277" s="62" t="str">
        <f t="shared" si="96"/>
        <v>BH15228</v>
      </c>
      <c r="K277" s="62" t="str">
        <f t="shared" si="97"/>
        <v>XK18018</v>
      </c>
      <c r="L277" s="67" t="s">
        <v>18219</v>
      </c>
      <c r="O277" s="67" t="s">
        <v>15104</v>
      </c>
      <c r="S277" s="68" t="s">
        <v>18219</v>
      </c>
      <c r="U277" s="67" t="s">
        <v>1837</v>
      </c>
      <c r="V277" s="67">
        <v>60</v>
      </c>
      <c r="W277" s="67" t="s">
        <v>37</v>
      </c>
      <c r="X277" s="67" t="s">
        <v>38</v>
      </c>
      <c r="Z277" s="62" t="str">
        <f t="shared" si="87"/>
        <v>131</v>
      </c>
      <c r="AA277" s="62" t="str">
        <f t="shared" si="88"/>
        <v>5111</v>
      </c>
      <c r="AB277" s="62" t="s">
        <v>19</v>
      </c>
      <c r="AC277" s="67">
        <v>4</v>
      </c>
      <c r="AE277" s="67">
        <v>43560</v>
      </c>
      <c r="AF277" s="67">
        <v>174240</v>
      </c>
      <c r="AH277" s="62">
        <f t="shared" si="89"/>
        <v>0</v>
      </c>
      <c r="AI277" s="62" t="str">
        <f t="shared" si="90"/>
        <v>5111</v>
      </c>
      <c r="AN277" s="62">
        <v>8</v>
      </c>
      <c r="AP277" s="62">
        <f t="shared" si="91"/>
        <v>13939.2</v>
      </c>
      <c r="AQ277" s="62" t="str">
        <f t="shared" si="92"/>
        <v>33311</v>
      </c>
      <c r="AR277" s="62" t="str">
        <f t="shared" si="93"/>
        <v>1</v>
      </c>
      <c r="AS277" s="78" t="s">
        <v>7217</v>
      </c>
      <c r="AT277" s="67" t="str">
        <f t="shared" si="94"/>
        <v>632</v>
      </c>
      <c r="AU277" s="67" t="str">
        <f t="shared" si="95"/>
        <v>156</v>
      </c>
      <c r="AY277" s="68" t="s">
        <v>18219</v>
      </c>
      <c r="AZ277" s="68" t="s">
        <v>18219</v>
      </c>
    </row>
    <row r="278" spans="6:52" x14ac:dyDescent="0.25">
      <c r="F278" s="62">
        <v>0</v>
      </c>
      <c r="H278" s="80">
        <v>46170</v>
      </c>
      <c r="I278" s="80">
        <v>46170</v>
      </c>
      <c r="J278" s="62" t="str">
        <f t="shared" si="96"/>
        <v>BH15228</v>
      </c>
      <c r="K278" s="62" t="str">
        <f t="shared" si="97"/>
        <v>XK18018</v>
      </c>
      <c r="L278" s="67" t="s">
        <v>18219</v>
      </c>
      <c r="O278" s="67" t="s">
        <v>15104</v>
      </c>
      <c r="S278" s="68" t="s">
        <v>18219</v>
      </c>
      <c r="U278" s="67" t="s">
        <v>1837</v>
      </c>
      <c r="V278" s="67">
        <v>60</v>
      </c>
      <c r="W278" s="67" t="s">
        <v>17</v>
      </c>
      <c r="X278" s="67" t="s">
        <v>18</v>
      </c>
      <c r="Z278" s="62" t="str">
        <f t="shared" si="87"/>
        <v>131</v>
      </c>
      <c r="AA278" s="62" t="str">
        <f t="shared" si="88"/>
        <v>5111</v>
      </c>
      <c r="AB278" s="62" t="s">
        <v>19</v>
      </c>
      <c r="AC278" s="67">
        <v>4</v>
      </c>
      <c r="AE278" s="67">
        <v>71081</v>
      </c>
      <c r="AF278" s="67">
        <v>284324</v>
      </c>
      <c r="AH278" s="62">
        <f t="shared" si="89"/>
        <v>0</v>
      </c>
      <c r="AI278" s="62" t="str">
        <f t="shared" si="90"/>
        <v>5111</v>
      </c>
      <c r="AN278" s="62">
        <v>8</v>
      </c>
      <c r="AP278" s="62">
        <f t="shared" si="91"/>
        <v>22745.919999999998</v>
      </c>
      <c r="AQ278" s="62" t="str">
        <f t="shared" si="92"/>
        <v>33311</v>
      </c>
      <c r="AR278" s="62" t="str">
        <f t="shared" si="93"/>
        <v>1</v>
      </c>
      <c r="AS278" s="78" t="s">
        <v>7217</v>
      </c>
      <c r="AT278" s="67" t="str">
        <f t="shared" si="94"/>
        <v>632</v>
      </c>
      <c r="AU278" s="67" t="str">
        <f t="shared" si="95"/>
        <v>156</v>
      </c>
      <c r="AY278" s="68" t="s">
        <v>18219</v>
      </c>
      <c r="AZ278" s="68" t="s">
        <v>18219</v>
      </c>
    </row>
    <row r="279" spans="6:52" x14ac:dyDescent="0.25">
      <c r="F279" s="62">
        <v>0</v>
      </c>
      <c r="H279" s="80">
        <v>46170</v>
      </c>
      <c r="I279" s="80">
        <v>46170</v>
      </c>
      <c r="J279" s="62" t="str">
        <f t="shared" si="96"/>
        <v>BH15228</v>
      </c>
      <c r="K279" s="62" t="str">
        <f t="shared" si="97"/>
        <v>XK18018</v>
      </c>
      <c r="L279" s="67" t="s">
        <v>18219</v>
      </c>
      <c r="O279" s="67" t="s">
        <v>15104</v>
      </c>
      <c r="S279" s="68" t="s">
        <v>18219</v>
      </c>
      <c r="U279" s="67" t="s">
        <v>1837</v>
      </c>
      <c r="V279" s="67">
        <v>60</v>
      </c>
      <c r="W279" s="67" t="s">
        <v>29</v>
      </c>
      <c r="X279" s="67" t="s">
        <v>30</v>
      </c>
      <c r="Z279" s="62" t="str">
        <f t="shared" si="87"/>
        <v>131</v>
      </c>
      <c r="AA279" s="62" t="str">
        <f t="shared" si="88"/>
        <v>5111</v>
      </c>
      <c r="AB279" s="62" t="s">
        <v>19</v>
      </c>
      <c r="AC279" s="67">
        <v>4</v>
      </c>
      <c r="AE279" s="67">
        <v>74250</v>
      </c>
      <c r="AF279" s="67">
        <v>297000</v>
      </c>
      <c r="AH279" s="62">
        <f t="shared" si="89"/>
        <v>0</v>
      </c>
      <c r="AI279" s="62" t="str">
        <f t="shared" si="90"/>
        <v>5111</v>
      </c>
      <c r="AN279" s="62">
        <v>8</v>
      </c>
      <c r="AP279" s="62">
        <f t="shared" si="91"/>
        <v>23760</v>
      </c>
      <c r="AQ279" s="62" t="str">
        <f t="shared" si="92"/>
        <v>33311</v>
      </c>
      <c r="AR279" s="62" t="str">
        <f t="shared" si="93"/>
        <v>1</v>
      </c>
      <c r="AS279" s="78" t="s">
        <v>7217</v>
      </c>
      <c r="AT279" s="67" t="str">
        <f t="shared" si="94"/>
        <v>632</v>
      </c>
      <c r="AU279" s="67" t="str">
        <f t="shared" si="95"/>
        <v>156</v>
      </c>
      <c r="AY279" s="68" t="s">
        <v>18219</v>
      </c>
      <c r="AZ279" s="68" t="s">
        <v>18219</v>
      </c>
    </row>
    <row r="280" spans="6:52" x14ac:dyDescent="0.25">
      <c r="F280" s="62">
        <v>0</v>
      </c>
      <c r="H280" s="80">
        <v>46170</v>
      </c>
      <c r="I280" s="80">
        <v>46170</v>
      </c>
      <c r="J280" s="62" t="str">
        <f t="shared" si="96"/>
        <v>BH15228</v>
      </c>
      <c r="K280" s="62" t="str">
        <f t="shared" si="97"/>
        <v>XK18018</v>
      </c>
      <c r="L280" s="67" t="s">
        <v>18219</v>
      </c>
      <c r="O280" s="67" t="s">
        <v>15104</v>
      </c>
      <c r="S280" s="68" t="s">
        <v>18219</v>
      </c>
      <c r="U280" s="67" t="s">
        <v>1837</v>
      </c>
      <c r="V280" s="67">
        <v>60</v>
      </c>
      <c r="W280" s="67" t="s">
        <v>41</v>
      </c>
      <c r="X280" s="67" t="s">
        <v>42</v>
      </c>
      <c r="Z280" s="62" t="str">
        <f t="shared" si="87"/>
        <v>131</v>
      </c>
      <c r="AA280" s="62" t="str">
        <f t="shared" si="88"/>
        <v>5111</v>
      </c>
      <c r="AB280" s="62" t="s">
        <v>19</v>
      </c>
      <c r="AC280" s="67">
        <v>2</v>
      </c>
      <c r="AE280" s="67">
        <v>46000</v>
      </c>
      <c r="AF280" s="67">
        <v>92000</v>
      </c>
      <c r="AH280" s="62">
        <f t="shared" si="89"/>
        <v>0</v>
      </c>
      <c r="AI280" s="62" t="str">
        <f t="shared" si="90"/>
        <v>5111</v>
      </c>
      <c r="AN280" s="62">
        <v>8</v>
      </c>
      <c r="AP280" s="62">
        <f t="shared" si="91"/>
        <v>7360</v>
      </c>
      <c r="AQ280" s="62" t="str">
        <f t="shared" si="92"/>
        <v>33311</v>
      </c>
      <c r="AR280" s="62" t="str">
        <f t="shared" si="93"/>
        <v>1</v>
      </c>
      <c r="AS280" s="78" t="s">
        <v>7217</v>
      </c>
      <c r="AT280" s="67" t="str">
        <f t="shared" si="94"/>
        <v>632</v>
      </c>
      <c r="AU280" s="67" t="str">
        <f t="shared" si="95"/>
        <v>156</v>
      </c>
      <c r="AY280" s="68" t="s">
        <v>18219</v>
      </c>
      <c r="AZ280" s="68" t="s">
        <v>18219</v>
      </c>
    </row>
    <row r="281" spans="6:52" x14ac:dyDescent="0.25">
      <c r="F281" s="62">
        <v>0</v>
      </c>
      <c r="H281" s="80">
        <v>46170</v>
      </c>
      <c r="I281" s="80">
        <v>46170</v>
      </c>
      <c r="J281" s="62" t="str">
        <f t="shared" si="96"/>
        <v>BH15228</v>
      </c>
      <c r="K281" s="62" t="str">
        <f t="shared" si="97"/>
        <v>XK18018</v>
      </c>
      <c r="L281" s="67" t="s">
        <v>18219</v>
      </c>
      <c r="O281" s="67" t="s">
        <v>15104</v>
      </c>
      <c r="S281" s="68" t="s">
        <v>18219</v>
      </c>
      <c r="U281" s="67" t="s">
        <v>1837</v>
      </c>
      <c r="V281" s="67">
        <v>60</v>
      </c>
      <c r="W281" s="67" t="s">
        <v>31</v>
      </c>
      <c r="X281" s="67" t="s">
        <v>32</v>
      </c>
      <c r="Z281" s="62" t="str">
        <f t="shared" si="87"/>
        <v>131</v>
      </c>
      <c r="AA281" s="62" t="str">
        <f t="shared" si="88"/>
        <v>5111</v>
      </c>
      <c r="AB281" s="62" t="s">
        <v>19</v>
      </c>
      <c r="AC281" s="67">
        <v>2</v>
      </c>
      <c r="AE281" s="67">
        <v>70950</v>
      </c>
      <c r="AF281" s="67">
        <v>141900</v>
      </c>
      <c r="AH281" s="62">
        <f t="shared" si="89"/>
        <v>0</v>
      </c>
      <c r="AI281" s="62" t="str">
        <f t="shared" si="90"/>
        <v>5111</v>
      </c>
      <c r="AN281" s="62">
        <v>8</v>
      </c>
      <c r="AP281" s="62">
        <f t="shared" si="91"/>
        <v>11352</v>
      </c>
      <c r="AQ281" s="62" t="str">
        <f t="shared" si="92"/>
        <v>33311</v>
      </c>
      <c r="AR281" s="62" t="str">
        <f t="shared" si="93"/>
        <v>1</v>
      </c>
      <c r="AS281" s="78" t="s">
        <v>7217</v>
      </c>
      <c r="AT281" s="67" t="str">
        <f t="shared" si="94"/>
        <v>632</v>
      </c>
      <c r="AU281" s="67" t="str">
        <f t="shared" si="95"/>
        <v>156</v>
      </c>
      <c r="AY281" s="68" t="s">
        <v>18219</v>
      </c>
      <c r="AZ281" s="68" t="s">
        <v>18219</v>
      </c>
    </row>
    <row r="282" spans="6:52" x14ac:dyDescent="0.25">
      <c r="F282" s="62">
        <v>0</v>
      </c>
      <c r="H282" s="80">
        <v>46170</v>
      </c>
      <c r="I282" s="80">
        <v>46170</v>
      </c>
      <c r="J282" s="62" t="str">
        <f t="shared" si="96"/>
        <v>BH15228</v>
      </c>
      <c r="K282" s="62" t="str">
        <f t="shared" si="97"/>
        <v>XK18018</v>
      </c>
      <c r="L282" s="67" t="s">
        <v>18219</v>
      </c>
      <c r="O282" s="67" t="s">
        <v>15104</v>
      </c>
      <c r="S282" s="68" t="s">
        <v>18219</v>
      </c>
      <c r="U282" s="67" t="s">
        <v>1837</v>
      </c>
      <c r="V282" s="67">
        <v>60</v>
      </c>
      <c r="W282" s="67" t="s">
        <v>25</v>
      </c>
      <c r="X282" s="67" t="s">
        <v>26</v>
      </c>
      <c r="Z282" s="62" t="str">
        <f t="shared" si="87"/>
        <v>131</v>
      </c>
      <c r="AA282" s="62" t="str">
        <f t="shared" si="88"/>
        <v>5111</v>
      </c>
      <c r="AB282" s="62" t="s">
        <v>19</v>
      </c>
      <c r="AC282" s="67">
        <v>6</v>
      </c>
      <c r="AE282" s="67">
        <v>61155</v>
      </c>
      <c r="AF282" s="67">
        <v>366930</v>
      </c>
      <c r="AH282" s="62">
        <f t="shared" si="89"/>
        <v>0</v>
      </c>
      <c r="AI282" s="62" t="str">
        <f t="shared" si="90"/>
        <v>5111</v>
      </c>
      <c r="AN282" s="62">
        <v>8</v>
      </c>
      <c r="AP282" s="62">
        <f t="shared" si="91"/>
        <v>29354.400000000001</v>
      </c>
      <c r="AQ282" s="62" t="str">
        <f t="shared" si="92"/>
        <v>33311</v>
      </c>
      <c r="AR282" s="62" t="str">
        <f t="shared" si="93"/>
        <v>1</v>
      </c>
      <c r="AS282" s="78" t="s">
        <v>7217</v>
      </c>
      <c r="AT282" s="67" t="str">
        <f t="shared" si="94"/>
        <v>632</v>
      </c>
      <c r="AU282" s="67" t="str">
        <f t="shared" si="95"/>
        <v>156</v>
      </c>
      <c r="AY282" s="68" t="s">
        <v>18219</v>
      </c>
      <c r="AZ282" s="68" t="s">
        <v>18219</v>
      </c>
    </row>
    <row r="283" spans="6:52" x14ac:dyDescent="0.25">
      <c r="F283" s="62">
        <v>0</v>
      </c>
      <c r="H283" s="80">
        <v>46170</v>
      </c>
      <c r="I283" s="80">
        <v>46170</v>
      </c>
      <c r="J283" s="62" t="str">
        <f t="shared" si="96"/>
        <v>BH15228</v>
      </c>
      <c r="K283" s="62" t="str">
        <f t="shared" si="97"/>
        <v>XK18018</v>
      </c>
      <c r="L283" s="67" t="s">
        <v>18219</v>
      </c>
      <c r="O283" s="67" t="s">
        <v>15104</v>
      </c>
      <c r="S283" s="68" t="s">
        <v>18219</v>
      </c>
      <c r="U283" s="67" t="s">
        <v>1837</v>
      </c>
      <c r="V283" s="67">
        <v>60</v>
      </c>
      <c r="W283" s="67" t="s">
        <v>22</v>
      </c>
      <c r="X283" s="67" t="s">
        <v>23</v>
      </c>
      <c r="Z283" s="62" t="str">
        <f t="shared" si="87"/>
        <v>131</v>
      </c>
      <c r="AA283" s="62" t="str">
        <f t="shared" si="88"/>
        <v>5111</v>
      </c>
      <c r="AB283" s="62" t="s">
        <v>19</v>
      </c>
      <c r="AC283" s="67">
        <v>4</v>
      </c>
      <c r="AE283" s="67">
        <v>55201</v>
      </c>
      <c r="AF283" s="67">
        <v>220804</v>
      </c>
      <c r="AH283" s="62">
        <f t="shared" si="89"/>
        <v>0</v>
      </c>
      <c r="AI283" s="62" t="str">
        <f t="shared" si="90"/>
        <v>5111</v>
      </c>
      <c r="AN283" s="62">
        <v>8</v>
      </c>
      <c r="AP283" s="62">
        <f t="shared" si="91"/>
        <v>17664.32</v>
      </c>
      <c r="AQ283" s="62" t="str">
        <f t="shared" si="92"/>
        <v>33311</v>
      </c>
      <c r="AR283" s="62" t="str">
        <f t="shared" si="93"/>
        <v>1</v>
      </c>
      <c r="AS283" s="78" t="s">
        <v>7217</v>
      </c>
      <c r="AT283" s="67" t="str">
        <f t="shared" si="94"/>
        <v>632</v>
      </c>
      <c r="AU283" s="67" t="str">
        <f t="shared" si="95"/>
        <v>156</v>
      </c>
      <c r="AY283" s="68" t="s">
        <v>18219</v>
      </c>
      <c r="AZ283" s="68" t="s">
        <v>18219</v>
      </c>
    </row>
    <row r="284" spans="6:52" x14ac:dyDescent="0.25">
      <c r="F284" s="62">
        <v>0</v>
      </c>
      <c r="H284" s="80">
        <v>46170</v>
      </c>
      <c r="I284" s="80">
        <v>46170</v>
      </c>
      <c r="J284" s="62" t="str">
        <f t="shared" si="96"/>
        <v>BH15229</v>
      </c>
      <c r="K284" s="62" t="str">
        <f t="shared" si="97"/>
        <v>XK18019</v>
      </c>
      <c r="L284" s="67" t="s">
        <v>18220</v>
      </c>
      <c r="O284" s="67" t="s">
        <v>15130</v>
      </c>
      <c r="S284" s="68" t="s">
        <v>18220</v>
      </c>
      <c r="U284" s="67" t="s">
        <v>1837</v>
      </c>
      <c r="V284" s="67">
        <v>60</v>
      </c>
      <c r="W284" s="67" t="s">
        <v>29</v>
      </c>
      <c r="X284" s="67" t="s">
        <v>30</v>
      </c>
      <c r="Z284" s="62" t="str">
        <f t="shared" si="87"/>
        <v>131</v>
      </c>
      <c r="AA284" s="62" t="str">
        <f t="shared" si="88"/>
        <v>5111</v>
      </c>
      <c r="AB284" s="62" t="s">
        <v>19</v>
      </c>
      <c r="AC284" s="67">
        <v>4</v>
      </c>
      <c r="AE284" s="67">
        <v>74250</v>
      </c>
      <c r="AF284" s="67">
        <v>297000</v>
      </c>
      <c r="AH284" s="62">
        <f t="shared" si="89"/>
        <v>0</v>
      </c>
      <c r="AI284" s="62" t="str">
        <f t="shared" si="90"/>
        <v>5111</v>
      </c>
      <c r="AN284" s="62">
        <v>8</v>
      </c>
      <c r="AP284" s="62">
        <f t="shared" si="91"/>
        <v>23760</v>
      </c>
      <c r="AQ284" s="62" t="str">
        <f t="shared" si="92"/>
        <v>33311</v>
      </c>
      <c r="AR284" s="62" t="str">
        <f t="shared" si="93"/>
        <v>1</v>
      </c>
      <c r="AS284" s="78" t="s">
        <v>7217</v>
      </c>
      <c r="AT284" s="67" t="str">
        <f t="shared" si="94"/>
        <v>632</v>
      </c>
      <c r="AU284" s="67" t="str">
        <f t="shared" si="95"/>
        <v>156</v>
      </c>
      <c r="AY284" s="68" t="s">
        <v>18220</v>
      </c>
      <c r="AZ284" s="68" t="s">
        <v>18220</v>
      </c>
    </row>
    <row r="285" spans="6:52" x14ac:dyDescent="0.25">
      <c r="F285" s="62">
        <v>0</v>
      </c>
      <c r="H285" s="80">
        <v>46170</v>
      </c>
      <c r="I285" s="80">
        <v>46170</v>
      </c>
      <c r="J285" s="62" t="str">
        <f t="shared" si="96"/>
        <v>BH15229</v>
      </c>
      <c r="K285" s="62" t="str">
        <f t="shared" si="97"/>
        <v>XK18019</v>
      </c>
      <c r="L285" s="67" t="s">
        <v>18220</v>
      </c>
      <c r="O285" s="67" t="s">
        <v>15130</v>
      </c>
      <c r="S285" s="68" t="s">
        <v>18220</v>
      </c>
      <c r="U285" s="67" t="s">
        <v>1837</v>
      </c>
      <c r="V285" s="67">
        <v>60</v>
      </c>
      <c r="W285" s="67" t="s">
        <v>20</v>
      </c>
      <c r="X285" s="67" t="s">
        <v>21</v>
      </c>
      <c r="Z285" s="62" t="str">
        <f t="shared" si="87"/>
        <v>131</v>
      </c>
      <c r="AA285" s="62" t="str">
        <f t="shared" si="88"/>
        <v>5111</v>
      </c>
      <c r="AB285" s="62" t="s">
        <v>19</v>
      </c>
      <c r="AC285" s="67">
        <v>3</v>
      </c>
      <c r="AE285" s="67">
        <v>116611</v>
      </c>
      <c r="AF285" s="67">
        <v>349833</v>
      </c>
      <c r="AH285" s="62">
        <f t="shared" si="89"/>
        <v>0</v>
      </c>
      <c r="AI285" s="62" t="str">
        <f t="shared" si="90"/>
        <v>5111</v>
      </c>
      <c r="AN285" s="62">
        <v>8</v>
      </c>
      <c r="AP285" s="62">
        <f t="shared" si="91"/>
        <v>27986.639999999999</v>
      </c>
      <c r="AQ285" s="62" t="str">
        <f t="shared" si="92"/>
        <v>33311</v>
      </c>
      <c r="AR285" s="62" t="str">
        <f t="shared" si="93"/>
        <v>1</v>
      </c>
      <c r="AS285" s="78" t="s">
        <v>7217</v>
      </c>
      <c r="AT285" s="67" t="str">
        <f t="shared" si="94"/>
        <v>632</v>
      </c>
      <c r="AU285" s="67" t="str">
        <f t="shared" si="95"/>
        <v>156</v>
      </c>
      <c r="AY285" s="68" t="s">
        <v>18220</v>
      </c>
      <c r="AZ285" s="68" t="s">
        <v>18220</v>
      </c>
    </row>
    <row r="286" spans="6:52" x14ac:dyDescent="0.25">
      <c r="F286" s="62">
        <v>0</v>
      </c>
      <c r="H286" s="80">
        <v>46170</v>
      </c>
      <c r="I286" s="80">
        <v>46170</v>
      </c>
      <c r="J286" s="62" t="str">
        <f t="shared" si="96"/>
        <v>BH15229</v>
      </c>
      <c r="K286" s="62" t="str">
        <f t="shared" si="97"/>
        <v>XK18019</v>
      </c>
      <c r="L286" s="67" t="s">
        <v>18220</v>
      </c>
      <c r="O286" s="67" t="s">
        <v>15130</v>
      </c>
      <c r="S286" s="68" t="s">
        <v>18220</v>
      </c>
      <c r="U286" s="67" t="s">
        <v>1837</v>
      </c>
      <c r="V286" s="67">
        <v>60</v>
      </c>
      <c r="W286" s="67" t="s">
        <v>17</v>
      </c>
      <c r="X286" s="67" t="s">
        <v>18</v>
      </c>
      <c r="Z286" s="62" t="str">
        <f t="shared" si="87"/>
        <v>131</v>
      </c>
      <c r="AA286" s="62" t="str">
        <f t="shared" si="88"/>
        <v>5111</v>
      </c>
      <c r="AB286" s="62" t="s">
        <v>19</v>
      </c>
      <c r="AC286" s="67">
        <v>2</v>
      </c>
      <c r="AE286" s="67">
        <v>71081</v>
      </c>
      <c r="AF286" s="67">
        <v>142162</v>
      </c>
      <c r="AH286" s="62">
        <f t="shared" si="89"/>
        <v>0</v>
      </c>
      <c r="AI286" s="62" t="str">
        <f t="shared" si="90"/>
        <v>5111</v>
      </c>
      <c r="AN286" s="62">
        <v>8</v>
      </c>
      <c r="AP286" s="62">
        <f t="shared" si="91"/>
        <v>11372.96</v>
      </c>
      <c r="AQ286" s="62" t="str">
        <f t="shared" si="92"/>
        <v>33311</v>
      </c>
      <c r="AR286" s="62" t="str">
        <f t="shared" si="93"/>
        <v>1</v>
      </c>
      <c r="AS286" s="78" t="s">
        <v>7217</v>
      </c>
      <c r="AT286" s="67" t="str">
        <f t="shared" si="94"/>
        <v>632</v>
      </c>
      <c r="AU286" s="67" t="str">
        <f t="shared" si="95"/>
        <v>156</v>
      </c>
      <c r="AY286" s="68" t="s">
        <v>18220</v>
      </c>
      <c r="AZ286" s="68" t="s">
        <v>18220</v>
      </c>
    </row>
    <row r="287" spans="6:52" x14ac:dyDescent="0.25">
      <c r="F287" s="62">
        <v>0</v>
      </c>
      <c r="H287" s="80">
        <v>46170</v>
      </c>
      <c r="I287" s="80">
        <v>46170</v>
      </c>
      <c r="J287" s="62" t="str">
        <f t="shared" si="96"/>
        <v>BH15229</v>
      </c>
      <c r="K287" s="62" t="str">
        <f t="shared" si="97"/>
        <v>XK18019</v>
      </c>
      <c r="L287" s="67" t="s">
        <v>18220</v>
      </c>
      <c r="O287" s="67" t="s">
        <v>15130</v>
      </c>
      <c r="S287" s="68" t="s">
        <v>18220</v>
      </c>
      <c r="U287" s="67" t="s">
        <v>1837</v>
      </c>
      <c r="V287" s="67">
        <v>60</v>
      </c>
      <c r="W287" s="67" t="s">
        <v>37</v>
      </c>
      <c r="X287" s="67" t="s">
        <v>38</v>
      </c>
      <c r="Z287" s="62" t="str">
        <f t="shared" si="87"/>
        <v>131</v>
      </c>
      <c r="AA287" s="62" t="str">
        <f t="shared" si="88"/>
        <v>5111</v>
      </c>
      <c r="AB287" s="62" t="s">
        <v>19</v>
      </c>
      <c r="AC287" s="67">
        <v>4</v>
      </c>
      <c r="AE287" s="67">
        <v>43560</v>
      </c>
      <c r="AF287" s="67">
        <v>174240</v>
      </c>
      <c r="AH287" s="62">
        <f t="shared" si="89"/>
        <v>0</v>
      </c>
      <c r="AI287" s="62" t="str">
        <f t="shared" si="90"/>
        <v>5111</v>
      </c>
      <c r="AN287" s="62">
        <v>8</v>
      </c>
      <c r="AP287" s="62">
        <f t="shared" si="91"/>
        <v>13939.2</v>
      </c>
      <c r="AQ287" s="62" t="str">
        <f t="shared" si="92"/>
        <v>33311</v>
      </c>
      <c r="AR287" s="62" t="str">
        <f t="shared" si="93"/>
        <v>1</v>
      </c>
      <c r="AS287" s="78" t="s">
        <v>7217</v>
      </c>
      <c r="AT287" s="67" t="str">
        <f t="shared" si="94"/>
        <v>632</v>
      </c>
      <c r="AU287" s="67" t="str">
        <f t="shared" si="95"/>
        <v>156</v>
      </c>
      <c r="AY287" s="68" t="s">
        <v>18220</v>
      </c>
      <c r="AZ287" s="68" t="s">
        <v>18220</v>
      </c>
    </row>
    <row r="288" spans="6:52" x14ac:dyDescent="0.25">
      <c r="F288" s="62">
        <v>0</v>
      </c>
      <c r="H288" s="80">
        <v>46170</v>
      </c>
      <c r="I288" s="80">
        <v>46170</v>
      </c>
      <c r="J288" s="62" t="str">
        <f t="shared" si="96"/>
        <v>BH15230</v>
      </c>
      <c r="K288" s="62" t="str">
        <f t="shared" si="97"/>
        <v>XK18020</v>
      </c>
      <c r="L288" s="67" t="s">
        <v>18221</v>
      </c>
      <c r="O288" s="67" t="s">
        <v>15104</v>
      </c>
      <c r="S288" s="68" t="s">
        <v>18221</v>
      </c>
      <c r="U288" s="67" t="s">
        <v>1837</v>
      </c>
      <c r="V288" s="67">
        <v>60</v>
      </c>
      <c r="W288" s="67" t="s">
        <v>25</v>
      </c>
      <c r="X288" s="67" t="s">
        <v>26</v>
      </c>
      <c r="Z288" s="62" t="str">
        <f t="shared" si="87"/>
        <v>131</v>
      </c>
      <c r="AA288" s="62" t="str">
        <f t="shared" si="88"/>
        <v>5111</v>
      </c>
      <c r="AB288" s="62" t="s">
        <v>19</v>
      </c>
      <c r="AC288" s="67">
        <v>4</v>
      </c>
      <c r="AE288" s="67">
        <v>61155</v>
      </c>
      <c r="AF288" s="67">
        <v>244620</v>
      </c>
      <c r="AH288" s="62">
        <f t="shared" si="89"/>
        <v>0</v>
      </c>
      <c r="AI288" s="62" t="str">
        <f t="shared" si="90"/>
        <v>5111</v>
      </c>
      <c r="AN288" s="62">
        <v>8</v>
      </c>
      <c r="AP288" s="62">
        <f t="shared" si="91"/>
        <v>19569.599999999999</v>
      </c>
      <c r="AQ288" s="62" t="str">
        <f t="shared" si="92"/>
        <v>33311</v>
      </c>
      <c r="AR288" s="62" t="str">
        <f t="shared" si="93"/>
        <v>1</v>
      </c>
      <c r="AS288" s="78" t="s">
        <v>7217</v>
      </c>
      <c r="AT288" s="67" t="str">
        <f t="shared" si="94"/>
        <v>632</v>
      </c>
      <c r="AU288" s="67" t="str">
        <f t="shared" si="95"/>
        <v>156</v>
      </c>
      <c r="AY288" s="68" t="s">
        <v>18221</v>
      </c>
      <c r="AZ288" s="68" t="s">
        <v>18221</v>
      </c>
    </row>
    <row r="289" spans="6:52" x14ac:dyDescent="0.25">
      <c r="F289" s="62">
        <v>0</v>
      </c>
      <c r="H289" s="80">
        <v>46170</v>
      </c>
      <c r="I289" s="80">
        <v>46170</v>
      </c>
      <c r="J289" s="62" t="str">
        <f t="shared" si="96"/>
        <v>BH15230</v>
      </c>
      <c r="K289" s="62" t="str">
        <f t="shared" si="97"/>
        <v>XK18020</v>
      </c>
      <c r="L289" s="67" t="s">
        <v>18221</v>
      </c>
      <c r="O289" s="67" t="s">
        <v>15104</v>
      </c>
      <c r="S289" s="68" t="s">
        <v>18221</v>
      </c>
      <c r="U289" s="67" t="s">
        <v>1837</v>
      </c>
      <c r="V289" s="67">
        <v>60</v>
      </c>
      <c r="W289" s="67" t="s">
        <v>41</v>
      </c>
      <c r="X289" s="67" t="s">
        <v>42</v>
      </c>
      <c r="Z289" s="62" t="str">
        <f t="shared" si="87"/>
        <v>131</v>
      </c>
      <c r="AA289" s="62" t="str">
        <f t="shared" si="88"/>
        <v>5111</v>
      </c>
      <c r="AB289" s="62" t="s">
        <v>19</v>
      </c>
      <c r="AC289" s="67">
        <v>2</v>
      </c>
      <c r="AE289" s="67">
        <v>46000</v>
      </c>
      <c r="AF289" s="67">
        <v>92000</v>
      </c>
      <c r="AH289" s="62">
        <f t="shared" si="89"/>
        <v>0</v>
      </c>
      <c r="AI289" s="62" t="str">
        <f t="shared" si="90"/>
        <v>5111</v>
      </c>
      <c r="AN289" s="62">
        <v>8</v>
      </c>
      <c r="AP289" s="62">
        <f t="shared" si="91"/>
        <v>7360</v>
      </c>
      <c r="AQ289" s="62" t="str">
        <f t="shared" si="92"/>
        <v>33311</v>
      </c>
      <c r="AR289" s="62" t="str">
        <f t="shared" si="93"/>
        <v>1</v>
      </c>
      <c r="AS289" s="78" t="s">
        <v>7217</v>
      </c>
      <c r="AT289" s="67" t="str">
        <f t="shared" si="94"/>
        <v>632</v>
      </c>
      <c r="AU289" s="67" t="str">
        <f t="shared" si="95"/>
        <v>156</v>
      </c>
      <c r="AY289" s="68" t="s">
        <v>18221</v>
      </c>
      <c r="AZ289" s="68" t="s">
        <v>18221</v>
      </c>
    </row>
    <row r="290" spans="6:52" x14ac:dyDescent="0.25">
      <c r="F290" s="62">
        <v>0</v>
      </c>
      <c r="H290" s="80">
        <v>46170</v>
      </c>
      <c r="I290" s="80">
        <v>46170</v>
      </c>
      <c r="J290" s="62" t="str">
        <f t="shared" si="96"/>
        <v>BH15230</v>
      </c>
      <c r="K290" s="62" t="str">
        <f t="shared" si="97"/>
        <v>XK18020</v>
      </c>
      <c r="L290" s="67" t="s">
        <v>18221</v>
      </c>
      <c r="O290" s="67" t="s">
        <v>15104</v>
      </c>
      <c r="S290" s="68" t="s">
        <v>18221</v>
      </c>
      <c r="U290" s="67" t="s">
        <v>1837</v>
      </c>
      <c r="V290" s="67">
        <v>60</v>
      </c>
      <c r="W290" s="67" t="s">
        <v>31</v>
      </c>
      <c r="X290" s="67" t="s">
        <v>32</v>
      </c>
      <c r="Z290" s="62" t="str">
        <f t="shared" si="87"/>
        <v>131</v>
      </c>
      <c r="AA290" s="62" t="str">
        <f t="shared" si="88"/>
        <v>5111</v>
      </c>
      <c r="AB290" s="62" t="s">
        <v>19</v>
      </c>
      <c r="AC290" s="67">
        <v>2</v>
      </c>
      <c r="AE290" s="67">
        <v>70950</v>
      </c>
      <c r="AF290" s="67">
        <v>141900</v>
      </c>
      <c r="AH290" s="62">
        <f t="shared" si="89"/>
        <v>0</v>
      </c>
      <c r="AI290" s="62" t="str">
        <f t="shared" si="90"/>
        <v>5111</v>
      </c>
      <c r="AN290" s="62">
        <v>8</v>
      </c>
      <c r="AP290" s="62">
        <f t="shared" si="91"/>
        <v>11352</v>
      </c>
      <c r="AQ290" s="62" t="str">
        <f t="shared" si="92"/>
        <v>33311</v>
      </c>
      <c r="AR290" s="62" t="str">
        <f t="shared" si="93"/>
        <v>1</v>
      </c>
      <c r="AS290" s="78" t="s">
        <v>7217</v>
      </c>
      <c r="AT290" s="67" t="str">
        <f t="shared" si="94"/>
        <v>632</v>
      </c>
      <c r="AU290" s="67" t="str">
        <f t="shared" si="95"/>
        <v>156</v>
      </c>
      <c r="AY290" s="68" t="s">
        <v>18221</v>
      </c>
      <c r="AZ290" s="68" t="s">
        <v>18221</v>
      </c>
    </row>
    <row r="291" spans="6:52" x14ac:dyDescent="0.25">
      <c r="F291" s="62">
        <v>0</v>
      </c>
      <c r="H291" s="80">
        <v>46170</v>
      </c>
      <c r="I291" s="80">
        <v>46170</v>
      </c>
      <c r="J291" s="62" t="str">
        <f t="shared" si="96"/>
        <v>BH15230</v>
      </c>
      <c r="K291" s="62" t="str">
        <f t="shared" si="97"/>
        <v>XK18020</v>
      </c>
      <c r="L291" s="67" t="s">
        <v>18221</v>
      </c>
      <c r="O291" s="67" t="s">
        <v>15104</v>
      </c>
      <c r="S291" s="68" t="s">
        <v>18221</v>
      </c>
      <c r="U291" s="67" t="s">
        <v>1837</v>
      </c>
      <c r="V291" s="67">
        <v>60</v>
      </c>
      <c r="W291" s="67" t="s">
        <v>17</v>
      </c>
      <c r="X291" s="67" t="s">
        <v>18</v>
      </c>
      <c r="Z291" s="62" t="str">
        <f t="shared" si="87"/>
        <v>131</v>
      </c>
      <c r="AA291" s="62" t="str">
        <f t="shared" si="88"/>
        <v>5111</v>
      </c>
      <c r="AB291" s="62" t="s">
        <v>19</v>
      </c>
      <c r="AC291" s="67">
        <v>4</v>
      </c>
      <c r="AE291" s="67">
        <v>71081</v>
      </c>
      <c r="AF291" s="67">
        <v>284324</v>
      </c>
      <c r="AH291" s="62">
        <f t="shared" si="89"/>
        <v>0</v>
      </c>
      <c r="AI291" s="62" t="str">
        <f t="shared" si="90"/>
        <v>5111</v>
      </c>
      <c r="AN291" s="62">
        <v>8</v>
      </c>
      <c r="AP291" s="62">
        <f t="shared" si="91"/>
        <v>22745.919999999998</v>
      </c>
      <c r="AQ291" s="62" t="str">
        <f t="shared" si="92"/>
        <v>33311</v>
      </c>
      <c r="AR291" s="62" t="str">
        <f t="shared" si="93"/>
        <v>1</v>
      </c>
      <c r="AS291" s="78" t="s">
        <v>7217</v>
      </c>
      <c r="AT291" s="67" t="str">
        <f t="shared" si="94"/>
        <v>632</v>
      </c>
      <c r="AU291" s="67" t="str">
        <f t="shared" si="95"/>
        <v>156</v>
      </c>
      <c r="AY291" s="68" t="s">
        <v>18221</v>
      </c>
      <c r="AZ291" s="68" t="s">
        <v>18221</v>
      </c>
    </row>
    <row r="292" spans="6:52" x14ac:dyDescent="0.25">
      <c r="F292" s="62">
        <v>0</v>
      </c>
      <c r="H292" s="80">
        <v>46170</v>
      </c>
      <c r="I292" s="80">
        <v>46170</v>
      </c>
      <c r="J292" s="62" t="str">
        <f t="shared" si="96"/>
        <v>BH15230</v>
      </c>
      <c r="K292" s="62" t="str">
        <f t="shared" si="97"/>
        <v>XK18020</v>
      </c>
      <c r="L292" s="67" t="s">
        <v>18221</v>
      </c>
      <c r="O292" s="67" t="s">
        <v>15104</v>
      </c>
      <c r="S292" s="68" t="s">
        <v>18221</v>
      </c>
      <c r="U292" s="67" t="s">
        <v>1837</v>
      </c>
      <c r="V292" s="67">
        <v>60</v>
      </c>
      <c r="W292" s="67" t="s">
        <v>37</v>
      </c>
      <c r="X292" s="67" t="s">
        <v>38</v>
      </c>
      <c r="Z292" s="62" t="str">
        <f t="shared" si="87"/>
        <v>131</v>
      </c>
      <c r="AA292" s="62" t="str">
        <f t="shared" si="88"/>
        <v>5111</v>
      </c>
      <c r="AB292" s="62" t="s">
        <v>19</v>
      </c>
      <c r="AC292" s="67">
        <v>4</v>
      </c>
      <c r="AE292" s="67">
        <v>43560</v>
      </c>
      <c r="AF292" s="67">
        <v>174240</v>
      </c>
      <c r="AH292" s="62">
        <f t="shared" si="89"/>
        <v>0</v>
      </c>
      <c r="AI292" s="62" t="str">
        <f t="shared" si="90"/>
        <v>5111</v>
      </c>
      <c r="AN292" s="62">
        <v>8</v>
      </c>
      <c r="AP292" s="62">
        <f t="shared" si="91"/>
        <v>13939.2</v>
      </c>
      <c r="AQ292" s="62" t="str">
        <f t="shared" si="92"/>
        <v>33311</v>
      </c>
      <c r="AR292" s="62" t="str">
        <f t="shared" si="93"/>
        <v>1</v>
      </c>
      <c r="AS292" s="78" t="s">
        <v>7217</v>
      </c>
      <c r="AT292" s="67" t="str">
        <f t="shared" si="94"/>
        <v>632</v>
      </c>
      <c r="AU292" s="67" t="str">
        <f t="shared" si="95"/>
        <v>156</v>
      </c>
      <c r="AY292" s="68" t="s">
        <v>18221</v>
      </c>
      <c r="AZ292" s="68" t="s">
        <v>18221</v>
      </c>
    </row>
    <row r="293" spans="6:52" x14ac:dyDescent="0.25">
      <c r="F293" s="62">
        <v>0</v>
      </c>
      <c r="H293" s="80">
        <v>46170</v>
      </c>
      <c r="I293" s="80">
        <v>46170</v>
      </c>
      <c r="J293" s="62" t="str">
        <f t="shared" si="96"/>
        <v>BH15230</v>
      </c>
      <c r="K293" s="62" t="str">
        <f t="shared" si="97"/>
        <v>XK18020</v>
      </c>
      <c r="L293" s="67" t="s">
        <v>18221</v>
      </c>
      <c r="O293" s="67" t="s">
        <v>15104</v>
      </c>
      <c r="S293" s="68" t="s">
        <v>18221</v>
      </c>
      <c r="U293" s="67" t="s">
        <v>1837</v>
      </c>
      <c r="V293" s="67">
        <v>60</v>
      </c>
      <c r="W293" s="67" t="s">
        <v>20</v>
      </c>
      <c r="X293" s="67" t="s">
        <v>21</v>
      </c>
      <c r="Z293" s="62" t="str">
        <f t="shared" si="87"/>
        <v>131</v>
      </c>
      <c r="AA293" s="62" t="str">
        <f t="shared" si="88"/>
        <v>5111</v>
      </c>
      <c r="AB293" s="62" t="s">
        <v>19</v>
      </c>
      <c r="AC293" s="67">
        <v>2</v>
      </c>
      <c r="AE293" s="67">
        <v>116611</v>
      </c>
      <c r="AF293" s="67">
        <v>233222</v>
      </c>
      <c r="AH293" s="62">
        <f t="shared" si="89"/>
        <v>0</v>
      </c>
      <c r="AI293" s="62" t="str">
        <f t="shared" si="90"/>
        <v>5111</v>
      </c>
      <c r="AN293" s="62">
        <v>8</v>
      </c>
      <c r="AP293" s="62">
        <f t="shared" si="91"/>
        <v>18657.759999999998</v>
      </c>
      <c r="AQ293" s="62" t="str">
        <f t="shared" si="92"/>
        <v>33311</v>
      </c>
      <c r="AR293" s="62" t="str">
        <f t="shared" si="93"/>
        <v>1</v>
      </c>
      <c r="AS293" s="78" t="s">
        <v>7217</v>
      </c>
      <c r="AT293" s="67" t="str">
        <f t="shared" si="94"/>
        <v>632</v>
      </c>
      <c r="AU293" s="67" t="str">
        <f t="shared" si="95"/>
        <v>156</v>
      </c>
      <c r="AY293" s="68" t="s">
        <v>18221</v>
      </c>
      <c r="AZ293" s="68" t="s">
        <v>18221</v>
      </c>
    </row>
    <row r="294" spans="6:52" x14ac:dyDescent="0.25">
      <c r="F294" s="62">
        <v>0</v>
      </c>
      <c r="H294" s="80">
        <v>46170</v>
      </c>
      <c r="I294" s="80">
        <v>46170</v>
      </c>
      <c r="J294" s="62" t="str">
        <f t="shared" si="96"/>
        <v>BH15230</v>
      </c>
      <c r="K294" s="62" t="str">
        <f t="shared" si="97"/>
        <v>XK18020</v>
      </c>
      <c r="L294" s="67" t="s">
        <v>18221</v>
      </c>
      <c r="O294" s="67" t="s">
        <v>15104</v>
      </c>
      <c r="S294" s="68" t="s">
        <v>18221</v>
      </c>
      <c r="U294" s="67" t="s">
        <v>1837</v>
      </c>
      <c r="V294" s="67">
        <v>60</v>
      </c>
      <c r="W294" s="67" t="s">
        <v>22</v>
      </c>
      <c r="X294" s="67" t="s">
        <v>23</v>
      </c>
      <c r="Z294" s="62" t="str">
        <f t="shared" si="87"/>
        <v>131</v>
      </c>
      <c r="AA294" s="62" t="str">
        <f t="shared" si="88"/>
        <v>5111</v>
      </c>
      <c r="AB294" s="62" t="s">
        <v>19</v>
      </c>
      <c r="AC294" s="67">
        <v>4</v>
      </c>
      <c r="AE294" s="67">
        <v>55201</v>
      </c>
      <c r="AF294" s="67">
        <v>220804</v>
      </c>
      <c r="AH294" s="62">
        <f t="shared" si="89"/>
        <v>0</v>
      </c>
      <c r="AI294" s="62" t="str">
        <f t="shared" si="90"/>
        <v>5111</v>
      </c>
      <c r="AN294" s="62">
        <v>8</v>
      </c>
      <c r="AP294" s="62">
        <f t="shared" si="91"/>
        <v>17664.32</v>
      </c>
      <c r="AQ294" s="62" t="str">
        <f t="shared" si="92"/>
        <v>33311</v>
      </c>
      <c r="AR294" s="62" t="str">
        <f t="shared" si="93"/>
        <v>1</v>
      </c>
      <c r="AS294" s="78" t="s">
        <v>7217</v>
      </c>
      <c r="AT294" s="67" t="str">
        <f t="shared" si="94"/>
        <v>632</v>
      </c>
      <c r="AU294" s="67" t="str">
        <f t="shared" si="95"/>
        <v>156</v>
      </c>
      <c r="AY294" s="68" t="s">
        <v>18221</v>
      </c>
      <c r="AZ294" s="68" t="s">
        <v>18221</v>
      </c>
    </row>
    <row r="295" spans="6:52" x14ac:dyDescent="0.25">
      <c r="F295" s="62">
        <v>0</v>
      </c>
      <c r="H295" s="80">
        <v>46170</v>
      </c>
      <c r="I295" s="80">
        <v>46170</v>
      </c>
      <c r="J295" s="62" t="str">
        <f t="shared" si="96"/>
        <v>BH15230</v>
      </c>
      <c r="K295" s="62" t="str">
        <f t="shared" si="97"/>
        <v>XK18020</v>
      </c>
      <c r="L295" s="67" t="s">
        <v>18221</v>
      </c>
      <c r="O295" s="67" t="s">
        <v>15104</v>
      </c>
      <c r="S295" s="68" t="s">
        <v>18221</v>
      </c>
      <c r="U295" s="67" t="s">
        <v>1837</v>
      </c>
      <c r="V295" s="67">
        <v>60</v>
      </c>
      <c r="W295" s="67" t="s">
        <v>29</v>
      </c>
      <c r="X295" s="67" t="s">
        <v>30</v>
      </c>
      <c r="Z295" s="62" t="str">
        <f t="shared" si="87"/>
        <v>131</v>
      </c>
      <c r="AA295" s="62" t="str">
        <f t="shared" si="88"/>
        <v>5111</v>
      </c>
      <c r="AB295" s="62" t="s">
        <v>19</v>
      </c>
      <c r="AC295" s="67">
        <v>2</v>
      </c>
      <c r="AE295" s="67">
        <v>74250</v>
      </c>
      <c r="AF295" s="67">
        <v>148500</v>
      </c>
      <c r="AH295" s="62">
        <f t="shared" si="89"/>
        <v>0</v>
      </c>
      <c r="AI295" s="62" t="str">
        <f t="shared" si="90"/>
        <v>5111</v>
      </c>
      <c r="AN295" s="62">
        <v>8</v>
      </c>
      <c r="AP295" s="62">
        <f t="shared" si="91"/>
        <v>11880</v>
      </c>
      <c r="AQ295" s="62" t="str">
        <f t="shared" si="92"/>
        <v>33311</v>
      </c>
      <c r="AR295" s="62" t="str">
        <f t="shared" si="93"/>
        <v>1</v>
      </c>
      <c r="AS295" s="78" t="s">
        <v>7217</v>
      </c>
      <c r="AT295" s="67" t="str">
        <f t="shared" si="94"/>
        <v>632</v>
      </c>
      <c r="AU295" s="67" t="str">
        <f t="shared" si="95"/>
        <v>156</v>
      </c>
      <c r="AY295" s="68" t="s">
        <v>18221</v>
      </c>
      <c r="AZ295" s="68" t="s">
        <v>18221</v>
      </c>
    </row>
    <row r="296" spans="6:52" x14ac:dyDescent="0.25">
      <c r="F296" s="62">
        <v>0</v>
      </c>
      <c r="H296" s="80">
        <v>46170</v>
      </c>
      <c r="I296" s="80">
        <v>46170</v>
      </c>
      <c r="J296" s="62" t="str">
        <f t="shared" si="96"/>
        <v>BH15231</v>
      </c>
      <c r="K296" s="62" t="str">
        <f t="shared" si="97"/>
        <v>XK18021</v>
      </c>
      <c r="L296" s="67" t="s">
        <v>18222</v>
      </c>
      <c r="O296" s="67" t="s">
        <v>15130</v>
      </c>
      <c r="S296" s="68" t="s">
        <v>18222</v>
      </c>
      <c r="U296" s="67" t="s">
        <v>1837</v>
      </c>
      <c r="V296" s="67">
        <v>60</v>
      </c>
      <c r="W296" s="67" t="s">
        <v>20</v>
      </c>
      <c r="X296" s="67" t="s">
        <v>21</v>
      </c>
      <c r="Z296" s="62" t="str">
        <f t="shared" si="87"/>
        <v>131</v>
      </c>
      <c r="AA296" s="62" t="str">
        <f t="shared" si="88"/>
        <v>5111</v>
      </c>
      <c r="AB296" s="62" t="s">
        <v>19</v>
      </c>
      <c r="AC296" s="67">
        <v>3</v>
      </c>
      <c r="AE296" s="67">
        <v>116611</v>
      </c>
      <c r="AF296" s="67">
        <v>349833</v>
      </c>
      <c r="AH296" s="62">
        <f t="shared" si="89"/>
        <v>0</v>
      </c>
      <c r="AI296" s="62" t="str">
        <f t="shared" si="90"/>
        <v>5111</v>
      </c>
      <c r="AN296" s="62">
        <v>8</v>
      </c>
      <c r="AP296" s="62">
        <f t="shared" si="91"/>
        <v>27986.639999999999</v>
      </c>
      <c r="AQ296" s="62" t="str">
        <f t="shared" si="92"/>
        <v>33311</v>
      </c>
      <c r="AR296" s="62" t="str">
        <f t="shared" si="93"/>
        <v>1</v>
      </c>
      <c r="AS296" s="78" t="s">
        <v>7217</v>
      </c>
      <c r="AT296" s="67" t="str">
        <f t="shared" si="94"/>
        <v>632</v>
      </c>
      <c r="AU296" s="67" t="str">
        <f t="shared" si="95"/>
        <v>156</v>
      </c>
      <c r="AY296" s="68" t="s">
        <v>18222</v>
      </c>
      <c r="AZ296" s="68" t="s">
        <v>18222</v>
      </c>
    </row>
    <row r="297" spans="6:52" x14ac:dyDescent="0.25">
      <c r="F297" s="62">
        <v>0</v>
      </c>
      <c r="H297" s="80">
        <v>46170</v>
      </c>
      <c r="I297" s="80">
        <v>46170</v>
      </c>
      <c r="J297" s="62" t="str">
        <f t="shared" si="96"/>
        <v>BH15231</v>
      </c>
      <c r="K297" s="62" t="str">
        <f t="shared" si="97"/>
        <v>XK18021</v>
      </c>
      <c r="L297" s="67" t="s">
        <v>18222</v>
      </c>
      <c r="O297" s="67" t="s">
        <v>15130</v>
      </c>
      <c r="S297" s="68" t="s">
        <v>18222</v>
      </c>
      <c r="U297" s="67" t="s">
        <v>1837</v>
      </c>
      <c r="V297" s="67">
        <v>60</v>
      </c>
      <c r="W297" s="67" t="s">
        <v>37</v>
      </c>
      <c r="X297" s="67" t="s">
        <v>38</v>
      </c>
      <c r="Z297" s="62" t="str">
        <f t="shared" si="87"/>
        <v>131</v>
      </c>
      <c r="AA297" s="62" t="str">
        <f t="shared" si="88"/>
        <v>5111</v>
      </c>
      <c r="AB297" s="62" t="s">
        <v>19</v>
      </c>
      <c r="AC297" s="67">
        <v>4</v>
      </c>
      <c r="AE297" s="67">
        <v>43560</v>
      </c>
      <c r="AF297" s="67">
        <v>174240</v>
      </c>
      <c r="AH297" s="62">
        <f t="shared" si="89"/>
        <v>0</v>
      </c>
      <c r="AI297" s="62" t="str">
        <f t="shared" si="90"/>
        <v>5111</v>
      </c>
      <c r="AN297" s="62">
        <v>8</v>
      </c>
      <c r="AP297" s="62">
        <f t="shared" si="91"/>
        <v>13939.2</v>
      </c>
      <c r="AQ297" s="62" t="str">
        <f t="shared" si="92"/>
        <v>33311</v>
      </c>
      <c r="AR297" s="62" t="str">
        <f t="shared" si="93"/>
        <v>1</v>
      </c>
      <c r="AS297" s="78" t="s">
        <v>7217</v>
      </c>
      <c r="AT297" s="67" t="str">
        <f t="shared" si="94"/>
        <v>632</v>
      </c>
      <c r="AU297" s="67" t="str">
        <f t="shared" si="95"/>
        <v>156</v>
      </c>
      <c r="AY297" s="68" t="s">
        <v>18222</v>
      </c>
      <c r="AZ297" s="68" t="s">
        <v>18222</v>
      </c>
    </row>
    <row r="298" spans="6:52" x14ac:dyDescent="0.25">
      <c r="F298" s="62">
        <v>0</v>
      </c>
      <c r="H298" s="80">
        <v>46170</v>
      </c>
      <c r="I298" s="80">
        <v>46170</v>
      </c>
      <c r="J298" s="62" t="str">
        <f t="shared" si="96"/>
        <v>BH15231</v>
      </c>
      <c r="K298" s="62" t="str">
        <f t="shared" si="97"/>
        <v>XK18021</v>
      </c>
      <c r="L298" s="67" t="s">
        <v>18222</v>
      </c>
      <c r="O298" s="67" t="s">
        <v>15130</v>
      </c>
      <c r="S298" s="68" t="s">
        <v>18222</v>
      </c>
      <c r="U298" s="67" t="s">
        <v>1837</v>
      </c>
      <c r="V298" s="67">
        <v>60</v>
      </c>
      <c r="W298" s="67" t="s">
        <v>25</v>
      </c>
      <c r="X298" s="67" t="s">
        <v>26</v>
      </c>
      <c r="Z298" s="62" t="str">
        <f t="shared" si="87"/>
        <v>131</v>
      </c>
      <c r="AA298" s="62" t="str">
        <f t="shared" si="88"/>
        <v>5111</v>
      </c>
      <c r="AB298" s="62" t="s">
        <v>19</v>
      </c>
      <c r="AC298" s="67">
        <v>4</v>
      </c>
      <c r="AE298" s="67">
        <v>61155</v>
      </c>
      <c r="AF298" s="67">
        <v>244620</v>
      </c>
      <c r="AH298" s="62">
        <f t="shared" si="89"/>
        <v>0</v>
      </c>
      <c r="AI298" s="62" t="str">
        <f t="shared" si="90"/>
        <v>5111</v>
      </c>
      <c r="AN298" s="62">
        <v>8</v>
      </c>
      <c r="AP298" s="62">
        <f t="shared" si="91"/>
        <v>19569.599999999999</v>
      </c>
      <c r="AQ298" s="62" t="str">
        <f t="shared" si="92"/>
        <v>33311</v>
      </c>
      <c r="AR298" s="62" t="str">
        <f t="shared" si="93"/>
        <v>1</v>
      </c>
      <c r="AS298" s="78" t="s">
        <v>7217</v>
      </c>
      <c r="AT298" s="67" t="str">
        <f t="shared" si="94"/>
        <v>632</v>
      </c>
      <c r="AU298" s="67" t="str">
        <f t="shared" si="95"/>
        <v>156</v>
      </c>
      <c r="AY298" s="68" t="s">
        <v>18222</v>
      </c>
      <c r="AZ298" s="68" t="s">
        <v>18222</v>
      </c>
    </row>
    <row r="299" spans="6:52" x14ac:dyDescent="0.25">
      <c r="F299" s="62">
        <v>0</v>
      </c>
      <c r="H299" s="80">
        <v>46170</v>
      </c>
      <c r="I299" s="80">
        <v>46170</v>
      </c>
      <c r="J299" s="62" t="str">
        <f t="shared" si="96"/>
        <v>BH15231</v>
      </c>
      <c r="K299" s="62" t="str">
        <f t="shared" si="97"/>
        <v>XK18021</v>
      </c>
      <c r="L299" s="67" t="s">
        <v>18222</v>
      </c>
      <c r="O299" s="67" t="s">
        <v>15130</v>
      </c>
      <c r="S299" s="68" t="s">
        <v>18222</v>
      </c>
      <c r="U299" s="67" t="s">
        <v>1837</v>
      </c>
      <c r="V299" s="67">
        <v>60</v>
      </c>
      <c r="W299" s="67" t="s">
        <v>41</v>
      </c>
      <c r="X299" s="67" t="s">
        <v>42</v>
      </c>
      <c r="Z299" s="62" t="str">
        <f t="shared" si="87"/>
        <v>131</v>
      </c>
      <c r="AA299" s="62" t="str">
        <f t="shared" si="88"/>
        <v>5111</v>
      </c>
      <c r="AB299" s="62" t="s">
        <v>19</v>
      </c>
      <c r="AC299" s="67">
        <v>2</v>
      </c>
      <c r="AE299" s="67">
        <v>46000</v>
      </c>
      <c r="AF299" s="67">
        <v>92000</v>
      </c>
      <c r="AH299" s="62">
        <f t="shared" si="89"/>
        <v>0</v>
      </c>
      <c r="AI299" s="62" t="str">
        <f t="shared" si="90"/>
        <v>5111</v>
      </c>
      <c r="AN299" s="62">
        <v>8</v>
      </c>
      <c r="AP299" s="62">
        <f t="shared" si="91"/>
        <v>7360</v>
      </c>
      <c r="AQ299" s="62" t="str">
        <f t="shared" si="92"/>
        <v>33311</v>
      </c>
      <c r="AR299" s="62" t="str">
        <f t="shared" si="93"/>
        <v>1</v>
      </c>
      <c r="AS299" s="78" t="s">
        <v>7217</v>
      </c>
      <c r="AT299" s="67" t="str">
        <f t="shared" si="94"/>
        <v>632</v>
      </c>
      <c r="AU299" s="67" t="str">
        <f t="shared" si="95"/>
        <v>156</v>
      </c>
      <c r="AY299" s="68" t="s">
        <v>18222</v>
      </c>
      <c r="AZ299" s="68" t="s">
        <v>18222</v>
      </c>
    </row>
    <row r="300" spans="6:52" x14ac:dyDescent="0.25">
      <c r="F300" s="62">
        <v>0</v>
      </c>
      <c r="H300" s="80">
        <v>46170</v>
      </c>
      <c r="I300" s="80">
        <v>46170</v>
      </c>
      <c r="J300" s="62" t="str">
        <f t="shared" si="96"/>
        <v>BH15231</v>
      </c>
      <c r="K300" s="62" t="str">
        <f t="shared" si="97"/>
        <v>XK18021</v>
      </c>
      <c r="L300" s="67" t="s">
        <v>18222</v>
      </c>
      <c r="O300" s="67" t="s">
        <v>15130</v>
      </c>
      <c r="S300" s="68" t="s">
        <v>18222</v>
      </c>
      <c r="U300" s="67" t="s">
        <v>1837</v>
      </c>
      <c r="V300" s="67">
        <v>60</v>
      </c>
      <c r="W300" s="67" t="s">
        <v>22</v>
      </c>
      <c r="X300" s="67" t="s">
        <v>23</v>
      </c>
      <c r="Z300" s="62" t="str">
        <f t="shared" si="87"/>
        <v>131</v>
      </c>
      <c r="AA300" s="62" t="str">
        <f t="shared" si="88"/>
        <v>5111</v>
      </c>
      <c r="AB300" s="62" t="s">
        <v>19</v>
      </c>
      <c r="AC300" s="67">
        <v>4</v>
      </c>
      <c r="AE300" s="67">
        <v>55201</v>
      </c>
      <c r="AF300" s="67">
        <v>220804</v>
      </c>
      <c r="AH300" s="62">
        <f t="shared" si="89"/>
        <v>0</v>
      </c>
      <c r="AI300" s="62" t="str">
        <f t="shared" si="90"/>
        <v>5111</v>
      </c>
      <c r="AN300" s="62">
        <v>8</v>
      </c>
      <c r="AP300" s="62">
        <f t="shared" si="91"/>
        <v>17664.32</v>
      </c>
      <c r="AQ300" s="62" t="str">
        <f t="shared" si="92"/>
        <v>33311</v>
      </c>
      <c r="AR300" s="62" t="str">
        <f t="shared" si="93"/>
        <v>1</v>
      </c>
      <c r="AS300" s="78" t="s">
        <v>7217</v>
      </c>
      <c r="AT300" s="67" t="str">
        <f t="shared" si="94"/>
        <v>632</v>
      </c>
      <c r="AU300" s="67" t="str">
        <f t="shared" si="95"/>
        <v>156</v>
      </c>
      <c r="AY300" s="68" t="s">
        <v>18222</v>
      </c>
      <c r="AZ300" s="68" t="s">
        <v>18222</v>
      </c>
    </row>
    <row r="301" spans="6:52" x14ac:dyDescent="0.25">
      <c r="F301" s="62">
        <v>0</v>
      </c>
      <c r="H301" s="80">
        <v>46170</v>
      </c>
      <c r="I301" s="80">
        <v>46170</v>
      </c>
      <c r="J301" s="62" t="str">
        <f t="shared" si="96"/>
        <v>BH15231</v>
      </c>
      <c r="K301" s="62" t="str">
        <f t="shared" si="97"/>
        <v>XK18021</v>
      </c>
      <c r="L301" s="67" t="s">
        <v>18222</v>
      </c>
      <c r="O301" s="67" t="s">
        <v>15130</v>
      </c>
      <c r="S301" s="68" t="s">
        <v>18222</v>
      </c>
      <c r="U301" s="67" t="s">
        <v>1837</v>
      </c>
      <c r="V301" s="67">
        <v>60</v>
      </c>
      <c r="W301" s="67" t="s">
        <v>29</v>
      </c>
      <c r="X301" s="67" t="s">
        <v>30</v>
      </c>
      <c r="Z301" s="62" t="str">
        <f t="shared" si="87"/>
        <v>131</v>
      </c>
      <c r="AA301" s="62" t="str">
        <f t="shared" si="88"/>
        <v>5111</v>
      </c>
      <c r="AB301" s="62" t="s">
        <v>19</v>
      </c>
      <c r="AC301" s="67">
        <v>4</v>
      </c>
      <c r="AE301" s="67">
        <v>74250</v>
      </c>
      <c r="AF301" s="67">
        <v>297000</v>
      </c>
      <c r="AH301" s="62">
        <f t="shared" si="89"/>
        <v>0</v>
      </c>
      <c r="AI301" s="62" t="str">
        <f t="shared" si="90"/>
        <v>5111</v>
      </c>
      <c r="AN301" s="62">
        <v>8</v>
      </c>
      <c r="AP301" s="62">
        <f t="shared" si="91"/>
        <v>23760</v>
      </c>
      <c r="AQ301" s="62" t="str">
        <f t="shared" si="92"/>
        <v>33311</v>
      </c>
      <c r="AR301" s="62" t="str">
        <f t="shared" si="93"/>
        <v>1</v>
      </c>
      <c r="AS301" s="78" t="s">
        <v>7217</v>
      </c>
      <c r="AT301" s="67" t="str">
        <f t="shared" si="94"/>
        <v>632</v>
      </c>
      <c r="AU301" s="67" t="str">
        <f t="shared" si="95"/>
        <v>156</v>
      </c>
      <c r="AY301" s="68" t="s">
        <v>18222</v>
      </c>
      <c r="AZ301" s="68" t="s">
        <v>18222</v>
      </c>
    </row>
    <row r="302" spans="6:52" x14ac:dyDescent="0.25">
      <c r="F302" s="62">
        <v>0</v>
      </c>
      <c r="H302" s="80">
        <v>46170</v>
      </c>
      <c r="I302" s="80">
        <v>46170</v>
      </c>
      <c r="J302" s="62" t="str">
        <f t="shared" si="96"/>
        <v>BH15231</v>
      </c>
      <c r="K302" s="62" t="str">
        <f t="shared" si="97"/>
        <v>XK18021</v>
      </c>
      <c r="L302" s="67" t="s">
        <v>18222</v>
      </c>
      <c r="O302" s="67" t="s">
        <v>15130</v>
      </c>
      <c r="S302" s="68" t="s">
        <v>18222</v>
      </c>
      <c r="U302" s="67" t="s">
        <v>1837</v>
      </c>
      <c r="V302" s="67">
        <v>60</v>
      </c>
      <c r="W302" s="67" t="s">
        <v>17</v>
      </c>
      <c r="X302" s="67" t="s">
        <v>18</v>
      </c>
      <c r="Z302" s="62" t="str">
        <f t="shared" si="87"/>
        <v>131</v>
      </c>
      <c r="AA302" s="62" t="str">
        <f t="shared" si="88"/>
        <v>5111</v>
      </c>
      <c r="AB302" s="62" t="s">
        <v>19</v>
      </c>
      <c r="AC302" s="67">
        <v>4</v>
      </c>
      <c r="AE302" s="67">
        <v>71081</v>
      </c>
      <c r="AF302" s="67">
        <v>284324</v>
      </c>
      <c r="AH302" s="62">
        <f t="shared" si="89"/>
        <v>0</v>
      </c>
      <c r="AI302" s="62" t="str">
        <f t="shared" si="90"/>
        <v>5111</v>
      </c>
      <c r="AN302" s="62">
        <v>8</v>
      </c>
      <c r="AP302" s="62">
        <f t="shared" si="91"/>
        <v>22745.919999999998</v>
      </c>
      <c r="AQ302" s="62" t="str">
        <f t="shared" si="92"/>
        <v>33311</v>
      </c>
      <c r="AR302" s="62" t="str">
        <f t="shared" si="93"/>
        <v>1</v>
      </c>
      <c r="AS302" s="78" t="s">
        <v>7217</v>
      </c>
      <c r="AT302" s="67" t="str">
        <f t="shared" si="94"/>
        <v>632</v>
      </c>
      <c r="AU302" s="67" t="str">
        <f t="shared" si="95"/>
        <v>156</v>
      </c>
      <c r="AY302" s="68" t="s">
        <v>18222</v>
      </c>
      <c r="AZ302" s="68" t="s">
        <v>18222</v>
      </c>
    </row>
    <row r="303" spans="6:52" x14ac:dyDescent="0.25">
      <c r="F303" s="62">
        <v>0</v>
      </c>
      <c r="H303" s="80">
        <v>46170</v>
      </c>
      <c r="I303" s="80">
        <v>46170</v>
      </c>
      <c r="J303" s="62" t="str">
        <f t="shared" si="96"/>
        <v>BH15231</v>
      </c>
      <c r="K303" s="62" t="str">
        <f t="shared" si="97"/>
        <v>XK18021</v>
      </c>
      <c r="L303" s="67" t="s">
        <v>18222</v>
      </c>
      <c r="O303" s="67" t="s">
        <v>15130</v>
      </c>
      <c r="S303" s="68" t="s">
        <v>18222</v>
      </c>
      <c r="U303" s="67" t="s">
        <v>1837</v>
      </c>
      <c r="V303" s="67">
        <v>60</v>
      </c>
      <c r="W303" s="67" t="s">
        <v>31</v>
      </c>
      <c r="X303" s="67" t="s">
        <v>32</v>
      </c>
      <c r="Z303" s="62" t="str">
        <f t="shared" si="87"/>
        <v>131</v>
      </c>
      <c r="AA303" s="62" t="str">
        <f t="shared" si="88"/>
        <v>5111</v>
      </c>
      <c r="AB303" s="62" t="s">
        <v>19</v>
      </c>
      <c r="AC303" s="67">
        <v>2</v>
      </c>
      <c r="AE303" s="67">
        <v>70950</v>
      </c>
      <c r="AF303" s="67">
        <v>141900</v>
      </c>
      <c r="AH303" s="62">
        <f t="shared" si="89"/>
        <v>0</v>
      </c>
      <c r="AI303" s="62" t="str">
        <f t="shared" si="90"/>
        <v>5111</v>
      </c>
      <c r="AN303" s="62">
        <v>8</v>
      </c>
      <c r="AP303" s="62">
        <f t="shared" si="91"/>
        <v>11352</v>
      </c>
      <c r="AQ303" s="62" t="str">
        <f t="shared" si="92"/>
        <v>33311</v>
      </c>
      <c r="AR303" s="62" t="str">
        <f t="shared" si="93"/>
        <v>1</v>
      </c>
      <c r="AS303" s="78" t="s">
        <v>7217</v>
      </c>
      <c r="AT303" s="67" t="str">
        <f t="shared" si="94"/>
        <v>632</v>
      </c>
      <c r="AU303" s="67" t="str">
        <f t="shared" si="95"/>
        <v>156</v>
      </c>
      <c r="AY303" s="68" t="s">
        <v>18222</v>
      </c>
      <c r="AZ303" s="68" t="s">
        <v>18222</v>
      </c>
    </row>
    <row r="304" spans="6:52" x14ac:dyDescent="0.25">
      <c r="F304" s="62">
        <v>0</v>
      </c>
      <c r="H304" s="80">
        <v>46170</v>
      </c>
      <c r="I304" s="80">
        <v>46170</v>
      </c>
      <c r="J304" s="62" t="str">
        <f t="shared" si="96"/>
        <v>BH15232</v>
      </c>
      <c r="K304" s="62" t="str">
        <f t="shared" si="97"/>
        <v>XK18022</v>
      </c>
      <c r="L304" s="67" t="s">
        <v>18223</v>
      </c>
      <c r="O304" s="67" t="s">
        <v>15104</v>
      </c>
      <c r="S304" s="68" t="s">
        <v>18223</v>
      </c>
      <c r="U304" s="67" t="s">
        <v>1837</v>
      </c>
      <c r="V304" s="67">
        <v>60</v>
      </c>
      <c r="W304" s="67" t="s">
        <v>17</v>
      </c>
      <c r="X304" s="67" t="s">
        <v>18</v>
      </c>
      <c r="Z304" s="62" t="str">
        <f t="shared" si="87"/>
        <v>131</v>
      </c>
      <c r="AA304" s="62" t="str">
        <f t="shared" si="88"/>
        <v>5111</v>
      </c>
      <c r="AB304" s="62" t="s">
        <v>19</v>
      </c>
      <c r="AC304" s="67">
        <v>6</v>
      </c>
      <c r="AE304" s="67">
        <v>71081</v>
      </c>
      <c r="AF304" s="67">
        <v>426486</v>
      </c>
      <c r="AH304" s="62">
        <f t="shared" si="89"/>
        <v>0</v>
      </c>
      <c r="AI304" s="62" t="str">
        <f t="shared" si="90"/>
        <v>5111</v>
      </c>
      <c r="AN304" s="62">
        <v>8</v>
      </c>
      <c r="AP304" s="62">
        <f t="shared" si="91"/>
        <v>34118.879999999997</v>
      </c>
      <c r="AQ304" s="62" t="str">
        <f t="shared" si="92"/>
        <v>33311</v>
      </c>
      <c r="AR304" s="62" t="str">
        <f t="shared" si="93"/>
        <v>1</v>
      </c>
      <c r="AS304" s="78" t="s">
        <v>7217</v>
      </c>
      <c r="AT304" s="67" t="str">
        <f t="shared" si="94"/>
        <v>632</v>
      </c>
      <c r="AU304" s="67" t="str">
        <f t="shared" si="95"/>
        <v>156</v>
      </c>
      <c r="AY304" s="68" t="s">
        <v>18223</v>
      </c>
      <c r="AZ304" s="68" t="s">
        <v>18223</v>
      </c>
    </row>
    <row r="305" spans="6:52" x14ac:dyDescent="0.25">
      <c r="F305" s="62">
        <v>0</v>
      </c>
      <c r="H305" s="80">
        <v>46170</v>
      </c>
      <c r="I305" s="80">
        <v>46170</v>
      </c>
      <c r="J305" s="62" t="str">
        <f t="shared" si="96"/>
        <v>BH15232</v>
      </c>
      <c r="K305" s="62" t="str">
        <f t="shared" si="97"/>
        <v>XK18022</v>
      </c>
      <c r="L305" s="67" t="s">
        <v>18223</v>
      </c>
      <c r="O305" s="67" t="s">
        <v>15104</v>
      </c>
      <c r="S305" s="68" t="s">
        <v>18223</v>
      </c>
      <c r="U305" s="67" t="s">
        <v>1837</v>
      </c>
      <c r="V305" s="67">
        <v>60</v>
      </c>
      <c r="W305" s="67" t="s">
        <v>29</v>
      </c>
      <c r="X305" s="67" t="s">
        <v>30</v>
      </c>
      <c r="Z305" s="62" t="str">
        <f t="shared" si="87"/>
        <v>131</v>
      </c>
      <c r="AA305" s="62" t="str">
        <f t="shared" si="88"/>
        <v>5111</v>
      </c>
      <c r="AB305" s="62" t="s">
        <v>19</v>
      </c>
      <c r="AC305" s="67">
        <v>4</v>
      </c>
      <c r="AE305" s="67">
        <v>74250</v>
      </c>
      <c r="AF305" s="67">
        <v>297000</v>
      </c>
      <c r="AH305" s="62">
        <f t="shared" si="89"/>
        <v>0</v>
      </c>
      <c r="AI305" s="62" t="str">
        <f t="shared" si="90"/>
        <v>5111</v>
      </c>
      <c r="AN305" s="62">
        <v>8</v>
      </c>
      <c r="AP305" s="62">
        <f t="shared" si="91"/>
        <v>23760</v>
      </c>
      <c r="AQ305" s="62" t="str">
        <f t="shared" si="92"/>
        <v>33311</v>
      </c>
      <c r="AR305" s="62" t="str">
        <f t="shared" si="93"/>
        <v>1</v>
      </c>
      <c r="AS305" s="78" t="s">
        <v>7217</v>
      </c>
      <c r="AT305" s="67" t="str">
        <f t="shared" si="94"/>
        <v>632</v>
      </c>
      <c r="AU305" s="67" t="str">
        <f t="shared" si="95"/>
        <v>156</v>
      </c>
      <c r="AY305" s="68" t="s">
        <v>18223</v>
      </c>
      <c r="AZ305" s="68" t="s">
        <v>18223</v>
      </c>
    </row>
    <row r="306" spans="6:52" x14ac:dyDescent="0.25">
      <c r="F306" s="62">
        <v>0</v>
      </c>
      <c r="H306" s="80">
        <v>46170</v>
      </c>
      <c r="I306" s="80">
        <v>46170</v>
      </c>
      <c r="J306" s="62" t="str">
        <f t="shared" si="96"/>
        <v>BH15232</v>
      </c>
      <c r="K306" s="62" t="str">
        <f t="shared" si="97"/>
        <v>XK18022</v>
      </c>
      <c r="L306" s="67" t="s">
        <v>18223</v>
      </c>
      <c r="O306" s="67" t="s">
        <v>15104</v>
      </c>
      <c r="S306" s="68" t="s">
        <v>18223</v>
      </c>
      <c r="U306" s="67" t="s">
        <v>1837</v>
      </c>
      <c r="V306" s="67">
        <v>60</v>
      </c>
      <c r="W306" s="67" t="s">
        <v>41</v>
      </c>
      <c r="X306" s="67" t="s">
        <v>42</v>
      </c>
      <c r="Z306" s="62" t="str">
        <f t="shared" si="87"/>
        <v>131</v>
      </c>
      <c r="AA306" s="62" t="str">
        <f t="shared" si="88"/>
        <v>5111</v>
      </c>
      <c r="AB306" s="62" t="s">
        <v>19</v>
      </c>
      <c r="AC306" s="67">
        <v>2</v>
      </c>
      <c r="AE306" s="67">
        <v>46000</v>
      </c>
      <c r="AF306" s="67">
        <v>92000</v>
      </c>
      <c r="AH306" s="62">
        <f t="shared" si="89"/>
        <v>0</v>
      </c>
      <c r="AI306" s="62" t="str">
        <f t="shared" si="90"/>
        <v>5111</v>
      </c>
      <c r="AN306" s="62">
        <v>8</v>
      </c>
      <c r="AP306" s="62">
        <f t="shared" si="91"/>
        <v>7360</v>
      </c>
      <c r="AQ306" s="62" t="str">
        <f t="shared" si="92"/>
        <v>33311</v>
      </c>
      <c r="AR306" s="62" t="str">
        <f t="shared" si="93"/>
        <v>1</v>
      </c>
      <c r="AS306" s="78" t="s">
        <v>7217</v>
      </c>
      <c r="AT306" s="67" t="str">
        <f t="shared" si="94"/>
        <v>632</v>
      </c>
      <c r="AU306" s="67" t="str">
        <f t="shared" si="95"/>
        <v>156</v>
      </c>
      <c r="AY306" s="68" t="s">
        <v>18223</v>
      </c>
      <c r="AZ306" s="68" t="s">
        <v>18223</v>
      </c>
    </row>
    <row r="307" spans="6:52" x14ac:dyDescent="0.25">
      <c r="F307" s="62">
        <v>0</v>
      </c>
      <c r="H307" s="80">
        <v>46170</v>
      </c>
      <c r="I307" s="80">
        <v>46170</v>
      </c>
      <c r="J307" s="62" t="str">
        <f t="shared" si="96"/>
        <v>BH15232</v>
      </c>
      <c r="K307" s="62" t="str">
        <f t="shared" si="97"/>
        <v>XK18022</v>
      </c>
      <c r="L307" s="67" t="s">
        <v>18223</v>
      </c>
      <c r="O307" s="67" t="s">
        <v>15104</v>
      </c>
      <c r="S307" s="68" t="s">
        <v>18223</v>
      </c>
      <c r="U307" s="67" t="s">
        <v>1837</v>
      </c>
      <c r="V307" s="67">
        <v>60</v>
      </c>
      <c r="W307" s="67" t="s">
        <v>31</v>
      </c>
      <c r="X307" s="67" t="s">
        <v>32</v>
      </c>
      <c r="Z307" s="62" t="str">
        <f t="shared" si="87"/>
        <v>131</v>
      </c>
      <c r="AA307" s="62" t="str">
        <f t="shared" si="88"/>
        <v>5111</v>
      </c>
      <c r="AB307" s="62" t="s">
        <v>19</v>
      </c>
      <c r="AC307" s="67">
        <v>2</v>
      </c>
      <c r="AE307" s="67">
        <v>70950</v>
      </c>
      <c r="AF307" s="67">
        <v>141900</v>
      </c>
      <c r="AH307" s="62">
        <f t="shared" si="89"/>
        <v>0</v>
      </c>
      <c r="AI307" s="62" t="str">
        <f t="shared" si="90"/>
        <v>5111</v>
      </c>
      <c r="AN307" s="62">
        <v>8</v>
      </c>
      <c r="AP307" s="62">
        <f t="shared" si="91"/>
        <v>11352</v>
      </c>
      <c r="AQ307" s="62" t="str">
        <f t="shared" si="92"/>
        <v>33311</v>
      </c>
      <c r="AR307" s="62" t="str">
        <f t="shared" si="93"/>
        <v>1</v>
      </c>
      <c r="AS307" s="78" t="s">
        <v>7217</v>
      </c>
      <c r="AT307" s="67" t="str">
        <f t="shared" si="94"/>
        <v>632</v>
      </c>
      <c r="AU307" s="67" t="str">
        <f t="shared" si="95"/>
        <v>156</v>
      </c>
      <c r="AY307" s="68" t="s">
        <v>18223</v>
      </c>
      <c r="AZ307" s="68" t="s">
        <v>18223</v>
      </c>
    </row>
    <row r="308" spans="6:52" x14ac:dyDescent="0.25">
      <c r="F308" s="62">
        <v>0</v>
      </c>
      <c r="H308" s="80">
        <v>46170</v>
      </c>
      <c r="I308" s="80">
        <v>46170</v>
      </c>
      <c r="J308" s="62" t="str">
        <f t="shared" si="96"/>
        <v>BH15232</v>
      </c>
      <c r="K308" s="62" t="str">
        <f t="shared" si="97"/>
        <v>XK18022</v>
      </c>
      <c r="L308" s="67" t="s">
        <v>18223</v>
      </c>
      <c r="O308" s="67" t="s">
        <v>15104</v>
      </c>
      <c r="S308" s="68" t="s">
        <v>18223</v>
      </c>
      <c r="U308" s="67" t="s">
        <v>1837</v>
      </c>
      <c r="V308" s="67">
        <v>60</v>
      </c>
      <c r="W308" s="67" t="s">
        <v>37</v>
      </c>
      <c r="X308" s="67" t="s">
        <v>38</v>
      </c>
      <c r="Z308" s="62" t="str">
        <f t="shared" si="87"/>
        <v>131</v>
      </c>
      <c r="AA308" s="62" t="str">
        <f t="shared" si="88"/>
        <v>5111</v>
      </c>
      <c r="AB308" s="62" t="s">
        <v>19</v>
      </c>
      <c r="AC308" s="67">
        <v>4</v>
      </c>
      <c r="AE308" s="67">
        <v>43560</v>
      </c>
      <c r="AF308" s="67">
        <v>174240</v>
      </c>
      <c r="AH308" s="62">
        <f t="shared" si="89"/>
        <v>0</v>
      </c>
      <c r="AI308" s="62" t="str">
        <f t="shared" si="90"/>
        <v>5111</v>
      </c>
      <c r="AN308" s="62">
        <v>8</v>
      </c>
      <c r="AP308" s="62">
        <f t="shared" si="91"/>
        <v>13939.2</v>
      </c>
      <c r="AQ308" s="62" t="str">
        <f t="shared" si="92"/>
        <v>33311</v>
      </c>
      <c r="AR308" s="62" t="str">
        <f t="shared" si="93"/>
        <v>1</v>
      </c>
      <c r="AS308" s="78" t="s">
        <v>7217</v>
      </c>
      <c r="AT308" s="67" t="str">
        <f t="shared" si="94"/>
        <v>632</v>
      </c>
      <c r="AU308" s="67" t="str">
        <f t="shared" si="95"/>
        <v>156</v>
      </c>
      <c r="AY308" s="68" t="s">
        <v>18223</v>
      </c>
      <c r="AZ308" s="68" t="s">
        <v>18223</v>
      </c>
    </row>
    <row r="309" spans="6:52" x14ac:dyDescent="0.25">
      <c r="F309" s="62">
        <v>0</v>
      </c>
      <c r="H309" s="80">
        <v>46170</v>
      </c>
      <c r="I309" s="80">
        <v>46170</v>
      </c>
      <c r="J309" s="62" t="str">
        <f t="shared" si="96"/>
        <v>BH15233</v>
      </c>
      <c r="K309" s="62" t="str">
        <f t="shared" si="97"/>
        <v>XK18023</v>
      </c>
      <c r="L309" s="67" t="s">
        <v>18224</v>
      </c>
      <c r="O309" s="67" t="s">
        <v>15130</v>
      </c>
      <c r="S309" s="68" t="s">
        <v>18224</v>
      </c>
      <c r="U309" s="67" t="s">
        <v>1837</v>
      </c>
      <c r="V309" s="67">
        <v>60</v>
      </c>
      <c r="W309" s="67" t="s">
        <v>25</v>
      </c>
      <c r="X309" s="67" t="s">
        <v>26</v>
      </c>
      <c r="Z309" s="62" t="str">
        <f t="shared" si="87"/>
        <v>131</v>
      </c>
      <c r="AA309" s="62" t="str">
        <f t="shared" si="88"/>
        <v>5111</v>
      </c>
      <c r="AB309" s="62" t="s">
        <v>19</v>
      </c>
      <c r="AC309" s="67">
        <v>4</v>
      </c>
      <c r="AE309" s="67">
        <v>61155</v>
      </c>
      <c r="AF309" s="67">
        <v>244620</v>
      </c>
      <c r="AH309" s="62">
        <f t="shared" si="89"/>
        <v>0</v>
      </c>
      <c r="AI309" s="62" t="str">
        <f t="shared" si="90"/>
        <v>5111</v>
      </c>
      <c r="AN309" s="62">
        <v>8</v>
      </c>
      <c r="AP309" s="62">
        <f t="shared" si="91"/>
        <v>19569.599999999999</v>
      </c>
      <c r="AQ309" s="62" t="str">
        <f t="shared" si="92"/>
        <v>33311</v>
      </c>
      <c r="AR309" s="62" t="str">
        <f t="shared" si="93"/>
        <v>1</v>
      </c>
      <c r="AS309" s="78" t="s">
        <v>7217</v>
      </c>
      <c r="AT309" s="67" t="str">
        <f t="shared" si="94"/>
        <v>632</v>
      </c>
      <c r="AU309" s="67" t="str">
        <f t="shared" si="95"/>
        <v>156</v>
      </c>
      <c r="AY309" s="68" t="s">
        <v>18224</v>
      </c>
      <c r="AZ309" s="68" t="s">
        <v>18224</v>
      </c>
    </row>
    <row r="310" spans="6:52" x14ac:dyDescent="0.25">
      <c r="F310" s="62">
        <v>0</v>
      </c>
      <c r="H310" s="80">
        <v>46170</v>
      </c>
      <c r="I310" s="80">
        <v>46170</v>
      </c>
      <c r="J310" s="62" t="str">
        <f t="shared" si="96"/>
        <v>BH15233</v>
      </c>
      <c r="K310" s="62" t="str">
        <f t="shared" si="97"/>
        <v>XK18023</v>
      </c>
      <c r="L310" s="67" t="s">
        <v>18224</v>
      </c>
      <c r="O310" s="67" t="s">
        <v>15130</v>
      </c>
      <c r="S310" s="68" t="s">
        <v>18224</v>
      </c>
      <c r="U310" s="67" t="s">
        <v>1837</v>
      </c>
      <c r="V310" s="67">
        <v>60</v>
      </c>
      <c r="W310" s="67" t="s">
        <v>17</v>
      </c>
      <c r="X310" s="67" t="s">
        <v>18</v>
      </c>
      <c r="Z310" s="62" t="str">
        <f t="shared" si="87"/>
        <v>131</v>
      </c>
      <c r="AA310" s="62" t="str">
        <f t="shared" si="88"/>
        <v>5111</v>
      </c>
      <c r="AB310" s="62" t="s">
        <v>19</v>
      </c>
      <c r="AC310" s="67">
        <v>4</v>
      </c>
      <c r="AE310" s="67">
        <v>71081</v>
      </c>
      <c r="AF310" s="67">
        <v>284324</v>
      </c>
      <c r="AH310" s="62">
        <f t="shared" si="89"/>
        <v>0</v>
      </c>
      <c r="AI310" s="62" t="str">
        <f t="shared" si="90"/>
        <v>5111</v>
      </c>
      <c r="AN310" s="62">
        <v>8</v>
      </c>
      <c r="AP310" s="62">
        <f t="shared" si="91"/>
        <v>22745.919999999998</v>
      </c>
      <c r="AQ310" s="62" t="str">
        <f t="shared" si="92"/>
        <v>33311</v>
      </c>
      <c r="AR310" s="62" t="str">
        <f t="shared" si="93"/>
        <v>1</v>
      </c>
      <c r="AS310" s="78" t="s">
        <v>7217</v>
      </c>
      <c r="AT310" s="67" t="str">
        <f t="shared" si="94"/>
        <v>632</v>
      </c>
      <c r="AU310" s="67" t="str">
        <f t="shared" si="95"/>
        <v>156</v>
      </c>
      <c r="AY310" s="68" t="s">
        <v>18224</v>
      </c>
      <c r="AZ310" s="68" t="s">
        <v>18224</v>
      </c>
    </row>
    <row r="311" spans="6:52" x14ac:dyDescent="0.25">
      <c r="F311" s="62">
        <v>0</v>
      </c>
      <c r="H311" s="80">
        <v>46170</v>
      </c>
      <c r="I311" s="80">
        <v>46170</v>
      </c>
      <c r="J311" s="62" t="str">
        <f t="shared" si="96"/>
        <v>BH15233</v>
      </c>
      <c r="K311" s="62" t="str">
        <f t="shared" si="97"/>
        <v>XK18023</v>
      </c>
      <c r="L311" s="67" t="s">
        <v>18224</v>
      </c>
      <c r="O311" s="67" t="s">
        <v>15130</v>
      </c>
      <c r="S311" s="68" t="s">
        <v>18224</v>
      </c>
      <c r="U311" s="67" t="s">
        <v>1837</v>
      </c>
      <c r="V311" s="67">
        <v>60</v>
      </c>
      <c r="W311" s="67" t="s">
        <v>37</v>
      </c>
      <c r="X311" s="67" t="s">
        <v>38</v>
      </c>
      <c r="Z311" s="62" t="str">
        <f t="shared" si="87"/>
        <v>131</v>
      </c>
      <c r="AA311" s="62" t="str">
        <f t="shared" si="88"/>
        <v>5111</v>
      </c>
      <c r="AB311" s="62" t="s">
        <v>19</v>
      </c>
      <c r="AC311" s="67">
        <v>4</v>
      </c>
      <c r="AE311" s="67">
        <v>43560</v>
      </c>
      <c r="AF311" s="67">
        <v>174240</v>
      </c>
      <c r="AH311" s="62">
        <f t="shared" si="89"/>
        <v>0</v>
      </c>
      <c r="AI311" s="62" t="str">
        <f t="shared" si="90"/>
        <v>5111</v>
      </c>
      <c r="AN311" s="62">
        <v>8</v>
      </c>
      <c r="AP311" s="62">
        <f t="shared" si="91"/>
        <v>13939.2</v>
      </c>
      <c r="AQ311" s="62" t="str">
        <f t="shared" si="92"/>
        <v>33311</v>
      </c>
      <c r="AR311" s="62" t="str">
        <f t="shared" si="93"/>
        <v>1</v>
      </c>
      <c r="AS311" s="78" t="s">
        <v>7217</v>
      </c>
      <c r="AT311" s="67" t="str">
        <f t="shared" si="94"/>
        <v>632</v>
      </c>
      <c r="AU311" s="67" t="str">
        <f t="shared" si="95"/>
        <v>156</v>
      </c>
      <c r="AY311" s="68" t="s">
        <v>18224</v>
      </c>
      <c r="AZ311" s="68" t="s">
        <v>18224</v>
      </c>
    </row>
    <row r="312" spans="6:52" x14ac:dyDescent="0.25">
      <c r="F312" s="62">
        <v>0</v>
      </c>
      <c r="H312" s="80">
        <v>46170</v>
      </c>
      <c r="I312" s="80">
        <v>46170</v>
      </c>
      <c r="J312" s="62" t="str">
        <f t="shared" si="96"/>
        <v>BH15233</v>
      </c>
      <c r="K312" s="62" t="str">
        <f t="shared" si="97"/>
        <v>XK18023</v>
      </c>
      <c r="L312" s="67" t="s">
        <v>18224</v>
      </c>
      <c r="O312" s="67" t="s">
        <v>15130</v>
      </c>
      <c r="S312" s="68" t="s">
        <v>18224</v>
      </c>
      <c r="U312" s="67" t="s">
        <v>1837</v>
      </c>
      <c r="V312" s="67">
        <v>60</v>
      </c>
      <c r="W312" s="67" t="s">
        <v>22</v>
      </c>
      <c r="X312" s="67" t="s">
        <v>23</v>
      </c>
      <c r="Z312" s="62" t="str">
        <f t="shared" si="87"/>
        <v>131</v>
      </c>
      <c r="AA312" s="62" t="str">
        <f t="shared" si="88"/>
        <v>5111</v>
      </c>
      <c r="AB312" s="62" t="s">
        <v>19</v>
      </c>
      <c r="AC312" s="67">
        <v>4</v>
      </c>
      <c r="AE312" s="67">
        <v>55201</v>
      </c>
      <c r="AF312" s="67">
        <v>220804</v>
      </c>
      <c r="AH312" s="62">
        <f t="shared" si="89"/>
        <v>0</v>
      </c>
      <c r="AI312" s="62" t="str">
        <f t="shared" si="90"/>
        <v>5111</v>
      </c>
      <c r="AN312" s="62">
        <v>8</v>
      </c>
      <c r="AP312" s="62">
        <f t="shared" si="91"/>
        <v>17664.32</v>
      </c>
      <c r="AQ312" s="62" t="str">
        <f t="shared" si="92"/>
        <v>33311</v>
      </c>
      <c r="AR312" s="62" t="str">
        <f t="shared" si="93"/>
        <v>1</v>
      </c>
      <c r="AS312" s="78" t="s">
        <v>7217</v>
      </c>
      <c r="AT312" s="67" t="str">
        <f t="shared" si="94"/>
        <v>632</v>
      </c>
      <c r="AU312" s="67" t="str">
        <f t="shared" si="95"/>
        <v>156</v>
      </c>
      <c r="AY312" s="68" t="s">
        <v>18224</v>
      </c>
      <c r="AZ312" s="68" t="s">
        <v>18224</v>
      </c>
    </row>
    <row r="313" spans="6:52" x14ac:dyDescent="0.25">
      <c r="F313" s="62">
        <v>0</v>
      </c>
      <c r="H313" s="80">
        <v>46170</v>
      </c>
      <c r="I313" s="80">
        <v>46170</v>
      </c>
      <c r="J313" s="62" t="str">
        <f t="shared" si="96"/>
        <v>BH15233</v>
      </c>
      <c r="K313" s="62" t="str">
        <f t="shared" si="97"/>
        <v>XK18023</v>
      </c>
      <c r="L313" s="67" t="s">
        <v>18224</v>
      </c>
      <c r="O313" s="67" t="s">
        <v>15130</v>
      </c>
      <c r="S313" s="68" t="s">
        <v>18224</v>
      </c>
      <c r="U313" s="67" t="s">
        <v>1837</v>
      </c>
      <c r="V313" s="67">
        <v>60</v>
      </c>
      <c r="W313" s="67" t="s">
        <v>41</v>
      </c>
      <c r="X313" s="67" t="s">
        <v>42</v>
      </c>
      <c r="Z313" s="62" t="str">
        <f t="shared" si="87"/>
        <v>131</v>
      </c>
      <c r="AA313" s="62" t="str">
        <f t="shared" si="88"/>
        <v>5111</v>
      </c>
      <c r="AB313" s="62" t="s">
        <v>19</v>
      </c>
      <c r="AC313" s="67">
        <v>2</v>
      </c>
      <c r="AE313" s="67">
        <v>46000</v>
      </c>
      <c r="AF313" s="67">
        <v>92000</v>
      </c>
      <c r="AH313" s="62">
        <f t="shared" si="89"/>
        <v>0</v>
      </c>
      <c r="AI313" s="62" t="str">
        <f t="shared" si="90"/>
        <v>5111</v>
      </c>
      <c r="AN313" s="62">
        <v>8</v>
      </c>
      <c r="AP313" s="62">
        <f t="shared" si="91"/>
        <v>7360</v>
      </c>
      <c r="AQ313" s="62" t="str">
        <f t="shared" si="92"/>
        <v>33311</v>
      </c>
      <c r="AR313" s="62" t="str">
        <f t="shared" si="93"/>
        <v>1</v>
      </c>
      <c r="AS313" s="78" t="s">
        <v>7217</v>
      </c>
      <c r="AT313" s="67" t="str">
        <f t="shared" si="94"/>
        <v>632</v>
      </c>
      <c r="AU313" s="67" t="str">
        <f t="shared" si="95"/>
        <v>156</v>
      </c>
      <c r="AY313" s="68" t="s">
        <v>18224</v>
      </c>
      <c r="AZ313" s="68" t="s">
        <v>18224</v>
      </c>
    </row>
    <row r="314" spans="6:52" x14ac:dyDescent="0.25">
      <c r="F314" s="62">
        <v>0</v>
      </c>
      <c r="H314" s="80">
        <v>46170</v>
      </c>
      <c r="I314" s="80">
        <v>46170</v>
      </c>
      <c r="J314" s="62" t="str">
        <f t="shared" si="96"/>
        <v>BH15233</v>
      </c>
      <c r="K314" s="62" t="str">
        <f t="shared" si="97"/>
        <v>XK18023</v>
      </c>
      <c r="L314" s="67" t="s">
        <v>18224</v>
      </c>
      <c r="O314" s="67" t="s">
        <v>15130</v>
      </c>
      <c r="S314" s="68" t="s">
        <v>18224</v>
      </c>
      <c r="U314" s="67" t="s">
        <v>1837</v>
      </c>
      <c r="V314" s="67">
        <v>60</v>
      </c>
      <c r="W314" s="67" t="s">
        <v>31</v>
      </c>
      <c r="X314" s="67" t="s">
        <v>32</v>
      </c>
      <c r="Z314" s="62" t="str">
        <f t="shared" si="87"/>
        <v>131</v>
      </c>
      <c r="AA314" s="62" t="str">
        <f t="shared" si="88"/>
        <v>5111</v>
      </c>
      <c r="AB314" s="62" t="s">
        <v>19</v>
      </c>
      <c r="AC314" s="67">
        <v>2</v>
      </c>
      <c r="AE314" s="67">
        <v>70950</v>
      </c>
      <c r="AF314" s="67">
        <v>141900</v>
      </c>
      <c r="AH314" s="62">
        <f t="shared" si="89"/>
        <v>0</v>
      </c>
      <c r="AI314" s="62" t="str">
        <f t="shared" si="90"/>
        <v>5111</v>
      </c>
      <c r="AN314" s="62">
        <v>8</v>
      </c>
      <c r="AP314" s="62">
        <f t="shared" si="91"/>
        <v>11352</v>
      </c>
      <c r="AQ314" s="62" t="str">
        <f t="shared" si="92"/>
        <v>33311</v>
      </c>
      <c r="AR314" s="62" t="str">
        <f t="shared" si="93"/>
        <v>1</v>
      </c>
      <c r="AS314" s="78" t="s">
        <v>7217</v>
      </c>
      <c r="AT314" s="67" t="str">
        <f t="shared" si="94"/>
        <v>632</v>
      </c>
      <c r="AU314" s="67" t="str">
        <f t="shared" si="95"/>
        <v>156</v>
      </c>
      <c r="AY314" s="68" t="s">
        <v>18224</v>
      </c>
      <c r="AZ314" s="68" t="s">
        <v>18224</v>
      </c>
    </row>
    <row r="315" spans="6:52" x14ac:dyDescent="0.25">
      <c r="F315" s="62">
        <v>0</v>
      </c>
      <c r="H315" s="80">
        <v>46170</v>
      </c>
      <c r="I315" s="80">
        <v>46170</v>
      </c>
      <c r="J315" s="62" t="str">
        <f t="shared" si="96"/>
        <v>BH15233</v>
      </c>
      <c r="K315" s="62" t="str">
        <f t="shared" si="97"/>
        <v>XK18023</v>
      </c>
      <c r="L315" s="67" t="s">
        <v>18224</v>
      </c>
      <c r="O315" s="67" t="s">
        <v>15130</v>
      </c>
      <c r="S315" s="68" t="s">
        <v>18224</v>
      </c>
      <c r="U315" s="67" t="s">
        <v>1837</v>
      </c>
      <c r="V315" s="67">
        <v>60</v>
      </c>
      <c r="W315" s="67" t="s">
        <v>29</v>
      </c>
      <c r="X315" s="67" t="s">
        <v>30</v>
      </c>
      <c r="Z315" s="62" t="str">
        <f t="shared" si="87"/>
        <v>131</v>
      </c>
      <c r="AA315" s="62" t="str">
        <f t="shared" si="88"/>
        <v>5111</v>
      </c>
      <c r="AB315" s="62" t="s">
        <v>19</v>
      </c>
      <c r="AC315" s="67">
        <v>4</v>
      </c>
      <c r="AE315" s="67">
        <v>74250</v>
      </c>
      <c r="AF315" s="67">
        <v>297000</v>
      </c>
      <c r="AH315" s="62">
        <f t="shared" si="89"/>
        <v>0</v>
      </c>
      <c r="AI315" s="62" t="str">
        <f t="shared" si="90"/>
        <v>5111</v>
      </c>
      <c r="AN315" s="62">
        <v>8</v>
      </c>
      <c r="AP315" s="62">
        <f t="shared" si="91"/>
        <v>23760</v>
      </c>
      <c r="AQ315" s="62" t="str">
        <f t="shared" si="92"/>
        <v>33311</v>
      </c>
      <c r="AR315" s="62" t="str">
        <f t="shared" si="93"/>
        <v>1</v>
      </c>
      <c r="AS315" s="78" t="s">
        <v>7217</v>
      </c>
      <c r="AT315" s="67" t="str">
        <f t="shared" si="94"/>
        <v>632</v>
      </c>
      <c r="AU315" s="67" t="str">
        <f t="shared" si="95"/>
        <v>156</v>
      </c>
      <c r="AY315" s="68" t="s">
        <v>18224</v>
      </c>
      <c r="AZ315" s="68" t="s">
        <v>18224</v>
      </c>
    </row>
    <row r="316" spans="6:52" x14ac:dyDescent="0.25">
      <c r="F316" s="62">
        <v>0</v>
      </c>
      <c r="H316" s="80">
        <v>46170</v>
      </c>
      <c r="I316" s="80">
        <v>46170</v>
      </c>
      <c r="J316" s="62" t="str">
        <f t="shared" si="96"/>
        <v>BH15233</v>
      </c>
      <c r="K316" s="62" t="str">
        <f t="shared" si="97"/>
        <v>XK18023</v>
      </c>
      <c r="L316" s="67" t="s">
        <v>18224</v>
      </c>
      <c r="O316" s="67" t="s">
        <v>15130</v>
      </c>
      <c r="S316" s="68" t="s">
        <v>18224</v>
      </c>
      <c r="U316" s="67" t="s">
        <v>1837</v>
      </c>
      <c r="V316" s="67">
        <v>60</v>
      </c>
      <c r="W316" s="67" t="s">
        <v>20</v>
      </c>
      <c r="X316" s="67" t="s">
        <v>21</v>
      </c>
      <c r="Z316" s="62" t="str">
        <f t="shared" si="87"/>
        <v>131</v>
      </c>
      <c r="AA316" s="62" t="str">
        <f t="shared" si="88"/>
        <v>5111</v>
      </c>
      <c r="AB316" s="62" t="s">
        <v>19</v>
      </c>
      <c r="AC316" s="67">
        <v>3</v>
      </c>
      <c r="AE316" s="67">
        <v>116611</v>
      </c>
      <c r="AF316" s="67">
        <v>349833</v>
      </c>
      <c r="AH316" s="62">
        <f t="shared" si="89"/>
        <v>0</v>
      </c>
      <c r="AI316" s="62" t="str">
        <f t="shared" si="90"/>
        <v>5111</v>
      </c>
      <c r="AN316" s="62">
        <v>8</v>
      </c>
      <c r="AP316" s="62">
        <f t="shared" si="91"/>
        <v>27986.639999999999</v>
      </c>
      <c r="AQ316" s="62" t="str">
        <f t="shared" si="92"/>
        <v>33311</v>
      </c>
      <c r="AR316" s="62" t="str">
        <f t="shared" si="93"/>
        <v>1</v>
      </c>
      <c r="AS316" s="78" t="s">
        <v>7217</v>
      </c>
      <c r="AT316" s="67" t="str">
        <f t="shared" si="94"/>
        <v>632</v>
      </c>
      <c r="AU316" s="67" t="str">
        <f t="shared" si="95"/>
        <v>156</v>
      </c>
      <c r="AY316" s="68" t="s">
        <v>18224</v>
      </c>
      <c r="AZ316" s="68" t="s">
        <v>18224</v>
      </c>
    </row>
    <row r="317" spans="6:52" x14ac:dyDescent="0.25">
      <c r="F317" s="62">
        <v>0</v>
      </c>
      <c r="H317" s="80">
        <v>46170</v>
      </c>
      <c r="I317" s="80">
        <v>46170</v>
      </c>
      <c r="J317" s="62" t="str">
        <f t="shared" si="96"/>
        <v>BH15234</v>
      </c>
      <c r="K317" s="62" t="str">
        <f t="shared" si="97"/>
        <v>XK18024</v>
      </c>
      <c r="L317" s="67" t="s">
        <v>18225</v>
      </c>
      <c r="O317" s="67" t="s">
        <v>15149</v>
      </c>
      <c r="S317" s="68" t="s">
        <v>18225</v>
      </c>
      <c r="U317" s="67" t="s">
        <v>1837</v>
      </c>
      <c r="V317" s="67">
        <v>60</v>
      </c>
      <c r="W317" s="67" t="s">
        <v>31</v>
      </c>
      <c r="X317" s="67" t="s">
        <v>32</v>
      </c>
      <c r="Z317" s="62" t="str">
        <f t="shared" si="87"/>
        <v>131</v>
      </c>
      <c r="AA317" s="62" t="str">
        <f t="shared" si="88"/>
        <v>5111</v>
      </c>
      <c r="AB317" s="62" t="s">
        <v>19</v>
      </c>
      <c r="AC317" s="67">
        <v>3</v>
      </c>
      <c r="AE317" s="67">
        <v>70950</v>
      </c>
      <c r="AF317" s="67">
        <v>212850</v>
      </c>
      <c r="AH317" s="62">
        <f t="shared" si="89"/>
        <v>0</v>
      </c>
      <c r="AI317" s="62" t="str">
        <f t="shared" si="90"/>
        <v>5111</v>
      </c>
      <c r="AN317" s="62">
        <v>8</v>
      </c>
      <c r="AP317" s="62">
        <f t="shared" si="91"/>
        <v>17028</v>
      </c>
      <c r="AQ317" s="62" t="str">
        <f t="shared" si="92"/>
        <v>33311</v>
      </c>
      <c r="AR317" s="62" t="str">
        <f t="shared" si="93"/>
        <v>1</v>
      </c>
      <c r="AS317" s="78" t="s">
        <v>7217</v>
      </c>
      <c r="AT317" s="67" t="str">
        <f t="shared" si="94"/>
        <v>632</v>
      </c>
      <c r="AU317" s="67" t="str">
        <f t="shared" si="95"/>
        <v>156</v>
      </c>
      <c r="AY317" s="68" t="s">
        <v>18225</v>
      </c>
      <c r="AZ317" s="68" t="s">
        <v>18225</v>
      </c>
    </row>
    <row r="318" spans="6:52" x14ac:dyDescent="0.25">
      <c r="F318" s="62">
        <v>0</v>
      </c>
      <c r="H318" s="80">
        <v>46170</v>
      </c>
      <c r="I318" s="80">
        <v>46170</v>
      </c>
      <c r="J318" s="62" t="str">
        <f t="shared" si="96"/>
        <v>BH15234</v>
      </c>
      <c r="K318" s="62" t="str">
        <f t="shared" si="97"/>
        <v>XK18024</v>
      </c>
      <c r="L318" s="67" t="s">
        <v>18225</v>
      </c>
      <c r="O318" s="67" t="s">
        <v>15149</v>
      </c>
      <c r="S318" s="68" t="s">
        <v>18225</v>
      </c>
      <c r="U318" s="67" t="s">
        <v>1837</v>
      </c>
      <c r="V318" s="67">
        <v>60</v>
      </c>
      <c r="W318" s="67" t="s">
        <v>17</v>
      </c>
      <c r="X318" s="67" t="s">
        <v>18</v>
      </c>
      <c r="Z318" s="62" t="str">
        <f t="shared" si="87"/>
        <v>131</v>
      </c>
      <c r="AA318" s="62" t="str">
        <f t="shared" si="88"/>
        <v>5111</v>
      </c>
      <c r="AB318" s="62" t="s">
        <v>19</v>
      </c>
      <c r="AC318" s="67">
        <v>10</v>
      </c>
      <c r="AE318" s="67">
        <v>71081</v>
      </c>
      <c r="AF318" s="67">
        <v>710810</v>
      </c>
      <c r="AH318" s="62">
        <f t="shared" si="89"/>
        <v>0</v>
      </c>
      <c r="AI318" s="62" t="str">
        <f t="shared" si="90"/>
        <v>5111</v>
      </c>
      <c r="AN318" s="62">
        <v>8</v>
      </c>
      <c r="AP318" s="62">
        <f t="shared" si="91"/>
        <v>56864.800000000003</v>
      </c>
      <c r="AQ318" s="62" t="str">
        <f t="shared" si="92"/>
        <v>33311</v>
      </c>
      <c r="AR318" s="62" t="str">
        <f t="shared" si="93"/>
        <v>1</v>
      </c>
      <c r="AS318" s="78" t="s">
        <v>7217</v>
      </c>
      <c r="AT318" s="67" t="str">
        <f t="shared" si="94"/>
        <v>632</v>
      </c>
      <c r="AU318" s="67" t="str">
        <f t="shared" si="95"/>
        <v>156</v>
      </c>
      <c r="AY318" s="68" t="s">
        <v>18225</v>
      </c>
      <c r="AZ318" s="68" t="s">
        <v>18225</v>
      </c>
    </row>
    <row r="319" spans="6:52" x14ac:dyDescent="0.25">
      <c r="F319" s="62">
        <v>0</v>
      </c>
      <c r="H319" s="80">
        <v>46170</v>
      </c>
      <c r="I319" s="80">
        <v>46170</v>
      </c>
      <c r="J319" s="62" t="str">
        <f t="shared" si="96"/>
        <v>BH15234</v>
      </c>
      <c r="K319" s="62" t="str">
        <f t="shared" si="97"/>
        <v>XK18024</v>
      </c>
      <c r="L319" s="67" t="s">
        <v>18225</v>
      </c>
      <c r="O319" s="67" t="s">
        <v>15149</v>
      </c>
      <c r="S319" s="68" t="s">
        <v>18225</v>
      </c>
      <c r="U319" s="67" t="s">
        <v>1837</v>
      </c>
      <c r="V319" s="67">
        <v>60</v>
      </c>
      <c r="W319" s="67" t="s">
        <v>29</v>
      </c>
      <c r="X319" s="67" t="s">
        <v>30</v>
      </c>
      <c r="Z319" s="62" t="str">
        <f t="shared" si="87"/>
        <v>131</v>
      </c>
      <c r="AA319" s="62" t="str">
        <f t="shared" si="88"/>
        <v>5111</v>
      </c>
      <c r="AB319" s="62" t="s">
        <v>19</v>
      </c>
      <c r="AC319" s="67">
        <v>4</v>
      </c>
      <c r="AE319" s="67">
        <v>74250</v>
      </c>
      <c r="AF319" s="67">
        <v>297000</v>
      </c>
      <c r="AH319" s="62">
        <f t="shared" si="89"/>
        <v>0</v>
      </c>
      <c r="AI319" s="62" t="str">
        <f t="shared" si="90"/>
        <v>5111</v>
      </c>
      <c r="AN319" s="62">
        <v>8</v>
      </c>
      <c r="AP319" s="62">
        <f t="shared" si="91"/>
        <v>23760</v>
      </c>
      <c r="AQ319" s="62" t="str">
        <f t="shared" si="92"/>
        <v>33311</v>
      </c>
      <c r="AR319" s="62" t="str">
        <f t="shared" si="93"/>
        <v>1</v>
      </c>
      <c r="AS319" s="78" t="s">
        <v>7217</v>
      </c>
      <c r="AT319" s="67" t="str">
        <f t="shared" si="94"/>
        <v>632</v>
      </c>
      <c r="AU319" s="67" t="str">
        <f t="shared" si="95"/>
        <v>156</v>
      </c>
      <c r="AY319" s="68" t="s">
        <v>18225</v>
      </c>
      <c r="AZ319" s="68" t="s">
        <v>18225</v>
      </c>
    </row>
    <row r="320" spans="6:52" x14ac:dyDescent="0.25">
      <c r="F320" s="62">
        <v>0</v>
      </c>
      <c r="H320" s="80">
        <v>46170</v>
      </c>
      <c r="I320" s="80">
        <v>46170</v>
      </c>
      <c r="J320" s="62" t="str">
        <f t="shared" si="96"/>
        <v>BH15234</v>
      </c>
      <c r="K320" s="62" t="str">
        <f t="shared" si="97"/>
        <v>XK18024</v>
      </c>
      <c r="L320" s="67" t="s">
        <v>18225</v>
      </c>
      <c r="O320" s="67" t="s">
        <v>15149</v>
      </c>
      <c r="S320" s="68" t="s">
        <v>18225</v>
      </c>
      <c r="U320" s="67" t="s">
        <v>1837</v>
      </c>
      <c r="V320" s="67">
        <v>60</v>
      </c>
      <c r="W320" s="67" t="s">
        <v>41</v>
      </c>
      <c r="X320" s="67" t="s">
        <v>42</v>
      </c>
      <c r="Z320" s="62" t="str">
        <f t="shared" si="87"/>
        <v>131</v>
      </c>
      <c r="AA320" s="62" t="str">
        <f t="shared" si="88"/>
        <v>5111</v>
      </c>
      <c r="AB320" s="62" t="s">
        <v>19</v>
      </c>
      <c r="AC320" s="67">
        <v>4</v>
      </c>
      <c r="AE320" s="67">
        <v>46000</v>
      </c>
      <c r="AF320" s="67">
        <v>184000</v>
      </c>
      <c r="AH320" s="62">
        <f t="shared" si="89"/>
        <v>0</v>
      </c>
      <c r="AI320" s="62" t="str">
        <f t="shared" si="90"/>
        <v>5111</v>
      </c>
      <c r="AN320" s="62">
        <v>8</v>
      </c>
      <c r="AP320" s="62">
        <f t="shared" si="91"/>
        <v>14720</v>
      </c>
      <c r="AQ320" s="62" t="str">
        <f t="shared" si="92"/>
        <v>33311</v>
      </c>
      <c r="AR320" s="62" t="str">
        <f t="shared" si="93"/>
        <v>1</v>
      </c>
      <c r="AS320" s="78" t="s">
        <v>7217</v>
      </c>
      <c r="AT320" s="67" t="str">
        <f t="shared" si="94"/>
        <v>632</v>
      </c>
      <c r="AU320" s="67" t="str">
        <f t="shared" si="95"/>
        <v>156</v>
      </c>
      <c r="AY320" s="68" t="s">
        <v>18225</v>
      </c>
      <c r="AZ320" s="68" t="s">
        <v>18225</v>
      </c>
    </row>
    <row r="321" spans="6:52" x14ac:dyDescent="0.25">
      <c r="F321" s="62">
        <v>0</v>
      </c>
      <c r="H321" s="80">
        <v>46170</v>
      </c>
      <c r="I321" s="80">
        <v>46170</v>
      </c>
      <c r="J321" s="62" t="str">
        <f t="shared" si="96"/>
        <v>BH15235</v>
      </c>
      <c r="K321" s="62" t="str">
        <f t="shared" si="97"/>
        <v>XK18025</v>
      </c>
      <c r="L321" s="67" t="s">
        <v>18226</v>
      </c>
      <c r="O321" s="67" t="s">
        <v>15149</v>
      </c>
      <c r="S321" s="68" t="s">
        <v>18226</v>
      </c>
      <c r="U321" s="67" t="s">
        <v>1837</v>
      </c>
      <c r="V321" s="67">
        <v>60</v>
      </c>
      <c r="W321" s="67" t="s">
        <v>20</v>
      </c>
      <c r="X321" s="67" t="s">
        <v>21</v>
      </c>
      <c r="Z321" s="62" t="str">
        <f t="shared" si="87"/>
        <v>131</v>
      </c>
      <c r="AA321" s="62" t="str">
        <f t="shared" si="88"/>
        <v>5111</v>
      </c>
      <c r="AB321" s="62" t="s">
        <v>19</v>
      </c>
      <c r="AC321" s="67">
        <v>5</v>
      </c>
      <c r="AE321" s="67">
        <v>116611</v>
      </c>
      <c r="AF321" s="67">
        <v>583055</v>
      </c>
      <c r="AH321" s="62">
        <f t="shared" si="89"/>
        <v>0</v>
      </c>
      <c r="AI321" s="62" t="str">
        <f t="shared" si="90"/>
        <v>5111</v>
      </c>
      <c r="AN321" s="62">
        <v>8</v>
      </c>
      <c r="AP321" s="62">
        <f t="shared" si="91"/>
        <v>46644.4</v>
      </c>
      <c r="AQ321" s="62" t="str">
        <f t="shared" si="92"/>
        <v>33311</v>
      </c>
      <c r="AR321" s="62" t="str">
        <f t="shared" si="93"/>
        <v>1</v>
      </c>
      <c r="AS321" s="78" t="s">
        <v>7217</v>
      </c>
      <c r="AT321" s="67" t="str">
        <f t="shared" si="94"/>
        <v>632</v>
      </c>
      <c r="AU321" s="67" t="str">
        <f t="shared" si="95"/>
        <v>156</v>
      </c>
      <c r="AY321" s="68" t="s">
        <v>18226</v>
      </c>
      <c r="AZ321" s="68" t="s">
        <v>18226</v>
      </c>
    </row>
    <row r="322" spans="6:52" x14ac:dyDescent="0.25">
      <c r="F322" s="62">
        <v>0</v>
      </c>
      <c r="H322" s="80">
        <v>46170</v>
      </c>
      <c r="I322" s="80">
        <v>46170</v>
      </c>
      <c r="J322" s="62" t="str">
        <f t="shared" si="96"/>
        <v>BH15235</v>
      </c>
      <c r="K322" s="62" t="str">
        <f t="shared" si="97"/>
        <v>XK18025</v>
      </c>
      <c r="L322" s="67" t="s">
        <v>18226</v>
      </c>
      <c r="O322" s="67" t="s">
        <v>15149</v>
      </c>
      <c r="S322" s="68" t="s">
        <v>18226</v>
      </c>
      <c r="U322" s="67" t="s">
        <v>1837</v>
      </c>
      <c r="V322" s="67">
        <v>60</v>
      </c>
      <c r="W322" s="67" t="s">
        <v>22</v>
      </c>
      <c r="X322" s="67" t="s">
        <v>23</v>
      </c>
      <c r="Z322" s="62" t="str">
        <f t="shared" si="87"/>
        <v>131</v>
      </c>
      <c r="AA322" s="62" t="str">
        <f t="shared" si="88"/>
        <v>5111</v>
      </c>
      <c r="AB322" s="62" t="s">
        <v>19</v>
      </c>
      <c r="AC322" s="67">
        <v>6</v>
      </c>
      <c r="AE322" s="67">
        <v>55201</v>
      </c>
      <c r="AF322" s="67">
        <v>331206</v>
      </c>
      <c r="AH322" s="62">
        <f t="shared" si="89"/>
        <v>0</v>
      </c>
      <c r="AI322" s="62" t="str">
        <f t="shared" si="90"/>
        <v>5111</v>
      </c>
      <c r="AN322" s="62">
        <v>8</v>
      </c>
      <c r="AP322" s="62">
        <f t="shared" si="91"/>
        <v>26496.48</v>
      </c>
      <c r="AQ322" s="62" t="str">
        <f t="shared" si="92"/>
        <v>33311</v>
      </c>
      <c r="AR322" s="62" t="str">
        <f t="shared" si="93"/>
        <v>1</v>
      </c>
      <c r="AS322" s="78" t="s">
        <v>7217</v>
      </c>
      <c r="AT322" s="67" t="str">
        <f t="shared" si="94"/>
        <v>632</v>
      </c>
      <c r="AU322" s="67" t="str">
        <f t="shared" si="95"/>
        <v>156</v>
      </c>
      <c r="AY322" s="68" t="s">
        <v>18226</v>
      </c>
      <c r="AZ322" s="68" t="s">
        <v>18226</v>
      </c>
    </row>
    <row r="323" spans="6:52" x14ac:dyDescent="0.25">
      <c r="F323" s="62">
        <v>0</v>
      </c>
      <c r="H323" s="80">
        <v>46170</v>
      </c>
      <c r="I323" s="80">
        <v>46170</v>
      </c>
      <c r="J323" s="62" t="str">
        <f t="shared" si="96"/>
        <v>BH15235</v>
      </c>
      <c r="K323" s="62" t="str">
        <f t="shared" si="97"/>
        <v>XK18025</v>
      </c>
      <c r="L323" s="67" t="s">
        <v>18226</v>
      </c>
      <c r="O323" s="67" t="s">
        <v>15149</v>
      </c>
      <c r="S323" s="68" t="s">
        <v>18226</v>
      </c>
      <c r="U323" s="67" t="s">
        <v>1837</v>
      </c>
      <c r="V323" s="67">
        <v>60</v>
      </c>
      <c r="W323" s="67" t="s">
        <v>17</v>
      </c>
      <c r="X323" s="67" t="s">
        <v>18</v>
      </c>
      <c r="Z323" s="62" t="str">
        <f t="shared" si="87"/>
        <v>131</v>
      </c>
      <c r="AA323" s="62" t="str">
        <f t="shared" si="88"/>
        <v>5111</v>
      </c>
      <c r="AB323" s="62" t="s">
        <v>19</v>
      </c>
      <c r="AC323" s="67">
        <v>15</v>
      </c>
      <c r="AE323" s="67">
        <v>71081</v>
      </c>
      <c r="AF323" s="67">
        <v>1066215</v>
      </c>
      <c r="AH323" s="62">
        <f t="shared" si="89"/>
        <v>0</v>
      </c>
      <c r="AI323" s="62" t="str">
        <f t="shared" si="90"/>
        <v>5111</v>
      </c>
      <c r="AN323" s="62">
        <v>8</v>
      </c>
      <c r="AP323" s="62">
        <f t="shared" si="91"/>
        <v>85297.2</v>
      </c>
      <c r="AQ323" s="62" t="str">
        <f t="shared" si="92"/>
        <v>33311</v>
      </c>
      <c r="AR323" s="62" t="str">
        <f t="shared" si="93"/>
        <v>1</v>
      </c>
      <c r="AS323" s="78" t="s">
        <v>7217</v>
      </c>
      <c r="AT323" s="67" t="str">
        <f t="shared" si="94"/>
        <v>632</v>
      </c>
      <c r="AU323" s="67" t="str">
        <f t="shared" si="95"/>
        <v>156</v>
      </c>
      <c r="AY323" s="68" t="s">
        <v>18226</v>
      </c>
      <c r="AZ323" s="68" t="s">
        <v>18226</v>
      </c>
    </row>
    <row r="324" spans="6:52" x14ac:dyDescent="0.25">
      <c r="F324" s="62">
        <v>0</v>
      </c>
      <c r="H324" s="80">
        <v>46170</v>
      </c>
      <c r="I324" s="80">
        <v>46170</v>
      </c>
      <c r="J324" s="62" t="str">
        <f t="shared" si="96"/>
        <v>BH15235</v>
      </c>
      <c r="K324" s="62" t="str">
        <f t="shared" si="97"/>
        <v>XK18025</v>
      </c>
      <c r="L324" s="67" t="s">
        <v>18226</v>
      </c>
      <c r="O324" s="67" t="s">
        <v>15149</v>
      </c>
      <c r="S324" s="68" t="s">
        <v>18226</v>
      </c>
      <c r="U324" s="67" t="s">
        <v>1837</v>
      </c>
      <c r="V324" s="67">
        <v>60</v>
      </c>
      <c r="W324" s="67" t="s">
        <v>31</v>
      </c>
      <c r="X324" s="67" t="s">
        <v>32</v>
      </c>
      <c r="Z324" s="62" t="str">
        <f t="shared" si="87"/>
        <v>131</v>
      </c>
      <c r="AA324" s="62" t="str">
        <f t="shared" si="88"/>
        <v>5111</v>
      </c>
      <c r="AB324" s="62" t="s">
        <v>19</v>
      </c>
      <c r="AC324" s="67">
        <v>3</v>
      </c>
      <c r="AE324" s="67">
        <v>70950</v>
      </c>
      <c r="AF324" s="67">
        <v>212850</v>
      </c>
      <c r="AH324" s="62">
        <f t="shared" si="89"/>
        <v>0</v>
      </c>
      <c r="AI324" s="62" t="str">
        <f t="shared" si="90"/>
        <v>5111</v>
      </c>
      <c r="AN324" s="62">
        <v>8</v>
      </c>
      <c r="AP324" s="62">
        <f t="shared" si="91"/>
        <v>17028</v>
      </c>
      <c r="AQ324" s="62" t="str">
        <f t="shared" si="92"/>
        <v>33311</v>
      </c>
      <c r="AR324" s="62" t="str">
        <f t="shared" si="93"/>
        <v>1</v>
      </c>
      <c r="AS324" s="78" t="s">
        <v>7217</v>
      </c>
      <c r="AT324" s="67" t="str">
        <f t="shared" si="94"/>
        <v>632</v>
      </c>
      <c r="AU324" s="67" t="str">
        <f t="shared" si="95"/>
        <v>156</v>
      </c>
      <c r="AY324" s="68" t="s">
        <v>18226</v>
      </c>
      <c r="AZ324" s="68" t="s">
        <v>18226</v>
      </c>
    </row>
    <row r="325" spans="6:52" x14ac:dyDescent="0.25">
      <c r="F325" s="62">
        <v>0</v>
      </c>
      <c r="H325" s="80">
        <v>46170</v>
      </c>
      <c r="I325" s="80">
        <v>46170</v>
      </c>
      <c r="J325" s="62" t="str">
        <f t="shared" si="96"/>
        <v>BH15235</v>
      </c>
      <c r="K325" s="62" t="str">
        <f t="shared" si="97"/>
        <v>XK18025</v>
      </c>
      <c r="L325" s="67" t="s">
        <v>18226</v>
      </c>
      <c r="O325" s="67" t="s">
        <v>15149</v>
      </c>
      <c r="S325" s="68" t="s">
        <v>18226</v>
      </c>
      <c r="U325" s="67" t="s">
        <v>1837</v>
      </c>
      <c r="V325" s="67">
        <v>60</v>
      </c>
      <c r="W325" s="67" t="s">
        <v>29</v>
      </c>
      <c r="X325" s="67" t="s">
        <v>30</v>
      </c>
      <c r="Z325" s="62" t="str">
        <f t="shared" si="87"/>
        <v>131</v>
      </c>
      <c r="AA325" s="62" t="str">
        <f t="shared" si="88"/>
        <v>5111</v>
      </c>
      <c r="AB325" s="62" t="s">
        <v>19</v>
      </c>
      <c r="AC325" s="67">
        <v>5</v>
      </c>
      <c r="AE325" s="67">
        <v>74250</v>
      </c>
      <c r="AF325" s="67">
        <v>371250</v>
      </c>
      <c r="AH325" s="62">
        <f t="shared" si="89"/>
        <v>0</v>
      </c>
      <c r="AI325" s="62" t="str">
        <f t="shared" si="90"/>
        <v>5111</v>
      </c>
      <c r="AN325" s="62">
        <v>8</v>
      </c>
      <c r="AP325" s="62">
        <f t="shared" si="91"/>
        <v>29700</v>
      </c>
      <c r="AQ325" s="62" t="str">
        <f t="shared" si="92"/>
        <v>33311</v>
      </c>
      <c r="AR325" s="62" t="str">
        <f t="shared" si="93"/>
        <v>1</v>
      </c>
      <c r="AS325" s="78" t="s">
        <v>7217</v>
      </c>
      <c r="AT325" s="67" t="str">
        <f t="shared" si="94"/>
        <v>632</v>
      </c>
      <c r="AU325" s="67" t="str">
        <f t="shared" si="95"/>
        <v>156</v>
      </c>
      <c r="AY325" s="68" t="s">
        <v>18226</v>
      </c>
      <c r="AZ325" s="68" t="s">
        <v>18226</v>
      </c>
    </row>
    <row r="326" spans="6:52" x14ac:dyDescent="0.25">
      <c r="F326" s="62">
        <v>0</v>
      </c>
      <c r="H326" s="80">
        <v>46171</v>
      </c>
      <c r="I326" s="80">
        <v>46171</v>
      </c>
      <c r="J326" s="62" t="str">
        <f t="shared" si="96"/>
        <v>BH15236</v>
      </c>
      <c r="K326" s="62" t="str">
        <f t="shared" si="97"/>
        <v>XK18026</v>
      </c>
      <c r="L326" s="67" t="s">
        <v>18227</v>
      </c>
      <c r="O326" s="67" t="s">
        <v>16549</v>
      </c>
      <c r="S326" s="68" t="s">
        <v>18227</v>
      </c>
      <c r="U326" s="67" t="s">
        <v>7403</v>
      </c>
      <c r="V326" s="67">
        <v>60</v>
      </c>
      <c r="W326" s="67" t="s">
        <v>37</v>
      </c>
      <c r="X326" s="67" t="s">
        <v>38</v>
      </c>
      <c r="Z326" s="62" t="str">
        <f t="shared" si="87"/>
        <v>131</v>
      </c>
      <c r="AA326" s="62" t="str">
        <f t="shared" si="88"/>
        <v>5111</v>
      </c>
      <c r="AB326" s="62" t="s">
        <v>19</v>
      </c>
      <c r="AC326" s="67">
        <v>4</v>
      </c>
      <c r="AE326" s="67">
        <v>43560</v>
      </c>
      <c r="AF326" s="67">
        <v>174240</v>
      </c>
      <c r="AH326" s="62">
        <f t="shared" si="89"/>
        <v>0</v>
      </c>
      <c r="AI326" s="62" t="str">
        <f t="shared" si="90"/>
        <v>5111</v>
      </c>
      <c r="AN326" s="62">
        <v>8</v>
      </c>
      <c r="AP326" s="62">
        <f t="shared" si="91"/>
        <v>13939.2</v>
      </c>
      <c r="AQ326" s="62" t="str">
        <f t="shared" si="92"/>
        <v>33311</v>
      </c>
      <c r="AR326" s="62" t="str">
        <f t="shared" si="93"/>
        <v>1</v>
      </c>
      <c r="AS326" s="78" t="s">
        <v>7217</v>
      </c>
      <c r="AT326" s="67" t="str">
        <f t="shared" si="94"/>
        <v>632</v>
      </c>
      <c r="AU326" s="67" t="str">
        <f t="shared" si="95"/>
        <v>156</v>
      </c>
      <c r="AY326" s="68" t="s">
        <v>18227</v>
      </c>
      <c r="AZ326" s="68" t="s">
        <v>18227</v>
      </c>
    </row>
    <row r="327" spans="6:52" x14ac:dyDescent="0.25">
      <c r="F327" s="62">
        <v>0</v>
      </c>
      <c r="H327" s="80">
        <v>46171</v>
      </c>
      <c r="I327" s="80">
        <v>46171</v>
      </c>
      <c r="J327" s="62" t="str">
        <f t="shared" si="96"/>
        <v>BH15236</v>
      </c>
      <c r="K327" s="62" t="str">
        <f t="shared" si="97"/>
        <v>XK18026</v>
      </c>
      <c r="L327" s="67" t="s">
        <v>18227</v>
      </c>
      <c r="O327" s="67" t="s">
        <v>16549</v>
      </c>
      <c r="S327" s="68" t="s">
        <v>18227</v>
      </c>
      <c r="U327" s="67" t="s">
        <v>7403</v>
      </c>
      <c r="V327" s="67">
        <v>60</v>
      </c>
      <c r="W327" s="67" t="s">
        <v>41</v>
      </c>
      <c r="X327" s="67" t="s">
        <v>42</v>
      </c>
      <c r="Z327" s="62" t="str">
        <f t="shared" si="87"/>
        <v>131</v>
      </c>
      <c r="AA327" s="62" t="str">
        <f t="shared" si="88"/>
        <v>5111</v>
      </c>
      <c r="AB327" s="62" t="s">
        <v>19</v>
      </c>
      <c r="AC327" s="67">
        <v>4</v>
      </c>
      <c r="AE327" s="67">
        <v>46000</v>
      </c>
      <c r="AF327" s="67">
        <v>184000</v>
      </c>
      <c r="AH327" s="62">
        <f t="shared" si="89"/>
        <v>0</v>
      </c>
      <c r="AI327" s="62" t="str">
        <f t="shared" si="90"/>
        <v>5111</v>
      </c>
      <c r="AN327" s="62">
        <v>8</v>
      </c>
      <c r="AP327" s="62">
        <f t="shared" si="91"/>
        <v>14720</v>
      </c>
      <c r="AQ327" s="62" t="str">
        <f t="shared" si="92"/>
        <v>33311</v>
      </c>
      <c r="AR327" s="62" t="str">
        <f t="shared" si="93"/>
        <v>1</v>
      </c>
      <c r="AS327" s="78" t="s">
        <v>7217</v>
      </c>
      <c r="AT327" s="67" t="str">
        <f t="shared" si="94"/>
        <v>632</v>
      </c>
      <c r="AU327" s="67" t="str">
        <f t="shared" si="95"/>
        <v>156</v>
      </c>
      <c r="AY327" s="68" t="s">
        <v>18227</v>
      </c>
      <c r="AZ327" s="68" t="s">
        <v>18227</v>
      </c>
    </row>
    <row r="328" spans="6:52" x14ac:dyDescent="0.25">
      <c r="F328" s="62">
        <v>0</v>
      </c>
      <c r="H328" s="80">
        <v>46171</v>
      </c>
      <c r="I328" s="80">
        <v>46171</v>
      </c>
      <c r="J328" s="62" t="str">
        <f t="shared" si="96"/>
        <v>BH15236</v>
      </c>
      <c r="K328" s="62" t="str">
        <f t="shared" si="97"/>
        <v>XK18026</v>
      </c>
      <c r="L328" s="67" t="s">
        <v>18227</v>
      </c>
      <c r="O328" s="67" t="s">
        <v>16549</v>
      </c>
      <c r="S328" s="68" t="s">
        <v>18227</v>
      </c>
      <c r="U328" s="67" t="s">
        <v>7403</v>
      </c>
      <c r="V328" s="67">
        <v>60</v>
      </c>
      <c r="W328" s="67" t="s">
        <v>17</v>
      </c>
      <c r="X328" s="67" t="s">
        <v>18</v>
      </c>
      <c r="Z328" s="62" t="str">
        <f t="shared" si="87"/>
        <v>131</v>
      </c>
      <c r="AA328" s="62" t="str">
        <f t="shared" si="88"/>
        <v>5111</v>
      </c>
      <c r="AB328" s="62" t="s">
        <v>19</v>
      </c>
      <c r="AC328" s="67">
        <v>4</v>
      </c>
      <c r="AE328" s="67">
        <v>71081</v>
      </c>
      <c r="AF328" s="67">
        <v>284324</v>
      </c>
      <c r="AH328" s="62">
        <f t="shared" si="89"/>
        <v>0</v>
      </c>
      <c r="AI328" s="62" t="str">
        <f t="shared" si="90"/>
        <v>5111</v>
      </c>
      <c r="AN328" s="62">
        <v>8</v>
      </c>
      <c r="AP328" s="62">
        <f t="shared" si="91"/>
        <v>22745.919999999998</v>
      </c>
      <c r="AQ328" s="62" t="str">
        <f t="shared" si="92"/>
        <v>33311</v>
      </c>
      <c r="AR328" s="62" t="str">
        <f t="shared" si="93"/>
        <v>1</v>
      </c>
      <c r="AS328" s="78" t="s">
        <v>7217</v>
      </c>
      <c r="AT328" s="67" t="str">
        <f t="shared" si="94"/>
        <v>632</v>
      </c>
      <c r="AU328" s="67" t="str">
        <f t="shared" si="95"/>
        <v>156</v>
      </c>
      <c r="AY328" s="68" t="s">
        <v>18227</v>
      </c>
      <c r="AZ328" s="68" t="s">
        <v>18227</v>
      </c>
    </row>
    <row r="329" spans="6:52" x14ac:dyDescent="0.25">
      <c r="F329" s="62">
        <v>0</v>
      </c>
      <c r="H329" s="80">
        <v>46171</v>
      </c>
      <c r="I329" s="80">
        <v>46171</v>
      </c>
      <c r="J329" s="62" t="str">
        <f t="shared" si="96"/>
        <v>BH15236</v>
      </c>
      <c r="K329" s="62" t="str">
        <f t="shared" si="97"/>
        <v>XK18026</v>
      </c>
      <c r="L329" s="67" t="s">
        <v>18227</v>
      </c>
      <c r="O329" s="67" t="s">
        <v>16549</v>
      </c>
      <c r="S329" s="68" t="s">
        <v>18227</v>
      </c>
      <c r="U329" s="67" t="s">
        <v>7403</v>
      </c>
      <c r="V329" s="67">
        <v>60</v>
      </c>
      <c r="W329" s="67" t="s">
        <v>22</v>
      </c>
      <c r="X329" s="67" t="s">
        <v>23</v>
      </c>
      <c r="Z329" s="62" t="str">
        <f t="shared" ref="Z329:Z392" si="98">IF(W329&lt;&gt;"","131","")</f>
        <v>131</v>
      </c>
      <c r="AA329" s="62" t="str">
        <f t="shared" ref="AA329:AA392" si="99">IF(W329&lt;&gt;"","5111","")</f>
        <v>5111</v>
      </c>
      <c r="AB329" s="62" t="s">
        <v>19</v>
      </c>
      <c r="AC329" s="67">
        <v>6</v>
      </c>
      <c r="AE329" s="67">
        <v>55201</v>
      </c>
      <c r="AF329" s="67">
        <v>331206</v>
      </c>
      <c r="AH329" s="62">
        <f t="shared" ref="AH329:AH392" si="100">IF(AF329&gt;0,AF329*AG329,"")</f>
        <v>0</v>
      </c>
      <c r="AI329" s="62" t="str">
        <f t="shared" ref="AI329:AI392" si="101">IF(AH329&lt;&gt;"","5111","")</f>
        <v>5111</v>
      </c>
      <c r="AN329" s="62">
        <v>8</v>
      </c>
      <c r="AP329" s="62">
        <f t="shared" ref="AP329:AP392" si="102">AF329*AN329/100</f>
        <v>26496.48</v>
      </c>
      <c r="AQ329" s="62" t="str">
        <f t="shared" ref="AQ329:AQ392" si="103">IF(AN329&lt;&gt;"","33311","")</f>
        <v>33311</v>
      </c>
      <c r="AR329" s="62" t="str">
        <f t="shared" ref="AR329:AR392" si="104">IF(AN329&lt;&gt;"","1","")</f>
        <v>1</v>
      </c>
      <c r="AS329" s="78" t="s">
        <v>7217</v>
      </c>
      <c r="AT329" s="67" t="str">
        <f t="shared" ref="AT329:AT392" si="105">IF(W329&lt;&gt;"","632","")</f>
        <v>632</v>
      </c>
      <c r="AU329" s="67" t="str">
        <f t="shared" ref="AU329:AU392" si="106">IF(W329&lt;&gt;"","156","")</f>
        <v>156</v>
      </c>
      <c r="AY329" s="68" t="s">
        <v>18227</v>
      </c>
      <c r="AZ329" s="68" t="s">
        <v>18227</v>
      </c>
    </row>
    <row r="330" spans="6:52" x14ac:dyDescent="0.25">
      <c r="F330" s="62">
        <v>0</v>
      </c>
      <c r="H330" s="80">
        <v>46171</v>
      </c>
      <c r="I330" s="80">
        <v>46171</v>
      </c>
      <c r="J330" s="62" t="str">
        <f t="shared" ref="J330:J393" si="107">IF(AY330="","",IF(AY330=AY329,J329,"BH"&amp;VALUE(RIGHT(J329,LEN(J329)-2))+1))</f>
        <v>BH15236</v>
      </c>
      <c r="K330" s="62" t="str">
        <f t="shared" ref="K330:K393" si="108">IF(AZ330="","",IF(AZ330=AZ329,K329,"XK"&amp;VALUE(RIGHT(K329,LEN(K329)-2))+1))</f>
        <v>XK18026</v>
      </c>
      <c r="L330" s="67" t="s">
        <v>18227</v>
      </c>
      <c r="O330" s="67" t="s">
        <v>16549</v>
      </c>
      <c r="S330" s="68" t="s">
        <v>18227</v>
      </c>
      <c r="U330" s="67" t="s">
        <v>7403</v>
      </c>
      <c r="V330" s="67">
        <v>60</v>
      </c>
      <c r="W330" s="67" t="s">
        <v>20</v>
      </c>
      <c r="X330" s="67" t="s">
        <v>21</v>
      </c>
      <c r="Z330" s="62" t="str">
        <f t="shared" si="98"/>
        <v>131</v>
      </c>
      <c r="AA330" s="62" t="str">
        <f t="shared" si="99"/>
        <v>5111</v>
      </c>
      <c r="AB330" s="62" t="s">
        <v>19</v>
      </c>
      <c r="AC330" s="67">
        <v>3</v>
      </c>
      <c r="AE330" s="67">
        <v>116611</v>
      </c>
      <c r="AF330" s="67">
        <v>349833</v>
      </c>
      <c r="AH330" s="62">
        <f t="shared" si="100"/>
        <v>0</v>
      </c>
      <c r="AI330" s="62" t="str">
        <f t="shared" si="101"/>
        <v>5111</v>
      </c>
      <c r="AN330" s="62">
        <v>8</v>
      </c>
      <c r="AP330" s="62">
        <f t="shared" si="102"/>
        <v>27986.639999999999</v>
      </c>
      <c r="AQ330" s="62" t="str">
        <f t="shared" si="103"/>
        <v>33311</v>
      </c>
      <c r="AR330" s="62" t="str">
        <f t="shared" si="104"/>
        <v>1</v>
      </c>
      <c r="AS330" s="78" t="s">
        <v>7217</v>
      </c>
      <c r="AT330" s="67" t="str">
        <f t="shared" si="105"/>
        <v>632</v>
      </c>
      <c r="AU330" s="67" t="str">
        <f t="shared" si="106"/>
        <v>156</v>
      </c>
      <c r="AY330" s="68" t="s">
        <v>18227</v>
      </c>
      <c r="AZ330" s="68" t="s">
        <v>18227</v>
      </c>
    </row>
    <row r="331" spans="6:52" x14ac:dyDescent="0.25">
      <c r="F331" s="62">
        <v>0</v>
      </c>
      <c r="H331" s="80">
        <v>46171</v>
      </c>
      <c r="I331" s="80">
        <v>46171</v>
      </c>
      <c r="J331" s="62" t="str">
        <f t="shared" si="107"/>
        <v>BH15236</v>
      </c>
      <c r="K331" s="62" t="str">
        <f t="shared" si="108"/>
        <v>XK18026</v>
      </c>
      <c r="L331" s="67" t="s">
        <v>18227</v>
      </c>
      <c r="O331" s="67" t="s">
        <v>16549</v>
      </c>
      <c r="S331" s="68" t="s">
        <v>18227</v>
      </c>
      <c r="U331" s="67" t="s">
        <v>7403</v>
      </c>
      <c r="V331" s="67">
        <v>60</v>
      </c>
      <c r="W331" s="67" t="s">
        <v>25</v>
      </c>
      <c r="X331" s="67" t="s">
        <v>26</v>
      </c>
      <c r="Z331" s="62" t="str">
        <f t="shared" si="98"/>
        <v>131</v>
      </c>
      <c r="AA331" s="62" t="str">
        <f t="shared" si="99"/>
        <v>5111</v>
      </c>
      <c r="AB331" s="62" t="s">
        <v>19</v>
      </c>
      <c r="AC331" s="67">
        <v>6</v>
      </c>
      <c r="AE331" s="67">
        <v>61155</v>
      </c>
      <c r="AF331" s="67">
        <v>366930</v>
      </c>
      <c r="AH331" s="62">
        <f t="shared" si="100"/>
        <v>0</v>
      </c>
      <c r="AI331" s="62" t="str">
        <f t="shared" si="101"/>
        <v>5111</v>
      </c>
      <c r="AN331" s="62">
        <v>8</v>
      </c>
      <c r="AP331" s="62">
        <f t="shared" si="102"/>
        <v>29354.400000000001</v>
      </c>
      <c r="AQ331" s="62" t="str">
        <f t="shared" si="103"/>
        <v>33311</v>
      </c>
      <c r="AR331" s="62" t="str">
        <f t="shared" si="104"/>
        <v>1</v>
      </c>
      <c r="AS331" s="78" t="s">
        <v>7217</v>
      </c>
      <c r="AT331" s="67" t="str">
        <f t="shared" si="105"/>
        <v>632</v>
      </c>
      <c r="AU331" s="67" t="str">
        <f t="shared" si="106"/>
        <v>156</v>
      </c>
      <c r="AY331" s="68" t="s">
        <v>18227</v>
      </c>
      <c r="AZ331" s="68" t="s">
        <v>18227</v>
      </c>
    </row>
    <row r="332" spans="6:52" x14ac:dyDescent="0.25">
      <c r="F332" s="62">
        <v>0</v>
      </c>
      <c r="H332" s="80">
        <v>46171</v>
      </c>
      <c r="I332" s="80">
        <v>46171</v>
      </c>
      <c r="J332" s="62" t="str">
        <f t="shared" si="107"/>
        <v>BH15237</v>
      </c>
      <c r="K332" s="62" t="str">
        <f t="shared" si="108"/>
        <v>XK18027</v>
      </c>
      <c r="L332" s="67" t="s">
        <v>18228</v>
      </c>
      <c r="O332" s="67" t="s">
        <v>15124</v>
      </c>
      <c r="S332" s="68" t="s">
        <v>18228</v>
      </c>
      <c r="U332" s="67" t="s">
        <v>7425</v>
      </c>
      <c r="V332" s="67">
        <v>60</v>
      </c>
      <c r="W332" s="67" t="s">
        <v>37</v>
      </c>
      <c r="X332" s="67" t="s">
        <v>38</v>
      </c>
      <c r="Z332" s="62" t="str">
        <f t="shared" si="98"/>
        <v>131</v>
      </c>
      <c r="AA332" s="62" t="str">
        <f t="shared" si="99"/>
        <v>5111</v>
      </c>
      <c r="AB332" s="62" t="s">
        <v>19</v>
      </c>
      <c r="AC332" s="67">
        <v>3</v>
      </c>
      <c r="AE332" s="67">
        <v>43560</v>
      </c>
      <c r="AF332" s="67">
        <v>130680</v>
      </c>
      <c r="AH332" s="62">
        <f t="shared" si="100"/>
        <v>0</v>
      </c>
      <c r="AI332" s="62" t="str">
        <f t="shared" si="101"/>
        <v>5111</v>
      </c>
      <c r="AN332" s="62">
        <v>8</v>
      </c>
      <c r="AP332" s="62">
        <f t="shared" si="102"/>
        <v>10454.4</v>
      </c>
      <c r="AQ332" s="62" t="str">
        <f t="shared" si="103"/>
        <v>33311</v>
      </c>
      <c r="AR332" s="62" t="str">
        <f t="shared" si="104"/>
        <v>1</v>
      </c>
      <c r="AS332" s="78" t="s">
        <v>7217</v>
      </c>
      <c r="AT332" s="67" t="str">
        <f t="shared" si="105"/>
        <v>632</v>
      </c>
      <c r="AU332" s="67" t="str">
        <f t="shared" si="106"/>
        <v>156</v>
      </c>
      <c r="AY332" s="68" t="s">
        <v>18228</v>
      </c>
      <c r="AZ332" s="68" t="s">
        <v>18228</v>
      </c>
    </row>
    <row r="333" spans="6:52" x14ac:dyDescent="0.25">
      <c r="F333" s="62">
        <v>0</v>
      </c>
      <c r="H333" s="80">
        <v>46171</v>
      </c>
      <c r="I333" s="80">
        <v>46171</v>
      </c>
      <c r="J333" s="62" t="str">
        <f t="shared" si="107"/>
        <v>BH15237</v>
      </c>
      <c r="K333" s="62" t="str">
        <f t="shared" si="108"/>
        <v>XK18027</v>
      </c>
      <c r="L333" s="67" t="s">
        <v>18228</v>
      </c>
      <c r="O333" s="67" t="s">
        <v>15124</v>
      </c>
      <c r="S333" s="68" t="s">
        <v>18228</v>
      </c>
      <c r="U333" s="67" t="s">
        <v>7425</v>
      </c>
      <c r="V333" s="67">
        <v>60</v>
      </c>
      <c r="W333" s="67" t="s">
        <v>17</v>
      </c>
      <c r="X333" s="67" t="s">
        <v>18</v>
      </c>
      <c r="Z333" s="62" t="str">
        <f t="shared" si="98"/>
        <v>131</v>
      </c>
      <c r="AA333" s="62" t="str">
        <f t="shared" si="99"/>
        <v>5111</v>
      </c>
      <c r="AB333" s="62" t="s">
        <v>19</v>
      </c>
      <c r="AC333" s="67">
        <v>2</v>
      </c>
      <c r="AE333" s="67">
        <v>71081</v>
      </c>
      <c r="AF333" s="67">
        <v>142162</v>
      </c>
      <c r="AH333" s="62">
        <f t="shared" si="100"/>
        <v>0</v>
      </c>
      <c r="AI333" s="62" t="str">
        <f t="shared" si="101"/>
        <v>5111</v>
      </c>
      <c r="AN333" s="62">
        <v>8</v>
      </c>
      <c r="AP333" s="62">
        <f t="shared" si="102"/>
        <v>11372.96</v>
      </c>
      <c r="AQ333" s="62" t="str">
        <f t="shared" si="103"/>
        <v>33311</v>
      </c>
      <c r="AR333" s="62" t="str">
        <f t="shared" si="104"/>
        <v>1</v>
      </c>
      <c r="AS333" s="78" t="s">
        <v>7217</v>
      </c>
      <c r="AT333" s="67" t="str">
        <f t="shared" si="105"/>
        <v>632</v>
      </c>
      <c r="AU333" s="67" t="str">
        <f t="shared" si="106"/>
        <v>156</v>
      </c>
      <c r="AY333" s="68" t="s">
        <v>18228</v>
      </c>
      <c r="AZ333" s="68" t="s">
        <v>18228</v>
      </c>
    </row>
    <row r="334" spans="6:52" x14ac:dyDescent="0.25">
      <c r="F334" s="62">
        <v>0</v>
      </c>
      <c r="H334" s="80">
        <v>46171</v>
      </c>
      <c r="I334" s="80">
        <v>46171</v>
      </c>
      <c r="J334" s="62" t="str">
        <f t="shared" si="107"/>
        <v>BH15237</v>
      </c>
      <c r="K334" s="62" t="str">
        <f t="shared" si="108"/>
        <v>XK18027</v>
      </c>
      <c r="L334" s="67" t="s">
        <v>18228</v>
      </c>
      <c r="O334" s="67" t="s">
        <v>15124</v>
      </c>
      <c r="S334" s="68" t="s">
        <v>18228</v>
      </c>
      <c r="U334" s="67" t="s">
        <v>7425</v>
      </c>
      <c r="V334" s="67">
        <v>60</v>
      </c>
      <c r="W334" s="67" t="s">
        <v>22</v>
      </c>
      <c r="X334" s="67" t="s">
        <v>23</v>
      </c>
      <c r="Z334" s="62" t="str">
        <f t="shared" si="98"/>
        <v>131</v>
      </c>
      <c r="AA334" s="62" t="str">
        <f t="shared" si="99"/>
        <v>5111</v>
      </c>
      <c r="AB334" s="62" t="s">
        <v>19</v>
      </c>
      <c r="AC334" s="67">
        <v>3</v>
      </c>
      <c r="AE334" s="67">
        <v>55201</v>
      </c>
      <c r="AF334" s="67">
        <v>165603</v>
      </c>
      <c r="AH334" s="62">
        <f t="shared" si="100"/>
        <v>0</v>
      </c>
      <c r="AI334" s="62" t="str">
        <f t="shared" si="101"/>
        <v>5111</v>
      </c>
      <c r="AN334" s="62">
        <v>8</v>
      </c>
      <c r="AP334" s="62">
        <f t="shared" si="102"/>
        <v>13248.24</v>
      </c>
      <c r="AQ334" s="62" t="str">
        <f t="shared" si="103"/>
        <v>33311</v>
      </c>
      <c r="AR334" s="62" t="str">
        <f t="shared" si="104"/>
        <v>1</v>
      </c>
      <c r="AS334" s="78" t="s">
        <v>7217</v>
      </c>
      <c r="AT334" s="67" t="str">
        <f t="shared" si="105"/>
        <v>632</v>
      </c>
      <c r="AU334" s="67" t="str">
        <f t="shared" si="106"/>
        <v>156</v>
      </c>
      <c r="AY334" s="68" t="s">
        <v>18228</v>
      </c>
      <c r="AZ334" s="68" t="s">
        <v>18228</v>
      </c>
    </row>
    <row r="335" spans="6:52" x14ac:dyDescent="0.25">
      <c r="F335" s="62">
        <v>0</v>
      </c>
      <c r="H335" s="80">
        <v>46171</v>
      </c>
      <c r="I335" s="80">
        <v>46171</v>
      </c>
      <c r="J335" s="62" t="str">
        <f t="shared" si="107"/>
        <v>BH15237</v>
      </c>
      <c r="K335" s="62" t="str">
        <f t="shared" si="108"/>
        <v>XK18027</v>
      </c>
      <c r="L335" s="67" t="s">
        <v>18228</v>
      </c>
      <c r="O335" s="67" t="s">
        <v>15124</v>
      </c>
      <c r="S335" s="68" t="s">
        <v>18228</v>
      </c>
      <c r="U335" s="67" t="s">
        <v>7425</v>
      </c>
      <c r="V335" s="67">
        <v>60</v>
      </c>
      <c r="W335" s="67" t="s">
        <v>25</v>
      </c>
      <c r="X335" s="67" t="s">
        <v>26</v>
      </c>
      <c r="Z335" s="62" t="str">
        <f t="shared" si="98"/>
        <v>131</v>
      </c>
      <c r="AA335" s="62" t="str">
        <f t="shared" si="99"/>
        <v>5111</v>
      </c>
      <c r="AB335" s="62" t="s">
        <v>19</v>
      </c>
      <c r="AC335" s="67">
        <v>4</v>
      </c>
      <c r="AE335" s="67">
        <v>61155</v>
      </c>
      <c r="AF335" s="67">
        <v>244620</v>
      </c>
      <c r="AH335" s="62">
        <f t="shared" si="100"/>
        <v>0</v>
      </c>
      <c r="AI335" s="62" t="str">
        <f t="shared" si="101"/>
        <v>5111</v>
      </c>
      <c r="AN335" s="62">
        <v>8</v>
      </c>
      <c r="AP335" s="62">
        <f t="shared" si="102"/>
        <v>19569.599999999999</v>
      </c>
      <c r="AQ335" s="62" t="str">
        <f t="shared" si="103"/>
        <v>33311</v>
      </c>
      <c r="AR335" s="62" t="str">
        <f t="shared" si="104"/>
        <v>1</v>
      </c>
      <c r="AS335" s="78" t="s">
        <v>7217</v>
      </c>
      <c r="AT335" s="67" t="str">
        <f t="shared" si="105"/>
        <v>632</v>
      </c>
      <c r="AU335" s="67" t="str">
        <f t="shared" si="106"/>
        <v>156</v>
      </c>
      <c r="AY335" s="68" t="s">
        <v>18228</v>
      </c>
      <c r="AZ335" s="68" t="s">
        <v>18228</v>
      </c>
    </row>
    <row r="336" spans="6:52" x14ac:dyDescent="0.25">
      <c r="F336" s="62">
        <v>0</v>
      </c>
      <c r="H336" s="80">
        <v>46171</v>
      </c>
      <c r="I336" s="80">
        <v>46171</v>
      </c>
      <c r="J336" s="62" t="str">
        <f t="shared" si="107"/>
        <v>BH15237</v>
      </c>
      <c r="K336" s="62" t="str">
        <f t="shared" si="108"/>
        <v>XK18027</v>
      </c>
      <c r="L336" s="67" t="s">
        <v>18228</v>
      </c>
      <c r="O336" s="67" t="s">
        <v>15124</v>
      </c>
      <c r="S336" s="68" t="s">
        <v>18228</v>
      </c>
      <c r="U336" s="67" t="s">
        <v>7425</v>
      </c>
      <c r="V336" s="67">
        <v>60</v>
      </c>
      <c r="W336" s="67" t="s">
        <v>20</v>
      </c>
      <c r="X336" s="67" t="s">
        <v>21</v>
      </c>
      <c r="Z336" s="62" t="str">
        <f t="shared" si="98"/>
        <v>131</v>
      </c>
      <c r="AA336" s="62" t="str">
        <f t="shared" si="99"/>
        <v>5111</v>
      </c>
      <c r="AB336" s="62" t="s">
        <v>19</v>
      </c>
      <c r="AC336" s="67">
        <v>2</v>
      </c>
      <c r="AE336" s="67">
        <v>116611</v>
      </c>
      <c r="AF336" s="67">
        <v>233222</v>
      </c>
      <c r="AH336" s="62">
        <f t="shared" si="100"/>
        <v>0</v>
      </c>
      <c r="AI336" s="62" t="str">
        <f t="shared" si="101"/>
        <v>5111</v>
      </c>
      <c r="AN336" s="62">
        <v>8</v>
      </c>
      <c r="AP336" s="62">
        <f t="shared" si="102"/>
        <v>18657.759999999998</v>
      </c>
      <c r="AQ336" s="62" t="str">
        <f t="shared" si="103"/>
        <v>33311</v>
      </c>
      <c r="AR336" s="62" t="str">
        <f t="shared" si="104"/>
        <v>1</v>
      </c>
      <c r="AS336" s="78" t="s">
        <v>7217</v>
      </c>
      <c r="AT336" s="67" t="str">
        <f t="shared" si="105"/>
        <v>632</v>
      </c>
      <c r="AU336" s="67" t="str">
        <f t="shared" si="106"/>
        <v>156</v>
      </c>
      <c r="AY336" s="68" t="s">
        <v>18228</v>
      </c>
      <c r="AZ336" s="68" t="s">
        <v>18228</v>
      </c>
    </row>
    <row r="337" spans="6:52" x14ac:dyDescent="0.25">
      <c r="F337" s="62">
        <v>0</v>
      </c>
      <c r="H337" s="80">
        <v>46171</v>
      </c>
      <c r="I337" s="80">
        <v>46171</v>
      </c>
      <c r="J337" s="62" t="str">
        <f t="shared" si="107"/>
        <v>BH15238</v>
      </c>
      <c r="K337" s="62" t="str">
        <f t="shared" si="108"/>
        <v>XK18028</v>
      </c>
      <c r="L337" s="67" t="s">
        <v>18229</v>
      </c>
      <c r="O337" s="67" t="s">
        <v>15124</v>
      </c>
      <c r="S337" s="68" t="s">
        <v>18229</v>
      </c>
      <c r="U337" s="67" t="s">
        <v>7425</v>
      </c>
      <c r="V337" s="67">
        <v>60</v>
      </c>
      <c r="W337" s="67" t="s">
        <v>22</v>
      </c>
      <c r="X337" s="67" t="s">
        <v>23</v>
      </c>
      <c r="Z337" s="62" t="str">
        <f t="shared" si="98"/>
        <v>131</v>
      </c>
      <c r="AA337" s="62" t="str">
        <f t="shared" si="99"/>
        <v>5111</v>
      </c>
      <c r="AB337" s="62" t="s">
        <v>19</v>
      </c>
      <c r="AC337" s="67">
        <v>3</v>
      </c>
      <c r="AE337" s="67">
        <v>55201</v>
      </c>
      <c r="AF337" s="67">
        <v>165603</v>
      </c>
      <c r="AH337" s="62">
        <f t="shared" si="100"/>
        <v>0</v>
      </c>
      <c r="AI337" s="62" t="str">
        <f t="shared" si="101"/>
        <v>5111</v>
      </c>
      <c r="AN337" s="62">
        <v>8</v>
      </c>
      <c r="AP337" s="62">
        <f t="shared" si="102"/>
        <v>13248.24</v>
      </c>
      <c r="AQ337" s="62" t="str">
        <f t="shared" si="103"/>
        <v>33311</v>
      </c>
      <c r="AR337" s="62" t="str">
        <f t="shared" si="104"/>
        <v>1</v>
      </c>
      <c r="AS337" s="78" t="s">
        <v>7217</v>
      </c>
      <c r="AT337" s="67" t="str">
        <f t="shared" si="105"/>
        <v>632</v>
      </c>
      <c r="AU337" s="67" t="str">
        <f t="shared" si="106"/>
        <v>156</v>
      </c>
      <c r="AY337" s="68" t="s">
        <v>18229</v>
      </c>
      <c r="AZ337" s="68" t="s">
        <v>18229</v>
      </c>
    </row>
    <row r="338" spans="6:52" x14ac:dyDescent="0.25">
      <c r="F338" s="62">
        <v>0</v>
      </c>
      <c r="H338" s="80">
        <v>46171</v>
      </c>
      <c r="I338" s="80">
        <v>46171</v>
      </c>
      <c r="J338" s="62" t="str">
        <f t="shared" si="107"/>
        <v>BH15238</v>
      </c>
      <c r="K338" s="62" t="str">
        <f t="shared" si="108"/>
        <v>XK18028</v>
      </c>
      <c r="L338" s="67" t="s">
        <v>18229</v>
      </c>
      <c r="O338" s="67" t="s">
        <v>15124</v>
      </c>
      <c r="S338" s="68" t="s">
        <v>18229</v>
      </c>
      <c r="U338" s="67" t="s">
        <v>7425</v>
      </c>
      <c r="V338" s="67">
        <v>60</v>
      </c>
      <c r="W338" s="67" t="s">
        <v>17</v>
      </c>
      <c r="X338" s="67" t="s">
        <v>18</v>
      </c>
      <c r="Z338" s="62" t="str">
        <f t="shared" si="98"/>
        <v>131</v>
      </c>
      <c r="AA338" s="62" t="str">
        <f t="shared" si="99"/>
        <v>5111</v>
      </c>
      <c r="AB338" s="62" t="s">
        <v>19</v>
      </c>
      <c r="AC338" s="67">
        <v>8</v>
      </c>
      <c r="AE338" s="67">
        <v>71081</v>
      </c>
      <c r="AF338" s="67">
        <v>568648</v>
      </c>
      <c r="AH338" s="62">
        <f t="shared" si="100"/>
        <v>0</v>
      </c>
      <c r="AI338" s="62" t="str">
        <f t="shared" si="101"/>
        <v>5111</v>
      </c>
      <c r="AN338" s="62">
        <v>8</v>
      </c>
      <c r="AP338" s="62">
        <f t="shared" si="102"/>
        <v>45491.839999999997</v>
      </c>
      <c r="AQ338" s="62" t="str">
        <f t="shared" si="103"/>
        <v>33311</v>
      </c>
      <c r="AR338" s="62" t="str">
        <f t="shared" si="104"/>
        <v>1</v>
      </c>
      <c r="AS338" s="78" t="s">
        <v>7217</v>
      </c>
      <c r="AT338" s="67" t="str">
        <f t="shared" si="105"/>
        <v>632</v>
      </c>
      <c r="AU338" s="67" t="str">
        <f t="shared" si="106"/>
        <v>156</v>
      </c>
      <c r="AY338" s="68" t="s">
        <v>18229</v>
      </c>
      <c r="AZ338" s="68" t="s">
        <v>18229</v>
      </c>
    </row>
    <row r="339" spans="6:52" x14ac:dyDescent="0.25">
      <c r="F339" s="62">
        <v>0</v>
      </c>
      <c r="H339" s="80">
        <v>46171</v>
      </c>
      <c r="I339" s="80">
        <v>46171</v>
      </c>
      <c r="J339" s="62" t="str">
        <f t="shared" si="107"/>
        <v>BH15238</v>
      </c>
      <c r="K339" s="62" t="str">
        <f t="shared" si="108"/>
        <v>XK18028</v>
      </c>
      <c r="L339" s="67" t="s">
        <v>18229</v>
      </c>
      <c r="O339" s="67" t="s">
        <v>15124</v>
      </c>
      <c r="S339" s="68" t="s">
        <v>18229</v>
      </c>
      <c r="U339" s="67" t="s">
        <v>7425</v>
      </c>
      <c r="V339" s="67">
        <v>60</v>
      </c>
      <c r="W339" s="67" t="s">
        <v>25</v>
      </c>
      <c r="X339" s="67" t="s">
        <v>26</v>
      </c>
      <c r="Z339" s="62" t="str">
        <f t="shared" si="98"/>
        <v>131</v>
      </c>
      <c r="AA339" s="62" t="str">
        <f t="shared" si="99"/>
        <v>5111</v>
      </c>
      <c r="AB339" s="62" t="s">
        <v>19</v>
      </c>
      <c r="AC339" s="67">
        <v>3</v>
      </c>
      <c r="AE339" s="67">
        <v>61155</v>
      </c>
      <c r="AF339" s="67">
        <v>183465</v>
      </c>
      <c r="AH339" s="62">
        <f t="shared" si="100"/>
        <v>0</v>
      </c>
      <c r="AI339" s="62" t="str">
        <f t="shared" si="101"/>
        <v>5111</v>
      </c>
      <c r="AN339" s="62">
        <v>8</v>
      </c>
      <c r="AP339" s="62">
        <f t="shared" si="102"/>
        <v>14677.2</v>
      </c>
      <c r="AQ339" s="62" t="str">
        <f t="shared" si="103"/>
        <v>33311</v>
      </c>
      <c r="AR339" s="62" t="str">
        <f t="shared" si="104"/>
        <v>1</v>
      </c>
      <c r="AS339" s="78" t="s">
        <v>7217</v>
      </c>
      <c r="AT339" s="67" t="str">
        <f t="shared" si="105"/>
        <v>632</v>
      </c>
      <c r="AU339" s="67" t="str">
        <f t="shared" si="106"/>
        <v>156</v>
      </c>
      <c r="AY339" s="68" t="s">
        <v>18229</v>
      </c>
      <c r="AZ339" s="68" t="s">
        <v>18229</v>
      </c>
    </row>
    <row r="340" spans="6:52" x14ac:dyDescent="0.25">
      <c r="F340" s="62">
        <v>0</v>
      </c>
      <c r="H340" s="80">
        <v>46171</v>
      </c>
      <c r="I340" s="80">
        <v>46171</v>
      </c>
      <c r="J340" s="62" t="str">
        <f t="shared" si="107"/>
        <v>BH15239</v>
      </c>
      <c r="K340" s="62" t="str">
        <f t="shared" si="108"/>
        <v>XK18029</v>
      </c>
      <c r="L340" s="67" t="s">
        <v>18230</v>
      </c>
      <c r="O340" s="67" t="s">
        <v>15124</v>
      </c>
      <c r="S340" s="68" t="s">
        <v>18230</v>
      </c>
      <c r="U340" s="67" t="s">
        <v>7425</v>
      </c>
      <c r="V340" s="67">
        <v>60</v>
      </c>
      <c r="W340" s="67" t="s">
        <v>20</v>
      </c>
      <c r="X340" s="67" t="s">
        <v>21</v>
      </c>
      <c r="Z340" s="62" t="str">
        <f t="shared" si="98"/>
        <v>131</v>
      </c>
      <c r="AA340" s="62" t="str">
        <f t="shared" si="99"/>
        <v>5111</v>
      </c>
      <c r="AB340" s="62" t="s">
        <v>19</v>
      </c>
      <c r="AC340" s="67">
        <v>2</v>
      </c>
      <c r="AE340" s="67">
        <v>116611</v>
      </c>
      <c r="AF340" s="67">
        <v>233222</v>
      </c>
      <c r="AH340" s="62">
        <f t="shared" si="100"/>
        <v>0</v>
      </c>
      <c r="AI340" s="62" t="str">
        <f t="shared" si="101"/>
        <v>5111</v>
      </c>
      <c r="AN340" s="62">
        <v>8</v>
      </c>
      <c r="AP340" s="62">
        <f t="shared" si="102"/>
        <v>18657.759999999998</v>
      </c>
      <c r="AQ340" s="62" t="str">
        <f t="shared" si="103"/>
        <v>33311</v>
      </c>
      <c r="AR340" s="62" t="str">
        <f t="shared" si="104"/>
        <v>1</v>
      </c>
      <c r="AS340" s="78" t="s">
        <v>7217</v>
      </c>
      <c r="AT340" s="67" t="str">
        <f t="shared" si="105"/>
        <v>632</v>
      </c>
      <c r="AU340" s="67" t="str">
        <f t="shared" si="106"/>
        <v>156</v>
      </c>
      <c r="AY340" s="68" t="s">
        <v>18230</v>
      </c>
      <c r="AZ340" s="68" t="s">
        <v>18230</v>
      </c>
    </row>
    <row r="341" spans="6:52" x14ac:dyDescent="0.25">
      <c r="F341" s="62">
        <v>0</v>
      </c>
      <c r="H341" s="80">
        <v>46171</v>
      </c>
      <c r="I341" s="80">
        <v>46171</v>
      </c>
      <c r="J341" s="62" t="str">
        <f t="shared" si="107"/>
        <v>BH15239</v>
      </c>
      <c r="K341" s="62" t="str">
        <f t="shared" si="108"/>
        <v>XK18029</v>
      </c>
      <c r="L341" s="67" t="s">
        <v>18230</v>
      </c>
      <c r="O341" s="67" t="s">
        <v>15124</v>
      </c>
      <c r="S341" s="68" t="s">
        <v>18230</v>
      </c>
      <c r="U341" s="67" t="s">
        <v>7425</v>
      </c>
      <c r="V341" s="67">
        <v>60</v>
      </c>
      <c r="W341" s="67" t="s">
        <v>25</v>
      </c>
      <c r="X341" s="67" t="s">
        <v>26</v>
      </c>
      <c r="Z341" s="62" t="str">
        <f t="shared" si="98"/>
        <v>131</v>
      </c>
      <c r="AA341" s="62" t="str">
        <f t="shared" si="99"/>
        <v>5111</v>
      </c>
      <c r="AB341" s="62" t="s">
        <v>19</v>
      </c>
      <c r="AC341" s="67">
        <v>2</v>
      </c>
      <c r="AE341" s="67">
        <v>61155</v>
      </c>
      <c r="AF341" s="67">
        <v>122310</v>
      </c>
      <c r="AH341" s="62">
        <f t="shared" si="100"/>
        <v>0</v>
      </c>
      <c r="AI341" s="62" t="str">
        <f t="shared" si="101"/>
        <v>5111</v>
      </c>
      <c r="AN341" s="62">
        <v>8</v>
      </c>
      <c r="AP341" s="62">
        <f t="shared" si="102"/>
        <v>9784.7999999999993</v>
      </c>
      <c r="AQ341" s="62" t="str">
        <f t="shared" si="103"/>
        <v>33311</v>
      </c>
      <c r="AR341" s="62" t="str">
        <f t="shared" si="104"/>
        <v>1</v>
      </c>
      <c r="AS341" s="78" t="s">
        <v>7217</v>
      </c>
      <c r="AT341" s="67" t="str">
        <f t="shared" si="105"/>
        <v>632</v>
      </c>
      <c r="AU341" s="67" t="str">
        <f t="shared" si="106"/>
        <v>156</v>
      </c>
      <c r="AY341" s="68" t="s">
        <v>18230</v>
      </c>
      <c r="AZ341" s="68" t="s">
        <v>18230</v>
      </c>
    </row>
    <row r="342" spans="6:52" x14ac:dyDescent="0.25">
      <c r="F342" s="62">
        <v>0</v>
      </c>
      <c r="H342" s="80">
        <v>46171</v>
      </c>
      <c r="I342" s="80">
        <v>46171</v>
      </c>
      <c r="J342" s="62" t="str">
        <f t="shared" si="107"/>
        <v>BH15239</v>
      </c>
      <c r="K342" s="62" t="str">
        <f t="shared" si="108"/>
        <v>XK18029</v>
      </c>
      <c r="L342" s="67" t="s">
        <v>18230</v>
      </c>
      <c r="O342" s="67" t="s">
        <v>15124</v>
      </c>
      <c r="S342" s="68" t="s">
        <v>18230</v>
      </c>
      <c r="U342" s="67" t="s">
        <v>7425</v>
      </c>
      <c r="V342" s="67">
        <v>60</v>
      </c>
      <c r="W342" s="67" t="s">
        <v>29</v>
      </c>
      <c r="X342" s="67" t="s">
        <v>30</v>
      </c>
      <c r="Z342" s="62" t="str">
        <f t="shared" si="98"/>
        <v>131</v>
      </c>
      <c r="AA342" s="62" t="str">
        <f t="shared" si="99"/>
        <v>5111</v>
      </c>
      <c r="AB342" s="62" t="s">
        <v>19</v>
      </c>
      <c r="AC342" s="67">
        <v>2</v>
      </c>
      <c r="AE342" s="67">
        <v>74250</v>
      </c>
      <c r="AF342" s="67">
        <v>148500</v>
      </c>
      <c r="AH342" s="62">
        <f t="shared" si="100"/>
        <v>0</v>
      </c>
      <c r="AI342" s="62" t="str">
        <f t="shared" si="101"/>
        <v>5111</v>
      </c>
      <c r="AN342" s="62">
        <v>8</v>
      </c>
      <c r="AP342" s="62">
        <f t="shared" si="102"/>
        <v>11880</v>
      </c>
      <c r="AQ342" s="62" t="str">
        <f t="shared" si="103"/>
        <v>33311</v>
      </c>
      <c r="AR342" s="62" t="str">
        <f t="shared" si="104"/>
        <v>1</v>
      </c>
      <c r="AS342" s="78" t="s">
        <v>7217</v>
      </c>
      <c r="AT342" s="67" t="str">
        <f t="shared" si="105"/>
        <v>632</v>
      </c>
      <c r="AU342" s="67" t="str">
        <f t="shared" si="106"/>
        <v>156</v>
      </c>
      <c r="AY342" s="68" t="s">
        <v>18230</v>
      </c>
      <c r="AZ342" s="68" t="s">
        <v>18230</v>
      </c>
    </row>
    <row r="343" spans="6:52" x14ac:dyDescent="0.25">
      <c r="F343" s="62">
        <v>0</v>
      </c>
      <c r="H343" s="80">
        <v>46171</v>
      </c>
      <c r="I343" s="80">
        <v>46171</v>
      </c>
      <c r="J343" s="62" t="str">
        <f t="shared" si="107"/>
        <v>BH15239</v>
      </c>
      <c r="K343" s="62" t="str">
        <f t="shared" si="108"/>
        <v>XK18029</v>
      </c>
      <c r="L343" s="67" t="s">
        <v>18230</v>
      </c>
      <c r="O343" s="67" t="s">
        <v>15124</v>
      </c>
      <c r="S343" s="68" t="s">
        <v>18230</v>
      </c>
      <c r="U343" s="67" t="s">
        <v>7425</v>
      </c>
      <c r="V343" s="67">
        <v>60</v>
      </c>
      <c r="W343" s="67" t="s">
        <v>22</v>
      </c>
      <c r="X343" s="67" t="s">
        <v>23</v>
      </c>
      <c r="Z343" s="62" t="str">
        <f t="shared" si="98"/>
        <v>131</v>
      </c>
      <c r="AA343" s="62" t="str">
        <f t="shared" si="99"/>
        <v>5111</v>
      </c>
      <c r="AB343" s="62" t="s">
        <v>19</v>
      </c>
      <c r="AC343" s="67">
        <v>4</v>
      </c>
      <c r="AE343" s="67">
        <v>55201</v>
      </c>
      <c r="AF343" s="67">
        <v>220804</v>
      </c>
      <c r="AH343" s="62">
        <f t="shared" si="100"/>
        <v>0</v>
      </c>
      <c r="AI343" s="62" t="str">
        <f t="shared" si="101"/>
        <v>5111</v>
      </c>
      <c r="AN343" s="62">
        <v>8</v>
      </c>
      <c r="AP343" s="62">
        <f t="shared" si="102"/>
        <v>17664.32</v>
      </c>
      <c r="AQ343" s="62" t="str">
        <f t="shared" si="103"/>
        <v>33311</v>
      </c>
      <c r="AR343" s="62" t="str">
        <f t="shared" si="104"/>
        <v>1</v>
      </c>
      <c r="AS343" s="78" t="s">
        <v>7217</v>
      </c>
      <c r="AT343" s="67" t="str">
        <f t="shared" si="105"/>
        <v>632</v>
      </c>
      <c r="AU343" s="67" t="str">
        <f t="shared" si="106"/>
        <v>156</v>
      </c>
      <c r="AY343" s="68" t="s">
        <v>18230</v>
      </c>
      <c r="AZ343" s="68" t="s">
        <v>18230</v>
      </c>
    </row>
    <row r="344" spans="6:52" x14ac:dyDescent="0.25">
      <c r="F344" s="62">
        <v>0</v>
      </c>
      <c r="H344" s="80">
        <v>46171</v>
      </c>
      <c r="I344" s="80">
        <v>46171</v>
      </c>
      <c r="J344" s="62" t="str">
        <f t="shared" si="107"/>
        <v>BH15239</v>
      </c>
      <c r="K344" s="62" t="str">
        <f t="shared" si="108"/>
        <v>XK18029</v>
      </c>
      <c r="L344" s="67" t="s">
        <v>18230</v>
      </c>
      <c r="O344" s="67" t="s">
        <v>15124</v>
      </c>
      <c r="S344" s="68" t="s">
        <v>18230</v>
      </c>
      <c r="U344" s="67" t="s">
        <v>7425</v>
      </c>
      <c r="V344" s="67">
        <v>60</v>
      </c>
      <c r="W344" s="67" t="s">
        <v>25</v>
      </c>
      <c r="X344" s="67" t="s">
        <v>26</v>
      </c>
      <c r="Z344" s="62" t="str">
        <f t="shared" si="98"/>
        <v>131</v>
      </c>
      <c r="AA344" s="62" t="str">
        <f t="shared" si="99"/>
        <v>5111</v>
      </c>
      <c r="AB344" s="62" t="s">
        <v>19</v>
      </c>
      <c r="AC344" s="67">
        <v>4</v>
      </c>
      <c r="AE344" s="67">
        <v>61155</v>
      </c>
      <c r="AF344" s="67">
        <v>244620</v>
      </c>
      <c r="AH344" s="62">
        <f t="shared" si="100"/>
        <v>0</v>
      </c>
      <c r="AI344" s="62" t="str">
        <f t="shared" si="101"/>
        <v>5111</v>
      </c>
      <c r="AN344" s="62">
        <v>8</v>
      </c>
      <c r="AP344" s="62">
        <f t="shared" si="102"/>
        <v>19569.599999999999</v>
      </c>
      <c r="AQ344" s="62" t="str">
        <f t="shared" si="103"/>
        <v>33311</v>
      </c>
      <c r="AR344" s="62" t="str">
        <f t="shared" si="104"/>
        <v>1</v>
      </c>
      <c r="AS344" s="78" t="s">
        <v>7217</v>
      </c>
      <c r="AT344" s="67" t="str">
        <f t="shared" si="105"/>
        <v>632</v>
      </c>
      <c r="AU344" s="67" t="str">
        <f t="shared" si="106"/>
        <v>156</v>
      </c>
      <c r="AY344" s="68" t="s">
        <v>18230</v>
      </c>
      <c r="AZ344" s="68" t="s">
        <v>18230</v>
      </c>
    </row>
    <row r="345" spans="6:52" x14ac:dyDescent="0.25">
      <c r="F345" s="62">
        <v>0</v>
      </c>
      <c r="H345" s="80">
        <v>46171</v>
      </c>
      <c r="I345" s="80">
        <v>46171</v>
      </c>
      <c r="J345" s="62" t="str">
        <f t="shared" si="107"/>
        <v>BH15240</v>
      </c>
      <c r="K345" s="62" t="str">
        <f t="shared" si="108"/>
        <v>XK18030</v>
      </c>
      <c r="L345" s="67" t="s">
        <v>18231</v>
      </c>
      <c r="O345" s="67" t="s">
        <v>15124</v>
      </c>
      <c r="S345" s="68" t="s">
        <v>18231</v>
      </c>
      <c r="U345" s="67" t="s">
        <v>7425</v>
      </c>
      <c r="V345" s="67">
        <v>60</v>
      </c>
      <c r="W345" s="67" t="s">
        <v>22</v>
      </c>
      <c r="X345" s="67" t="s">
        <v>23</v>
      </c>
      <c r="Z345" s="62" t="str">
        <f t="shared" si="98"/>
        <v>131</v>
      </c>
      <c r="AA345" s="62" t="str">
        <f t="shared" si="99"/>
        <v>5111</v>
      </c>
      <c r="AB345" s="62" t="s">
        <v>19</v>
      </c>
      <c r="AC345" s="67">
        <v>2</v>
      </c>
      <c r="AE345" s="67">
        <v>55201</v>
      </c>
      <c r="AF345" s="67">
        <v>110402</v>
      </c>
      <c r="AH345" s="62">
        <f t="shared" si="100"/>
        <v>0</v>
      </c>
      <c r="AI345" s="62" t="str">
        <f t="shared" si="101"/>
        <v>5111</v>
      </c>
      <c r="AN345" s="62">
        <v>8</v>
      </c>
      <c r="AP345" s="62">
        <f t="shared" si="102"/>
        <v>8832.16</v>
      </c>
      <c r="AQ345" s="62" t="str">
        <f t="shared" si="103"/>
        <v>33311</v>
      </c>
      <c r="AR345" s="62" t="str">
        <f t="shared" si="104"/>
        <v>1</v>
      </c>
      <c r="AS345" s="78" t="s">
        <v>7217</v>
      </c>
      <c r="AT345" s="67" t="str">
        <f t="shared" si="105"/>
        <v>632</v>
      </c>
      <c r="AU345" s="67" t="str">
        <f t="shared" si="106"/>
        <v>156</v>
      </c>
      <c r="AY345" s="68" t="s">
        <v>18231</v>
      </c>
      <c r="AZ345" s="68" t="s">
        <v>18231</v>
      </c>
    </row>
    <row r="346" spans="6:52" x14ac:dyDescent="0.25">
      <c r="F346" s="62">
        <v>0</v>
      </c>
      <c r="H346" s="80">
        <v>46171</v>
      </c>
      <c r="I346" s="80">
        <v>46171</v>
      </c>
      <c r="J346" s="62" t="str">
        <f t="shared" si="107"/>
        <v>BH15240</v>
      </c>
      <c r="K346" s="62" t="str">
        <f t="shared" si="108"/>
        <v>XK18030</v>
      </c>
      <c r="L346" s="67" t="s">
        <v>18231</v>
      </c>
      <c r="O346" s="67" t="s">
        <v>15124</v>
      </c>
      <c r="S346" s="68" t="s">
        <v>18231</v>
      </c>
      <c r="U346" s="67" t="s">
        <v>7425</v>
      </c>
      <c r="V346" s="67">
        <v>60</v>
      </c>
      <c r="W346" s="67" t="s">
        <v>25</v>
      </c>
      <c r="X346" s="67" t="s">
        <v>26</v>
      </c>
      <c r="Z346" s="62" t="str">
        <f t="shared" si="98"/>
        <v>131</v>
      </c>
      <c r="AA346" s="62" t="str">
        <f t="shared" si="99"/>
        <v>5111</v>
      </c>
      <c r="AB346" s="62" t="s">
        <v>19</v>
      </c>
      <c r="AC346" s="67">
        <v>3</v>
      </c>
      <c r="AE346" s="67">
        <v>61155</v>
      </c>
      <c r="AF346" s="67">
        <v>183465</v>
      </c>
      <c r="AH346" s="62">
        <f t="shared" si="100"/>
        <v>0</v>
      </c>
      <c r="AI346" s="62" t="str">
        <f t="shared" si="101"/>
        <v>5111</v>
      </c>
      <c r="AN346" s="62">
        <v>8</v>
      </c>
      <c r="AP346" s="62">
        <f t="shared" si="102"/>
        <v>14677.2</v>
      </c>
      <c r="AQ346" s="62" t="str">
        <f t="shared" si="103"/>
        <v>33311</v>
      </c>
      <c r="AR346" s="62" t="str">
        <f t="shared" si="104"/>
        <v>1</v>
      </c>
      <c r="AS346" s="78" t="s">
        <v>7217</v>
      </c>
      <c r="AT346" s="67" t="str">
        <f t="shared" si="105"/>
        <v>632</v>
      </c>
      <c r="AU346" s="67" t="str">
        <f t="shared" si="106"/>
        <v>156</v>
      </c>
      <c r="AY346" s="68" t="s">
        <v>18231</v>
      </c>
      <c r="AZ346" s="68" t="s">
        <v>18231</v>
      </c>
    </row>
    <row r="347" spans="6:52" x14ac:dyDescent="0.25">
      <c r="F347" s="62">
        <v>0</v>
      </c>
      <c r="H347" s="80">
        <v>46171</v>
      </c>
      <c r="I347" s="80">
        <v>46171</v>
      </c>
      <c r="J347" s="62" t="str">
        <f t="shared" si="107"/>
        <v>BH15240</v>
      </c>
      <c r="K347" s="62" t="str">
        <f t="shared" si="108"/>
        <v>XK18030</v>
      </c>
      <c r="L347" s="67" t="s">
        <v>18231</v>
      </c>
      <c r="O347" s="67" t="s">
        <v>15124</v>
      </c>
      <c r="S347" s="68" t="s">
        <v>18231</v>
      </c>
      <c r="U347" s="67" t="s">
        <v>7425</v>
      </c>
      <c r="V347" s="67">
        <v>60</v>
      </c>
      <c r="W347" s="67" t="s">
        <v>41</v>
      </c>
      <c r="X347" s="67" t="s">
        <v>42</v>
      </c>
      <c r="Z347" s="62" t="str">
        <f t="shared" si="98"/>
        <v>131</v>
      </c>
      <c r="AA347" s="62" t="str">
        <f t="shared" si="99"/>
        <v>5111</v>
      </c>
      <c r="AB347" s="62" t="s">
        <v>19</v>
      </c>
      <c r="AC347" s="67">
        <v>2</v>
      </c>
      <c r="AE347" s="67">
        <v>46000</v>
      </c>
      <c r="AF347" s="67">
        <v>92000</v>
      </c>
      <c r="AH347" s="62">
        <f t="shared" si="100"/>
        <v>0</v>
      </c>
      <c r="AI347" s="62" t="str">
        <f t="shared" si="101"/>
        <v>5111</v>
      </c>
      <c r="AN347" s="62">
        <v>8</v>
      </c>
      <c r="AP347" s="62">
        <f t="shared" si="102"/>
        <v>7360</v>
      </c>
      <c r="AQ347" s="62" t="str">
        <f t="shared" si="103"/>
        <v>33311</v>
      </c>
      <c r="AR347" s="62" t="str">
        <f t="shared" si="104"/>
        <v>1</v>
      </c>
      <c r="AS347" s="78" t="s">
        <v>7217</v>
      </c>
      <c r="AT347" s="67" t="str">
        <f t="shared" si="105"/>
        <v>632</v>
      </c>
      <c r="AU347" s="67" t="str">
        <f t="shared" si="106"/>
        <v>156</v>
      </c>
      <c r="AY347" s="68" t="s">
        <v>18231</v>
      </c>
      <c r="AZ347" s="68" t="s">
        <v>18231</v>
      </c>
    </row>
    <row r="348" spans="6:52" x14ac:dyDescent="0.25">
      <c r="F348" s="62">
        <v>0</v>
      </c>
      <c r="H348" s="80">
        <v>46171</v>
      </c>
      <c r="I348" s="80">
        <v>46171</v>
      </c>
      <c r="J348" s="62" t="str">
        <f t="shared" si="107"/>
        <v>BH15240</v>
      </c>
      <c r="K348" s="62" t="str">
        <f t="shared" si="108"/>
        <v>XK18030</v>
      </c>
      <c r="L348" s="67" t="s">
        <v>18231</v>
      </c>
      <c r="O348" s="67" t="s">
        <v>15124</v>
      </c>
      <c r="S348" s="68" t="s">
        <v>18231</v>
      </c>
      <c r="U348" s="67" t="s">
        <v>7425</v>
      </c>
      <c r="V348" s="67">
        <v>60</v>
      </c>
      <c r="W348" s="67" t="s">
        <v>37</v>
      </c>
      <c r="X348" s="67" t="s">
        <v>38</v>
      </c>
      <c r="Z348" s="62" t="str">
        <f t="shared" si="98"/>
        <v>131</v>
      </c>
      <c r="AA348" s="62" t="str">
        <f t="shared" si="99"/>
        <v>5111</v>
      </c>
      <c r="AB348" s="62" t="s">
        <v>19</v>
      </c>
      <c r="AC348" s="67">
        <v>3</v>
      </c>
      <c r="AE348" s="67">
        <v>43560</v>
      </c>
      <c r="AF348" s="67">
        <v>130680</v>
      </c>
      <c r="AH348" s="62">
        <f t="shared" si="100"/>
        <v>0</v>
      </c>
      <c r="AI348" s="62" t="str">
        <f t="shared" si="101"/>
        <v>5111</v>
      </c>
      <c r="AN348" s="62">
        <v>8</v>
      </c>
      <c r="AP348" s="62">
        <f t="shared" si="102"/>
        <v>10454.4</v>
      </c>
      <c r="AQ348" s="62" t="str">
        <f t="shared" si="103"/>
        <v>33311</v>
      </c>
      <c r="AR348" s="62" t="str">
        <f t="shared" si="104"/>
        <v>1</v>
      </c>
      <c r="AS348" s="78" t="s">
        <v>7217</v>
      </c>
      <c r="AT348" s="67" t="str">
        <f t="shared" si="105"/>
        <v>632</v>
      </c>
      <c r="AU348" s="67" t="str">
        <f t="shared" si="106"/>
        <v>156</v>
      </c>
      <c r="AY348" s="68" t="s">
        <v>18231</v>
      </c>
      <c r="AZ348" s="68" t="s">
        <v>18231</v>
      </c>
    </row>
    <row r="349" spans="6:52" x14ac:dyDescent="0.25">
      <c r="F349" s="62">
        <v>0</v>
      </c>
      <c r="H349" s="80">
        <v>46171</v>
      </c>
      <c r="I349" s="80">
        <v>46171</v>
      </c>
      <c r="J349" s="62" t="str">
        <f t="shared" si="107"/>
        <v>BH15240</v>
      </c>
      <c r="K349" s="62" t="str">
        <f t="shared" si="108"/>
        <v>XK18030</v>
      </c>
      <c r="L349" s="67" t="s">
        <v>18231</v>
      </c>
      <c r="O349" s="67" t="s">
        <v>15124</v>
      </c>
      <c r="S349" s="68" t="s">
        <v>18231</v>
      </c>
      <c r="U349" s="67" t="s">
        <v>7425</v>
      </c>
      <c r="V349" s="67">
        <v>60</v>
      </c>
      <c r="W349" s="67" t="s">
        <v>29</v>
      </c>
      <c r="X349" s="67" t="s">
        <v>30</v>
      </c>
      <c r="Z349" s="62" t="str">
        <f t="shared" si="98"/>
        <v>131</v>
      </c>
      <c r="AA349" s="62" t="str">
        <f t="shared" si="99"/>
        <v>5111</v>
      </c>
      <c r="AB349" s="62" t="s">
        <v>19</v>
      </c>
      <c r="AC349" s="67">
        <v>3</v>
      </c>
      <c r="AE349" s="67">
        <v>74250</v>
      </c>
      <c r="AF349" s="67">
        <v>222750</v>
      </c>
      <c r="AH349" s="62">
        <f t="shared" si="100"/>
        <v>0</v>
      </c>
      <c r="AI349" s="62" t="str">
        <f t="shared" si="101"/>
        <v>5111</v>
      </c>
      <c r="AN349" s="62">
        <v>8</v>
      </c>
      <c r="AP349" s="62">
        <f t="shared" si="102"/>
        <v>17820</v>
      </c>
      <c r="AQ349" s="62" t="str">
        <f t="shared" si="103"/>
        <v>33311</v>
      </c>
      <c r="AR349" s="62" t="str">
        <f t="shared" si="104"/>
        <v>1</v>
      </c>
      <c r="AS349" s="78" t="s">
        <v>7217</v>
      </c>
      <c r="AT349" s="67" t="str">
        <f t="shared" si="105"/>
        <v>632</v>
      </c>
      <c r="AU349" s="67" t="str">
        <f t="shared" si="106"/>
        <v>156</v>
      </c>
      <c r="AY349" s="68" t="s">
        <v>18231</v>
      </c>
      <c r="AZ349" s="68" t="s">
        <v>18231</v>
      </c>
    </row>
    <row r="350" spans="6:52" x14ac:dyDescent="0.25">
      <c r="F350" s="62">
        <v>0</v>
      </c>
      <c r="H350" s="80">
        <v>46171</v>
      </c>
      <c r="I350" s="80">
        <v>46171</v>
      </c>
      <c r="J350" s="62" t="str">
        <f t="shared" si="107"/>
        <v>BH15241</v>
      </c>
      <c r="K350" s="62" t="str">
        <f t="shared" si="108"/>
        <v>XK18031</v>
      </c>
      <c r="L350" s="67" t="s">
        <v>18232</v>
      </c>
      <c r="O350" s="67" t="s">
        <v>15111</v>
      </c>
      <c r="S350" s="68" t="s">
        <v>18232</v>
      </c>
      <c r="U350" s="67" t="s">
        <v>1837</v>
      </c>
      <c r="V350" s="67">
        <v>60</v>
      </c>
      <c r="W350" s="67" t="s">
        <v>25</v>
      </c>
      <c r="X350" s="67" t="s">
        <v>26</v>
      </c>
      <c r="Z350" s="62" t="str">
        <f t="shared" si="98"/>
        <v>131</v>
      </c>
      <c r="AA350" s="62" t="str">
        <f t="shared" si="99"/>
        <v>5111</v>
      </c>
      <c r="AB350" s="62" t="s">
        <v>19</v>
      </c>
      <c r="AC350" s="67">
        <v>4</v>
      </c>
      <c r="AE350" s="67">
        <v>61155</v>
      </c>
      <c r="AF350" s="67">
        <v>244620</v>
      </c>
      <c r="AH350" s="62">
        <f t="shared" si="100"/>
        <v>0</v>
      </c>
      <c r="AI350" s="62" t="str">
        <f t="shared" si="101"/>
        <v>5111</v>
      </c>
      <c r="AN350" s="62">
        <v>8</v>
      </c>
      <c r="AP350" s="62">
        <f t="shared" si="102"/>
        <v>19569.599999999999</v>
      </c>
      <c r="AQ350" s="62" t="str">
        <f t="shared" si="103"/>
        <v>33311</v>
      </c>
      <c r="AR350" s="62" t="str">
        <f t="shared" si="104"/>
        <v>1</v>
      </c>
      <c r="AS350" s="78" t="s">
        <v>7217</v>
      </c>
      <c r="AT350" s="67" t="str">
        <f t="shared" si="105"/>
        <v>632</v>
      </c>
      <c r="AU350" s="67" t="str">
        <f t="shared" si="106"/>
        <v>156</v>
      </c>
      <c r="AY350" s="68" t="s">
        <v>18232</v>
      </c>
      <c r="AZ350" s="68" t="s">
        <v>18232</v>
      </c>
    </row>
    <row r="351" spans="6:52" x14ac:dyDescent="0.25">
      <c r="F351" s="62">
        <v>0</v>
      </c>
      <c r="H351" s="80">
        <v>46171</v>
      </c>
      <c r="I351" s="80">
        <v>46171</v>
      </c>
      <c r="J351" s="62" t="str">
        <f t="shared" si="107"/>
        <v>BH15241</v>
      </c>
      <c r="K351" s="62" t="str">
        <f t="shared" si="108"/>
        <v>XK18031</v>
      </c>
      <c r="L351" s="67" t="s">
        <v>18232</v>
      </c>
      <c r="O351" s="67" t="s">
        <v>15111</v>
      </c>
      <c r="S351" s="68" t="s">
        <v>18232</v>
      </c>
      <c r="U351" s="67" t="s">
        <v>1837</v>
      </c>
      <c r="V351" s="67">
        <v>60</v>
      </c>
      <c r="W351" s="67" t="s">
        <v>22</v>
      </c>
      <c r="X351" s="67" t="s">
        <v>23</v>
      </c>
      <c r="Z351" s="62" t="str">
        <f t="shared" si="98"/>
        <v>131</v>
      </c>
      <c r="AA351" s="62" t="str">
        <f t="shared" si="99"/>
        <v>5111</v>
      </c>
      <c r="AB351" s="62" t="s">
        <v>19</v>
      </c>
      <c r="AC351" s="67">
        <v>4</v>
      </c>
      <c r="AE351" s="67">
        <v>55201</v>
      </c>
      <c r="AF351" s="67">
        <v>220804</v>
      </c>
      <c r="AH351" s="62">
        <f t="shared" si="100"/>
        <v>0</v>
      </c>
      <c r="AI351" s="62" t="str">
        <f t="shared" si="101"/>
        <v>5111</v>
      </c>
      <c r="AN351" s="62">
        <v>8</v>
      </c>
      <c r="AP351" s="62">
        <f t="shared" si="102"/>
        <v>17664.32</v>
      </c>
      <c r="AQ351" s="62" t="str">
        <f t="shared" si="103"/>
        <v>33311</v>
      </c>
      <c r="AR351" s="62" t="str">
        <f t="shared" si="104"/>
        <v>1</v>
      </c>
      <c r="AS351" s="78" t="s">
        <v>7217</v>
      </c>
      <c r="AT351" s="67" t="str">
        <f t="shared" si="105"/>
        <v>632</v>
      </c>
      <c r="AU351" s="67" t="str">
        <f t="shared" si="106"/>
        <v>156</v>
      </c>
      <c r="AY351" s="68" t="s">
        <v>18232</v>
      </c>
      <c r="AZ351" s="68" t="s">
        <v>18232</v>
      </c>
    </row>
    <row r="352" spans="6:52" x14ac:dyDescent="0.25">
      <c r="F352" s="62">
        <v>0</v>
      </c>
      <c r="H352" s="80">
        <v>46171</v>
      </c>
      <c r="I352" s="80">
        <v>46171</v>
      </c>
      <c r="J352" s="62" t="str">
        <f t="shared" si="107"/>
        <v>BH15241</v>
      </c>
      <c r="K352" s="62" t="str">
        <f t="shared" si="108"/>
        <v>XK18031</v>
      </c>
      <c r="L352" s="67" t="s">
        <v>18232</v>
      </c>
      <c r="O352" s="67" t="s">
        <v>15111</v>
      </c>
      <c r="S352" s="68" t="s">
        <v>18232</v>
      </c>
      <c r="U352" s="67" t="s">
        <v>1837</v>
      </c>
      <c r="V352" s="67">
        <v>60</v>
      </c>
      <c r="W352" s="67" t="s">
        <v>17</v>
      </c>
      <c r="X352" s="67" t="s">
        <v>18</v>
      </c>
      <c r="Z352" s="62" t="str">
        <f t="shared" si="98"/>
        <v>131</v>
      </c>
      <c r="AA352" s="62" t="str">
        <f t="shared" si="99"/>
        <v>5111</v>
      </c>
      <c r="AB352" s="62" t="s">
        <v>19</v>
      </c>
      <c r="AC352" s="67">
        <v>4</v>
      </c>
      <c r="AE352" s="67">
        <v>71081</v>
      </c>
      <c r="AF352" s="67">
        <v>284324</v>
      </c>
      <c r="AH352" s="62">
        <f t="shared" si="100"/>
        <v>0</v>
      </c>
      <c r="AI352" s="62" t="str">
        <f t="shared" si="101"/>
        <v>5111</v>
      </c>
      <c r="AN352" s="62">
        <v>8</v>
      </c>
      <c r="AP352" s="62">
        <f t="shared" si="102"/>
        <v>22745.919999999998</v>
      </c>
      <c r="AQ352" s="62" t="str">
        <f t="shared" si="103"/>
        <v>33311</v>
      </c>
      <c r="AR352" s="62" t="str">
        <f t="shared" si="104"/>
        <v>1</v>
      </c>
      <c r="AS352" s="78" t="s">
        <v>7217</v>
      </c>
      <c r="AT352" s="67" t="str">
        <f t="shared" si="105"/>
        <v>632</v>
      </c>
      <c r="AU352" s="67" t="str">
        <f t="shared" si="106"/>
        <v>156</v>
      </c>
      <c r="AY352" s="68" t="s">
        <v>18232</v>
      </c>
      <c r="AZ352" s="68" t="s">
        <v>18232</v>
      </c>
    </row>
    <row r="353" spans="6:52" x14ac:dyDescent="0.25">
      <c r="F353" s="62">
        <v>0</v>
      </c>
      <c r="H353" s="80">
        <v>46171</v>
      </c>
      <c r="I353" s="80">
        <v>46171</v>
      </c>
      <c r="J353" s="62" t="str">
        <f t="shared" si="107"/>
        <v>BH15241</v>
      </c>
      <c r="K353" s="62" t="str">
        <f t="shared" si="108"/>
        <v>XK18031</v>
      </c>
      <c r="L353" s="67" t="s">
        <v>18232</v>
      </c>
      <c r="O353" s="67" t="s">
        <v>15111</v>
      </c>
      <c r="S353" s="68" t="s">
        <v>18232</v>
      </c>
      <c r="U353" s="67" t="s">
        <v>1837</v>
      </c>
      <c r="V353" s="67">
        <v>60</v>
      </c>
      <c r="W353" s="67" t="s">
        <v>20</v>
      </c>
      <c r="X353" s="67" t="s">
        <v>21</v>
      </c>
      <c r="Z353" s="62" t="str">
        <f t="shared" si="98"/>
        <v>131</v>
      </c>
      <c r="AA353" s="62" t="str">
        <f t="shared" si="99"/>
        <v>5111</v>
      </c>
      <c r="AB353" s="62" t="s">
        <v>19</v>
      </c>
      <c r="AC353" s="67">
        <v>4</v>
      </c>
      <c r="AE353" s="67">
        <v>116611</v>
      </c>
      <c r="AF353" s="67">
        <v>466444</v>
      </c>
      <c r="AH353" s="62">
        <f t="shared" si="100"/>
        <v>0</v>
      </c>
      <c r="AI353" s="62" t="str">
        <f t="shared" si="101"/>
        <v>5111</v>
      </c>
      <c r="AN353" s="62">
        <v>8</v>
      </c>
      <c r="AP353" s="62">
        <f t="shared" si="102"/>
        <v>37315.519999999997</v>
      </c>
      <c r="AQ353" s="62" t="str">
        <f t="shared" si="103"/>
        <v>33311</v>
      </c>
      <c r="AR353" s="62" t="str">
        <f t="shared" si="104"/>
        <v>1</v>
      </c>
      <c r="AS353" s="78" t="s">
        <v>7217</v>
      </c>
      <c r="AT353" s="67" t="str">
        <f t="shared" si="105"/>
        <v>632</v>
      </c>
      <c r="AU353" s="67" t="str">
        <f t="shared" si="106"/>
        <v>156</v>
      </c>
      <c r="AY353" s="68" t="s">
        <v>18232</v>
      </c>
      <c r="AZ353" s="68" t="s">
        <v>18232</v>
      </c>
    </row>
    <row r="354" spans="6:52" x14ac:dyDescent="0.25">
      <c r="F354" s="62">
        <v>0</v>
      </c>
      <c r="H354" s="80">
        <v>46171</v>
      </c>
      <c r="I354" s="80">
        <v>46171</v>
      </c>
      <c r="J354" s="62" t="str">
        <f t="shared" si="107"/>
        <v>BH15242</v>
      </c>
      <c r="K354" s="62" t="str">
        <f t="shared" si="108"/>
        <v>XK18032</v>
      </c>
      <c r="L354" s="67" t="s">
        <v>18233</v>
      </c>
      <c r="O354" s="67" t="s">
        <v>15111</v>
      </c>
      <c r="S354" s="68" t="s">
        <v>18233</v>
      </c>
      <c r="U354" s="67" t="s">
        <v>1837</v>
      </c>
      <c r="V354" s="67">
        <v>60</v>
      </c>
      <c r="W354" s="67" t="s">
        <v>31</v>
      </c>
      <c r="X354" s="67" t="s">
        <v>32</v>
      </c>
      <c r="Z354" s="62" t="str">
        <f t="shared" si="98"/>
        <v>131</v>
      </c>
      <c r="AA354" s="62" t="str">
        <f t="shared" si="99"/>
        <v>5111</v>
      </c>
      <c r="AB354" s="62" t="s">
        <v>19</v>
      </c>
      <c r="AC354" s="67">
        <v>4</v>
      </c>
      <c r="AE354" s="67">
        <v>70950</v>
      </c>
      <c r="AF354" s="67">
        <v>283800</v>
      </c>
      <c r="AH354" s="62">
        <f t="shared" si="100"/>
        <v>0</v>
      </c>
      <c r="AI354" s="62" t="str">
        <f t="shared" si="101"/>
        <v>5111</v>
      </c>
      <c r="AN354" s="62">
        <v>8</v>
      </c>
      <c r="AP354" s="62">
        <f t="shared" si="102"/>
        <v>22704</v>
      </c>
      <c r="AQ354" s="62" t="str">
        <f t="shared" si="103"/>
        <v>33311</v>
      </c>
      <c r="AR354" s="62" t="str">
        <f t="shared" si="104"/>
        <v>1</v>
      </c>
      <c r="AS354" s="78" t="s">
        <v>7217</v>
      </c>
      <c r="AT354" s="67" t="str">
        <f t="shared" si="105"/>
        <v>632</v>
      </c>
      <c r="AU354" s="67" t="str">
        <f t="shared" si="106"/>
        <v>156</v>
      </c>
      <c r="AY354" s="68" t="s">
        <v>18233</v>
      </c>
      <c r="AZ354" s="68" t="s">
        <v>18233</v>
      </c>
    </row>
    <row r="355" spans="6:52" x14ac:dyDescent="0.25">
      <c r="F355" s="62">
        <v>0</v>
      </c>
      <c r="H355" s="80">
        <v>46171</v>
      </c>
      <c r="I355" s="80">
        <v>46171</v>
      </c>
      <c r="J355" s="62" t="str">
        <f t="shared" si="107"/>
        <v>BH15242</v>
      </c>
      <c r="K355" s="62" t="str">
        <f t="shared" si="108"/>
        <v>XK18032</v>
      </c>
      <c r="L355" s="67" t="s">
        <v>18233</v>
      </c>
      <c r="O355" s="67" t="s">
        <v>15111</v>
      </c>
      <c r="S355" s="68" t="s">
        <v>18233</v>
      </c>
      <c r="U355" s="67" t="s">
        <v>1837</v>
      </c>
      <c r="V355" s="67">
        <v>60</v>
      </c>
      <c r="W355" s="67" t="s">
        <v>25</v>
      </c>
      <c r="X355" s="67" t="s">
        <v>26</v>
      </c>
      <c r="Z355" s="62" t="str">
        <f t="shared" si="98"/>
        <v>131</v>
      </c>
      <c r="AA355" s="62" t="str">
        <f t="shared" si="99"/>
        <v>5111</v>
      </c>
      <c r="AB355" s="62" t="s">
        <v>19</v>
      </c>
      <c r="AC355" s="67">
        <v>6</v>
      </c>
      <c r="AE355" s="67">
        <v>61155</v>
      </c>
      <c r="AF355" s="67">
        <v>366930</v>
      </c>
      <c r="AH355" s="62">
        <f t="shared" si="100"/>
        <v>0</v>
      </c>
      <c r="AI355" s="62" t="str">
        <f t="shared" si="101"/>
        <v>5111</v>
      </c>
      <c r="AN355" s="62">
        <v>8</v>
      </c>
      <c r="AP355" s="62">
        <f t="shared" si="102"/>
        <v>29354.400000000001</v>
      </c>
      <c r="AQ355" s="62" t="str">
        <f t="shared" si="103"/>
        <v>33311</v>
      </c>
      <c r="AR355" s="62" t="str">
        <f t="shared" si="104"/>
        <v>1</v>
      </c>
      <c r="AS355" s="78" t="s">
        <v>7217</v>
      </c>
      <c r="AT355" s="67" t="str">
        <f t="shared" si="105"/>
        <v>632</v>
      </c>
      <c r="AU355" s="67" t="str">
        <f t="shared" si="106"/>
        <v>156</v>
      </c>
      <c r="AY355" s="68" t="s">
        <v>18233</v>
      </c>
      <c r="AZ355" s="68" t="s">
        <v>18233</v>
      </c>
    </row>
    <row r="356" spans="6:52" x14ac:dyDescent="0.25">
      <c r="F356" s="62">
        <v>0</v>
      </c>
      <c r="H356" s="80">
        <v>46171</v>
      </c>
      <c r="I356" s="80">
        <v>46171</v>
      </c>
      <c r="J356" s="62" t="str">
        <f t="shared" si="107"/>
        <v>BH15242</v>
      </c>
      <c r="K356" s="62" t="str">
        <f t="shared" si="108"/>
        <v>XK18032</v>
      </c>
      <c r="L356" s="67" t="s">
        <v>18233</v>
      </c>
      <c r="O356" s="67" t="s">
        <v>15111</v>
      </c>
      <c r="S356" s="68" t="s">
        <v>18233</v>
      </c>
      <c r="U356" s="67" t="s">
        <v>1837</v>
      </c>
      <c r="V356" s="67">
        <v>60</v>
      </c>
      <c r="W356" s="67" t="s">
        <v>20</v>
      </c>
      <c r="X356" s="67" t="s">
        <v>21</v>
      </c>
      <c r="Z356" s="62" t="str">
        <f t="shared" si="98"/>
        <v>131</v>
      </c>
      <c r="AA356" s="62" t="str">
        <f t="shared" si="99"/>
        <v>5111</v>
      </c>
      <c r="AB356" s="62" t="s">
        <v>19</v>
      </c>
      <c r="AC356" s="67">
        <v>4</v>
      </c>
      <c r="AE356" s="67">
        <v>116611</v>
      </c>
      <c r="AF356" s="67">
        <v>466444</v>
      </c>
      <c r="AH356" s="62">
        <f t="shared" si="100"/>
        <v>0</v>
      </c>
      <c r="AI356" s="62" t="str">
        <f t="shared" si="101"/>
        <v>5111</v>
      </c>
      <c r="AN356" s="62">
        <v>8</v>
      </c>
      <c r="AP356" s="62">
        <f t="shared" si="102"/>
        <v>37315.519999999997</v>
      </c>
      <c r="AQ356" s="62" t="str">
        <f t="shared" si="103"/>
        <v>33311</v>
      </c>
      <c r="AR356" s="62" t="str">
        <f t="shared" si="104"/>
        <v>1</v>
      </c>
      <c r="AS356" s="78" t="s">
        <v>7217</v>
      </c>
      <c r="AT356" s="67" t="str">
        <f t="shared" si="105"/>
        <v>632</v>
      </c>
      <c r="AU356" s="67" t="str">
        <f t="shared" si="106"/>
        <v>156</v>
      </c>
      <c r="AY356" s="68" t="s">
        <v>18233</v>
      </c>
      <c r="AZ356" s="68" t="s">
        <v>18233</v>
      </c>
    </row>
    <row r="357" spans="6:52" x14ac:dyDescent="0.25">
      <c r="F357" s="62">
        <v>0</v>
      </c>
      <c r="H357" s="80">
        <v>46171</v>
      </c>
      <c r="I357" s="80">
        <v>46171</v>
      </c>
      <c r="J357" s="62" t="str">
        <f t="shared" si="107"/>
        <v>BH15242</v>
      </c>
      <c r="K357" s="62" t="str">
        <f t="shared" si="108"/>
        <v>XK18032</v>
      </c>
      <c r="L357" s="67" t="s">
        <v>18233</v>
      </c>
      <c r="O357" s="67" t="s">
        <v>15111</v>
      </c>
      <c r="S357" s="68" t="s">
        <v>18233</v>
      </c>
      <c r="U357" s="67" t="s">
        <v>1837</v>
      </c>
      <c r="V357" s="67">
        <v>60</v>
      </c>
      <c r="W357" s="67" t="s">
        <v>18169</v>
      </c>
      <c r="X357" s="67" t="s">
        <v>18257</v>
      </c>
      <c r="Z357" s="62" t="str">
        <f t="shared" si="98"/>
        <v>131</v>
      </c>
      <c r="AA357" s="62" t="str">
        <f t="shared" si="99"/>
        <v>5111</v>
      </c>
      <c r="AB357" s="62" t="s">
        <v>19</v>
      </c>
      <c r="AC357" s="67">
        <v>4</v>
      </c>
      <c r="AE357" s="67">
        <v>89285</v>
      </c>
      <c r="AF357" s="67">
        <v>357140</v>
      </c>
      <c r="AH357" s="62">
        <f t="shared" si="100"/>
        <v>0</v>
      </c>
      <c r="AI357" s="62" t="str">
        <f t="shared" si="101"/>
        <v>5111</v>
      </c>
      <c r="AN357" s="62">
        <v>8</v>
      </c>
      <c r="AP357" s="62">
        <f t="shared" si="102"/>
        <v>28571.200000000001</v>
      </c>
      <c r="AQ357" s="62" t="str">
        <f t="shared" si="103"/>
        <v>33311</v>
      </c>
      <c r="AR357" s="62" t="str">
        <f t="shared" si="104"/>
        <v>1</v>
      </c>
      <c r="AS357" s="78" t="s">
        <v>7217</v>
      </c>
      <c r="AT357" s="67" t="str">
        <f t="shared" si="105"/>
        <v>632</v>
      </c>
      <c r="AU357" s="67" t="str">
        <f t="shared" si="106"/>
        <v>156</v>
      </c>
      <c r="AY357" s="68" t="s">
        <v>18233</v>
      </c>
      <c r="AZ357" s="68" t="s">
        <v>18233</v>
      </c>
    </row>
    <row r="358" spans="6:52" x14ac:dyDescent="0.25">
      <c r="F358" s="62">
        <v>0</v>
      </c>
      <c r="H358" s="80">
        <v>46171</v>
      </c>
      <c r="I358" s="80">
        <v>46171</v>
      </c>
      <c r="J358" s="62" t="str">
        <f t="shared" si="107"/>
        <v>BH15242</v>
      </c>
      <c r="K358" s="62" t="str">
        <f t="shared" si="108"/>
        <v>XK18032</v>
      </c>
      <c r="L358" s="67" t="s">
        <v>18233</v>
      </c>
      <c r="O358" s="67" t="s">
        <v>15111</v>
      </c>
      <c r="S358" s="68" t="s">
        <v>18233</v>
      </c>
      <c r="U358" s="67" t="s">
        <v>1837</v>
      </c>
      <c r="V358" s="67">
        <v>60</v>
      </c>
      <c r="W358" s="67" t="s">
        <v>37</v>
      </c>
      <c r="X358" s="67" t="s">
        <v>38</v>
      </c>
      <c r="Z358" s="62" t="str">
        <f t="shared" si="98"/>
        <v>131</v>
      </c>
      <c r="AA358" s="62" t="str">
        <f t="shared" si="99"/>
        <v>5111</v>
      </c>
      <c r="AB358" s="62" t="s">
        <v>19</v>
      </c>
      <c r="AC358" s="67">
        <v>4</v>
      </c>
      <c r="AE358" s="67">
        <v>43560</v>
      </c>
      <c r="AF358" s="67">
        <v>174240</v>
      </c>
      <c r="AH358" s="62">
        <f t="shared" si="100"/>
        <v>0</v>
      </c>
      <c r="AI358" s="62" t="str">
        <f t="shared" si="101"/>
        <v>5111</v>
      </c>
      <c r="AN358" s="62">
        <v>8</v>
      </c>
      <c r="AP358" s="62">
        <f t="shared" si="102"/>
        <v>13939.2</v>
      </c>
      <c r="AQ358" s="62" t="str">
        <f t="shared" si="103"/>
        <v>33311</v>
      </c>
      <c r="AR358" s="62" t="str">
        <f t="shared" si="104"/>
        <v>1</v>
      </c>
      <c r="AS358" s="78" t="s">
        <v>7217</v>
      </c>
      <c r="AT358" s="67" t="str">
        <f t="shared" si="105"/>
        <v>632</v>
      </c>
      <c r="AU358" s="67" t="str">
        <f t="shared" si="106"/>
        <v>156</v>
      </c>
      <c r="AY358" s="68" t="s">
        <v>18233</v>
      </c>
      <c r="AZ358" s="68" t="s">
        <v>18233</v>
      </c>
    </row>
    <row r="359" spans="6:52" x14ac:dyDescent="0.25">
      <c r="F359" s="62">
        <v>0</v>
      </c>
      <c r="H359" s="80">
        <v>46171</v>
      </c>
      <c r="I359" s="80">
        <v>46171</v>
      </c>
      <c r="J359" s="62" t="str">
        <f t="shared" si="107"/>
        <v>BH15242</v>
      </c>
      <c r="K359" s="62" t="str">
        <f t="shared" si="108"/>
        <v>XK18032</v>
      </c>
      <c r="L359" s="67" t="s">
        <v>18233</v>
      </c>
      <c r="O359" s="67" t="s">
        <v>15111</v>
      </c>
      <c r="S359" s="68" t="s">
        <v>18233</v>
      </c>
      <c r="U359" s="67" t="s">
        <v>1837</v>
      </c>
      <c r="V359" s="67">
        <v>60</v>
      </c>
      <c r="W359" s="67" t="s">
        <v>22</v>
      </c>
      <c r="X359" s="67" t="s">
        <v>23</v>
      </c>
      <c r="Z359" s="62" t="str">
        <f t="shared" si="98"/>
        <v>131</v>
      </c>
      <c r="AA359" s="62" t="str">
        <f t="shared" si="99"/>
        <v>5111</v>
      </c>
      <c r="AB359" s="62" t="s">
        <v>19</v>
      </c>
      <c r="AC359" s="67">
        <v>6</v>
      </c>
      <c r="AE359" s="67">
        <v>55201</v>
      </c>
      <c r="AF359" s="67">
        <v>331206</v>
      </c>
      <c r="AH359" s="62">
        <f t="shared" si="100"/>
        <v>0</v>
      </c>
      <c r="AI359" s="62" t="str">
        <f t="shared" si="101"/>
        <v>5111</v>
      </c>
      <c r="AN359" s="62">
        <v>8</v>
      </c>
      <c r="AP359" s="62">
        <f t="shared" si="102"/>
        <v>26496.48</v>
      </c>
      <c r="AQ359" s="62" t="str">
        <f t="shared" si="103"/>
        <v>33311</v>
      </c>
      <c r="AR359" s="62" t="str">
        <f t="shared" si="104"/>
        <v>1</v>
      </c>
      <c r="AS359" s="78" t="s">
        <v>7217</v>
      </c>
      <c r="AT359" s="67" t="str">
        <f t="shared" si="105"/>
        <v>632</v>
      </c>
      <c r="AU359" s="67" t="str">
        <f t="shared" si="106"/>
        <v>156</v>
      </c>
      <c r="AY359" s="68" t="s">
        <v>18233</v>
      </c>
      <c r="AZ359" s="68" t="s">
        <v>18233</v>
      </c>
    </row>
    <row r="360" spans="6:52" x14ac:dyDescent="0.25">
      <c r="F360" s="62">
        <v>0</v>
      </c>
      <c r="H360" s="80">
        <v>46171</v>
      </c>
      <c r="I360" s="80">
        <v>46171</v>
      </c>
      <c r="J360" s="62" t="str">
        <f t="shared" si="107"/>
        <v>BH15242</v>
      </c>
      <c r="K360" s="62" t="str">
        <f t="shared" si="108"/>
        <v>XK18032</v>
      </c>
      <c r="L360" s="67" t="s">
        <v>18233</v>
      </c>
      <c r="O360" s="67" t="s">
        <v>15111</v>
      </c>
      <c r="S360" s="68" t="s">
        <v>18233</v>
      </c>
      <c r="U360" s="67" t="s">
        <v>1837</v>
      </c>
      <c r="V360" s="67">
        <v>60</v>
      </c>
      <c r="W360" s="67" t="s">
        <v>29</v>
      </c>
      <c r="X360" s="67" t="s">
        <v>30</v>
      </c>
      <c r="Z360" s="62" t="str">
        <f t="shared" si="98"/>
        <v>131</v>
      </c>
      <c r="AA360" s="62" t="str">
        <f t="shared" si="99"/>
        <v>5111</v>
      </c>
      <c r="AB360" s="62" t="s">
        <v>19</v>
      </c>
      <c r="AC360" s="67">
        <v>4</v>
      </c>
      <c r="AE360" s="67">
        <v>74250</v>
      </c>
      <c r="AF360" s="67">
        <v>297000</v>
      </c>
      <c r="AH360" s="62">
        <f t="shared" si="100"/>
        <v>0</v>
      </c>
      <c r="AI360" s="62" t="str">
        <f t="shared" si="101"/>
        <v>5111</v>
      </c>
      <c r="AN360" s="62">
        <v>8</v>
      </c>
      <c r="AP360" s="62">
        <f t="shared" si="102"/>
        <v>23760</v>
      </c>
      <c r="AQ360" s="62" t="str">
        <f t="shared" si="103"/>
        <v>33311</v>
      </c>
      <c r="AR360" s="62" t="str">
        <f t="shared" si="104"/>
        <v>1</v>
      </c>
      <c r="AS360" s="78" t="s">
        <v>7217</v>
      </c>
      <c r="AT360" s="67" t="str">
        <f t="shared" si="105"/>
        <v>632</v>
      </c>
      <c r="AU360" s="67" t="str">
        <f t="shared" si="106"/>
        <v>156</v>
      </c>
      <c r="AY360" s="68" t="s">
        <v>18233</v>
      </c>
      <c r="AZ360" s="68" t="s">
        <v>18233</v>
      </c>
    </row>
    <row r="361" spans="6:52" x14ac:dyDescent="0.25">
      <c r="F361" s="62">
        <v>0</v>
      </c>
      <c r="H361" s="80">
        <v>46171</v>
      </c>
      <c r="I361" s="80">
        <v>46171</v>
      </c>
      <c r="J361" s="62" t="str">
        <f t="shared" si="107"/>
        <v>BH15243</v>
      </c>
      <c r="K361" s="62" t="str">
        <f t="shared" si="108"/>
        <v>XK18033</v>
      </c>
      <c r="L361" s="67" t="s">
        <v>18234</v>
      </c>
      <c r="O361" s="67" t="s">
        <v>15164</v>
      </c>
      <c r="S361" s="68" t="s">
        <v>18234</v>
      </c>
      <c r="U361" s="67" t="s">
        <v>1837</v>
      </c>
      <c r="V361" s="67">
        <v>60</v>
      </c>
      <c r="W361" s="67" t="s">
        <v>31</v>
      </c>
      <c r="X361" s="67" t="s">
        <v>32</v>
      </c>
      <c r="Z361" s="62" t="str">
        <f t="shared" si="98"/>
        <v>131</v>
      </c>
      <c r="AA361" s="62" t="str">
        <f t="shared" si="99"/>
        <v>5111</v>
      </c>
      <c r="AB361" s="62" t="s">
        <v>19</v>
      </c>
      <c r="AC361" s="67">
        <v>3</v>
      </c>
      <c r="AE361" s="67">
        <v>70950</v>
      </c>
      <c r="AF361" s="67">
        <v>212850</v>
      </c>
      <c r="AH361" s="62">
        <f t="shared" si="100"/>
        <v>0</v>
      </c>
      <c r="AI361" s="62" t="str">
        <f t="shared" si="101"/>
        <v>5111</v>
      </c>
      <c r="AN361" s="62">
        <v>8</v>
      </c>
      <c r="AP361" s="62">
        <f t="shared" si="102"/>
        <v>17028</v>
      </c>
      <c r="AQ361" s="62" t="str">
        <f t="shared" si="103"/>
        <v>33311</v>
      </c>
      <c r="AR361" s="62" t="str">
        <f t="shared" si="104"/>
        <v>1</v>
      </c>
      <c r="AS361" s="78" t="s">
        <v>7217</v>
      </c>
      <c r="AT361" s="67" t="str">
        <f t="shared" si="105"/>
        <v>632</v>
      </c>
      <c r="AU361" s="67" t="str">
        <f t="shared" si="106"/>
        <v>156</v>
      </c>
      <c r="AY361" s="68" t="s">
        <v>18234</v>
      </c>
      <c r="AZ361" s="68" t="s">
        <v>18234</v>
      </c>
    </row>
    <row r="362" spans="6:52" x14ac:dyDescent="0.25">
      <c r="F362" s="62">
        <v>0</v>
      </c>
      <c r="H362" s="80">
        <v>46171</v>
      </c>
      <c r="I362" s="80">
        <v>46171</v>
      </c>
      <c r="J362" s="62" t="str">
        <f t="shared" si="107"/>
        <v>BH15243</v>
      </c>
      <c r="K362" s="62" t="str">
        <f t="shared" si="108"/>
        <v>XK18033</v>
      </c>
      <c r="L362" s="67" t="s">
        <v>18234</v>
      </c>
      <c r="O362" s="67" t="s">
        <v>15164</v>
      </c>
      <c r="S362" s="68" t="s">
        <v>18234</v>
      </c>
      <c r="U362" s="67" t="s">
        <v>1837</v>
      </c>
      <c r="V362" s="67">
        <v>60</v>
      </c>
      <c r="W362" s="67" t="s">
        <v>29</v>
      </c>
      <c r="X362" s="67" t="s">
        <v>30</v>
      </c>
      <c r="Z362" s="62" t="str">
        <f t="shared" si="98"/>
        <v>131</v>
      </c>
      <c r="AA362" s="62" t="str">
        <f t="shared" si="99"/>
        <v>5111</v>
      </c>
      <c r="AB362" s="62" t="s">
        <v>19</v>
      </c>
      <c r="AC362" s="67">
        <v>4</v>
      </c>
      <c r="AE362" s="67">
        <v>74250</v>
      </c>
      <c r="AF362" s="67">
        <v>297000</v>
      </c>
      <c r="AH362" s="62">
        <f t="shared" si="100"/>
        <v>0</v>
      </c>
      <c r="AI362" s="62" t="str">
        <f t="shared" si="101"/>
        <v>5111</v>
      </c>
      <c r="AN362" s="62">
        <v>8</v>
      </c>
      <c r="AP362" s="62">
        <f t="shared" si="102"/>
        <v>23760</v>
      </c>
      <c r="AQ362" s="62" t="str">
        <f t="shared" si="103"/>
        <v>33311</v>
      </c>
      <c r="AR362" s="62" t="str">
        <f t="shared" si="104"/>
        <v>1</v>
      </c>
      <c r="AS362" s="78" t="s">
        <v>7217</v>
      </c>
      <c r="AT362" s="67" t="str">
        <f t="shared" si="105"/>
        <v>632</v>
      </c>
      <c r="AU362" s="67" t="str">
        <f t="shared" si="106"/>
        <v>156</v>
      </c>
      <c r="AY362" s="68" t="s">
        <v>18234</v>
      </c>
      <c r="AZ362" s="68" t="s">
        <v>18234</v>
      </c>
    </row>
    <row r="363" spans="6:52" x14ac:dyDescent="0.25">
      <c r="F363" s="62">
        <v>0</v>
      </c>
      <c r="H363" s="80">
        <v>46171</v>
      </c>
      <c r="I363" s="80">
        <v>46171</v>
      </c>
      <c r="J363" s="62" t="str">
        <f t="shared" si="107"/>
        <v>BH15243</v>
      </c>
      <c r="K363" s="62" t="str">
        <f t="shared" si="108"/>
        <v>XK18033</v>
      </c>
      <c r="L363" s="67" t="s">
        <v>18234</v>
      </c>
      <c r="O363" s="67" t="s">
        <v>15164</v>
      </c>
      <c r="S363" s="68" t="s">
        <v>18234</v>
      </c>
      <c r="U363" s="67" t="s">
        <v>1837</v>
      </c>
      <c r="V363" s="67">
        <v>60</v>
      </c>
      <c r="W363" s="67" t="s">
        <v>41</v>
      </c>
      <c r="X363" s="67" t="s">
        <v>42</v>
      </c>
      <c r="Z363" s="62" t="str">
        <f t="shared" si="98"/>
        <v>131</v>
      </c>
      <c r="AA363" s="62" t="str">
        <f t="shared" si="99"/>
        <v>5111</v>
      </c>
      <c r="AB363" s="62" t="s">
        <v>19</v>
      </c>
      <c r="AC363" s="67">
        <v>2</v>
      </c>
      <c r="AE363" s="67">
        <v>46000</v>
      </c>
      <c r="AF363" s="67">
        <v>92000</v>
      </c>
      <c r="AH363" s="62">
        <f t="shared" si="100"/>
        <v>0</v>
      </c>
      <c r="AI363" s="62" t="str">
        <f t="shared" si="101"/>
        <v>5111</v>
      </c>
      <c r="AN363" s="62">
        <v>8</v>
      </c>
      <c r="AP363" s="62">
        <f t="shared" si="102"/>
        <v>7360</v>
      </c>
      <c r="AQ363" s="62" t="str">
        <f t="shared" si="103"/>
        <v>33311</v>
      </c>
      <c r="AR363" s="62" t="str">
        <f t="shared" si="104"/>
        <v>1</v>
      </c>
      <c r="AS363" s="78" t="s">
        <v>7217</v>
      </c>
      <c r="AT363" s="67" t="str">
        <f t="shared" si="105"/>
        <v>632</v>
      </c>
      <c r="AU363" s="67" t="str">
        <f t="shared" si="106"/>
        <v>156</v>
      </c>
      <c r="AY363" s="68" t="s">
        <v>18234</v>
      </c>
      <c r="AZ363" s="68" t="s">
        <v>18234</v>
      </c>
    </row>
    <row r="364" spans="6:52" x14ac:dyDescent="0.25">
      <c r="F364" s="62">
        <v>0</v>
      </c>
      <c r="H364" s="80">
        <v>46171</v>
      </c>
      <c r="I364" s="80">
        <v>46171</v>
      </c>
      <c r="J364" s="62" t="str">
        <f t="shared" si="107"/>
        <v>BH15243</v>
      </c>
      <c r="K364" s="62" t="str">
        <f t="shared" si="108"/>
        <v>XK18033</v>
      </c>
      <c r="L364" s="67" t="s">
        <v>18234</v>
      </c>
      <c r="O364" s="67" t="s">
        <v>15164</v>
      </c>
      <c r="S364" s="68" t="s">
        <v>18234</v>
      </c>
      <c r="U364" s="67" t="s">
        <v>1837</v>
      </c>
      <c r="V364" s="67">
        <v>60</v>
      </c>
      <c r="W364" s="67" t="s">
        <v>25</v>
      </c>
      <c r="X364" s="67" t="s">
        <v>26</v>
      </c>
      <c r="Z364" s="62" t="str">
        <f t="shared" si="98"/>
        <v>131</v>
      </c>
      <c r="AA364" s="62" t="str">
        <f t="shared" si="99"/>
        <v>5111</v>
      </c>
      <c r="AB364" s="62" t="s">
        <v>19</v>
      </c>
      <c r="AC364" s="67">
        <v>2</v>
      </c>
      <c r="AE364" s="67">
        <v>61155</v>
      </c>
      <c r="AF364" s="67">
        <v>122310</v>
      </c>
      <c r="AH364" s="62">
        <f t="shared" si="100"/>
        <v>0</v>
      </c>
      <c r="AI364" s="62" t="str">
        <f t="shared" si="101"/>
        <v>5111</v>
      </c>
      <c r="AN364" s="62">
        <v>8</v>
      </c>
      <c r="AP364" s="62">
        <f t="shared" si="102"/>
        <v>9784.7999999999993</v>
      </c>
      <c r="AQ364" s="62" t="str">
        <f t="shared" si="103"/>
        <v>33311</v>
      </c>
      <c r="AR364" s="62" t="str">
        <f t="shared" si="104"/>
        <v>1</v>
      </c>
      <c r="AS364" s="78" t="s">
        <v>7217</v>
      </c>
      <c r="AT364" s="67" t="str">
        <f t="shared" si="105"/>
        <v>632</v>
      </c>
      <c r="AU364" s="67" t="str">
        <f t="shared" si="106"/>
        <v>156</v>
      </c>
      <c r="AY364" s="68" t="s">
        <v>18234</v>
      </c>
      <c r="AZ364" s="68" t="s">
        <v>18234</v>
      </c>
    </row>
    <row r="365" spans="6:52" x14ac:dyDescent="0.25">
      <c r="F365" s="62">
        <v>0</v>
      </c>
      <c r="H365" s="80">
        <v>46171</v>
      </c>
      <c r="I365" s="80">
        <v>46171</v>
      </c>
      <c r="J365" s="62" t="str">
        <f t="shared" si="107"/>
        <v>BH15243</v>
      </c>
      <c r="K365" s="62" t="str">
        <f t="shared" si="108"/>
        <v>XK18033</v>
      </c>
      <c r="L365" s="67" t="s">
        <v>18234</v>
      </c>
      <c r="O365" s="67" t="s">
        <v>15164</v>
      </c>
      <c r="S365" s="68" t="s">
        <v>18234</v>
      </c>
      <c r="U365" s="67" t="s">
        <v>1837</v>
      </c>
      <c r="V365" s="67">
        <v>60</v>
      </c>
      <c r="W365" s="67" t="s">
        <v>37</v>
      </c>
      <c r="X365" s="67" t="s">
        <v>38</v>
      </c>
      <c r="Z365" s="62" t="str">
        <f t="shared" si="98"/>
        <v>131</v>
      </c>
      <c r="AA365" s="62" t="str">
        <f t="shared" si="99"/>
        <v>5111</v>
      </c>
      <c r="AB365" s="62" t="s">
        <v>19</v>
      </c>
      <c r="AC365" s="67">
        <v>4</v>
      </c>
      <c r="AE365" s="67">
        <v>43560</v>
      </c>
      <c r="AF365" s="67">
        <v>174240</v>
      </c>
      <c r="AH365" s="62">
        <f t="shared" si="100"/>
        <v>0</v>
      </c>
      <c r="AI365" s="62" t="str">
        <f t="shared" si="101"/>
        <v>5111</v>
      </c>
      <c r="AN365" s="62">
        <v>8</v>
      </c>
      <c r="AP365" s="62">
        <f t="shared" si="102"/>
        <v>13939.2</v>
      </c>
      <c r="AQ365" s="62" t="str">
        <f t="shared" si="103"/>
        <v>33311</v>
      </c>
      <c r="AR365" s="62" t="str">
        <f t="shared" si="104"/>
        <v>1</v>
      </c>
      <c r="AS365" s="78" t="s">
        <v>7217</v>
      </c>
      <c r="AT365" s="67" t="str">
        <f t="shared" si="105"/>
        <v>632</v>
      </c>
      <c r="AU365" s="67" t="str">
        <f t="shared" si="106"/>
        <v>156</v>
      </c>
      <c r="AY365" s="68" t="s">
        <v>18234</v>
      </c>
      <c r="AZ365" s="68" t="s">
        <v>18234</v>
      </c>
    </row>
    <row r="366" spans="6:52" x14ac:dyDescent="0.25">
      <c r="F366" s="62">
        <v>0</v>
      </c>
      <c r="H366" s="80">
        <v>46171</v>
      </c>
      <c r="I366" s="80">
        <v>46171</v>
      </c>
      <c r="J366" s="62" t="str">
        <f t="shared" si="107"/>
        <v>BH15244</v>
      </c>
      <c r="K366" s="62" t="str">
        <f t="shared" si="108"/>
        <v>XK18034</v>
      </c>
      <c r="L366" s="67" t="s">
        <v>18235</v>
      </c>
      <c r="O366" s="67" t="s">
        <v>15164</v>
      </c>
      <c r="S366" s="68" t="s">
        <v>18235</v>
      </c>
      <c r="U366" s="67" t="s">
        <v>1837</v>
      </c>
      <c r="V366" s="67">
        <v>60</v>
      </c>
      <c r="W366" s="67" t="s">
        <v>41</v>
      </c>
      <c r="X366" s="67" t="s">
        <v>42</v>
      </c>
      <c r="Z366" s="62" t="str">
        <f t="shared" si="98"/>
        <v>131</v>
      </c>
      <c r="AA366" s="62" t="str">
        <f t="shared" si="99"/>
        <v>5111</v>
      </c>
      <c r="AB366" s="62" t="s">
        <v>19</v>
      </c>
      <c r="AC366" s="67">
        <v>2</v>
      </c>
      <c r="AE366" s="67">
        <v>46000</v>
      </c>
      <c r="AF366" s="67">
        <v>92000</v>
      </c>
      <c r="AH366" s="62">
        <f t="shared" si="100"/>
        <v>0</v>
      </c>
      <c r="AI366" s="62" t="str">
        <f t="shared" si="101"/>
        <v>5111</v>
      </c>
      <c r="AN366" s="62">
        <v>8</v>
      </c>
      <c r="AP366" s="62">
        <f t="shared" si="102"/>
        <v>7360</v>
      </c>
      <c r="AQ366" s="62" t="str">
        <f t="shared" si="103"/>
        <v>33311</v>
      </c>
      <c r="AR366" s="62" t="str">
        <f t="shared" si="104"/>
        <v>1</v>
      </c>
      <c r="AS366" s="78" t="s">
        <v>7217</v>
      </c>
      <c r="AT366" s="67" t="str">
        <f t="shared" si="105"/>
        <v>632</v>
      </c>
      <c r="AU366" s="67" t="str">
        <f t="shared" si="106"/>
        <v>156</v>
      </c>
      <c r="AY366" s="68" t="s">
        <v>18235</v>
      </c>
      <c r="AZ366" s="68" t="s">
        <v>18235</v>
      </c>
    </row>
    <row r="367" spans="6:52" x14ac:dyDescent="0.25">
      <c r="F367" s="62">
        <v>0</v>
      </c>
      <c r="H367" s="80">
        <v>46171</v>
      </c>
      <c r="I367" s="80">
        <v>46171</v>
      </c>
      <c r="J367" s="62" t="str">
        <f t="shared" si="107"/>
        <v>BH15244</v>
      </c>
      <c r="K367" s="62" t="str">
        <f t="shared" si="108"/>
        <v>XK18034</v>
      </c>
      <c r="L367" s="67" t="s">
        <v>18235</v>
      </c>
      <c r="O367" s="67" t="s">
        <v>15164</v>
      </c>
      <c r="S367" s="68" t="s">
        <v>18235</v>
      </c>
      <c r="U367" s="67" t="s">
        <v>1837</v>
      </c>
      <c r="V367" s="67">
        <v>60</v>
      </c>
      <c r="W367" s="67" t="s">
        <v>31</v>
      </c>
      <c r="X367" s="67" t="s">
        <v>32</v>
      </c>
      <c r="Z367" s="62" t="str">
        <f t="shared" si="98"/>
        <v>131</v>
      </c>
      <c r="AA367" s="62" t="str">
        <f t="shared" si="99"/>
        <v>5111</v>
      </c>
      <c r="AB367" s="62" t="s">
        <v>19</v>
      </c>
      <c r="AC367" s="67">
        <v>2</v>
      </c>
      <c r="AE367" s="67">
        <v>70950</v>
      </c>
      <c r="AF367" s="67">
        <v>141900</v>
      </c>
      <c r="AH367" s="62">
        <f t="shared" si="100"/>
        <v>0</v>
      </c>
      <c r="AI367" s="62" t="str">
        <f t="shared" si="101"/>
        <v>5111</v>
      </c>
      <c r="AN367" s="62">
        <v>8</v>
      </c>
      <c r="AP367" s="62">
        <f t="shared" si="102"/>
        <v>11352</v>
      </c>
      <c r="AQ367" s="62" t="str">
        <f t="shared" si="103"/>
        <v>33311</v>
      </c>
      <c r="AR367" s="62" t="str">
        <f t="shared" si="104"/>
        <v>1</v>
      </c>
      <c r="AS367" s="78" t="s">
        <v>7217</v>
      </c>
      <c r="AT367" s="67" t="str">
        <f t="shared" si="105"/>
        <v>632</v>
      </c>
      <c r="AU367" s="67" t="str">
        <f t="shared" si="106"/>
        <v>156</v>
      </c>
      <c r="AY367" s="68" t="s">
        <v>18235</v>
      </c>
      <c r="AZ367" s="68" t="s">
        <v>18235</v>
      </c>
    </row>
    <row r="368" spans="6:52" x14ac:dyDescent="0.25">
      <c r="F368" s="62">
        <v>0</v>
      </c>
      <c r="H368" s="80">
        <v>46171</v>
      </c>
      <c r="I368" s="80">
        <v>46171</v>
      </c>
      <c r="J368" s="62" t="str">
        <f t="shared" si="107"/>
        <v>BH15244</v>
      </c>
      <c r="K368" s="62" t="str">
        <f t="shared" si="108"/>
        <v>XK18034</v>
      </c>
      <c r="L368" s="67" t="s">
        <v>18235</v>
      </c>
      <c r="O368" s="67" t="s">
        <v>15164</v>
      </c>
      <c r="S368" s="68" t="s">
        <v>18235</v>
      </c>
      <c r="U368" s="67" t="s">
        <v>1837</v>
      </c>
      <c r="V368" s="67">
        <v>60</v>
      </c>
      <c r="W368" s="67" t="s">
        <v>29</v>
      </c>
      <c r="X368" s="67" t="s">
        <v>30</v>
      </c>
      <c r="Z368" s="62" t="str">
        <f t="shared" si="98"/>
        <v>131</v>
      </c>
      <c r="AA368" s="62" t="str">
        <f t="shared" si="99"/>
        <v>5111</v>
      </c>
      <c r="AB368" s="62" t="s">
        <v>19</v>
      </c>
      <c r="AC368" s="67">
        <v>4</v>
      </c>
      <c r="AE368" s="67">
        <v>74250</v>
      </c>
      <c r="AF368" s="67">
        <v>297000</v>
      </c>
      <c r="AH368" s="62">
        <f t="shared" si="100"/>
        <v>0</v>
      </c>
      <c r="AI368" s="62" t="str">
        <f t="shared" si="101"/>
        <v>5111</v>
      </c>
      <c r="AN368" s="62">
        <v>8</v>
      </c>
      <c r="AP368" s="62">
        <f t="shared" si="102"/>
        <v>23760</v>
      </c>
      <c r="AQ368" s="62" t="str">
        <f t="shared" si="103"/>
        <v>33311</v>
      </c>
      <c r="AR368" s="62" t="str">
        <f t="shared" si="104"/>
        <v>1</v>
      </c>
      <c r="AS368" s="78" t="s">
        <v>7217</v>
      </c>
      <c r="AT368" s="67" t="str">
        <f t="shared" si="105"/>
        <v>632</v>
      </c>
      <c r="AU368" s="67" t="str">
        <f t="shared" si="106"/>
        <v>156</v>
      </c>
      <c r="AY368" s="68" t="s">
        <v>18235</v>
      </c>
      <c r="AZ368" s="68" t="s">
        <v>18235</v>
      </c>
    </row>
    <row r="369" spans="6:52" x14ac:dyDescent="0.25">
      <c r="F369" s="62">
        <v>0</v>
      </c>
      <c r="H369" s="80">
        <v>46171</v>
      </c>
      <c r="I369" s="80">
        <v>46171</v>
      </c>
      <c r="J369" s="62" t="str">
        <f t="shared" si="107"/>
        <v>BH15244</v>
      </c>
      <c r="K369" s="62" t="str">
        <f t="shared" si="108"/>
        <v>XK18034</v>
      </c>
      <c r="L369" s="67" t="s">
        <v>18235</v>
      </c>
      <c r="O369" s="67" t="s">
        <v>15164</v>
      </c>
      <c r="S369" s="68" t="s">
        <v>18235</v>
      </c>
      <c r="U369" s="67" t="s">
        <v>1837</v>
      </c>
      <c r="V369" s="67">
        <v>60</v>
      </c>
      <c r="W369" s="67" t="s">
        <v>20</v>
      </c>
      <c r="X369" s="67" t="s">
        <v>21</v>
      </c>
      <c r="Z369" s="62" t="str">
        <f t="shared" si="98"/>
        <v>131</v>
      </c>
      <c r="AA369" s="62" t="str">
        <f t="shared" si="99"/>
        <v>5111</v>
      </c>
      <c r="AB369" s="62" t="s">
        <v>19</v>
      </c>
      <c r="AC369" s="67">
        <v>4</v>
      </c>
      <c r="AE369" s="67">
        <v>116611</v>
      </c>
      <c r="AF369" s="67">
        <v>466444</v>
      </c>
      <c r="AH369" s="62">
        <f t="shared" si="100"/>
        <v>0</v>
      </c>
      <c r="AI369" s="62" t="str">
        <f t="shared" si="101"/>
        <v>5111</v>
      </c>
      <c r="AN369" s="62">
        <v>8</v>
      </c>
      <c r="AP369" s="62">
        <f t="shared" si="102"/>
        <v>37315.519999999997</v>
      </c>
      <c r="AQ369" s="62" t="str">
        <f t="shared" si="103"/>
        <v>33311</v>
      </c>
      <c r="AR369" s="62" t="str">
        <f t="shared" si="104"/>
        <v>1</v>
      </c>
      <c r="AS369" s="78" t="s">
        <v>7217</v>
      </c>
      <c r="AT369" s="67" t="str">
        <f t="shared" si="105"/>
        <v>632</v>
      </c>
      <c r="AU369" s="67" t="str">
        <f t="shared" si="106"/>
        <v>156</v>
      </c>
      <c r="AY369" s="68" t="s">
        <v>18235</v>
      </c>
      <c r="AZ369" s="68" t="s">
        <v>18235</v>
      </c>
    </row>
    <row r="370" spans="6:52" x14ac:dyDescent="0.25">
      <c r="F370" s="62">
        <v>0</v>
      </c>
      <c r="H370" s="80">
        <v>46171</v>
      </c>
      <c r="I370" s="80">
        <v>46171</v>
      </c>
      <c r="J370" s="62" t="str">
        <f t="shared" si="107"/>
        <v>BH15244</v>
      </c>
      <c r="K370" s="62" t="str">
        <f t="shared" si="108"/>
        <v>XK18034</v>
      </c>
      <c r="L370" s="67" t="s">
        <v>18235</v>
      </c>
      <c r="O370" s="67" t="s">
        <v>15164</v>
      </c>
      <c r="S370" s="68" t="s">
        <v>18235</v>
      </c>
      <c r="U370" s="67" t="s">
        <v>1837</v>
      </c>
      <c r="V370" s="67">
        <v>60</v>
      </c>
      <c r="W370" s="67" t="s">
        <v>37</v>
      </c>
      <c r="X370" s="67" t="s">
        <v>38</v>
      </c>
      <c r="Z370" s="62" t="str">
        <f t="shared" si="98"/>
        <v>131</v>
      </c>
      <c r="AA370" s="62" t="str">
        <f t="shared" si="99"/>
        <v>5111</v>
      </c>
      <c r="AB370" s="62" t="s">
        <v>19</v>
      </c>
      <c r="AC370" s="67">
        <v>4</v>
      </c>
      <c r="AE370" s="67">
        <v>43560</v>
      </c>
      <c r="AF370" s="67">
        <v>174240</v>
      </c>
      <c r="AH370" s="62">
        <f t="shared" si="100"/>
        <v>0</v>
      </c>
      <c r="AI370" s="62" t="str">
        <f t="shared" si="101"/>
        <v>5111</v>
      </c>
      <c r="AN370" s="62">
        <v>8</v>
      </c>
      <c r="AP370" s="62">
        <f t="shared" si="102"/>
        <v>13939.2</v>
      </c>
      <c r="AQ370" s="62" t="str">
        <f t="shared" si="103"/>
        <v>33311</v>
      </c>
      <c r="AR370" s="62" t="str">
        <f t="shared" si="104"/>
        <v>1</v>
      </c>
      <c r="AS370" s="78" t="s">
        <v>7217</v>
      </c>
      <c r="AT370" s="67" t="str">
        <f t="shared" si="105"/>
        <v>632</v>
      </c>
      <c r="AU370" s="67" t="str">
        <f t="shared" si="106"/>
        <v>156</v>
      </c>
      <c r="AY370" s="68" t="s">
        <v>18235</v>
      </c>
      <c r="AZ370" s="68" t="s">
        <v>18235</v>
      </c>
    </row>
    <row r="371" spans="6:52" x14ac:dyDescent="0.25">
      <c r="F371" s="62">
        <v>0</v>
      </c>
      <c r="H371" s="80">
        <v>46171</v>
      </c>
      <c r="I371" s="80">
        <v>46171</v>
      </c>
      <c r="J371" s="62" t="str">
        <f t="shared" si="107"/>
        <v>BH15245</v>
      </c>
      <c r="K371" s="62" t="str">
        <f t="shared" si="108"/>
        <v>XK18035</v>
      </c>
      <c r="L371" s="67" t="s">
        <v>18236</v>
      </c>
      <c r="O371" s="67" t="s">
        <v>7224</v>
      </c>
      <c r="S371" s="68" t="s">
        <v>18236</v>
      </c>
      <c r="U371" s="67" t="s">
        <v>1837</v>
      </c>
      <c r="V371" s="67">
        <v>60</v>
      </c>
      <c r="W371" s="67" t="s">
        <v>29</v>
      </c>
      <c r="X371" s="67" t="s">
        <v>30</v>
      </c>
      <c r="Z371" s="62" t="str">
        <f t="shared" si="98"/>
        <v>131</v>
      </c>
      <c r="AA371" s="62" t="str">
        <f t="shared" si="99"/>
        <v>5111</v>
      </c>
      <c r="AB371" s="62" t="s">
        <v>19</v>
      </c>
      <c r="AC371" s="67">
        <v>4</v>
      </c>
      <c r="AE371" s="67">
        <v>74250</v>
      </c>
      <c r="AF371" s="67">
        <v>297000</v>
      </c>
      <c r="AH371" s="62">
        <f t="shared" si="100"/>
        <v>0</v>
      </c>
      <c r="AI371" s="62" t="str">
        <f t="shared" si="101"/>
        <v>5111</v>
      </c>
      <c r="AN371" s="62">
        <v>8</v>
      </c>
      <c r="AP371" s="62">
        <f t="shared" si="102"/>
        <v>23760</v>
      </c>
      <c r="AQ371" s="62" t="str">
        <f t="shared" si="103"/>
        <v>33311</v>
      </c>
      <c r="AR371" s="62" t="str">
        <f t="shared" si="104"/>
        <v>1</v>
      </c>
      <c r="AS371" s="78" t="s">
        <v>7217</v>
      </c>
      <c r="AT371" s="67" t="str">
        <f t="shared" si="105"/>
        <v>632</v>
      </c>
      <c r="AU371" s="67" t="str">
        <f t="shared" si="106"/>
        <v>156</v>
      </c>
      <c r="AY371" s="68" t="s">
        <v>18236</v>
      </c>
      <c r="AZ371" s="68" t="s">
        <v>18236</v>
      </c>
    </row>
    <row r="372" spans="6:52" x14ac:dyDescent="0.25">
      <c r="F372" s="62">
        <v>0</v>
      </c>
      <c r="H372" s="80">
        <v>46171</v>
      </c>
      <c r="I372" s="80">
        <v>46171</v>
      </c>
      <c r="J372" s="62" t="str">
        <f t="shared" si="107"/>
        <v>BH15245</v>
      </c>
      <c r="K372" s="62" t="str">
        <f t="shared" si="108"/>
        <v>XK18035</v>
      </c>
      <c r="L372" s="67" t="s">
        <v>18236</v>
      </c>
      <c r="O372" s="67" t="s">
        <v>7224</v>
      </c>
      <c r="S372" s="68" t="s">
        <v>18236</v>
      </c>
      <c r="U372" s="67" t="s">
        <v>1837</v>
      </c>
      <c r="V372" s="67">
        <v>60</v>
      </c>
      <c r="W372" s="67" t="s">
        <v>17</v>
      </c>
      <c r="X372" s="67" t="s">
        <v>18</v>
      </c>
      <c r="Z372" s="62" t="str">
        <f t="shared" si="98"/>
        <v>131</v>
      </c>
      <c r="AA372" s="62" t="str">
        <f t="shared" si="99"/>
        <v>5111</v>
      </c>
      <c r="AB372" s="62" t="s">
        <v>19</v>
      </c>
      <c r="AC372" s="67">
        <v>4</v>
      </c>
      <c r="AE372" s="67">
        <v>71081</v>
      </c>
      <c r="AF372" s="67">
        <v>284324</v>
      </c>
      <c r="AH372" s="62">
        <f t="shared" si="100"/>
        <v>0</v>
      </c>
      <c r="AI372" s="62" t="str">
        <f t="shared" si="101"/>
        <v>5111</v>
      </c>
      <c r="AN372" s="62">
        <v>8</v>
      </c>
      <c r="AP372" s="62">
        <f t="shared" si="102"/>
        <v>22745.919999999998</v>
      </c>
      <c r="AQ372" s="62" t="str">
        <f t="shared" si="103"/>
        <v>33311</v>
      </c>
      <c r="AR372" s="62" t="str">
        <f t="shared" si="104"/>
        <v>1</v>
      </c>
      <c r="AS372" s="78" t="s">
        <v>7217</v>
      </c>
      <c r="AT372" s="67" t="str">
        <f t="shared" si="105"/>
        <v>632</v>
      </c>
      <c r="AU372" s="67" t="str">
        <f t="shared" si="106"/>
        <v>156</v>
      </c>
      <c r="AY372" s="68" t="s">
        <v>18236</v>
      </c>
      <c r="AZ372" s="68" t="s">
        <v>18236</v>
      </c>
    </row>
    <row r="373" spans="6:52" x14ac:dyDescent="0.25">
      <c r="F373" s="62">
        <v>0</v>
      </c>
      <c r="H373" s="80">
        <v>46171</v>
      </c>
      <c r="I373" s="80">
        <v>46171</v>
      </c>
      <c r="J373" s="62" t="str">
        <f t="shared" si="107"/>
        <v>BH15245</v>
      </c>
      <c r="K373" s="62" t="str">
        <f t="shared" si="108"/>
        <v>XK18035</v>
      </c>
      <c r="L373" s="67" t="s">
        <v>18236</v>
      </c>
      <c r="O373" s="67" t="s">
        <v>7224</v>
      </c>
      <c r="S373" s="68" t="s">
        <v>18236</v>
      </c>
      <c r="U373" s="67" t="s">
        <v>1837</v>
      </c>
      <c r="V373" s="67">
        <v>60</v>
      </c>
      <c r="W373" s="67" t="s">
        <v>37</v>
      </c>
      <c r="X373" s="67" t="s">
        <v>38</v>
      </c>
      <c r="Z373" s="62" t="str">
        <f t="shared" si="98"/>
        <v>131</v>
      </c>
      <c r="AA373" s="62" t="str">
        <f t="shared" si="99"/>
        <v>5111</v>
      </c>
      <c r="AB373" s="62" t="s">
        <v>19</v>
      </c>
      <c r="AC373" s="67">
        <v>4</v>
      </c>
      <c r="AE373" s="67">
        <v>43560</v>
      </c>
      <c r="AF373" s="67">
        <v>174240</v>
      </c>
      <c r="AH373" s="62">
        <f t="shared" si="100"/>
        <v>0</v>
      </c>
      <c r="AI373" s="62" t="str">
        <f t="shared" si="101"/>
        <v>5111</v>
      </c>
      <c r="AN373" s="62">
        <v>8</v>
      </c>
      <c r="AP373" s="62">
        <f t="shared" si="102"/>
        <v>13939.2</v>
      </c>
      <c r="AQ373" s="62" t="str">
        <f t="shared" si="103"/>
        <v>33311</v>
      </c>
      <c r="AR373" s="62" t="str">
        <f t="shared" si="104"/>
        <v>1</v>
      </c>
      <c r="AS373" s="78" t="s">
        <v>7217</v>
      </c>
      <c r="AT373" s="67" t="str">
        <f t="shared" si="105"/>
        <v>632</v>
      </c>
      <c r="AU373" s="67" t="str">
        <f t="shared" si="106"/>
        <v>156</v>
      </c>
      <c r="AY373" s="68" t="s">
        <v>18236</v>
      </c>
      <c r="AZ373" s="68" t="s">
        <v>18236</v>
      </c>
    </row>
    <row r="374" spans="6:52" x14ac:dyDescent="0.25">
      <c r="F374" s="62">
        <v>0</v>
      </c>
      <c r="H374" s="80">
        <v>46171</v>
      </c>
      <c r="I374" s="80">
        <v>46171</v>
      </c>
      <c r="J374" s="62" t="str">
        <f t="shared" si="107"/>
        <v>BH15245</v>
      </c>
      <c r="K374" s="62" t="str">
        <f t="shared" si="108"/>
        <v>XK18035</v>
      </c>
      <c r="L374" s="67" t="s">
        <v>18236</v>
      </c>
      <c r="O374" s="67" t="s">
        <v>7224</v>
      </c>
      <c r="S374" s="68" t="s">
        <v>18236</v>
      </c>
      <c r="U374" s="67" t="s">
        <v>1837</v>
      </c>
      <c r="V374" s="67">
        <v>60</v>
      </c>
      <c r="W374" s="67" t="s">
        <v>31</v>
      </c>
      <c r="X374" s="67" t="s">
        <v>32</v>
      </c>
      <c r="Z374" s="62" t="str">
        <f t="shared" si="98"/>
        <v>131</v>
      </c>
      <c r="AA374" s="62" t="str">
        <f t="shared" si="99"/>
        <v>5111</v>
      </c>
      <c r="AB374" s="62" t="s">
        <v>19</v>
      </c>
      <c r="AC374" s="67">
        <v>2</v>
      </c>
      <c r="AE374" s="67">
        <v>70950</v>
      </c>
      <c r="AF374" s="67">
        <v>141900</v>
      </c>
      <c r="AH374" s="62">
        <f t="shared" si="100"/>
        <v>0</v>
      </c>
      <c r="AI374" s="62" t="str">
        <f t="shared" si="101"/>
        <v>5111</v>
      </c>
      <c r="AN374" s="62">
        <v>8</v>
      </c>
      <c r="AP374" s="62">
        <f t="shared" si="102"/>
        <v>11352</v>
      </c>
      <c r="AQ374" s="62" t="str">
        <f t="shared" si="103"/>
        <v>33311</v>
      </c>
      <c r="AR374" s="62" t="str">
        <f t="shared" si="104"/>
        <v>1</v>
      </c>
      <c r="AS374" s="78" t="s">
        <v>7217</v>
      </c>
      <c r="AT374" s="67" t="str">
        <f t="shared" si="105"/>
        <v>632</v>
      </c>
      <c r="AU374" s="67" t="str">
        <f t="shared" si="106"/>
        <v>156</v>
      </c>
      <c r="AY374" s="68" t="s">
        <v>18236</v>
      </c>
      <c r="AZ374" s="68" t="s">
        <v>18236</v>
      </c>
    </row>
    <row r="375" spans="6:52" x14ac:dyDescent="0.25">
      <c r="F375" s="62">
        <v>0</v>
      </c>
      <c r="H375" s="80">
        <v>46171</v>
      </c>
      <c r="I375" s="80">
        <v>46171</v>
      </c>
      <c r="J375" s="62" t="str">
        <f t="shared" si="107"/>
        <v>BH15245</v>
      </c>
      <c r="K375" s="62" t="str">
        <f t="shared" si="108"/>
        <v>XK18035</v>
      </c>
      <c r="L375" s="67" t="s">
        <v>18236</v>
      </c>
      <c r="O375" s="67" t="s">
        <v>7224</v>
      </c>
      <c r="S375" s="68" t="s">
        <v>18236</v>
      </c>
      <c r="U375" s="67" t="s">
        <v>1837</v>
      </c>
      <c r="V375" s="67">
        <v>60</v>
      </c>
      <c r="W375" s="67" t="s">
        <v>41</v>
      </c>
      <c r="X375" s="67" t="s">
        <v>42</v>
      </c>
      <c r="Z375" s="62" t="str">
        <f t="shared" si="98"/>
        <v>131</v>
      </c>
      <c r="AA375" s="62" t="str">
        <f t="shared" si="99"/>
        <v>5111</v>
      </c>
      <c r="AB375" s="62" t="s">
        <v>19</v>
      </c>
      <c r="AC375" s="67">
        <v>2</v>
      </c>
      <c r="AE375" s="67">
        <v>46000</v>
      </c>
      <c r="AF375" s="67">
        <v>92000</v>
      </c>
      <c r="AH375" s="62">
        <f t="shared" si="100"/>
        <v>0</v>
      </c>
      <c r="AI375" s="62" t="str">
        <f t="shared" si="101"/>
        <v>5111</v>
      </c>
      <c r="AN375" s="62">
        <v>8</v>
      </c>
      <c r="AP375" s="62">
        <f t="shared" si="102"/>
        <v>7360</v>
      </c>
      <c r="AQ375" s="62" t="str">
        <f t="shared" si="103"/>
        <v>33311</v>
      </c>
      <c r="AR375" s="62" t="str">
        <f t="shared" si="104"/>
        <v>1</v>
      </c>
      <c r="AS375" s="78" t="s">
        <v>7217</v>
      </c>
      <c r="AT375" s="67" t="str">
        <f t="shared" si="105"/>
        <v>632</v>
      </c>
      <c r="AU375" s="67" t="str">
        <f t="shared" si="106"/>
        <v>156</v>
      </c>
      <c r="AY375" s="68" t="s">
        <v>18236</v>
      </c>
      <c r="AZ375" s="68" t="s">
        <v>18236</v>
      </c>
    </row>
    <row r="376" spans="6:52" x14ac:dyDescent="0.25">
      <c r="F376" s="62">
        <v>0</v>
      </c>
      <c r="H376" s="80">
        <v>46171</v>
      </c>
      <c r="I376" s="80">
        <v>46171</v>
      </c>
      <c r="J376" s="62" t="str">
        <f t="shared" si="107"/>
        <v>BH15246</v>
      </c>
      <c r="K376" s="62" t="str">
        <f t="shared" si="108"/>
        <v>XK18036</v>
      </c>
      <c r="L376" s="67" t="s">
        <v>18237</v>
      </c>
      <c r="O376" s="67" t="s">
        <v>7224</v>
      </c>
      <c r="S376" s="68" t="s">
        <v>18237</v>
      </c>
      <c r="U376" s="67" t="s">
        <v>1837</v>
      </c>
      <c r="V376" s="67">
        <v>60</v>
      </c>
      <c r="W376" s="67" t="s">
        <v>20</v>
      </c>
      <c r="X376" s="67" t="s">
        <v>21</v>
      </c>
      <c r="Z376" s="62" t="str">
        <f t="shared" si="98"/>
        <v>131</v>
      </c>
      <c r="AA376" s="62" t="str">
        <f t="shared" si="99"/>
        <v>5111</v>
      </c>
      <c r="AB376" s="62" t="s">
        <v>19</v>
      </c>
      <c r="AC376" s="67">
        <v>4</v>
      </c>
      <c r="AE376" s="67">
        <v>116611</v>
      </c>
      <c r="AF376" s="67">
        <v>466444</v>
      </c>
      <c r="AH376" s="62">
        <f t="shared" si="100"/>
        <v>0</v>
      </c>
      <c r="AI376" s="62" t="str">
        <f t="shared" si="101"/>
        <v>5111</v>
      </c>
      <c r="AN376" s="62">
        <v>8</v>
      </c>
      <c r="AP376" s="62">
        <f t="shared" si="102"/>
        <v>37315.519999999997</v>
      </c>
      <c r="AQ376" s="62" t="str">
        <f t="shared" si="103"/>
        <v>33311</v>
      </c>
      <c r="AR376" s="62" t="str">
        <f t="shared" si="104"/>
        <v>1</v>
      </c>
      <c r="AS376" s="78" t="s">
        <v>7217</v>
      </c>
      <c r="AT376" s="67" t="str">
        <f t="shared" si="105"/>
        <v>632</v>
      </c>
      <c r="AU376" s="67" t="str">
        <f t="shared" si="106"/>
        <v>156</v>
      </c>
      <c r="AY376" s="68" t="s">
        <v>18237</v>
      </c>
      <c r="AZ376" s="68" t="s">
        <v>18237</v>
      </c>
    </row>
    <row r="377" spans="6:52" x14ac:dyDescent="0.25">
      <c r="F377" s="62">
        <v>0</v>
      </c>
      <c r="H377" s="80">
        <v>46171</v>
      </c>
      <c r="I377" s="80">
        <v>46171</v>
      </c>
      <c r="J377" s="62" t="str">
        <f t="shared" si="107"/>
        <v>BH15246</v>
      </c>
      <c r="K377" s="62" t="str">
        <f t="shared" si="108"/>
        <v>XK18036</v>
      </c>
      <c r="L377" s="67" t="s">
        <v>18237</v>
      </c>
      <c r="O377" s="67" t="s">
        <v>7224</v>
      </c>
      <c r="S377" s="68" t="s">
        <v>18237</v>
      </c>
      <c r="U377" s="67" t="s">
        <v>1837</v>
      </c>
      <c r="V377" s="67">
        <v>60</v>
      </c>
      <c r="W377" s="67" t="s">
        <v>29</v>
      </c>
      <c r="X377" s="67" t="s">
        <v>30</v>
      </c>
      <c r="Z377" s="62" t="str">
        <f t="shared" si="98"/>
        <v>131</v>
      </c>
      <c r="AA377" s="62" t="str">
        <f t="shared" si="99"/>
        <v>5111</v>
      </c>
      <c r="AB377" s="62" t="s">
        <v>19</v>
      </c>
      <c r="AC377" s="67">
        <v>4</v>
      </c>
      <c r="AE377" s="67">
        <v>74250</v>
      </c>
      <c r="AF377" s="67">
        <v>297000</v>
      </c>
      <c r="AH377" s="62">
        <f t="shared" si="100"/>
        <v>0</v>
      </c>
      <c r="AI377" s="62" t="str">
        <f t="shared" si="101"/>
        <v>5111</v>
      </c>
      <c r="AN377" s="62">
        <v>8</v>
      </c>
      <c r="AP377" s="62">
        <f t="shared" si="102"/>
        <v>23760</v>
      </c>
      <c r="AQ377" s="62" t="str">
        <f t="shared" si="103"/>
        <v>33311</v>
      </c>
      <c r="AR377" s="62" t="str">
        <f t="shared" si="104"/>
        <v>1</v>
      </c>
      <c r="AS377" s="78" t="s">
        <v>7217</v>
      </c>
      <c r="AT377" s="67" t="str">
        <f t="shared" si="105"/>
        <v>632</v>
      </c>
      <c r="AU377" s="67" t="str">
        <f t="shared" si="106"/>
        <v>156</v>
      </c>
      <c r="AY377" s="68" t="s">
        <v>18237</v>
      </c>
      <c r="AZ377" s="68" t="s">
        <v>18237</v>
      </c>
    </row>
    <row r="378" spans="6:52" x14ac:dyDescent="0.25">
      <c r="F378" s="62">
        <v>0</v>
      </c>
      <c r="H378" s="80">
        <v>46171</v>
      </c>
      <c r="I378" s="80">
        <v>46171</v>
      </c>
      <c r="J378" s="62" t="str">
        <f t="shared" si="107"/>
        <v>BH15246</v>
      </c>
      <c r="K378" s="62" t="str">
        <f t="shared" si="108"/>
        <v>XK18036</v>
      </c>
      <c r="L378" s="67" t="s">
        <v>18237</v>
      </c>
      <c r="O378" s="67" t="s">
        <v>7224</v>
      </c>
      <c r="S378" s="68" t="s">
        <v>18237</v>
      </c>
      <c r="U378" s="67" t="s">
        <v>1837</v>
      </c>
      <c r="V378" s="67">
        <v>60</v>
      </c>
      <c r="W378" s="67" t="s">
        <v>41</v>
      </c>
      <c r="X378" s="67" t="s">
        <v>42</v>
      </c>
      <c r="Z378" s="62" t="str">
        <f t="shared" si="98"/>
        <v>131</v>
      </c>
      <c r="AA378" s="62" t="str">
        <f t="shared" si="99"/>
        <v>5111</v>
      </c>
      <c r="AB378" s="62" t="s">
        <v>19</v>
      </c>
      <c r="AC378" s="67">
        <v>2</v>
      </c>
      <c r="AE378" s="67">
        <v>46000</v>
      </c>
      <c r="AF378" s="67">
        <v>92000</v>
      </c>
      <c r="AH378" s="62">
        <f t="shared" si="100"/>
        <v>0</v>
      </c>
      <c r="AI378" s="62" t="str">
        <f t="shared" si="101"/>
        <v>5111</v>
      </c>
      <c r="AN378" s="62">
        <v>8</v>
      </c>
      <c r="AP378" s="62">
        <f t="shared" si="102"/>
        <v>7360</v>
      </c>
      <c r="AQ378" s="62" t="str">
        <f t="shared" si="103"/>
        <v>33311</v>
      </c>
      <c r="AR378" s="62" t="str">
        <f t="shared" si="104"/>
        <v>1</v>
      </c>
      <c r="AS378" s="78" t="s">
        <v>7217</v>
      </c>
      <c r="AT378" s="67" t="str">
        <f t="shared" si="105"/>
        <v>632</v>
      </c>
      <c r="AU378" s="67" t="str">
        <f t="shared" si="106"/>
        <v>156</v>
      </c>
      <c r="AY378" s="68" t="s">
        <v>18237</v>
      </c>
      <c r="AZ378" s="68" t="s">
        <v>18237</v>
      </c>
    </row>
    <row r="379" spans="6:52" x14ac:dyDescent="0.25">
      <c r="F379" s="62">
        <v>0</v>
      </c>
      <c r="H379" s="80">
        <v>46171</v>
      </c>
      <c r="I379" s="80">
        <v>46171</v>
      </c>
      <c r="J379" s="62" t="str">
        <f t="shared" si="107"/>
        <v>BH15246</v>
      </c>
      <c r="K379" s="62" t="str">
        <f t="shared" si="108"/>
        <v>XK18036</v>
      </c>
      <c r="L379" s="67" t="s">
        <v>18237</v>
      </c>
      <c r="O379" s="67" t="s">
        <v>7224</v>
      </c>
      <c r="S379" s="68" t="s">
        <v>18237</v>
      </c>
      <c r="U379" s="67" t="s">
        <v>1837</v>
      </c>
      <c r="V379" s="67">
        <v>60</v>
      </c>
      <c r="W379" s="67" t="s">
        <v>22</v>
      </c>
      <c r="X379" s="67" t="s">
        <v>23</v>
      </c>
      <c r="Z379" s="62" t="str">
        <f t="shared" si="98"/>
        <v>131</v>
      </c>
      <c r="AA379" s="62" t="str">
        <f t="shared" si="99"/>
        <v>5111</v>
      </c>
      <c r="AB379" s="62" t="s">
        <v>19</v>
      </c>
      <c r="AC379" s="67">
        <v>4</v>
      </c>
      <c r="AE379" s="67">
        <v>55201</v>
      </c>
      <c r="AF379" s="67">
        <v>220804</v>
      </c>
      <c r="AH379" s="62">
        <f t="shared" si="100"/>
        <v>0</v>
      </c>
      <c r="AI379" s="62" t="str">
        <f t="shared" si="101"/>
        <v>5111</v>
      </c>
      <c r="AN379" s="62">
        <v>8</v>
      </c>
      <c r="AP379" s="62">
        <f t="shared" si="102"/>
        <v>17664.32</v>
      </c>
      <c r="AQ379" s="62" t="str">
        <f t="shared" si="103"/>
        <v>33311</v>
      </c>
      <c r="AR379" s="62" t="str">
        <f t="shared" si="104"/>
        <v>1</v>
      </c>
      <c r="AS379" s="78" t="s">
        <v>7217</v>
      </c>
      <c r="AT379" s="67" t="str">
        <f t="shared" si="105"/>
        <v>632</v>
      </c>
      <c r="AU379" s="67" t="str">
        <f t="shared" si="106"/>
        <v>156</v>
      </c>
      <c r="AY379" s="68" t="s">
        <v>18237</v>
      </c>
      <c r="AZ379" s="68" t="s">
        <v>18237</v>
      </c>
    </row>
    <row r="380" spans="6:52" x14ac:dyDescent="0.25">
      <c r="F380" s="62">
        <v>0</v>
      </c>
      <c r="H380" s="80">
        <v>46171</v>
      </c>
      <c r="I380" s="80">
        <v>46171</v>
      </c>
      <c r="J380" s="62" t="str">
        <f t="shared" si="107"/>
        <v>BH15246</v>
      </c>
      <c r="K380" s="62" t="str">
        <f t="shared" si="108"/>
        <v>XK18036</v>
      </c>
      <c r="L380" s="67" t="s">
        <v>18237</v>
      </c>
      <c r="O380" s="67" t="s">
        <v>7224</v>
      </c>
      <c r="S380" s="68" t="s">
        <v>18237</v>
      </c>
      <c r="U380" s="67" t="s">
        <v>1837</v>
      </c>
      <c r="V380" s="67">
        <v>60</v>
      </c>
      <c r="W380" s="67" t="s">
        <v>31</v>
      </c>
      <c r="X380" s="67" t="s">
        <v>32</v>
      </c>
      <c r="Z380" s="62" t="str">
        <f t="shared" si="98"/>
        <v>131</v>
      </c>
      <c r="AA380" s="62" t="str">
        <f t="shared" si="99"/>
        <v>5111</v>
      </c>
      <c r="AB380" s="62" t="s">
        <v>19</v>
      </c>
      <c r="AC380" s="67">
        <v>2</v>
      </c>
      <c r="AE380" s="67">
        <v>70950</v>
      </c>
      <c r="AF380" s="67">
        <v>141900</v>
      </c>
      <c r="AH380" s="62">
        <f t="shared" si="100"/>
        <v>0</v>
      </c>
      <c r="AI380" s="62" t="str">
        <f t="shared" si="101"/>
        <v>5111</v>
      </c>
      <c r="AN380" s="62">
        <v>8</v>
      </c>
      <c r="AP380" s="62">
        <f t="shared" si="102"/>
        <v>11352</v>
      </c>
      <c r="AQ380" s="62" t="str">
        <f t="shared" si="103"/>
        <v>33311</v>
      </c>
      <c r="AR380" s="62" t="str">
        <f t="shared" si="104"/>
        <v>1</v>
      </c>
      <c r="AS380" s="78" t="s">
        <v>7217</v>
      </c>
      <c r="AT380" s="67" t="str">
        <f t="shared" si="105"/>
        <v>632</v>
      </c>
      <c r="AU380" s="67" t="str">
        <f t="shared" si="106"/>
        <v>156</v>
      </c>
      <c r="AY380" s="68" t="s">
        <v>18237</v>
      </c>
      <c r="AZ380" s="68" t="s">
        <v>18237</v>
      </c>
    </row>
    <row r="381" spans="6:52" x14ac:dyDescent="0.25">
      <c r="F381" s="62">
        <v>0</v>
      </c>
      <c r="H381" s="80">
        <v>46171</v>
      </c>
      <c r="I381" s="80">
        <v>46171</v>
      </c>
      <c r="J381" s="62" t="str">
        <f t="shared" si="107"/>
        <v>BH15246</v>
      </c>
      <c r="K381" s="62" t="str">
        <f t="shared" si="108"/>
        <v>XK18036</v>
      </c>
      <c r="L381" s="67" t="s">
        <v>18237</v>
      </c>
      <c r="O381" s="67" t="s">
        <v>7224</v>
      </c>
      <c r="S381" s="68" t="s">
        <v>18237</v>
      </c>
      <c r="U381" s="67" t="s">
        <v>1837</v>
      </c>
      <c r="V381" s="67">
        <v>60</v>
      </c>
      <c r="W381" s="67" t="s">
        <v>37</v>
      </c>
      <c r="X381" s="67" t="s">
        <v>38</v>
      </c>
      <c r="Z381" s="62" t="str">
        <f t="shared" si="98"/>
        <v>131</v>
      </c>
      <c r="AA381" s="62" t="str">
        <f t="shared" si="99"/>
        <v>5111</v>
      </c>
      <c r="AB381" s="62" t="s">
        <v>19</v>
      </c>
      <c r="AC381" s="67">
        <v>4</v>
      </c>
      <c r="AE381" s="67">
        <v>43560</v>
      </c>
      <c r="AF381" s="67">
        <v>174240</v>
      </c>
      <c r="AH381" s="62">
        <f t="shared" si="100"/>
        <v>0</v>
      </c>
      <c r="AI381" s="62" t="str">
        <f t="shared" si="101"/>
        <v>5111</v>
      </c>
      <c r="AN381" s="62">
        <v>8</v>
      </c>
      <c r="AP381" s="62">
        <f t="shared" si="102"/>
        <v>13939.2</v>
      </c>
      <c r="AQ381" s="62" t="str">
        <f t="shared" si="103"/>
        <v>33311</v>
      </c>
      <c r="AR381" s="62" t="str">
        <f t="shared" si="104"/>
        <v>1</v>
      </c>
      <c r="AS381" s="78" t="s">
        <v>7217</v>
      </c>
      <c r="AT381" s="67" t="str">
        <f t="shared" si="105"/>
        <v>632</v>
      </c>
      <c r="AU381" s="67" t="str">
        <f t="shared" si="106"/>
        <v>156</v>
      </c>
      <c r="AY381" s="68" t="s">
        <v>18237</v>
      </c>
      <c r="AZ381" s="68" t="s">
        <v>18237</v>
      </c>
    </row>
    <row r="382" spans="6:52" x14ac:dyDescent="0.25">
      <c r="F382" s="62">
        <v>0</v>
      </c>
      <c r="H382" s="80">
        <v>46171</v>
      </c>
      <c r="I382" s="80">
        <v>46171</v>
      </c>
      <c r="J382" s="62" t="str">
        <f t="shared" si="107"/>
        <v>BH15246</v>
      </c>
      <c r="K382" s="62" t="str">
        <f t="shared" si="108"/>
        <v>XK18036</v>
      </c>
      <c r="L382" s="67" t="s">
        <v>18237</v>
      </c>
      <c r="O382" s="67" t="s">
        <v>7224</v>
      </c>
      <c r="S382" s="68" t="s">
        <v>18237</v>
      </c>
      <c r="U382" s="67" t="s">
        <v>1837</v>
      </c>
      <c r="V382" s="67">
        <v>60</v>
      </c>
      <c r="W382" s="67" t="s">
        <v>25</v>
      </c>
      <c r="X382" s="67" t="s">
        <v>26</v>
      </c>
      <c r="Z382" s="62" t="str">
        <f t="shared" si="98"/>
        <v>131</v>
      </c>
      <c r="AA382" s="62" t="str">
        <f t="shared" si="99"/>
        <v>5111</v>
      </c>
      <c r="AB382" s="62" t="s">
        <v>19</v>
      </c>
      <c r="AC382" s="67">
        <v>4</v>
      </c>
      <c r="AE382" s="67">
        <v>61155</v>
      </c>
      <c r="AF382" s="67">
        <v>244620</v>
      </c>
      <c r="AH382" s="62">
        <f t="shared" si="100"/>
        <v>0</v>
      </c>
      <c r="AI382" s="62" t="str">
        <f t="shared" si="101"/>
        <v>5111</v>
      </c>
      <c r="AN382" s="62">
        <v>8</v>
      </c>
      <c r="AP382" s="62">
        <f t="shared" si="102"/>
        <v>19569.599999999999</v>
      </c>
      <c r="AQ382" s="62" t="str">
        <f t="shared" si="103"/>
        <v>33311</v>
      </c>
      <c r="AR382" s="62" t="str">
        <f t="shared" si="104"/>
        <v>1</v>
      </c>
      <c r="AS382" s="78" t="s">
        <v>7217</v>
      </c>
      <c r="AT382" s="67" t="str">
        <f t="shared" si="105"/>
        <v>632</v>
      </c>
      <c r="AU382" s="67" t="str">
        <f t="shared" si="106"/>
        <v>156</v>
      </c>
      <c r="AY382" s="68" t="s">
        <v>18237</v>
      </c>
      <c r="AZ382" s="68" t="s">
        <v>18237</v>
      </c>
    </row>
    <row r="383" spans="6:52" x14ac:dyDescent="0.25">
      <c r="F383" s="62">
        <v>0</v>
      </c>
      <c r="H383" s="80">
        <v>46171</v>
      </c>
      <c r="I383" s="80">
        <v>46171</v>
      </c>
      <c r="J383" s="62" t="str">
        <f t="shared" si="107"/>
        <v>BH15247</v>
      </c>
      <c r="K383" s="62" t="str">
        <f t="shared" si="108"/>
        <v>XK18037</v>
      </c>
      <c r="L383" s="67" t="s">
        <v>18238</v>
      </c>
      <c r="O383" s="67" t="s">
        <v>7224</v>
      </c>
      <c r="S383" s="68" t="s">
        <v>18238</v>
      </c>
      <c r="U383" s="67" t="s">
        <v>1837</v>
      </c>
      <c r="V383" s="67">
        <v>60</v>
      </c>
      <c r="W383" s="67" t="s">
        <v>17</v>
      </c>
      <c r="X383" s="67" t="s">
        <v>18</v>
      </c>
      <c r="Z383" s="62" t="str">
        <f t="shared" si="98"/>
        <v>131</v>
      </c>
      <c r="AA383" s="62" t="str">
        <f t="shared" si="99"/>
        <v>5111</v>
      </c>
      <c r="AB383" s="62" t="s">
        <v>19</v>
      </c>
      <c r="AC383" s="67">
        <v>2</v>
      </c>
      <c r="AE383" s="67">
        <v>71081</v>
      </c>
      <c r="AF383" s="67">
        <v>142162</v>
      </c>
      <c r="AH383" s="62">
        <f t="shared" si="100"/>
        <v>0</v>
      </c>
      <c r="AI383" s="62" t="str">
        <f t="shared" si="101"/>
        <v>5111</v>
      </c>
      <c r="AN383" s="62">
        <v>8</v>
      </c>
      <c r="AP383" s="62">
        <f t="shared" si="102"/>
        <v>11372.96</v>
      </c>
      <c r="AQ383" s="62" t="str">
        <f t="shared" si="103"/>
        <v>33311</v>
      </c>
      <c r="AR383" s="62" t="str">
        <f t="shared" si="104"/>
        <v>1</v>
      </c>
      <c r="AS383" s="78" t="s">
        <v>7217</v>
      </c>
      <c r="AT383" s="67" t="str">
        <f t="shared" si="105"/>
        <v>632</v>
      </c>
      <c r="AU383" s="67" t="str">
        <f t="shared" si="106"/>
        <v>156</v>
      </c>
      <c r="AY383" s="68" t="s">
        <v>18238</v>
      </c>
      <c r="AZ383" s="68" t="s">
        <v>18238</v>
      </c>
    </row>
    <row r="384" spans="6:52" x14ac:dyDescent="0.25">
      <c r="F384" s="62">
        <v>0</v>
      </c>
      <c r="H384" s="80">
        <v>46171</v>
      </c>
      <c r="I384" s="80">
        <v>46171</v>
      </c>
      <c r="J384" s="62" t="str">
        <f t="shared" si="107"/>
        <v>BH15247</v>
      </c>
      <c r="K384" s="62" t="str">
        <f t="shared" si="108"/>
        <v>XK18037</v>
      </c>
      <c r="L384" s="67" t="s">
        <v>18238</v>
      </c>
      <c r="O384" s="67" t="s">
        <v>7224</v>
      </c>
      <c r="S384" s="68" t="s">
        <v>18238</v>
      </c>
      <c r="U384" s="67" t="s">
        <v>1837</v>
      </c>
      <c r="V384" s="67">
        <v>60</v>
      </c>
      <c r="W384" s="67" t="s">
        <v>29</v>
      </c>
      <c r="X384" s="67" t="s">
        <v>30</v>
      </c>
      <c r="Z384" s="62" t="str">
        <f t="shared" si="98"/>
        <v>131</v>
      </c>
      <c r="AA384" s="62" t="str">
        <f t="shared" si="99"/>
        <v>5111</v>
      </c>
      <c r="AB384" s="62" t="s">
        <v>19</v>
      </c>
      <c r="AC384" s="67">
        <v>4</v>
      </c>
      <c r="AE384" s="67">
        <v>74250</v>
      </c>
      <c r="AF384" s="67">
        <v>297000</v>
      </c>
      <c r="AH384" s="62">
        <f t="shared" si="100"/>
        <v>0</v>
      </c>
      <c r="AI384" s="62" t="str">
        <f t="shared" si="101"/>
        <v>5111</v>
      </c>
      <c r="AN384" s="62">
        <v>8</v>
      </c>
      <c r="AP384" s="62">
        <f t="shared" si="102"/>
        <v>23760</v>
      </c>
      <c r="AQ384" s="62" t="str">
        <f t="shared" si="103"/>
        <v>33311</v>
      </c>
      <c r="AR384" s="62" t="str">
        <f t="shared" si="104"/>
        <v>1</v>
      </c>
      <c r="AS384" s="78" t="s">
        <v>7217</v>
      </c>
      <c r="AT384" s="67" t="str">
        <f t="shared" si="105"/>
        <v>632</v>
      </c>
      <c r="AU384" s="67" t="str">
        <f t="shared" si="106"/>
        <v>156</v>
      </c>
      <c r="AY384" s="68" t="s">
        <v>18238</v>
      </c>
      <c r="AZ384" s="68" t="s">
        <v>18238</v>
      </c>
    </row>
    <row r="385" spans="6:52" x14ac:dyDescent="0.25">
      <c r="F385" s="62">
        <v>0</v>
      </c>
      <c r="H385" s="80">
        <v>46171</v>
      </c>
      <c r="I385" s="80">
        <v>46171</v>
      </c>
      <c r="J385" s="62" t="str">
        <f t="shared" si="107"/>
        <v>BH15247</v>
      </c>
      <c r="K385" s="62" t="str">
        <f t="shared" si="108"/>
        <v>XK18037</v>
      </c>
      <c r="L385" s="67" t="s">
        <v>18238</v>
      </c>
      <c r="O385" s="67" t="s">
        <v>7224</v>
      </c>
      <c r="S385" s="68" t="s">
        <v>18238</v>
      </c>
      <c r="U385" s="67" t="s">
        <v>1837</v>
      </c>
      <c r="V385" s="67">
        <v>60</v>
      </c>
      <c r="W385" s="67" t="s">
        <v>37</v>
      </c>
      <c r="X385" s="67" t="s">
        <v>38</v>
      </c>
      <c r="Z385" s="62" t="str">
        <f t="shared" si="98"/>
        <v>131</v>
      </c>
      <c r="AA385" s="62" t="str">
        <f t="shared" si="99"/>
        <v>5111</v>
      </c>
      <c r="AB385" s="62" t="s">
        <v>19</v>
      </c>
      <c r="AC385" s="67">
        <v>4</v>
      </c>
      <c r="AE385" s="67">
        <v>43560</v>
      </c>
      <c r="AF385" s="67">
        <v>174240</v>
      </c>
      <c r="AH385" s="62">
        <f t="shared" si="100"/>
        <v>0</v>
      </c>
      <c r="AI385" s="62" t="str">
        <f t="shared" si="101"/>
        <v>5111</v>
      </c>
      <c r="AN385" s="62">
        <v>8</v>
      </c>
      <c r="AP385" s="62">
        <f t="shared" si="102"/>
        <v>13939.2</v>
      </c>
      <c r="AQ385" s="62" t="str">
        <f t="shared" si="103"/>
        <v>33311</v>
      </c>
      <c r="AR385" s="62" t="str">
        <f t="shared" si="104"/>
        <v>1</v>
      </c>
      <c r="AS385" s="78" t="s">
        <v>7217</v>
      </c>
      <c r="AT385" s="67" t="str">
        <f t="shared" si="105"/>
        <v>632</v>
      </c>
      <c r="AU385" s="67" t="str">
        <f t="shared" si="106"/>
        <v>156</v>
      </c>
      <c r="AY385" s="68" t="s">
        <v>18238</v>
      </c>
      <c r="AZ385" s="68" t="s">
        <v>18238</v>
      </c>
    </row>
    <row r="386" spans="6:52" x14ac:dyDescent="0.25">
      <c r="F386" s="62">
        <v>0</v>
      </c>
      <c r="H386" s="80">
        <v>46171</v>
      </c>
      <c r="I386" s="80">
        <v>46171</v>
      </c>
      <c r="J386" s="62" t="str">
        <f t="shared" si="107"/>
        <v>BH15247</v>
      </c>
      <c r="K386" s="62" t="str">
        <f t="shared" si="108"/>
        <v>XK18037</v>
      </c>
      <c r="L386" s="67" t="s">
        <v>18238</v>
      </c>
      <c r="O386" s="67" t="s">
        <v>7224</v>
      </c>
      <c r="S386" s="68" t="s">
        <v>18238</v>
      </c>
      <c r="U386" s="67" t="s">
        <v>1837</v>
      </c>
      <c r="V386" s="67">
        <v>60</v>
      </c>
      <c r="W386" s="67" t="s">
        <v>31</v>
      </c>
      <c r="X386" s="67" t="s">
        <v>32</v>
      </c>
      <c r="Z386" s="62" t="str">
        <f t="shared" si="98"/>
        <v>131</v>
      </c>
      <c r="AA386" s="62" t="str">
        <f t="shared" si="99"/>
        <v>5111</v>
      </c>
      <c r="AB386" s="62" t="s">
        <v>19</v>
      </c>
      <c r="AC386" s="67">
        <v>2</v>
      </c>
      <c r="AE386" s="67">
        <v>70950</v>
      </c>
      <c r="AF386" s="67">
        <v>141900</v>
      </c>
      <c r="AH386" s="62">
        <f t="shared" si="100"/>
        <v>0</v>
      </c>
      <c r="AI386" s="62" t="str">
        <f t="shared" si="101"/>
        <v>5111</v>
      </c>
      <c r="AN386" s="62">
        <v>8</v>
      </c>
      <c r="AP386" s="62">
        <f t="shared" si="102"/>
        <v>11352</v>
      </c>
      <c r="AQ386" s="62" t="str">
        <f t="shared" si="103"/>
        <v>33311</v>
      </c>
      <c r="AR386" s="62" t="str">
        <f t="shared" si="104"/>
        <v>1</v>
      </c>
      <c r="AS386" s="78" t="s">
        <v>7217</v>
      </c>
      <c r="AT386" s="67" t="str">
        <f t="shared" si="105"/>
        <v>632</v>
      </c>
      <c r="AU386" s="67" t="str">
        <f t="shared" si="106"/>
        <v>156</v>
      </c>
      <c r="AY386" s="68" t="s">
        <v>18238</v>
      </c>
      <c r="AZ386" s="68" t="s">
        <v>18238</v>
      </c>
    </row>
    <row r="387" spans="6:52" x14ac:dyDescent="0.25">
      <c r="F387" s="62">
        <v>0</v>
      </c>
      <c r="H387" s="80">
        <v>46171</v>
      </c>
      <c r="I387" s="80">
        <v>46171</v>
      </c>
      <c r="J387" s="62" t="str">
        <f t="shared" si="107"/>
        <v>BH15247</v>
      </c>
      <c r="K387" s="62" t="str">
        <f t="shared" si="108"/>
        <v>XK18037</v>
      </c>
      <c r="L387" s="67" t="s">
        <v>18238</v>
      </c>
      <c r="O387" s="67" t="s">
        <v>7224</v>
      </c>
      <c r="S387" s="68" t="s">
        <v>18238</v>
      </c>
      <c r="U387" s="67" t="s">
        <v>1837</v>
      </c>
      <c r="V387" s="67">
        <v>60</v>
      </c>
      <c r="W387" s="67" t="s">
        <v>41</v>
      </c>
      <c r="X387" s="67" t="s">
        <v>42</v>
      </c>
      <c r="Z387" s="62" t="str">
        <f t="shared" si="98"/>
        <v>131</v>
      </c>
      <c r="AA387" s="62" t="str">
        <f t="shared" si="99"/>
        <v>5111</v>
      </c>
      <c r="AB387" s="62" t="s">
        <v>19</v>
      </c>
      <c r="AC387" s="67">
        <v>2</v>
      </c>
      <c r="AE387" s="67">
        <v>46000</v>
      </c>
      <c r="AF387" s="67">
        <v>92000</v>
      </c>
      <c r="AH387" s="62">
        <f t="shared" si="100"/>
        <v>0</v>
      </c>
      <c r="AI387" s="62" t="str">
        <f t="shared" si="101"/>
        <v>5111</v>
      </c>
      <c r="AN387" s="62">
        <v>8</v>
      </c>
      <c r="AP387" s="62">
        <f t="shared" si="102"/>
        <v>7360</v>
      </c>
      <c r="AQ387" s="62" t="str">
        <f t="shared" si="103"/>
        <v>33311</v>
      </c>
      <c r="AR387" s="62" t="str">
        <f t="shared" si="104"/>
        <v>1</v>
      </c>
      <c r="AS387" s="78" t="s">
        <v>7217</v>
      </c>
      <c r="AT387" s="67" t="str">
        <f t="shared" si="105"/>
        <v>632</v>
      </c>
      <c r="AU387" s="67" t="str">
        <f t="shared" si="106"/>
        <v>156</v>
      </c>
      <c r="AY387" s="68" t="s">
        <v>18238</v>
      </c>
      <c r="AZ387" s="68" t="s">
        <v>18238</v>
      </c>
    </row>
    <row r="388" spans="6:52" x14ac:dyDescent="0.25">
      <c r="F388" s="62">
        <v>0</v>
      </c>
      <c r="H388" s="80">
        <v>46171</v>
      </c>
      <c r="I388" s="80">
        <v>46171</v>
      </c>
      <c r="J388" s="62" t="str">
        <f t="shared" si="107"/>
        <v>BH15247</v>
      </c>
      <c r="K388" s="62" t="str">
        <f t="shared" si="108"/>
        <v>XK18037</v>
      </c>
      <c r="L388" s="67" t="s">
        <v>18238</v>
      </c>
      <c r="O388" s="67" t="s">
        <v>7224</v>
      </c>
      <c r="S388" s="68" t="s">
        <v>18238</v>
      </c>
      <c r="U388" s="67" t="s">
        <v>1837</v>
      </c>
      <c r="V388" s="67">
        <v>60</v>
      </c>
      <c r="W388" s="67" t="s">
        <v>25</v>
      </c>
      <c r="X388" s="67" t="s">
        <v>26</v>
      </c>
      <c r="Z388" s="62" t="str">
        <f t="shared" si="98"/>
        <v>131</v>
      </c>
      <c r="AA388" s="62" t="str">
        <f t="shared" si="99"/>
        <v>5111</v>
      </c>
      <c r="AB388" s="62" t="s">
        <v>19</v>
      </c>
      <c r="AC388" s="67">
        <v>4</v>
      </c>
      <c r="AE388" s="67">
        <v>61155</v>
      </c>
      <c r="AF388" s="67">
        <v>244620</v>
      </c>
      <c r="AH388" s="62">
        <f t="shared" si="100"/>
        <v>0</v>
      </c>
      <c r="AI388" s="62" t="str">
        <f t="shared" si="101"/>
        <v>5111</v>
      </c>
      <c r="AN388" s="62">
        <v>8</v>
      </c>
      <c r="AP388" s="62">
        <f t="shared" si="102"/>
        <v>19569.599999999999</v>
      </c>
      <c r="AQ388" s="62" t="str">
        <f t="shared" si="103"/>
        <v>33311</v>
      </c>
      <c r="AR388" s="62" t="str">
        <f t="shared" si="104"/>
        <v>1</v>
      </c>
      <c r="AS388" s="78" t="s">
        <v>7217</v>
      </c>
      <c r="AT388" s="67" t="str">
        <f t="shared" si="105"/>
        <v>632</v>
      </c>
      <c r="AU388" s="67" t="str">
        <f t="shared" si="106"/>
        <v>156</v>
      </c>
      <c r="AY388" s="68" t="s">
        <v>18238</v>
      </c>
      <c r="AZ388" s="68" t="s">
        <v>18238</v>
      </c>
    </row>
    <row r="389" spans="6:52" x14ac:dyDescent="0.25">
      <c r="F389" s="62">
        <v>0</v>
      </c>
      <c r="H389" s="80">
        <v>46171</v>
      </c>
      <c r="I389" s="80">
        <v>46171</v>
      </c>
      <c r="J389" s="62" t="str">
        <f t="shared" si="107"/>
        <v>BH15247</v>
      </c>
      <c r="K389" s="62" t="str">
        <f t="shared" si="108"/>
        <v>XK18037</v>
      </c>
      <c r="L389" s="67" t="s">
        <v>18238</v>
      </c>
      <c r="O389" s="67" t="s">
        <v>7224</v>
      </c>
      <c r="S389" s="68" t="s">
        <v>18238</v>
      </c>
      <c r="U389" s="67" t="s">
        <v>1837</v>
      </c>
      <c r="V389" s="67">
        <v>60</v>
      </c>
      <c r="W389" s="67" t="s">
        <v>22</v>
      </c>
      <c r="X389" s="67" t="s">
        <v>23</v>
      </c>
      <c r="Z389" s="62" t="str">
        <f t="shared" si="98"/>
        <v>131</v>
      </c>
      <c r="AA389" s="62" t="str">
        <f t="shared" si="99"/>
        <v>5111</v>
      </c>
      <c r="AB389" s="62" t="s">
        <v>19</v>
      </c>
      <c r="AC389" s="67">
        <v>4</v>
      </c>
      <c r="AE389" s="67">
        <v>55201</v>
      </c>
      <c r="AF389" s="67">
        <v>220804</v>
      </c>
      <c r="AH389" s="62">
        <f t="shared" si="100"/>
        <v>0</v>
      </c>
      <c r="AI389" s="62" t="str">
        <f t="shared" si="101"/>
        <v>5111</v>
      </c>
      <c r="AN389" s="62">
        <v>8</v>
      </c>
      <c r="AP389" s="62">
        <f t="shared" si="102"/>
        <v>17664.32</v>
      </c>
      <c r="AQ389" s="62" t="str">
        <f t="shared" si="103"/>
        <v>33311</v>
      </c>
      <c r="AR389" s="62" t="str">
        <f t="shared" si="104"/>
        <v>1</v>
      </c>
      <c r="AS389" s="78" t="s">
        <v>7217</v>
      </c>
      <c r="AT389" s="67" t="str">
        <f t="shared" si="105"/>
        <v>632</v>
      </c>
      <c r="AU389" s="67" t="str">
        <f t="shared" si="106"/>
        <v>156</v>
      </c>
      <c r="AY389" s="68" t="s">
        <v>18238</v>
      </c>
      <c r="AZ389" s="68" t="s">
        <v>18238</v>
      </c>
    </row>
    <row r="390" spans="6:52" x14ac:dyDescent="0.25">
      <c r="F390" s="62">
        <v>0</v>
      </c>
      <c r="H390" s="80">
        <v>46171</v>
      </c>
      <c r="I390" s="80">
        <v>46171</v>
      </c>
      <c r="J390" s="62" t="str">
        <f t="shared" si="107"/>
        <v>BH15248</v>
      </c>
      <c r="K390" s="62" t="str">
        <f t="shared" si="108"/>
        <v>XK18038</v>
      </c>
      <c r="L390" s="67" t="s">
        <v>18239</v>
      </c>
      <c r="O390" s="67" t="s">
        <v>7224</v>
      </c>
      <c r="S390" s="68" t="s">
        <v>18239</v>
      </c>
      <c r="U390" s="67" t="s">
        <v>1837</v>
      </c>
      <c r="V390" s="67">
        <v>60</v>
      </c>
      <c r="W390" s="67" t="s">
        <v>17</v>
      </c>
      <c r="X390" s="67" t="s">
        <v>18</v>
      </c>
      <c r="Z390" s="62" t="str">
        <f t="shared" si="98"/>
        <v>131</v>
      </c>
      <c r="AA390" s="62" t="str">
        <f t="shared" si="99"/>
        <v>5111</v>
      </c>
      <c r="AB390" s="62" t="s">
        <v>19</v>
      </c>
      <c r="AC390" s="67">
        <v>6</v>
      </c>
      <c r="AE390" s="67">
        <v>71081</v>
      </c>
      <c r="AF390" s="67">
        <v>426486</v>
      </c>
      <c r="AH390" s="62">
        <f t="shared" si="100"/>
        <v>0</v>
      </c>
      <c r="AI390" s="62" t="str">
        <f t="shared" si="101"/>
        <v>5111</v>
      </c>
      <c r="AN390" s="62">
        <v>8</v>
      </c>
      <c r="AP390" s="62">
        <f t="shared" si="102"/>
        <v>34118.879999999997</v>
      </c>
      <c r="AQ390" s="62" t="str">
        <f t="shared" si="103"/>
        <v>33311</v>
      </c>
      <c r="AR390" s="62" t="str">
        <f t="shared" si="104"/>
        <v>1</v>
      </c>
      <c r="AS390" s="78" t="s">
        <v>7217</v>
      </c>
      <c r="AT390" s="67" t="str">
        <f t="shared" si="105"/>
        <v>632</v>
      </c>
      <c r="AU390" s="67" t="str">
        <f t="shared" si="106"/>
        <v>156</v>
      </c>
      <c r="AY390" s="68" t="s">
        <v>18239</v>
      </c>
      <c r="AZ390" s="68" t="s">
        <v>18239</v>
      </c>
    </row>
    <row r="391" spans="6:52" x14ac:dyDescent="0.25">
      <c r="F391" s="62">
        <v>0</v>
      </c>
      <c r="H391" s="80">
        <v>46171</v>
      </c>
      <c r="I391" s="80">
        <v>46171</v>
      </c>
      <c r="J391" s="62" t="str">
        <f t="shared" si="107"/>
        <v>BH15248</v>
      </c>
      <c r="K391" s="62" t="str">
        <f t="shared" si="108"/>
        <v>XK18038</v>
      </c>
      <c r="L391" s="67" t="s">
        <v>18239</v>
      </c>
      <c r="O391" s="67" t="s">
        <v>7224</v>
      </c>
      <c r="S391" s="68" t="s">
        <v>18239</v>
      </c>
      <c r="U391" s="67" t="s">
        <v>1837</v>
      </c>
      <c r="V391" s="67">
        <v>60</v>
      </c>
      <c r="W391" s="67" t="s">
        <v>29</v>
      </c>
      <c r="X391" s="67" t="s">
        <v>30</v>
      </c>
      <c r="Z391" s="62" t="str">
        <f t="shared" si="98"/>
        <v>131</v>
      </c>
      <c r="AA391" s="62" t="str">
        <f t="shared" si="99"/>
        <v>5111</v>
      </c>
      <c r="AB391" s="62" t="s">
        <v>19</v>
      </c>
      <c r="AC391" s="67">
        <v>4</v>
      </c>
      <c r="AE391" s="67">
        <v>74250</v>
      </c>
      <c r="AF391" s="67">
        <v>297000</v>
      </c>
      <c r="AH391" s="62">
        <f t="shared" si="100"/>
        <v>0</v>
      </c>
      <c r="AI391" s="62" t="str">
        <f t="shared" si="101"/>
        <v>5111</v>
      </c>
      <c r="AN391" s="62">
        <v>8</v>
      </c>
      <c r="AP391" s="62">
        <f t="shared" si="102"/>
        <v>23760</v>
      </c>
      <c r="AQ391" s="62" t="str">
        <f t="shared" si="103"/>
        <v>33311</v>
      </c>
      <c r="AR391" s="62" t="str">
        <f t="shared" si="104"/>
        <v>1</v>
      </c>
      <c r="AS391" s="78" t="s">
        <v>7217</v>
      </c>
      <c r="AT391" s="67" t="str">
        <f t="shared" si="105"/>
        <v>632</v>
      </c>
      <c r="AU391" s="67" t="str">
        <f t="shared" si="106"/>
        <v>156</v>
      </c>
      <c r="AY391" s="68" t="s">
        <v>18239</v>
      </c>
      <c r="AZ391" s="68" t="s">
        <v>18239</v>
      </c>
    </row>
    <row r="392" spans="6:52" x14ac:dyDescent="0.25">
      <c r="F392" s="62">
        <v>0</v>
      </c>
      <c r="H392" s="80">
        <v>46171</v>
      </c>
      <c r="I392" s="80">
        <v>46171</v>
      </c>
      <c r="J392" s="62" t="str">
        <f t="shared" si="107"/>
        <v>BH15248</v>
      </c>
      <c r="K392" s="62" t="str">
        <f t="shared" si="108"/>
        <v>XK18038</v>
      </c>
      <c r="L392" s="67" t="s">
        <v>18239</v>
      </c>
      <c r="O392" s="67" t="s">
        <v>7224</v>
      </c>
      <c r="S392" s="68" t="s">
        <v>18239</v>
      </c>
      <c r="U392" s="67" t="s">
        <v>1837</v>
      </c>
      <c r="V392" s="67">
        <v>60</v>
      </c>
      <c r="W392" s="67" t="s">
        <v>41</v>
      </c>
      <c r="X392" s="67" t="s">
        <v>42</v>
      </c>
      <c r="Z392" s="62" t="str">
        <f t="shared" si="98"/>
        <v>131</v>
      </c>
      <c r="AA392" s="62" t="str">
        <f t="shared" si="99"/>
        <v>5111</v>
      </c>
      <c r="AB392" s="62" t="s">
        <v>19</v>
      </c>
      <c r="AC392" s="67">
        <v>2</v>
      </c>
      <c r="AE392" s="67">
        <v>46000</v>
      </c>
      <c r="AF392" s="67">
        <v>92000</v>
      </c>
      <c r="AH392" s="62">
        <f t="shared" si="100"/>
        <v>0</v>
      </c>
      <c r="AI392" s="62" t="str">
        <f t="shared" si="101"/>
        <v>5111</v>
      </c>
      <c r="AN392" s="62">
        <v>8</v>
      </c>
      <c r="AP392" s="62">
        <f t="shared" si="102"/>
        <v>7360</v>
      </c>
      <c r="AQ392" s="62" t="str">
        <f t="shared" si="103"/>
        <v>33311</v>
      </c>
      <c r="AR392" s="62" t="str">
        <f t="shared" si="104"/>
        <v>1</v>
      </c>
      <c r="AS392" s="78" t="s">
        <v>7217</v>
      </c>
      <c r="AT392" s="67" t="str">
        <f t="shared" si="105"/>
        <v>632</v>
      </c>
      <c r="AU392" s="67" t="str">
        <f t="shared" si="106"/>
        <v>156</v>
      </c>
      <c r="AY392" s="68" t="s">
        <v>18239</v>
      </c>
      <c r="AZ392" s="68" t="s">
        <v>18239</v>
      </c>
    </row>
    <row r="393" spans="6:52" x14ac:dyDescent="0.25">
      <c r="F393" s="62">
        <v>0</v>
      </c>
      <c r="H393" s="80">
        <v>46171</v>
      </c>
      <c r="I393" s="80">
        <v>46171</v>
      </c>
      <c r="J393" s="62" t="str">
        <f t="shared" si="107"/>
        <v>BH15248</v>
      </c>
      <c r="K393" s="62" t="str">
        <f t="shared" si="108"/>
        <v>XK18038</v>
      </c>
      <c r="L393" s="67" t="s">
        <v>18239</v>
      </c>
      <c r="O393" s="67" t="s">
        <v>7224</v>
      </c>
      <c r="S393" s="68" t="s">
        <v>18239</v>
      </c>
      <c r="U393" s="67" t="s">
        <v>1837</v>
      </c>
      <c r="V393" s="67">
        <v>60</v>
      </c>
      <c r="W393" s="67" t="s">
        <v>31</v>
      </c>
      <c r="X393" s="67" t="s">
        <v>32</v>
      </c>
      <c r="Z393" s="62" t="str">
        <f t="shared" ref="Z393:Z412" si="109">IF(W393&lt;&gt;"","131","")</f>
        <v>131</v>
      </c>
      <c r="AA393" s="62" t="str">
        <f t="shared" ref="AA393:AA412" si="110">IF(W393&lt;&gt;"","5111","")</f>
        <v>5111</v>
      </c>
      <c r="AB393" s="62" t="s">
        <v>19</v>
      </c>
      <c r="AC393" s="67">
        <v>2</v>
      </c>
      <c r="AE393" s="67">
        <v>70950</v>
      </c>
      <c r="AF393" s="67">
        <v>141900</v>
      </c>
      <c r="AH393" s="62">
        <f t="shared" ref="AH393:AH412" si="111">IF(AF393&gt;0,AF393*AG393,"")</f>
        <v>0</v>
      </c>
      <c r="AI393" s="62" t="str">
        <f t="shared" ref="AI393:AI412" si="112">IF(AH393&lt;&gt;"","5111","")</f>
        <v>5111</v>
      </c>
      <c r="AN393" s="62">
        <v>8</v>
      </c>
      <c r="AP393" s="62">
        <f t="shared" ref="AP393:AP412" si="113">AF393*AN393/100</f>
        <v>11352</v>
      </c>
      <c r="AQ393" s="62" t="str">
        <f t="shared" ref="AQ393:AQ412" si="114">IF(AN393&lt;&gt;"","33311","")</f>
        <v>33311</v>
      </c>
      <c r="AR393" s="62" t="str">
        <f t="shared" ref="AR393:AR412" si="115">IF(AN393&lt;&gt;"","1","")</f>
        <v>1</v>
      </c>
      <c r="AS393" s="78" t="s">
        <v>7217</v>
      </c>
      <c r="AT393" s="67" t="str">
        <f t="shared" ref="AT393:AT412" si="116">IF(W393&lt;&gt;"","632","")</f>
        <v>632</v>
      </c>
      <c r="AU393" s="67" t="str">
        <f t="shared" ref="AU393:AU412" si="117">IF(W393&lt;&gt;"","156","")</f>
        <v>156</v>
      </c>
      <c r="AY393" s="68" t="s">
        <v>18239</v>
      </c>
      <c r="AZ393" s="68" t="s">
        <v>18239</v>
      </c>
    </row>
    <row r="394" spans="6:52" x14ac:dyDescent="0.25">
      <c r="F394" s="62">
        <v>0</v>
      </c>
      <c r="H394" s="80">
        <v>46171</v>
      </c>
      <c r="I394" s="80">
        <v>46171</v>
      </c>
      <c r="J394" s="62" t="str">
        <f t="shared" ref="J394:J457" si="118">IF(AY394="","",IF(AY394=AY393,J393,"BH"&amp;VALUE(RIGHT(J393,LEN(J393)-2))+1))</f>
        <v>BH15248</v>
      </c>
      <c r="K394" s="62" t="str">
        <f t="shared" ref="K394:K457" si="119">IF(AZ394="","",IF(AZ394=AZ393,K393,"XK"&amp;VALUE(RIGHT(K393,LEN(K393)-2))+1))</f>
        <v>XK18038</v>
      </c>
      <c r="L394" s="67" t="s">
        <v>18239</v>
      </c>
      <c r="O394" s="67" t="s">
        <v>7224</v>
      </c>
      <c r="S394" s="68" t="s">
        <v>18239</v>
      </c>
      <c r="U394" s="67" t="s">
        <v>1837</v>
      </c>
      <c r="V394" s="67">
        <v>60</v>
      </c>
      <c r="W394" s="67" t="s">
        <v>22</v>
      </c>
      <c r="X394" s="67" t="s">
        <v>23</v>
      </c>
      <c r="Z394" s="62" t="str">
        <f t="shared" si="109"/>
        <v>131</v>
      </c>
      <c r="AA394" s="62" t="str">
        <f t="shared" si="110"/>
        <v>5111</v>
      </c>
      <c r="AB394" s="62" t="s">
        <v>19</v>
      </c>
      <c r="AC394" s="67">
        <v>6</v>
      </c>
      <c r="AE394" s="67">
        <v>55201</v>
      </c>
      <c r="AF394" s="67">
        <v>331206</v>
      </c>
      <c r="AH394" s="62">
        <f t="shared" si="111"/>
        <v>0</v>
      </c>
      <c r="AI394" s="62" t="str">
        <f t="shared" si="112"/>
        <v>5111</v>
      </c>
      <c r="AN394" s="62">
        <v>8</v>
      </c>
      <c r="AP394" s="62">
        <f t="shared" si="113"/>
        <v>26496.48</v>
      </c>
      <c r="AQ394" s="62" t="str">
        <f t="shared" si="114"/>
        <v>33311</v>
      </c>
      <c r="AR394" s="62" t="str">
        <f t="shared" si="115"/>
        <v>1</v>
      </c>
      <c r="AS394" s="78" t="s">
        <v>7217</v>
      </c>
      <c r="AT394" s="67" t="str">
        <f t="shared" si="116"/>
        <v>632</v>
      </c>
      <c r="AU394" s="67" t="str">
        <f t="shared" si="117"/>
        <v>156</v>
      </c>
      <c r="AY394" s="68" t="s">
        <v>18239</v>
      </c>
      <c r="AZ394" s="68" t="s">
        <v>18239</v>
      </c>
    </row>
    <row r="395" spans="6:52" x14ac:dyDescent="0.25">
      <c r="F395" s="62">
        <v>0</v>
      </c>
      <c r="H395" s="80">
        <v>46171</v>
      </c>
      <c r="I395" s="80">
        <v>46171</v>
      </c>
      <c r="J395" s="62" t="str">
        <f t="shared" si="118"/>
        <v>BH15249</v>
      </c>
      <c r="K395" s="62" t="str">
        <f t="shared" si="119"/>
        <v>XK18039</v>
      </c>
      <c r="L395" s="67" t="s">
        <v>18240</v>
      </c>
      <c r="O395" s="67" t="s">
        <v>7224</v>
      </c>
      <c r="S395" s="68" t="s">
        <v>18240</v>
      </c>
      <c r="U395" s="67" t="s">
        <v>1837</v>
      </c>
      <c r="V395" s="67">
        <v>60</v>
      </c>
      <c r="W395" s="67" t="s">
        <v>20</v>
      </c>
      <c r="X395" s="67" t="s">
        <v>21</v>
      </c>
      <c r="Z395" s="62" t="str">
        <f t="shared" si="109"/>
        <v>131</v>
      </c>
      <c r="AA395" s="62" t="str">
        <f t="shared" si="110"/>
        <v>5111</v>
      </c>
      <c r="AB395" s="62" t="s">
        <v>19</v>
      </c>
      <c r="AC395" s="67">
        <v>4</v>
      </c>
      <c r="AE395" s="67">
        <v>116611</v>
      </c>
      <c r="AF395" s="67">
        <v>466444</v>
      </c>
      <c r="AH395" s="62">
        <f t="shared" si="111"/>
        <v>0</v>
      </c>
      <c r="AI395" s="62" t="str">
        <f t="shared" si="112"/>
        <v>5111</v>
      </c>
      <c r="AN395" s="62">
        <v>8</v>
      </c>
      <c r="AP395" s="62">
        <f t="shared" si="113"/>
        <v>37315.519999999997</v>
      </c>
      <c r="AQ395" s="62" t="str">
        <f t="shared" si="114"/>
        <v>33311</v>
      </c>
      <c r="AR395" s="62" t="str">
        <f t="shared" si="115"/>
        <v>1</v>
      </c>
      <c r="AS395" s="78" t="s">
        <v>7217</v>
      </c>
      <c r="AT395" s="67" t="str">
        <f t="shared" si="116"/>
        <v>632</v>
      </c>
      <c r="AU395" s="67" t="str">
        <f t="shared" si="117"/>
        <v>156</v>
      </c>
      <c r="AY395" s="68" t="s">
        <v>18240</v>
      </c>
      <c r="AZ395" s="68" t="s">
        <v>18240</v>
      </c>
    </row>
    <row r="396" spans="6:52" x14ac:dyDescent="0.25">
      <c r="F396" s="62">
        <v>0</v>
      </c>
      <c r="H396" s="80">
        <v>46171</v>
      </c>
      <c r="I396" s="80">
        <v>46171</v>
      </c>
      <c r="J396" s="62" t="str">
        <f t="shared" si="118"/>
        <v>BH15249</v>
      </c>
      <c r="K396" s="62" t="str">
        <f t="shared" si="119"/>
        <v>XK18039</v>
      </c>
      <c r="L396" s="67" t="s">
        <v>18240</v>
      </c>
      <c r="O396" s="67" t="s">
        <v>7224</v>
      </c>
      <c r="S396" s="68" t="s">
        <v>18240</v>
      </c>
      <c r="U396" s="67" t="s">
        <v>1837</v>
      </c>
      <c r="V396" s="67">
        <v>60</v>
      </c>
      <c r="W396" s="67" t="s">
        <v>17</v>
      </c>
      <c r="X396" s="67" t="s">
        <v>18</v>
      </c>
      <c r="Z396" s="62" t="str">
        <f t="shared" si="109"/>
        <v>131</v>
      </c>
      <c r="AA396" s="62" t="str">
        <f t="shared" si="110"/>
        <v>5111</v>
      </c>
      <c r="AB396" s="62" t="s">
        <v>19</v>
      </c>
      <c r="AC396" s="67">
        <v>6</v>
      </c>
      <c r="AE396" s="67">
        <v>71081</v>
      </c>
      <c r="AF396" s="67">
        <v>426486</v>
      </c>
      <c r="AH396" s="62">
        <f t="shared" si="111"/>
        <v>0</v>
      </c>
      <c r="AI396" s="62" t="str">
        <f t="shared" si="112"/>
        <v>5111</v>
      </c>
      <c r="AN396" s="62">
        <v>8</v>
      </c>
      <c r="AP396" s="62">
        <f t="shared" si="113"/>
        <v>34118.879999999997</v>
      </c>
      <c r="AQ396" s="62" t="str">
        <f t="shared" si="114"/>
        <v>33311</v>
      </c>
      <c r="AR396" s="62" t="str">
        <f t="shared" si="115"/>
        <v>1</v>
      </c>
      <c r="AS396" s="78" t="s">
        <v>7217</v>
      </c>
      <c r="AT396" s="67" t="str">
        <f t="shared" si="116"/>
        <v>632</v>
      </c>
      <c r="AU396" s="67" t="str">
        <f t="shared" si="117"/>
        <v>156</v>
      </c>
      <c r="AY396" s="68" t="s">
        <v>18240</v>
      </c>
      <c r="AZ396" s="68" t="s">
        <v>18240</v>
      </c>
    </row>
    <row r="397" spans="6:52" x14ac:dyDescent="0.25">
      <c r="F397" s="62">
        <v>0</v>
      </c>
      <c r="H397" s="80">
        <v>46171</v>
      </c>
      <c r="I397" s="80">
        <v>46171</v>
      </c>
      <c r="J397" s="62" t="str">
        <f t="shared" si="118"/>
        <v>BH15249</v>
      </c>
      <c r="K397" s="62" t="str">
        <f t="shared" si="119"/>
        <v>XK18039</v>
      </c>
      <c r="L397" s="67" t="s">
        <v>18240</v>
      </c>
      <c r="O397" s="67" t="s">
        <v>7224</v>
      </c>
      <c r="S397" s="68" t="s">
        <v>18240</v>
      </c>
      <c r="U397" s="67" t="s">
        <v>1837</v>
      </c>
      <c r="V397" s="67">
        <v>60</v>
      </c>
      <c r="W397" s="67" t="s">
        <v>41</v>
      </c>
      <c r="X397" s="67" t="s">
        <v>42</v>
      </c>
      <c r="Z397" s="62" t="str">
        <f t="shared" si="109"/>
        <v>131</v>
      </c>
      <c r="AA397" s="62" t="str">
        <f t="shared" si="110"/>
        <v>5111</v>
      </c>
      <c r="AB397" s="62" t="s">
        <v>19</v>
      </c>
      <c r="AC397" s="67">
        <v>2</v>
      </c>
      <c r="AE397" s="67">
        <v>46000</v>
      </c>
      <c r="AF397" s="67">
        <v>92000</v>
      </c>
      <c r="AH397" s="62">
        <f t="shared" si="111"/>
        <v>0</v>
      </c>
      <c r="AI397" s="62" t="str">
        <f t="shared" si="112"/>
        <v>5111</v>
      </c>
      <c r="AN397" s="62">
        <v>8</v>
      </c>
      <c r="AP397" s="62">
        <f t="shared" si="113"/>
        <v>7360</v>
      </c>
      <c r="AQ397" s="62" t="str">
        <f t="shared" si="114"/>
        <v>33311</v>
      </c>
      <c r="AR397" s="62" t="str">
        <f t="shared" si="115"/>
        <v>1</v>
      </c>
      <c r="AS397" s="78" t="s">
        <v>7217</v>
      </c>
      <c r="AT397" s="67" t="str">
        <f t="shared" si="116"/>
        <v>632</v>
      </c>
      <c r="AU397" s="67" t="str">
        <f t="shared" si="117"/>
        <v>156</v>
      </c>
      <c r="AY397" s="68" t="s">
        <v>18240</v>
      </c>
      <c r="AZ397" s="68" t="s">
        <v>18240</v>
      </c>
    </row>
    <row r="398" spans="6:52" x14ac:dyDescent="0.25">
      <c r="F398" s="62">
        <v>0</v>
      </c>
      <c r="H398" s="80">
        <v>46171</v>
      </c>
      <c r="I398" s="80">
        <v>46171</v>
      </c>
      <c r="J398" s="62" t="str">
        <f t="shared" si="118"/>
        <v>BH15249</v>
      </c>
      <c r="K398" s="62" t="str">
        <f t="shared" si="119"/>
        <v>XK18039</v>
      </c>
      <c r="L398" s="67" t="s">
        <v>18240</v>
      </c>
      <c r="O398" s="67" t="s">
        <v>7224</v>
      </c>
      <c r="S398" s="68" t="s">
        <v>18240</v>
      </c>
      <c r="U398" s="67" t="s">
        <v>1837</v>
      </c>
      <c r="V398" s="67">
        <v>60</v>
      </c>
      <c r="W398" s="67" t="s">
        <v>29</v>
      </c>
      <c r="X398" s="67" t="s">
        <v>30</v>
      </c>
      <c r="Z398" s="62" t="str">
        <f t="shared" si="109"/>
        <v>131</v>
      </c>
      <c r="AA398" s="62" t="str">
        <f t="shared" si="110"/>
        <v>5111</v>
      </c>
      <c r="AB398" s="62" t="s">
        <v>19</v>
      </c>
      <c r="AC398" s="67">
        <v>4</v>
      </c>
      <c r="AE398" s="67">
        <v>74250</v>
      </c>
      <c r="AF398" s="67">
        <v>297000</v>
      </c>
      <c r="AH398" s="62">
        <f t="shared" si="111"/>
        <v>0</v>
      </c>
      <c r="AI398" s="62" t="str">
        <f t="shared" si="112"/>
        <v>5111</v>
      </c>
      <c r="AN398" s="62">
        <v>8</v>
      </c>
      <c r="AP398" s="62">
        <f t="shared" si="113"/>
        <v>23760</v>
      </c>
      <c r="AQ398" s="62" t="str">
        <f t="shared" si="114"/>
        <v>33311</v>
      </c>
      <c r="AR398" s="62" t="str">
        <f t="shared" si="115"/>
        <v>1</v>
      </c>
      <c r="AS398" s="78" t="s">
        <v>7217</v>
      </c>
      <c r="AT398" s="67" t="str">
        <f t="shared" si="116"/>
        <v>632</v>
      </c>
      <c r="AU398" s="67" t="str">
        <f t="shared" si="117"/>
        <v>156</v>
      </c>
      <c r="AY398" s="68" t="s">
        <v>18240</v>
      </c>
      <c r="AZ398" s="68" t="s">
        <v>18240</v>
      </c>
    </row>
    <row r="399" spans="6:52" x14ac:dyDescent="0.25">
      <c r="F399" s="62">
        <v>0</v>
      </c>
      <c r="H399" s="80">
        <v>46171</v>
      </c>
      <c r="I399" s="80">
        <v>46171</v>
      </c>
      <c r="J399" s="62" t="str">
        <f t="shared" si="118"/>
        <v>BH15249</v>
      </c>
      <c r="K399" s="62" t="str">
        <f t="shared" si="119"/>
        <v>XK18039</v>
      </c>
      <c r="L399" s="67" t="s">
        <v>18240</v>
      </c>
      <c r="O399" s="67" t="s">
        <v>7224</v>
      </c>
      <c r="S399" s="68" t="s">
        <v>18240</v>
      </c>
      <c r="U399" s="67" t="s">
        <v>1837</v>
      </c>
      <c r="V399" s="67">
        <v>60</v>
      </c>
      <c r="W399" s="67" t="s">
        <v>31</v>
      </c>
      <c r="X399" s="67" t="s">
        <v>32</v>
      </c>
      <c r="Z399" s="62" t="str">
        <f t="shared" si="109"/>
        <v>131</v>
      </c>
      <c r="AA399" s="62" t="str">
        <f t="shared" si="110"/>
        <v>5111</v>
      </c>
      <c r="AB399" s="62" t="s">
        <v>19</v>
      </c>
      <c r="AC399" s="67">
        <v>2</v>
      </c>
      <c r="AE399" s="67">
        <v>70950</v>
      </c>
      <c r="AF399" s="67">
        <v>141900</v>
      </c>
      <c r="AH399" s="62">
        <f t="shared" si="111"/>
        <v>0</v>
      </c>
      <c r="AI399" s="62" t="str">
        <f t="shared" si="112"/>
        <v>5111</v>
      </c>
      <c r="AN399" s="62">
        <v>8</v>
      </c>
      <c r="AP399" s="62">
        <f t="shared" si="113"/>
        <v>11352</v>
      </c>
      <c r="AQ399" s="62" t="str">
        <f t="shared" si="114"/>
        <v>33311</v>
      </c>
      <c r="AR399" s="62" t="str">
        <f t="shared" si="115"/>
        <v>1</v>
      </c>
      <c r="AS399" s="78" t="s">
        <v>7217</v>
      </c>
      <c r="AT399" s="67" t="str">
        <f t="shared" si="116"/>
        <v>632</v>
      </c>
      <c r="AU399" s="67" t="str">
        <f t="shared" si="117"/>
        <v>156</v>
      </c>
      <c r="AY399" s="68" t="s">
        <v>18240</v>
      </c>
      <c r="AZ399" s="68" t="s">
        <v>18240</v>
      </c>
    </row>
    <row r="400" spans="6:52" x14ac:dyDescent="0.25">
      <c r="F400" s="62">
        <v>0</v>
      </c>
      <c r="H400" s="80">
        <v>46171</v>
      </c>
      <c r="I400" s="80">
        <v>46171</v>
      </c>
      <c r="J400" s="62" t="str">
        <f t="shared" si="118"/>
        <v>BH15249</v>
      </c>
      <c r="K400" s="62" t="str">
        <f t="shared" si="119"/>
        <v>XK18039</v>
      </c>
      <c r="L400" s="67" t="s">
        <v>18240</v>
      </c>
      <c r="O400" s="67" t="s">
        <v>7224</v>
      </c>
      <c r="S400" s="68" t="s">
        <v>18240</v>
      </c>
      <c r="U400" s="67" t="s">
        <v>1837</v>
      </c>
      <c r="V400" s="67">
        <v>60</v>
      </c>
      <c r="W400" s="67" t="s">
        <v>37</v>
      </c>
      <c r="X400" s="67" t="s">
        <v>38</v>
      </c>
      <c r="Z400" s="62" t="str">
        <f t="shared" si="109"/>
        <v>131</v>
      </c>
      <c r="AA400" s="62" t="str">
        <f t="shared" si="110"/>
        <v>5111</v>
      </c>
      <c r="AB400" s="62" t="s">
        <v>19</v>
      </c>
      <c r="AC400" s="67">
        <v>4</v>
      </c>
      <c r="AE400" s="67">
        <v>43560</v>
      </c>
      <c r="AF400" s="67">
        <v>174240</v>
      </c>
      <c r="AH400" s="62">
        <f t="shared" si="111"/>
        <v>0</v>
      </c>
      <c r="AI400" s="62" t="str">
        <f t="shared" si="112"/>
        <v>5111</v>
      </c>
      <c r="AN400" s="62">
        <v>8</v>
      </c>
      <c r="AP400" s="62">
        <f t="shared" si="113"/>
        <v>13939.2</v>
      </c>
      <c r="AQ400" s="62" t="str">
        <f t="shared" si="114"/>
        <v>33311</v>
      </c>
      <c r="AR400" s="62" t="str">
        <f t="shared" si="115"/>
        <v>1</v>
      </c>
      <c r="AS400" s="78" t="s">
        <v>7217</v>
      </c>
      <c r="AT400" s="67" t="str">
        <f t="shared" si="116"/>
        <v>632</v>
      </c>
      <c r="AU400" s="67" t="str">
        <f t="shared" si="117"/>
        <v>156</v>
      </c>
      <c r="AY400" s="68" t="s">
        <v>18240</v>
      </c>
      <c r="AZ400" s="68" t="s">
        <v>18240</v>
      </c>
    </row>
    <row r="401" spans="6:52" x14ac:dyDescent="0.25">
      <c r="F401" s="62">
        <v>0</v>
      </c>
      <c r="H401" s="80">
        <v>46171</v>
      </c>
      <c r="I401" s="80">
        <v>46171</v>
      </c>
      <c r="J401" s="62" t="str">
        <f t="shared" si="118"/>
        <v>BH15249</v>
      </c>
      <c r="K401" s="62" t="str">
        <f t="shared" si="119"/>
        <v>XK18039</v>
      </c>
      <c r="L401" s="67" t="s">
        <v>18240</v>
      </c>
      <c r="O401" s="67" t="s">
        <v>7224</v>
      </c>
      <c r="S401" s="68" t="s">
        <v>18240</v>
      </c>
      <c r="U401" s="67" t="s">
        <v>1837</v>
      </c>
      <c r="V401" s="67">
        <v>60</v>
      </c>
      <c r="W401" s="67" t="s">
        <v>25</v>
      </c>
      <c r="X401" s="67" t="s">
        <v>26</v>
      </c>
      <c r="Z401" s="62" t="str">
        <f t="shared" si="109"/>
        <v>131</v>
      </c>
      <c r="AA401" s="62" t="str">
        <f t="shared" si="110"/>
        <v>5111</v>
      </c>
      <c r="AB401" s="62" t="s">
        <v>19</v>
      </c>
      <c r="AC401" s="67">
        <v>4</v>
      </c>
      <c r="AE401" s="67">
        <v>61155</v>
      </c>
      <c r="AF401" s="67">
        <v>244620</v>
      </c>
      <c r="AH401" s="62">
        <f t="shared" si="111"/>
        <v>0</v>
      </c>
      <c r="AI401" s="62" t="str">
        <f t="shared" si="112"/>
        <v>5111</v>
      </c>
      <c r="AN401" s="62">
        <v>8</v>
      </c>
      <c r="AP401" s="62">
        <f t="shared" si="113"/>
        <v>19569.599999999999</v>
      </c>
      <c r="AQ401" s="62" t="str">
        <f t="shared" si="114"/>
        <v>33311</v>
      </c>
      <c r="AR401" s="62" t="str">
        <f t="shared" si="115"/>
        <v>1</v>
      </c>
      <c r="AS401" s="78" t="s">
        <v>7217</v>
      </c>
      <c r="AT401" s="67" t="str">
        <f t="shared" si="116"/>
        <v>632</v>
      </c>
      <c r="AU401" s="67" t="str">
        <f t="shared" si="117"/>
        <v>156</v>
      </c>
      <c r="AY401" s="68" t="s">
        <v>18240</v>
      </c>
      <c r="AZ401" s="68" t="s">
        <v>18240</v>
      </c>
    </row>
    <row r="402" spans="6:52" x14ac:dyDescent="0.25">
      <c r="F402" s="62">
        <v>0</v>
      </c>
      <c r="H402" s="80">
        <v>46171</v>
      </c>
      <c r="I402" s="80">
        <v>46171</v>
      </c>
      <c r="J402" s="62" t="str">
        <f t="shared" si="118"/>
        <v>BH15249</v>
      </c>
      <c r="K402" s="62" t="str">
        <f t="shared" si="119"/>
        <v>XK18039</v>
      </c>
      <c r="L402" s="67" t="s">
        <v>18240</v>
      </c>
      <c r="O402" s="67" t="s">
        <v>7224</v>
      </c>
      <c r="S402" s="68" t="s">
        <v>18240</v>
      </c>
      <c r="U402" s="67" t="s">
        <v>1837</v>
      </c>
      <c r="V402" s="67">
        <v>60</v>
      </c>
      <c r="W402" s="67" t="s">
        <v>22</v>
      </c>
      <c r="X402" s="67" t="s">
        <v>23</v>
      </c>
      <c r="Z402" s="62" t="str">
        <f t="shared" si="109"/>
        <v>131</v>
      </c>
      <c r="AA402" s="62" t="str">
        <f t="shared" si="110"/>
        <v>5111</v>
      </c>
      <c r="AB402" s="62" t="s">
        <v>19</v>
      </c>
      <c r="AC402" s="67">
        <v>4</v>
      </c>
      <c r="AE402" s="67">
        <v>55201</v>
      </c>
      <c r="AF402" s="67">
        <v>220804</v>
      </c>
      <c r="AH402" s="62">
        <f t="shared" si="111"/>
        <v>0</v>
      </c>
      <c r="AI402" s="62" t="str">
        <f t="shared" si="112"/>
        <v>5111</v>
      </c>
      <c r="AN402" s="62">
        <v>8</v>
      </c>
      <c r="AP402" s="62">
        <f t="shared" si="113"/>
        <v>17664.32</v>
      </c>
      <c r="AQ402" s="62" t="str">
        <f t="shared" si="114"/>
        <v>33311</v>
      </c>
      <c r="AR402" s="62" t="str">
        <f t="shared" si="115"/>
        <v>1</v>
      </c>
      <c r="AS402" s="78" t="s">
        <v>7217</v>
      </c>
      <c r="AT402" s="67" t="str">
        <f t="shared" si="116"/>
        <v>632</v>
      </c>
      <c r="AU402" s="67" t="str">
        <f t="shared" si="117"/>
        <v>156</v>
      </c>
      <c r="AY402" s="68" t="s">
        <v>18240</v>
      </c>
      <c r="AZ402" s="68" t="s">
        <v>18240</v>
      </c>
    </row>
    <row r="403" spans="6:52" x14ac:dyDescent="0.25">
      <c r="F403" s="62">
        <v>0</v>
      </c>
      <c r="H403" s="80">
        <v>46171</v>
      </c>
      <c r="I403" s="80">
        <v>46171</v>
      </c>
      <c r="J403" s="62" t="str">
        <f t="shared" si="118"/>
        <v>BH15250</v>
      </c>
      <c r="K403" s="62" t="str">
        <f t="shared" si="119"/>
        <v>XK18040</v>
      </c>
      <c r="L403" s="67" t="s">
        <v>18241</v>
      </c>
      <c r="O403" s="67" t="s">
        <v>7224</v>
      </c>
      <c r="S403" s="68" t="s">
        <v>18241</v>
      </c>
      <c r="U403" s="67" t="s">
        <v>1837</v>
      </c>
      <c r="V403" s="67">
        <v>60</v>
      </c>
      <c r="W403" s="67" t="s">
        <v>17</v>
      </c>
      <c r="X403" s="67" t="s">
        <v>18</v>
      </c>
      <c r="Z403" s="62" t="str">
        <f t="shared" si="109"/>
        <v>131</v>
      </c>
      <c r="AA403" s="62" t="str">
        <f t="shared" si="110"/>
        <v>5111</v>
      </c>
      <c r="AB403" s="62" t="s">
        <v>19</v>
      </c>
      <c r="AC403" s="67">
        <v>4</v>
      </c>
      <c r="AE403" s="67">
        <v>71081</v>
      </c>
      <c r="AF403" s="67">
        <v>284324</v>
      </c>
      <c r="AH403" s="62">
        <f t="shared" si="111"/>
        <v>0</v>
      </c>
      <c r="AI403" s="62" t="str">
        <f t="shared" si="112"/>
        <v>5111</v>
      </c>
      <c r="AN403" s="62">
        <v>8</v>
      </c>
      <c r="AP403" s="62">
        <f t="shared" si="113"/>
        <v>22745.919999999998</v>
      </c>
      <c r="AQ403" s="62" t="str">
        <f t="shared" si="114"/>
        <v>33311</v>
      </c>
      <c r="AR403" s="62" t="str">
        <f t="shared" si="115"/>
        <v>1</v>
      </c>
      <c r="AS403" s="78" t="s">
        <v>7217</v>
      </c>
      <c r="AT403" s="67" t="str">
        <f t="shared" si="116"/>
        <v>632</v>
      </c>
      <c r="AU403" s="67" t="str">
        <f t="shared" si="117"/>
        <v>156</v>
      </c>
      <c r="AY403" s="68" t="s">
        <v>18241</v>
      </c>
      <c r="AZ403" s="68" t="s">
        <v>18241</v>
      </c>
    </row>
    <row r="404" spans="6:52" x14ac:dyDescent="0.25">
      <c r="F404" s="62">
        <v>0</v>
      </c>
      <c r="H404" s="80">
        <v>46171</v>
      </c>
      <c r="I404" s="80">
        <v>46171</v>
      </c>
      <c r="J404" s="62" t="str">
        <f t="shared" si="118"/>
        <v>BH15250</v>
      </c>
      <c r="K404" s="62" t="str">
        <f t="shared" si="119"/>
        <v>XK18040</v>
      </c>
      <c r="L404" s="67" t="s">
        <v>18241</v>
      </c>
      <c r="O404" s="67" t="s">
        <v>7224</v>
      </c>
      <c r="S404" s="68" t="s">
        <v>18241</v>
      </c>
      <c r="U404" s="67" t="s">
        <v>1837</v>
      </c>
      <c r="V404" s="67">
        <v>60</v>
      </c>
      <c r="W404" s="67" t="s">
        <v>25</v>
      </c>
      <c r="X404" s="67" t="s">
        <v>26</v>
      </c>
      <c r="Z404" s="62" t="str">
        <f t="shared" si="109"/>
        <v>131</v>
      </c>
      <c r="AA404" s="62" t="str">
        <f t="shared" si="110"/>
        <v>5111</v>
      </c>
      <c r="AB404" s="62" t="s">
        <v>19</v>
      </c>
      <c r="AC404" s="67">
        <v>2</v>
      </c>
      <c r="AE404" s="67">
        <v>61155</v>
      </c>
      <c r="AF404" s="67">
        <v>122310</v>
      </c>
      <c r="AH404" s="62">
        <f t="shared" si="111"/>
        <v>0</v>
      </c>
      <c r="AI404" s="62" t="str">
        <f t="shared" si="112"/>
        <v>5111</v>
      </c>
      <c r="AN404" s="62">
        <v>8</v>
      </c>
      <c r="AP404" s="62">
        <f t="shared" si="113"/>
        <v>9784.7999999999993</v>
      </c>
      <c r="AQ404" s="62" t="str">
        <f t="shared" si="114"/>
        <v>33311</v>
      </c>
      <c r="AR404" s="62" t="str">
        <f t="shared" si="115"/>
        <v>1</v>
      </c>
      <c r="AS404" s="78" t="s">
        <v>7217</v>
      </c>
      <c r="AT404" s="67" t="str">
        <f t="shared" si="116"/>
        <v>632</v>
      </c>
      <c r="AU404" s="67" t="str">
        <f t="shared" si="117"/>
        <v>156</v>
      </c>
      <c r="AY404" s="68" t="s">
        <v>18241</v>
      </c>
      <c r="AZ404" s="68" t="s">
        <v>18241</v>
      </c>
    </row>
    <row r="405" spans="6:52" x14ac:dyDescent="0.25">
      <c r="F405" s="62">
        <v>0</v>
      </c>
      <c r="H405" s="80">
        <v>46171</v>
      </c>
      <c r="I405" s="80">
        <v>46171</v>
      </c>
      <c r="J405" s="62" t="str">
        <f t="shared" si="118"/>
        <v>BH15250</v>
      </c>
      <c r="K405" s="62" t="str">
        <f t="shared" si="119"/>
        <v>XK18040</v>
      </c>
      <c r="L405" s="67" t="s">
        <v>18241</v>
      </c>
      <c r="O405" s="67" t="s">
        <v>7224</v>
      </c>
      <c r="S405" s="68" t="s">
        <v>18241</v>
      </c>
      <c r="U405" s="67" t="s">
        <v>1837</v>
      </c>
      <c r="V405" s="67">
        <v>60</v>
      </c>
      <c r="W405" s="67" t="s">
        <v>37</v>
      </c>
      <c r="X405" s="67" t="s">
        <v>38</v>
      </c>
      <c r="Z405" s="62" t="str">
        <f t="shared" si="109"/>
        <v>131</v>
      </c>
      <c r="AA405" s="62" t="str">
        <f t="shared" si="110"/>
        <v>5111</v>
      </c>
      <c r="AB405" s="62" t="s">
        <v>19</v>
      </c>
      <c r="AC405" s="67">
        <v>4</v>
      </c>
      <c r="AE405" s="67">
        <v>43560</v>
      </c>
      <c r="AF405" s="67">
        <v>174240</v>
      </c>
      <c r="AH405" s="62">
        <f t="shared" si="111"/>
        <v>0</v>
      </c>
      <c r="AI405" s="62" t="str">
        <f t="shared" si="112"/>
        <v>5111</v>
      </c>
      <c r="AN405" s="62">
        <v>8</v>
      </c>
      <c r="AP405" s="62">
        <f t="shared" si="113"/>
        <v>13939.2</v>
      </c>
      <c r="AQ405" s="62" t="str">
        <f t="shared" si="114"/>
        <v>33311</v>
      </c>
      <c r="AR405" s="62" t="str">
        <f t="shared" si="115"/>
        <v>1</v>
      </c>
      <c r="AS405" s="78" t="s">
        <v>7217</v>
      </c>
      <c r="AT405" s="67" t="str">
        <f t="shared" si="116"/>
        <v>632</v>
      </c>
      <c r="AU405" s="67" t="str">
        <f t="shared" si="117"/>
        <v>156</v>
      </c>
      <c r="AY405" s="68" t="s">
        <v>18241</v>
      </c>
      <c r="AZ405" s="68" t="s">
        <v>18241</v>
      </c>
    </row>
    <row r="406" spans="6:52" x14ac:dyDescent="0.25">
      <c r="F406" s="62">
        <v>0</v>
      </c>
      <c r="H406" s="80">
        <v>46171</v>
      </c>
      <c r="I406" s="80">
        <v>46171</v>
      </c>
      <c r="J406" s="62" t="str">
        <f t="shared" si="118"/>
        <v>BH15250</v>
      </c>
      <c r="K406" s="62" t="str">
        <f t="shared" si="119"/>
        <v>XK18040</v>
      </c>
      <c r="L406" s="67" t="s">
        <v>18241</v>
      </c>
      <c r="O406" s="67" t="s">
        <v>7224</v>
      </c>
      <c r="S406" s="68" t="s">
        <v>18241</v>
      </c>
      <c r="U406" s="67" t="s">
        <v>1837</v>
      </c>
      <c r="V406" s="67">
        <v>60</v>
      </c>
      <c r="W406" s="67" t="s">
        <v>31</v>
      </c>
      <c r="X406" s="67" t="s">
        <v>32</v>
      </c>
      <c r="Z406" s="62" t="str">
        <f t="shared" si="109"/>
        <v>131</v>
      </c>
      <c r="AA406" s="62" t="str">
        <f t="shared" si="110"/>
        <v>5111</v>
      </c>
      <c r="AB406" s="62" t="s">
        <v>19</v>
      </c>
      <c r="AC406" s="67">
        <v>2</v>
      </c>
      <c r="AE406" s="67">
        <v>70950</v>
      </c>
      <c r="AF406" s="67">
        <v>141900</v>
      </c>
      <c r="AH406" s="62">
        <f t="shared" si="111"/>
        <v>0</v>
      </c>
      <c r="AI406" s="62" t="str">
        <f t="shared" si="112"/>
        <v>5111</v>
      </c>
      <c r="AN406" s="62">
        <v>8</v>
      </c>
      <c r="AP406" s="62">
        <f t="shared" si="113"/>
        <v>11352</v>
      </c>
      <c r="AQ406" s="62" t="str">
        <f t="shared" si="114"/>
        <v>33311</v>
      </c>
      <c r="AR406" s="62" t="str">
        <f t="shared" si="115"/>
        <v>1</v>
      </c>
      <c r="AS406" s="78" t="s">
        <v>7217</v>
      </c>
      <c r="AT406" s="67" t="str">
        <f t="shared" si="116"/>
        <v>632</v>
      </c>
      <c r="AU406" s="67" t="str">
        <f t="shared" si="117"/>
        <v>156</v>
      </c>
      <c r="AY406" s="68" t="s">
        <v>18241</v>
      </c>
      <c r="AZ406" s="68" t="s">
        <v>18241</v>
      </c>
    </row>
    <row r="407" spans="6:52" x14ac:dyDescent="0.25">
      <c r="F407" s="62">
        <v>0</v>
      </c>
      <c r="H407" s="80">
        <v>46171</v>
      </c>
      <c r="I407" s="80">
        <v>46171</v>
      </c>
      <c r="J407" s="62" t="str">
        <f t="shared" si="118"/>
        <v>BH15250</v>
      </c>
      <c r="K407" s="62" t="str">
        <f t="shared" si="119"/>
        <v>XK18040</v>
      </c>
      <c r="L407" s="67" t="s">
        <v>18241</v>
      </c>
      <c r="O407" s="67" t="s">
        <v>7224</v>
      </c>
      <c r="S407" s="68" t="s">
        <v>18241</v>
      </c>
      <c r="U407" s="67" t="s">
        <v>1837</v>
      </c>
      <c r="V407" s="67">
        <v>60</v>
      </c>
      <c r="W407" s="67" t="s">
        <v>41</v>
      </c>
      <c r="X407" s="67" t="s">
        <v>42</v>
      </c>
      <c r="Z407" s="62" t="str">
        <f t="shared" si="109"/>
        <v>131</v>
      </c>
      <c r="AA407" s="62" t="str">
        <f t="shared" si="110"/>
        <v>5111</v>
      </c>
      <c r="AB407" s="62" t="s">
        <v>19</v>
      </c>
      <c r="AC407" s="67">
        <v>2</v>
      </c>
      <c r="AE407" s="67">
        <v>46000</v>
      </c>
      <c r="AF407" s="67">
        <v>92000</v>
      </c>
      <c r="AH407" s="62">
        <f t="shared" si="111"/>
        <v>0</v>
      </c>
      <c r="AI407" s="62" t="str">
        <f t="shared" si="112"/>
        <v>5111</v>
      </c>
      <c r="AN407" s="62">
        <v>8</v>
      </c>
      <c r="AP407" s="62">
        <f t="shared" si="113"/>
        <v>7360</v>
      </c>
      <c r="AQ407" s="62" t="str">
        <f t="shared" si="114"/>
        <v>33311</v>
      </c>
      <c r="AR407" s="62" t="str">
        <f t="shared" si="115"/>
        <v>1</v>
      </c>
      <c r="AS407" s="78" t="s">
        <v>7217</v>
      </c>
      <c r="AT407" s="67" t="str">
        <f t="shared" si="116"/>
        <v>632</v>
      </c>
      <c r="AU407" s="67" t="str">
        <f t="shared" si="117"/>
        <v>156</v>
      </c>
      <c r="AY407" s="68" t="s">
        <v>18241</v>
      </c>
      <c r="AZ407" s="68" t="s">
        <v>18241</v>
      </c>
    </row>
    <row r="408" spans="6:52" x14ac:dyDescent="0.25">
      <c r="F408" s="62">
        <v>0</v>
      </c>
      <c r="H408" s="80">
        <v>46171</v>
      </c>
      <c r="I408" s="80">
        <v>46171</v>
      </c>
      <c r="J408" s="62" t="str">
        <f t="shared" si="118"/>
        <v>BH15250</v>
      </c>
      <c r="K408" s="62" t="str">
        <f t="shared" si="119"/>
        <v>XK18040</v>
      </c>
      <c r="L408" s="67" t="s">
        <v>18241</v>
      </c>
      <c r="O408" s="67" t="s">
        <v>7224</v>
      </c>
      <c r="S408" s="68" t="s">
        <v>18241</v>
      </c>
      <c r="U408" s="67" t="s">
        <v>1837</v>
      </c>
      <c r="V408" s="67">
        <v>60</v>
      </c>
      <c r="W408" s="67" t="s">
        <v>29</v>
      </c>
      <c r="X408" s="67" t="s">
        <v>30</v>
      </c>
      <c r="Z408" s="62" t="str">
        <f t="shared" si="109"/>
        <v>131</v>
      </c>
      <c r="AA408" s="62" t="str">
        <f t="shared" si="110"/>
        <v>5111</v>
      </c>
      <c r="AB408" s="62" t="s">
        <v>19</v>
      </c>
      <c r="AC408" s="67">
        <v>4</v>
      </c>
      <c r="AE408" s="67">
        <v>74250</v>
      </c>
      <c r="AF408" s="67">
        <v>297000</v>
      </c>
      <c r="AH408" s="62">
        <f t="shared" si="111"/>
        <v>0</v>
      </c>
      <c r="AI408" s="62" t="str">
        <f t="shared" si="112"/>
        <v>5111</v>
      </c>
      <c r="AN408" s="62">
        <v>8</v>
      </c>
      <c r="AP408" s="62">
        <f t="shared" si="113"/>
        <v>23760</v>
      </c>
      <c r="AQ408" s="62" t="str">
        <f t="shared" si="114"/>
        <v>33311</v>
      </c>
      <c r="AR408" s="62" t="str">
        <f t="shared" si="115"/>
        <v>1</v>
      </c>
      <c r="AS408" s="78" t="s">
        <v>7217</v>
      </c>
      <c r="AT408" s="67" t="str">
        <f t="shared" si="116"/>
        <v>632</v>
      </c>
      <c r="AU408" s="67" t="str">
        <f t="shared" si="117"/>
        <v>156</v>
      </c>
      <c r="AY408" s="68" t="s">
        <v>18241</v>
      </c>
      <c r="AZ408" s="68" t="s">
        <v>18241</v>
      </c>
    </row>
    <row r="409" spans="6:52" x14ac:dyDescent="0.25">
      <c r="F409" s="62">
        <v>0</v>
      </c>
      <c r="H409" s="80">
        <v>46171</v>
      </c>
      <c r="I409" s="80">
        <v>46171</v>
      </c>
      <c r="J409" s="62" t="str">
        <f t="shared" si="118"/>
        <v>BH15251</v>
      </c>
      <c r="K409" s="62" t="str">
        <f t="shared" si="119"/>
        <v>XK18041</v>
      </c>
      <c r="L409" s="67" t="s">
        <v>18242</v>
      </c>
      <c r="O409" s="67" t="s">
        <v>15164</v>
      </c>
      <c r="S409" s="68" t="s">
        <v>18242</v>
      </c>
      <c r="U409" s="67" t="s">
        <v>1837</v>
      </c>
      <c r="V409" s="67">
        <v>60</v>
      </c>
      <c r="W409" s="67" t="s">
        <v>20</v>
      </c>
      <c r="X409" s="67" t="s">
        <v>21</v>
      </c>
      <c r="Z409" s="62" t="str">
        <f t="shared" si="109"/>
        <v>131</v>
      </c>
      <c r="AA409" s="62" t="str">
        <f t="shared" si="110"/>
        <v>5111</v>
      </c>
      <c r="AB409" s="62" t="s">
        <v>19</v>
      </c>
      <c r="AC409" s="67">
        <v>4</v>
      </c>
      <c r="AE409" s="67">
        <v>116611</v>
      </c>
      <c r="AF409" s="67">
        <v>466444</v>
      </c>
      <c r="AH409" s="62">
        <f t="shared" si="111"/>
        <v>0</v>
      </c>
      <c r="AI409" s="62" t="str">
        <f t="shared" si="112"/>
        <v>5111</v>
      </c>
      <c r="AN409" s="62">
        <v>8</v>
      </c>
      <c r="AP409" s="62">
        <f t="shared" si="113"/>
        <v>37315.519999999997</v>
      </c>
      <c r="AQ409" s="62" t="str">
        <f t="shared" si="114"/>
        <v>33311</v>
      </c>
      <c r="AR409" s="62" t="str">
        <f t="shared" si="115"/>
        <v>1</v>
      </c>
      <c r="AS409" s="78" t="s">
        <v>7217</v>
      </c>
      <c r="AT409" s="67" t="str">
        <f t="shared" si="116"/>
        <v>632</v>
      </c>
      <c r="AU409" s="67" t="str">
        <f t="shared" si="117"/>
        <v>156</v>
      </c>
      <c r="AY409" s="68" t="s">
        <v>18242</v>
      </c>
      <c r="AZ409" s="68" t="s">
        <v>18242</v>
      </c>
    </row>
    <row r="410" spans="6:52" x14ac:dyDescent="0.25">
      <c r="F410" s="62">
        <v>0</v>
      </c>
      <c r="H410" s="80">
        <v>46171</v>
      </c>
      <c r="I410" s="80">
        <v>46171</v>
      </c>
      <c r="J410" s="62" t="str">
        <f t="shared" si="118"/>
        <v>BH15251</v>
      </c>
      <c r="K410" s="62" t="str">
        <f t="shared" si="119"/>
        <v>XK18041</v>
      </c>
      <c r="L410" s="67" t="s">
        <v>18242</v>
      </c>
      <c r="O410" s="67" t="s">
        <v>15164</v>
      </c>
      <c r="S410" s="68" t="s">
        <v>18242</v>
      </c>
      <c r="U410" s="67" t="s">
        <v>1837</v>
      </c>
      <c r="V410" s="67">
        <v>60</v>
      </c>
      <c r="W410" s="67" t="s">
        <v>25</v>
      </c>
      <c r="X410" s="67" t="s">
        <v>26</v>
      </c>
      <c r="Z410" s="62" t="str">
        <f t="shared" si="109"/>
        <v>131</v>
      </c>
      <c r="AA410" s="62" t="str">
        <f t="shared" si="110"/>
        <v>5111</v>
      </c>
      <c r="AB410" s="62" t="s">
        <v>19</v>
      </c>
      <c r="AC410" s="67">
        <v>2</v>
      </c>
      <c r="AE410" s="67">
        <v>61155</v>
      </c>
      <c r="AF410" s="67">
        <v>122310</v>
      </c>
      <c r="AH410" s="62">
        <f t="shared" si="111"/>
        <v>0</v>
      </c>
      <c r="AI410" s="62" t="str">
        <f t="shared" si="112"/>
        <v>5111</v>
      </c>
      <c r="AN410" s="62">
        <v>8</v>
      </c>
      <c r="AP410" s="62">
        <f t="shared" si="113"/>
        <v>9784.7999999999993</v>
      </c>
      <c r="AQ410" s="62" t="str">
        <f t="shared" si="114"/>
        <v>33311</v>
      </c>
      <c r="AR410" s="62" t="str">
        <f t="shared" si="115"/>
        <v>1</v>
      </c>
      <c r="AS410" s="78" t="s">
        <v>7217</v>
      </c>
      <c r="AT410" s="67" t="str">
        <f t="shared" si="116"/>
        <v>632</v>
      </c>
      <c r="AU410" s="67" t="str">
        <f t="shared" si="117"/>
        <v>156</v>
      </c>
      <c r="AY410" s="68" t="s">
        <v>18242</v>
      </c>
      <c r="AZ410" s="68" t="s">
        <v>18242</v>
      </c>
    </row>
    <row r="411" spans="6:52" x14ac:dyDescent="0.25">
      <c r="F411" s="62">
        <v>0</v>
      </c>
      <c r="H411" s="80">
        <v>46171</v>
      </c>
      <c r="I411" s="80">
        <v>46171</v>
      </c>
      <c r="J411" s="62" t="str">
        <f t="shared" si="118"/>
        <v>BH15251</v>
      </c>
      <c r="K411" s="62" t="str">
        <f t="shared" si="119"/>
        <v>XK18041</v>
      </c>
      <c r="L411" s="67" t="s">
        <v>18242</v>
      </c>
      <c r="O411" s="67" t="s">
        <v>15164</v>
      </c>
      <c r="S411" s="68" t="s">
        <v>18242</v>
      </c>
      <c r="U411" s="67" t="s">
        <v>1837</v>
      </c>
      <c r="V411" s="67">
        <v>60</v>
      </c>
      <c r="W411" s="67" t="s">
        <v>37</v>
      </c>
      <c r="X411" s="67" t="s">
        <v>38</v>
      </c>
      <c r="Z411" s="62" t="str">
        <f t="shared" si="109"/>
        <v>131</v>
      </c>
      <c r="AA411" s="62" t="str">
        <f t="shared" si="110"/>
        <v>5111</v>
      </c>
      <c r="AB411" s="62" t="s">
        <v>19</v>
      </c>
      <c r="AC411" s="67">
        <v>4</v>
      </c>
      <c r="AE411" s="67">
        <v>43560</v>
      </c>
      <c r="AF411" s="67">
        <v>174240</v>
      </c>
      <c r="AH411" s="62">
        <f t="shared" si="111"/>
        <v>0</v>
      </c>
      <c r="AI411" s="62" t="str">
        <f t="shared" si="112"/>
        <v>5111</v>
      </c>
      <c r="AN411" s="62">
        <v>8</v>
      </c>
      <c r="AP411" s="62">
        <f t="shared" si="113"/>
        <v>13939.2</v>
      </c>
      <c r="AQ411" s="62" t="str">
        <f t="shared" si="114"/>
        <v>33311</v>
      </c>
      <c r="AR411" s="62" t="str">
        <f t="shared" si="115"/>
        <v>1</v>
      </c>
      <c r="AS411" s="78" t="s">
        <v>7217</v>
      </c>
      <c r="AT411" s="67" t="str">
        <f t="shared" si="116"/>
        <v>632</v>
      </c>
      <c r="AU411" s="67" t="str">
        <f t="shared" si="117"/>
        <v>156</v>
      </c>
      <c r="AY411" s="68" t="s">
        <v>18242</v>
      </c>
      <c r="AZ411" s="68" t="s">
        <v>18242</v>
      </c>
    </row>
    <row r="412" spans="6:52" x14ac:dyDescent="0.25">
      <c r="F412" s="62">
        <v>0</v>
      </c>
      <c r="H412" s="80">
        <v>46171</v>
      </c>
      <c r="I412" s="80">
        <v>46171</v>
      </c>
      <c r="J412" s="62" t="str">
        <f t="shared" si="118"/>
        <v>BH15251</v>
      </c>
      <c r="K412" s="62" t="str">
        <f t="shared" si="119"/>
        <v>XK18041</v>
      </c>
      <c r="L412" s="67" t="s">
        <v>18242</v>
      </c>
      <c r="O412" s="67" t="s">
        <v>15164</v>
      </c>
      <c r="S412" s="68" t="s">
        <v>18242</v>
      </c>
      <c r="U412" s="67" t="s">
        <v>1837</v>
      </c>
      <c r="V412" s="67">
        <v>60</v>
      </c>
      <c r="W412" s="67" t="s">
        <v>22</v>
      </c>
      <c r="X412" s="67" t="s">
        <v>23</v>
      </c>
      <c r="Z412" s="62" t="str">
        <f t="shared" si="109"/>
        <v>131</v>
      </c>
      <c r="AA412" s="62" t="str">
        <f t="shared" si="110"/>
        <v>5111</v>
      </c>
      <c r="AB412" s="62" t="s">
        <v>19</v>
      </c>
      <c r="AC412" s="67">
        <v>4</v>
      </c>
      <c r="AE412" s="67">
        <v>55201</v>
      </c>
      <c r="AF412" s="67">
        <v>220804</v>
      </c>
      <c r="AH412" s="62">
        <f t="shared" si="111"/>
        <v>0</v>
      </c>
      <c r="AI412" s="62" t="str">
        <f t="shared" si="112"/>
        <v>5111</v>
      </c>
      <c r="AN412" s="62">
        <v>8</v>
      </c>
      <c r="AP412" s="62">
        <f t="shared" si="113"/>
        <v>17664.32</v>
      </c>
      <c r="AQ412" s="62" t="str">
        <f t="shared" si="114"/>
        <v>33311</v>
      </c>
      <c r="AR412" s="62" t="str">
        <f t="shared" si="115"/>
        <v>1</v>
      </c>
      <c r="AS412" s="78" t="s">
        <v>7217</v>
      </c>
      <c r="AT412" s="67" t="str">
        <f t="shared" si="116"/>
        <v>632</v>
      </c>
      <c r="AU412" s="67" t="str">
        <f t="shared" si="117"/>
        <v>156</v>
      </c>
      <c r="AY412" s="68" t="s">
        <v>18242</v>
      </c>
      <c r="AZ412" s="68" t="s">
        <v>18242</v>
      </c>
    </row>
    <row r="413" spans="6:52" x14ac:dyDescent="0.25">
      <c r="F413" s="62">
        <v>0</v>
      </c>
      <c r="H413" s="80">
        <v>46171</v>
      </c>
      <c r="I413" s="80">
        <v>46171</v>
      </c>
      <c r="J413" s="62" t="str">
        <f t="shared" si="118"/>
        <v>BH15251</v>
      </c>
      <c r="K413" s="62" t="str">
        <f t="shared" si="119"/>
        <v>XK18041</v>
      </c>
      <c r="L413" s="67" t="s">
        <v>18242</v>
      </c>
      <c r="O413" s="67" t="s">
        <v>15164</v>
      </c>
      <c r="S413" s="68" t="s">
        <v>18242</v>
      </c>
      <c r="U413" s="67" t="s">
        <v>1837</v>
      </c>
      <c r="V413" s="67">
        <v>60</v>
      </c>
      <c r="W413" s="67" t="s">
        <v>29</v>
      </c>
      <c r="X413" s="67" t="s">
        <v>30</v>
      </c>
      <c r="Z413" s="62" t="str">
        <f t="shared" ref="Z413:Z457" si="120">IF(W413&lt;&gt;"","131","")</f>
        <v>131</v>
      </c>
      <c r="AA413" s="62" t="str">
        <f t="shared" ref="AA413:AA457" si="121">IF(W413&lt;&gt;"","5111","")</f>
        <v>5111</v>
      </c>
      <c r="AB413" s="62" t="s">
        <v>19</v>
      </c>
      <c r="AC413" s="67">
        <v>4</v>
      </c>
      <c r="AE413" s="67">
        <v>74250</v>
      </c>
      <c r="AF413" s="67">
        <v>297000</v>
      </c>
      <c r="AH413" s="62">
        <f t="shared" ref="AH413:AH457" si="122">IF(AF413&gt;0,AF413*AG413,"")</f>
        <v>0</v>
      </c>
      <c r="AI413" s="62" t="str">
        <f t="shared" ref="AI413:AI457" si="123">IF(AH413&lt;&gt;"","5111","")</f>
        <v>5111</v>
      </c>
      <c r="AN413" s="62">
        <v>8</v>
      </c>
      <c r="AP413" s="62">
        <f t="shared" ref="AP413:AP457" si="124">AF413*AN413/100</f>
        <v>23760</v>
      </c>
      <c r="AQ413" s="62" t="str">
        <f t="shared" ref="AQ413:AQ457" si="125">IF(AN413&lt;&gt;"","33311","")</f>
        <v>33311</v>
      </c>
      <c r="AR413" s="62" t="str">
        <f t="shared" ref="AR413:AR457" si="126">IF(AN413&lt;&gt;"","1","")</f>
        <v>1</v>
      </c>
      <c r="AS413" s="78" t="s">
        <v>7217</v>
      </c>
      <c r="AT413" s="67" t="str">
        <f t="shared" ref="AT413:AT457" si="127">IF(W413&lt;&gt;"","632","")</f>
        <v>632</v>
      </c>
      <c r="AU413" s="67" t="str">
        <f t="shared" ref="AU413:AU457" si="128">IF(W413&lt;&gt;"","156","")</f>
        <v>156</v>
      </c>
      <c r="AY413" s="68" t="s">
        <v>18242</v>
      </c>
      <c r="AZ413" s="68" t="s">
        <v>18242</v>
      </c>
    </row>
    <row r="414" spans="6:52" x14ac:dyDescent="0.25">
      <c r="F414" s="62">
        <v>0</v>
      </c>
      <c r="H414" s="80">
        <v>46171</v>
      </c>
      <c r="I414" s="80">
        <v>46171</v>
      </c>
      <c r="J414" s="62" t="str">
        <f t="shared" si="118"/>
        <v>BH15251</v>
      </c>
      <c r="K414" s="62" t="str">
        <f t="shared" si="119"/>
        <v>XK18041</v>
      </c>
      <c r="L414" s="67" t="s">
        <v>18242</v>
      </c>
      <c r="O414" s="67" t="s">
        <v>15164</v>
      </c>
      <c r="S414" s="68" t="s">
        <v>18242</v>
      </c>
      <c r="U414" s="67" t="s">
        <v>1837</v>
      </c>
      <c r="V414" s="67">
        <v>60</v>
      </c>
      <c r="W414" s="67" t="s">
        <v>31</v>
      </c>
      <c r="X414" s="67" t="s">
        <v>32</v>
      </c>
      <c r="Z414" s="62" t="str">
        <f t="shared" si="120"/>
        <v>131</v>
      </c>
      <c r="AA414" s="62" t="str">
        <f t="shared" si="121"/>
        <v>5111</v>
      </c>
      <c r="AB414" s="62" t="s">
        <v>19</v>
      </c>
      <c r="AC414" s="67">
        <v>2</v>
      </c>
      <c r="AE414" s="67">
        <v>70950</v>
      </c>
      <c r="AF414" s="67">
        <v>141900</v>
      </c>
      <c r="AH414" s="62">
        <f t="shared" si="122"/>
        <v>0</v>
      </c>
      <c r="AI414" s="62" t="str">
        <f t="shared" si="123"/>
        <v>5111</v>
      </c>
      <c r="AN414" s="62">
        <v>8</v>
      </c>
      <c r="AP414" s="62">
        <f t="shared" si="124"/>
        <v>11352</v>
      </c>
      <c r="AQ414" s="62" t="str">
        <f t="shared" si="125"/>
        <v>33311</v>
      </c>
      <c r="AR414" s="62" t="str">
        <f t="shared" si="126"/>
        <v>1</v>
      </c>
      <c r="AS414" s="78" t="s">
        <v>7217</v>
      </c>
      <c r="AT414" s="67" t="str">
        <f t="shared" si="127"/>
        <v>632</v>
      </c>
      <c r="AU414" s="67" t="str">
        <f t="shared" si="128"/>
        <v>156</v>
      </c>
      <c r="AY414" s="68" t="s">
        <v>18242</v>
      </c>
      <c r="AZ414" s="68" t="s">
        <v>18242</v>
      </c>
    </row>
    <row r="415" spans="6:52" x14ac:dyDescent="0.25">
      <c r="F415" s="62">
        <v>0</v>
      </c>
      <c r="H415" s="80">
        <v>46171</v>
      </c>
      <c r="I415" s="80">
        <v>46171</v>
      </c>
      <c r="J415" s="62" t="str">
        <f t="shared" si="118"/>
        <v>BH15251</v>
      </c>
      <c r="K415" s="62" t="str">
        <f t="shared" si="119"/>
        <v>XK18041</v>
      </c>
      <c r="L415" s="67" t="s">
        <v>18242</v>
      </c>
      <c r="O415" s="67" t="s">
        <v>15164</v>
      </c>
      <c r="S415" s="68" t="s">
        <v>18242</v>
      </c>
      <c r="U415" s="67" t="s">
        <v>1837</v>
      </c>
      <c r="V415" s="67">
        <v>60</v>
      </c>
      <c r="W415" s="67" t="s">
        <v>41</v>
      </c>
      <c r="X415" s="67" t="s">
        <v>42</v>
      </c>
      <c r="Z415" s="62" t="str">
        <f t="shared" si="120"/>
        <v>131</v>
      </c>
      <c r="AA415" s="62" t="str">
        <f t="shared" si="121"/>
        <v>5111</v>
      </c>
      <c r="AB415" s="62" t="s">
        <v>19</v>
      </c>
      <c r="AC415" s="67">
        <v>2</v>
      </c>
      <c r="AE415" s="67">
        <v>46000</v>
      </c>
      <c r="AF415" s="67">
        <v>92000</v>
      </c>
      <c r="AH415" s="62">
        <f t="shared" si="122"/>
        <v>0</v>
      </c>
      <c r="AI415" s="62" t="str">
        <f t="shared" si="123"/>
        <v>5111</v>
      </c>
      <c r="AN415" s="62">
        <v>8</v>
      </c>
      <c r="AP415" s="62">
        <f t="shared" si="124"/>
        <v>7360</v>
      </c>
      <c r="AQ415" s="62" t="str">
        <f t="shared" si="125"/>
        <v>33311</v>
      </c>
      <c r="AR415" s="62" t="str">
        <f t="shared" si="126"/>
        <v>1</v>
      </c>
      <c r="AS415" s="78" t="s">
        <v>7217</v>
      </c>
      <c r="AT415" s="67" t="str">
        <f t="shared" si="127"/>
        <v>632</v>
      </c>
      <c r="AU415" s="67" t="str">
        <f t="shared" si="128"/>
        <v>156</v>
      </c>
      <c r="AY415" s="68" t="s">
        <v>18242</v>
      </c>
      <c r="AZ415" s="68" t="s">
        <v>18242</v>
      </c>
    </row>
    <row r="416" spans="6:52" x14ac:dyDescent="0.25">
      <c r="F416" s="62">
        <v>0</v>
      </c>
      <c r="H416" s="80">
        <v>46171</v>
      </c>
      <c r="I416" s="80">
        <v>46171</v>
      </c>
      <c r="J416" s="62" t="str">
        <f t="shared" si="118"/>
        <v>BH15251</v>
      </c>
      <c r="K416" s="62" t="str">
        <f t="shared" si="119"/>
        <v>XK18041</v>
      </c>
      <c r="L416" s="67" t="s">
        <v>18242</v>
      </c>
      <c r="O416" s="67" t="s">
        <v>15164</v>
      </c>
      <c r="S416" s="68" t="s">
        <v>18242</v>
      </c>
      <c r="U416" s="67" t="s">
        <v>1837</v>
      </c>
      <c r="V416" s="67">
        <v>60</v>
      </c>
      <c r="W416" s="67" t="s">
        <v>17</v>
      </c>
      <c r="X416" s="67" t="s">
        <v>18</v>
      </c>
      <c r="Z416" s="62" t="str">
        <f t="shared" si="120"/>
        <v>131</v>
      </c>
      <c r="AA416" s="62" t="str">
        <f t="shared" si="121"/>
        <v>5111</v>
      </c>
      <c r="AB416" s="62" t="s">
        <v>19</v>
      </c>
      <c r="AC416" s="67">
        <v>2</v>
      </c>
      <c r="AE416" s="67">
        <v>71081</v>
      </c>
      <c r="AF416" s="67">
        <v>142162</v>
      </c>
      <c r="AH416" s="62">
        <f t="shared" si="122"/>
        <v>0</v>
      </c>
      <c r="AI416" s="62" t="str">
        <f t="shared" si="123"/>
        <v>5111</v>
      </c>
      <c r="AN416" s="62">
        <v>8</v>
      </c>
      <c r="AP416" s="62">
        <f t="shared" si="124"/>
        <v>11372.96</v>
      </c>
      <c r="AQ416" s="62" t="str">
        <f t="shared" si="125"/>
        <v>33311</v>
      </c>
      <c r="AR416" s="62" t="str">
        <f t="shared" si="126"/>
        <v>1</v>
      </c>
      <c r="AS416" s="78" t="s">
        <v>7217</v>
      </c>
      <c r="AT416" s="67" t="str">
        <f t="shared" si="127"/>
        <v>632</v>
      </c>
      <c r="AU416" s="67" t="str">
        <f t="shared" si="128"/>
        <v>156</v>
      </c>
      <c r="AY416" s="68" t="s">
        <v>18242</v>
      </c>
      <c r="AZ416" s="68" t="s">
        <v>18242</v>
      </c>
    </row>
    <row r="417" spans="6:52" x14ac:dyDescent="0.25">
      <c r="F417" s="62">
        <v>0</v>
      </c>
      <c r="H417" s="80">
        <v>46171</v>
      </c>
      <c r="I417" s="80">
        <v>46171</v>
      </c>
      <c r="J417" s="62" t="str">
        <f t="shared" si="118"/>
        <v>BH15252</v>
      </c>
      <c r="K417" s="62" t="str">
        <f t="shared" si="119"/>
        <v>XK18042</v>
      </c>
      <c r="L417" s="67" t="s">
        <v>18243</v>
      </c>
      <c r="O417" s="67" t="s">
        <v>15164</v>
      </c>
      <c r="S417" s="68" t="s">
        <v>18243</v>
      </c>
      <c r="U417" s="67" t="s">
        <v>1837</v>
      </c>
      <c r="V417" s="67">
        <v>60</v>
      </c>
      <c r="W417" s="67" t="s">
        <v>31</v>
      </c>
      <c r="X417" s="67" t="s">
        <v>32</v>
      </c>
      <c r="Z417" s="62" t="str">
        <f t="shared" si="120"/>
        <v>131</v>
      </c>
      <c r="AA417" s="62" t="str">
        <f t="shared" si="121"/>
        <v>5111</v>
      </c>
      <c r="AB417" s="62" t="s">
        <v>19</v>
      </c>
      <c r="AC417" s="67">
        <v>2</v>
      </c>
      <c r="AE417" s="67">
        <v>70950</v>
      </c>
      <c r="AF417" s="67">
        <v>141900</v>
      </c>
      <c r="AH417" s="62">
        <f t="shared" si="122"/>
        <v>0</v>
      </c>
      <c r="AI417" s="62" t="str">
        <f t="shared" si="123"/>
        <v>5111</v>
      </c>
      <c r="AN417" s="62">
        <v>8</v>
      </c>
      <c r="AP417" s="62">
        <f t="shared" si="124"/>
        <v>11352</v>
      </c>
      <c r="AQ417" s="62" t="str">
        <f t="shared" si="125"/>
        <v>33311</v>
      </c>
      <c r="AR417" s="62" t="str">
        <f t="shared" si="126"/>
        <v>1</v>
      </c>
      <c r="AS417" s="78" t="s">
        <v>7217</v>
      </c>
      <c r="AT417" s="67" t="str">
        <f t="shared" si="127"/>
        <v>632</v>
      </c>
      <c r="AU417" s="67" t="str">
        <f t="shared" si="128"/>
        <v>156</v>
      </c>
      <c r="AY417" s="68" t="s">
        <v>18243</v>
      </c>
      <c r="AZ417" s="68" t="s">
        <v>18243</v>
      </c>
    </row>
    <row r="418" spans="6:52" x14ac:dyDescent="0.25">
      <c r="F418" s="62">
        <v>0</v>
      </c>
      <c r="H418" s="80">
        <v>46171</v>
      </c>
      <c r="I418" s="80">
        <v>46171</v>
      </c>
      <c r="J418" s="62" t="str">
        <f t="shared" si="118"/>
        <v>BH15252</v>
      </c>
      <c r="K418" s="62" t="str">
        <f t="shared" si="119"/>
        <v>XK18042</v>
      </c>
      <c r="L418" s="67" t="s">
        <v>18243</v>
      </c>
      <c r="O418" s="67" t="s">
        <v>15164</v>
      </c>
      <c r="S418" s="68" t="s">
        <v>18243</v>
      </c>
      <c r="U418" s="67" t="s">
        <v>1837</v>
      </c>
      <c r="V418" s="67">
        <v>60</v>
      </c>
      <c r="W418" s="67" t="s">
        <v>41</v>
      </c>
      <c r="X418" s="67" t="s">
        <v>42</v>
      </c>
      <c r="Z418" s="62" t="str">
        <f t="shared" si="120"/>
        <v>131</v>
      </c>
      <c r="AA418" s="62" t="str">
        <f t="shared" si="121"/>
        <v>5111</v>
      </c>
      <c r="AB418" s="62" t="s">
        <v>19</v>
      </c>
      <c r="AC418" s="67">
        <v>2</v>
      </c>
      <c r="AE418" s="67">
        <v>46000</v>
      </c>
      <c r="AF418" s="67">
        <v>92000</v>
      </c>
      <c r="AH418" s="62">
        <f t="shared" si="122"/>
        <v>0</v>
      </c>
      <c r="AI418" s="62" t="str">
        <f t="shared" si="123"/>
        <v>5111</v>
      </c>
      <c r="AN418" s="62">
        <v>8</v>
      </c>
      <c r="AP418" s="62">
        <f t="shared" si="124"/>
        <v>7360</v>
      </c>
      <c r="AQ418" s="62" t="str">
        <f t="shared" si="125"/>
        <v>33311</v>
      </c>
      <c r="AR418" s="62" t="str">
        <f t="shared" si="126"/>
        <v>1</v>
      </c>
      <c r="AS418" s="78" t="s">
        <v>7217</v>
      </c>
      <c r="AT418" s="67" t="str">
        <f t="shared" si="127"/>
        <v>632</v>
      </c>
      <c r="AU418" s="67" t="str">
        <f t="shared" si="128"/>
        <v>156</v>
      </c>
      <c r="AY418" s="68" t="s">
        <v>18243</v>
      </c>
      <c r="AZ418" s="68" t="s">
        <v>18243</v>
      </c>
    </row>
    <row r="419" spans="6:52" x14ac:dyDescent="0.25">
      <c r="F419" s="62">
        <v>0</v>
      </c>
      <c r="H419" s="80">
        <v>46171</v>
      </c>
      <c r="I419" s="80">
        <v>46171</v>
      </c>
      <c r="J419" s="62" t="str">
        <f t="shared" si="118"/>
        <v>BH15252</v>
      </c>
      <c r="K419" s="62" t="str">
        <f t="shared" si="119"/>
        <v>XK18042</v>
      </c>
      <c r="L419" s="67" t="s">
        <v>18243</v>
      </c>
      <c r="O419" s="67" t="s">
        <v>15164</v>
      </c>
      <c r="S419" s="68" t="s">
        <v>18243</v>
      </c>
      <c r="U419" s="67" t="s">
        <v>1837</v>
      </c>
      <c r="V419" s="67">
        <v>60</v>
      </c>
      <c r="W419" s="67" t="s">
        <v>20</v>
      </c>
      <c r="X419" s="67" t="s">
        <v>21</v>
      </c>
      <c r="Z419" s="62" t="str">
        <f t="shared" si="120"/>
        <v>131</v>
      </c>
      <c r="AA419" s="62" t="str">
        <f t="shared" si="121"/>
        <v>5111</v>
      </c>
      <c r="AB419" s="62" t="s">
        <v>19</v>
      </c>
      <c r="AC419" s="67">
        <v>4</v>
      </c>
      <c r="AE419" s="67">
        <v>116611</v>
      </c>
      <c r="AF419" s="67">
        <v>466444</v>
      </c>
      <c r="AH419" s="62">
        <f t="shared" si="122"/>
        <v>0</v>
      </c>
      <c r="AI419" s="62" t="str">
        <f t="shared" si="123"/>
        <v>5111</v>
      </c>
      <c r="AN419" s="62">
        <v>8</v>
      </c>
      <c r="AP419" s="62">
        <f t="shared" si="124"/>
        <v>37315.519999999997</v>
      </c>
      <c r="AQ419" s="62" t="str">
        <f t="shared" si="125"/>
        <v>33311</v>
      </c>
      <c r="AR419" s="62" t="str">
        <f t="shared" si="126"/>
        <v>1</v>
      </c>
      <c r="AS419" s="78" t="s">
        <v>7217</v>
      </c>
      <c r="AT419" s="67" t="str">
        <f t="shared" si="127"/>
        <v>632</v>
      </c>
      <c r="AU419" s="67" t="str">
        <f t="shared" si="128"/>
        <v>156</v>
      </c>
      <c r="AY419" s="68" t="s">
        <v>18243</v>
      </c>
      <c r="AZ419" s="68" t="s">
        <v>18243</v>
      </c>
    </row>
    <row r="420" spans="6:52" x14ac:dyDescent="0.25">
      <c r="F420" s="62">
        <v>0</v>
      </c>
      <c r="H420" s="80">
        <v>46171</v>
      </c>
      <c r="I420" s="80">
        <v>46171</v>
      </c>
      <c r="J420" s="62" t="str">
        <f t="shared" si="118"/>
        <v>BH15252</v>
      </c>
      <c r="K420" s="62" t="str">
        <f t="shared" si="119"/>
        <v>XK18042</v>
      </c>
      <c r="L420" s="67" t="s">
        <v>18243</v>
      </c>
      <c r="O420" s="67" t="s">
        <v>15164</v>
      </c>
      <c r="S420" s="68" t="s">
        <v>18243</v>
      </c>
      <c r="U420" s="67" t="s">
        <v>1837</v>
      </c>
      <c r="V420" s="67">
        <v>60</v>
      </c>
      <c r="W420" s="67" t="s">
        <v>29</v>
      </c>
      <c r="X420" s="67" t="s">
        <v>30</v>
      </c>
      <c r="Z420" s="62" t="str">
        <f t="shared" si="120"/>
        <v>131</v>
      </c>
      <c r="AA420" s="62" t="str">
        <f t="shared" si="121"/>
        <v>5111</v>
      </c>
      <c r="AB420" s="62" t="s">
        <v>19</v>
      </c>
      <c r="AC420" s="67">
        <v>4</v>
      </c>
      <c r="AE420" s="67">
        <v>74250</v>
      </c>
      <c r="AF420" s="67">
        <v>297000</v>
      </c>
      <c r="AH420" s="62">
        <f t="shared" si="122"/>
        <v>0</v>
      </c>
      <c r="AI420" s="62" t="str">
        <f t="shared" si="123"/>
        <v>5111</v>
      </c>
      <c r="AN420" s="62">
        <v>8</v>
      </c>
      <c r="AP420" s="62">
        <f t="shared" si="124"/>
        <v>23760</v>
      </c>
      <c r="AQ420" s="62" t="str">
        <f t="shared" si="125"/>
        <v>33311</v>
      </c>
      <c r="AR420" s="62" t="str">
        <f t="shared" si="126"/>
        <v>1</v>
      </c>
      <c r="AS420" s="78" t="s">
        <v>7217</v>
      </c>
      <c r="AT420" s="67" t="str">
        <f t="shared" si="127"/>
        <v>632</v>
      </c>
      <c r="AU420" s="67" t="str">
        <f t="shared" si="128"/>
        <v>156</v>
      </c>
      <c r="AY420" s="68" t="s">
        <v>18243</v>
      </c>
      <c r="AZ420" s="68" t="s">
        <v>18243</v>
      </c>
    </row>
    <row r="421" spans="6:52" x14ac:dyDescent="0.25">
      <c r="F421" s="62">
        <v>0</v>
      </c>
      <c r="H421" s="80">
        <v>46171</v>
      </c>
      <c r="I421" s="80">
        <v>46171</v>
      </c>
      <c r="J421" s="62" t="str">
        <f t="shared" si="118"/>
        <v>BH15252</v>
      </c>
      <c r="K421" s="62" t="str">
        <f t="shared" si="119"/>
        <v>XK18042</v>
      </c>
      <c r="L421" s="67" t="s">
        <v>18243</v>
      </c>
      <c r="O421" s="67" t="s">
        <v>15164</v>
      </c>
      <c r="S421" s="68" t="s">
        <v>18243</v>
      </c>
      <c r="U421" s="67" t="s">
        <v>1837</v>
      </c>
      <c r="V421" s="67">
        <v>60</v>
      </c>
      <c r="W421" s="67" t="s">
        <v>37</v>
      </c>
      <c r="X421" s="67" t="s">
        <v>38</v>
      </c>
      <c r="Z421" s="62" t="str">
        <f t="shared" si="120"/>
        <v>131</v>
      </c>
      <c r="AA421" s="62" t="str">
        <f t="shared" si="121"/>
        <v>5111</v>
      </c>
      <c r="AB421" s="62" t="s">
        <v>19</v>
      </c>
      <c r="AC421" s="67">
        <v>4</v>
      </c>
      <c r="AE421" s="67">
        <v>43560</v>
      </c>
      <c r="AF421" s="67">
        <v>174240</v>
      </c>
      <c r="AH421" s="62">
        <f t="shared" si="122"/>
        <v>0</v>
      </c>
      <c r="AI421" s="62" t="str">
        <f t="shared" si="123"/>
        <v>5111</v>
      </c>
      <c r="AN421" s="62">
        <v>8</v>
      </c>
      <c r="AP421" s="62">
        <f t="shared" si="124"/>
        <v>13939.2</v>
      </c>
      <c r="AQ421" s="62" t="str">
        <f t="shared" si="125"/>
        <v>33311</v>
      </c>
      <c r="AR421" s="62" t="str">
        <f t="shared" si="126"/>
        <v>1</v>
      </c>
      <c r="AS421" s="78" t="s">
        <v>7217</v>
      </c>
      <c r="AT421" s="67" t="str">
        <f t="shared" si="127"/>
        <v>632</v>
      </c>
      <c r="AU421" s="67" t="str">
        <f t="shared" si="128"/>
        <v>156</v>
      </c>
      <c r="AY421" s="68" t="s">
        <v>18243</v>
      </c>
      <c r="AZ421" s="68" t="s">
        <v>18243</v>
      </c>
    </row>
    <row r="422" spans="6:52" x14ac:dyDescent="0.25">
      <c r="F422" s="62">
        <v>0</v>
      </c>
      <c r="H422" s="80">
        <v>46171</v>
      </c>
      <c r="I422" s="80">
        <v>46171</v>
      </c>
      <c r="J422" s="62" t="str">
        <f t="shared" si="118"/>
        <v>BH15253</v>
      </c>
      <c r="K422" s="62" t="str">
        <f t="shared" si="119"/>
        <v>XK18043</v>
      </c>
      <c r="L422" s="67" t="s">
        <v>18244</v>
      </c>
      <c r="O422" s="67" t="s">
        <v>15164</v>
      </c>
      <c r="S422" s="68" t="s">
        <v>18244</v>
      </c>
      <c r="U422" s="67" t="s">
        <v>1837</v>
      </c>
      <c r="V422" s="67">
        <v>60</v>
      </c>
      <c r="W422" s="67" t="s">
        <v>41</v>
      </c>
      <c r="X422" s="67" t="s">
        <v>42</v>
      </c>
      <c r="Z422" s="62" t="str">
        <f t="shared" si="120"/>
        <v>131</v>
      </c>
      <c r="AA422" s="62" t="str">
        <f t="shared" si="121"/>
        <v>5111</v>
      </c>
      <c r="AB422" s="62" t="s">
        <v>19</v>
      </c>
      <c r="AC422" s="67">
        <v>2</v>
      </c>
      <c r="AE422" s="67">
        <v>46000</v>
      </c>
      <c r="AF422" s="67">
        <v>92000</v>
      </c>
      <c r="AH422" s="62">
        <f t="shared" si="122"/>
        <v>0</v>
      </c>
      <c r="AI422" s="62" t="str">
        <f t="shared" si="123"/>
        <v>5111</v>
      </c>
      <c r="AN422" s="62">
        <v>8</v>
      </c>
      <c r="AP422" s="62">
        <f t="shared" si="124"/>
        <v>7360</v>
      </c>
      <c r="AQ422" s="62" t="str">
        <f t="shared" si="125"/>
        <v>33311</v>
      </c>
      <c r="AR422" s="62" t="str">
        <f t="shared" si="126"/>
        <v>1</v>
      </c>
      <c r="AS422" s="78" t="s">
        <v>7217</v>
      </c>
      <c r="AT422" s="67" t="str">
        <f t="shared" si="127"/>
        <v>632</v>
      </c>
      <c r="AU422" s="67" t="str">
        <f t="shared" si="128"/>
        <v>156</v>
      </c>
      <c r="AY422" s="68" t="s">
        <v>18244</v>
      </c>
      <c r="AZ422" s="68" t="s">
        <v>18244</v>
      </c>
    </row>
    <row r="423" spans="6:52" x14ac:dyDescent="0.25">
      <c r="F423" s="62">
        <v>0</v>
      </c>
      <c r="H423" s="80">
        <v>46171</v>
      </c>
      <c r="I423" s="80">
        <v>46171</v>
      </c>
      <c r="J423" s="62" t="str">
        <f t="shared" si="118"/>
        <v>BH15253</v>
      </c>
      <c r="K423" s="62" t="str">
        <f t="shared" si="119"/>
        <v>XK18043</v>
      </c>
      <c r="L423" s="67" t="s">
        <v>18244</v>
      </c>
      <c r="O423" s="67" t="s">
        <v>15164</v>
      </c>
      <c r="S423" s="68" t="s">
        <v>18244</v>
      </c>
      <c r="U423" s="67" t="s">
        <v>1837</v>
      </c>
      <c r="V423" s="67">
        <v>60</v>
      </c>
      <c r="W423" s="67" t="s">
        <v>20</v>
      </c>
      <c r="X423" s="67" t="s">
        <v>21</v>
      </c>
      <c r="Z423" s="62" t="str">
        <f t="shared" si="120"/>
        <v>131</v>
      </c>
      <c r="AA423" s="62" t="str">
        <f t="shared" si="121"/>
        <v>5111</v>
      </c>
      <c r="AB423" s="62" t="s">
        <v>19</v>
      </c>
      <c r="AC423" s="67">
        <v>4</v>
      </c>
      <c r="AE423" s="67">
        <v>116611</v>
      </c>
      <c r="AF423" s="67">
        <v>466444</v>
      </c>
      <c r="AH423" s="62">
        <f t="shared" si="122"/>
        <v>0</v>
      </c>
      <c r="AI423" s="62" t="str">
        <f t="shared" si="123"/>
        <v>5111</v>
      </c>
      <c r="AN423" s="62">
        <v>8</v>
      </c>
      <c r="AP423" s="62">
        <f t="shared" si="124"/>
        <v>37315.519999999997</v>
      </c>
      <c r="AQ423" s="62" t="str">
        <f t="shared" si="125"/>
        <v>33311</v>
      </c>
      <c r="AR423" s="62" t="str">
        <f t="shared" si="126"/>
        <v>1</v>
      </c>
      <c r="AS423" s="78" t="s">
        <v>7217</v>
      </c>
      <c r="AT423" s="67" t="str">
        <f t="shared" si="127"/>
        <v>632</v>
      </c>
      <c r="AU423" s="67" t="str">
        <f t="shared" si="128"/>
        <v>156</v>
      </c>
      <c r="AY423" s="68" t="s">
        <v>18244</v>
      </c>
      <c r="AZ423" s="68" t="s">
        <v>18244</v>
      </c>
    </row>
    <row r="424" spans="6:52" x14ac:dyDescent="0.25">
      <c r="F424" s="62">
        <v>0</v>
      </c>
      <c r="H424" s="80">
        <v>46171</v>
      </c>
      <c r="I424" s="80">
        <v>46171</v>
      </c>
      <c r="J424" s="62" t="str">
        <f t="shared" si="118"/>
        <v>BH15253</v>
      </c>
      <c r="K424" s="62" t="str">
        <f t="shared" si="119"/>
        <v>XK18043</v>
      </c>
      <c r="L424" s="67" t="s">
        <v>18244</v>
      </c>
      <c r="O424" s="67" t="s">
        <v>15164</v>
      </c>
      <c r="S424" s="68" t="s">
        <v>18244</v>
      </c>
      <c r="U424" s="67" t="s">
        <v>1837</v>
      </c>
      <c r="V424" s="67">
        <v>60</v>
      </c>
      <c r="W424" s="67" t="s">
        <v>37</v>
      </c>
      <c r="X424" s="67" t="s">
        <v>38</v>
      </c>
      <c r="Z424" s="62" t="str">
        <f t="shared" si="120"/>
        <v>131</v>
      </c>
      <c r="AA424" s="62" t="str">
        <f t="shared" si="121"/>
        <v>5111</v>
      </c>
      <c r="AB424" s="62" t="s">
        <v>19</v>
      </c>
      <c r="AC424" s="67">
        <v>4</v>
      </c>
      <c r="AE424" s="67">
        <v>43560</v>
      </c>
      <c r="AF424" s="67">
        <v>174240</v>
      </c>
      <c r="AH424" s="62">
        <f t="shared" si="122"/>
        <v>0</v>
      </c>
      <c r="AI424" s="62" t="str">
        <f t="shared" si="123"/>
        <v>5111</v>
      </c>
      <c r="AN424" s="62">
        <v>8</v>
      </c>
      <c r="AP424" s="62">
        <f t="shared" si="124"/>
        <v>13939.2</v>
      </c>
      <c r="AQ424" s="62" t="str">
        <f t="shared" si="125"/>
        <v>33311</v>
      </c>
      <c r="AR424" s="62" t="str">
        <f t="shared" si="126"/>
        <v>1</v>
      </c>
      <c r="AS424" s="78" t="s">
        <v>7217</v>
      </c>
      <c r="AT424" s="67" t="str">
        <f t="shared" si="127"/>
        <v>632</v>
      </c>
      <c r="AU424" s="67" t="str">
        <f t="shared" si="128"/>
        <v>156</v>
      </c>
      <c r="AY424" s="68" t="s">
        <v>18244</v>
      </c>
      <c r="AZ424" s="68" t="s">
        <v>18244</v>
      </c>
    </row>
    <row r="425" spans="6:52" x14ac:dyDescent="0.25">
      <c r="F425" s="62">
        <v>0</v>
      </c>
      <c r="H425" s="80">
        <v>46171</v>
      </c>
      <c r="I425" s="80">
        <v>46171</v>
      </c>
      <c r="J425" s="62" t="str">
        <f t="shared" si="118"/>
        <v>BH15253</v>
      </c>
      <c r="K425" s="62" t="str">
        <f t="shared" si="119"/>
        <v>XK18043</v>
      </c>
      <c r="L425" s="67" t="s">
        <v>18244</v>
      </c>
      <c r="O425" s="67" t="s">
        <v>15164</v>
      </c>
      <c r="S425" s="68" t="s">
        <v>18244</v>
      </c>
      <c r="U425" s="67" t="s">
        <v>1837</v>
      </c>
      <c r="V425" s="67">
        <v>60</v>
      </c>
      <c r="W425" s="67" t="s">
        <v>29</v>
      </c>
      <c r="X425" s="67" t="s">
        <v>30</v>
      </c>
      <c r="Z425" s="62" t="str">
        <f t="shared" si="120"/>
        <v>131</v>
      </c>
      <c r="AA425" s="62" t="str">
        <f t="shared" si="121"/>
        <v>5111</v>
      </c>
      <c r="AB425" s="62" t="s">
        <v>19</v>
      </c>
      <c r="AC425" s="67">
        <v>4</v>
      </c>
      <c r="AE425" s="67">
        <v>74250</v>
      </c>
      <c r="AF425" s="67">
        <v>297000</v>
      </c>
      <c r="AH425" s="62">
        <f t="shared" si="122"/>
        <v>0</v>
      </c>
      <c r="AI425" s="62" t="str">
        <f t="shared" si="123"/>
        <v>5111</v>
      </c>
      <c r="AN425" s="62">
        <v>8</v>
      </c>
      <c r="AP425" s="62">
        <f t="shared" si="124"/>
        <v>23760</v>
      </c>
      <c r="AQ425" s="62" t="str">
        <f t="shared" si="125"/>
        <v>33311</v>
      </c>
      <c r="AR425" s="62" t="str">
        <f t="shared" si="126"/>
        <v>1</v>
      </c>
      <c r="AS425" s="78" t="s">
        <v>7217</v>
      </c>
      <c r="AT425" s="67" t="str">
        <f t="shared" si="127"/>
        <v>632</v>
      </c>
      <c r="AU425" s="67" t="str">
        <f t="shared" si="128"/>
        <v>156</v>
      </c>
      <c r="AY425" s="68" t="s">
        <v>18244</v>
      </c>
      <c r="AZ425" s="68" t="s">
        <v>18244</v>
      </c>
    </row>
    <row r="426" spans="6:52" x14ac:dyDescent="0.25">
      <c r="F426" s="62">
        <v>0</v>
      </c>
      <c r="H426" s="80">
        <v>46171</v>
      </c>
      <c r="I426" s="80">
        <v>46171</v>
      </c>
      <c r="J426" s="62" t="str">
        <f t="shared" si="118"/>
        <v>BH15253</v>
      </c>
      <c r="K426" s="62" t="str">
        <f t="shared" si="119"/>
        <v>XK18043</v>
      </c>
      <c r="L426" s="67" t="s">
        <v>18244</v>
      </c>
      <c r="O426" s="67" t="s">
        <v>15164</v>
      </c>
      <c r="S426" s="68" t="s">
        <v>18244</v>
      </c>
      <c r="U426" s="67" t="s">
        <v>1837</v>
      </c>
      <c r="V426" s="67">
        <v>60</v>
      </c>
      <c r="W426" s="67" t="s">
        <v>31</v>
      </c>
      <c r="X426" s="67" t="s">
        <v>32</v>
      </c>
      <c r="Z426" s="62" t="str">
        <f t="shared" si="120"/>
        <v>131</v>
      </c>
      <c r="AA426" s="62" t="str">
        <f t="shared" si="121"/>
        <v>5111</v>
      </c>
      <c r="AB426" s="62" t="s">
        <v>19</v>
      </c>
      <c r="AC426" s="67">
        <v>2</v>
      </c>
      <c r="AE426" s="67">
        <v>70950</v>
      </c>
      <c r="AF426" s="67">
        <v>141900</v>
      </c>
      <c r="AH426" s="62">
        <f t="shared" si="122"/>
        <v>0</v>
      </c>
      <c r="AI426" s="62" t="str">
        <f t="shared" si="123"/>
        <v>5111</v>
      </c>
      <c r="AN426" s="62">
        <v>8</v>
      </c>
      <c r="AP426" s="62">
        <f t="shared" si="124"/>
        <v>11352</v>
      </c>
      <c r="AQ426" s="62" t="str">
        <f t="shared" si="125"/>
        <v>33311</v>
      </c>
      <c r="AR426" s="62" t="str">
        <f t="shared" si="126"/>
        <v>1</v>
      </c>
      <c r="AS426" s="78" t="s">
        <v>7217</v>
      </c>
      <c r="AT426" s="67" t="str">
        <f t="shared" si="127"/>
        <v>632</v>
      </c>
      <c r="AU426" s="67" t="str">
        <f t="shared" si="128"/>
        <v>156</v>
      </c>
      <c r="AY426" s="68" t="s">
        <v>18244</v>
      </c>
      <c r="AZ426" s="68" t="s">
        <v>18244</v>
      </c>
    </row>
    <row r="427" spans="6:52" x14ac:dyDescent="0.25">
      <c r="F427" s="62">
        <v>0</v>
      </c>
      <c r="H427" s="80">
        <v>46171</v>
      </c>
      <c r="I427" s="80">
        <v>46171</v>
      </c>
      <c r="J427" s="62" t="str">
        <f t="shared" si="118"/>
        <v>BH15254</v>
      </c>
      <c r="K427" s="62" t="str">
        <f t="shared" si="119"/>
        <v>XK18044</v>
      </c>
      <c r="L427" s="67" t="s">
        <v>18245</v>
      </c>
      <c r="O427" s="67" t="s">
        <v>15164</v>
      </c>
      <c r="S427" s="68" t="s">
        <v>18245</v>
      </c>
      <c r="U427" s="67" t="s">
        <v>1837</v>
      </c>
      <c r="V427" s="67">
        <v>60</v>
      </c>
      <c r="W427" s="67" t="s">
        <v>37</v>
      </c>
      <c r="X427" s="67" t="s">
        <v>38</v>
      </c>
      <c r="Z427" s="62" t="str">
        <f t="shared" si="120"/>
        <v>131</v>
      </c>
      <c r="AA427" s="62" t="str">
        <f t="shared" si="121"/>
        <v>5111</v>
      </c>
      <c r="AB427" s="62" t="s">
        <v>19</v>
      </c>
      <c r="AC427" s="67">
        <v>4</v>
      </c>
      <c r="AE427" s="67">
        <v>43560</v>
      </c>
      <c r="AF427" s="67">
        <v>174240</v>
      </c>
      <c r="AH427" s="62">
        <f t="shared" si="122"/>
        <v>0</v>
      </c>
      <c r="AI427" s="62" t="str">
        <f t="shared" si="123"/>
        <v>5111</v>
      </c>
      <c r="AN427" s="62">
        <v>8</v>
      </c>
      <c r="AP427" s="62">
        <f t="shared" si="124"/>
        <v>13939.2</v>
      </c>
      <c r="AQ427" s="62" t="str">
        <f t="shared" si="125"/>
        <v>33311</v>
      </c>
      <c r="AR427" s="62" t="str">
        <f t="shared" si="126"/>
        <v>1</v>
      </c>
      <c r="AS427" s="78" t="s">
        <v>7217</v>
      </c>
      <c r="AT427" s="67" t="str">
        <f t="shared" si="127"/>
        <v>632</v>
      </c>
      <c r="AU427" s="67" t="str">
        <f t="shared" si="128"/>
        <v>156</v>
      </c>
      <c r="AY427" s="68" t="s">
        <v>18245</v>
      </c>
      <c r="AZ427" s="68" t="s">
        <v>18245</v>
      </c>
    </row>
    <row r="428" spans="6:52" x14ac:dyDescent="0.25">
      <c r="F428" s="62">
        <v>0</v>
      </c>
      <c r="H428" s="80">
        <v>46171</v>
      </c>
      <c r="I428" s="80">
        <v>46171</v>
      </c>
      <c r="J428" s="62" t="str">
        <f t="shared" si="118"/>
        <v>BH15254</v>
      </c>
      <c r="K428" s="62" t="str">
        <f t="shared" si="119"/>
        <v>XK18044</v>
      </c>
      <c r="L428" s="67" t="s">
        <v>18245</v>
      </c>
      <c r="O428" s="67" t="s">
        <v>15164</v>
      </c>
      <c r="S428" s="68" t="s">
        <v>18245</v>
      </c>
      <c r="U428" s="67" t="s">
        <v>1837</v>
      </c>
      <c r="V428" s="67">
        <v>60</v>
      </c>
      <c r="W428" s="67" t="s">
        <v>31</v>
      </c>
      <c r="X428" s="67" t="s">
        <v>32</v>
      </c>
      <c r="Z428" s="62" t="str">
        <f t="shared" si="120"/>
        <v>131</v>
      </c>
      <c r="AA428" s="62" t="str">
        <f t="shared" si="121"/>
        <v>5111</v>
      </c>
      <c r="AB428" s="62" t="s">
        <v>19</v>
      </c>
      <c r="AC428" s="67">
        <v>2</v>
      </c>
      <c r="AE428" s="67">
        <v>70950</v>
      </c>
      <c r="AF428" s="67">
        <v>141900</v>
      </c>
      <c r="AH428" s="62">
        <f t="shared" si="122"/>
        <v>0</v>
      </c>
      <c r="AI428" s="62" t="str">
        <f t="shared" si="123"/>
        <v>5111</v>
      </c>
      <c r="AN428" s="62">
        <v>8</v>
      </c>
      <c r="AP428" s="62">
        <f t="shared" si="124"/>
        <v>11352</v>
      </c>
      <c r="AQ428" s="62" t="str">
        <f t="shared" si="125"/>
        <v>33311</v>
      </c>
      <c r="AR428" s="62" t="str">
        <f t="shared" si="126"/>
        <v>1</v>
      </c>
      <c r="AS428" s="78" t="s">
        <v>7217</v>
      </c>
      <c r="AT428" s="67" t="str">
        <f t="shared" si="127"/>
        <v>632</v>
      </c>
      <c r="AU428" s="67" t="str">
        <f t="shared" si="128"/>
        <v>156</v>
      </c>
      <c r="AY428" s="68" t="s">
        <v>18245</v>
      </c>
      <c r="AZ428" s="68" t="s">
        <v>18245</v>
      </c>
    </row>
    <row r="429" spans="6:52" x14ac:dyDescent="0.25">
      <c r="F429" s="62">
        <v>0</v>
      </c>
      <c r="H429" s="80">
        <v>46171</v>
      </c>
      <c r="I429" s="80">
        <v>46171</v>
      </c>
      <c r="J429" s="62" t="str">
        <f t="shared" si="118"/>
        <v>BH15254</v>
      </c>
      <c r="K429" s="62" t="str">
        <f t="shared" si="119"/>
        <v>XK18044</v>
      </c>
      <c r="L429" s="67" t="s">
        <v>18245</v>
      </c>
      <c r="O429" s="67" t="s">
        <v>15164</v>
      </c>
      <c r="S429" s="68" t="s">
        <v>18245</v>
      </c>
      <c r="U429" s="67" t="s">
        <v>1837</v>
      </c>
      <c r="V429" s="67">
        <v>60</v>
      </c>
      <c r="W429" s="67" t="s">
        <v>25</v>
      </c>
      <c r="X429" s="67" t="s">
        <v>26</v>
      </c>
      <c r="Z429" s="62" t="str">
        <f t="shared" si="120"/>
        <v>131</v>
      </c>
      <c r="AA429" s="62" t="str">
        <f t="shared" si="121"/>
        <v>5111</v>
      </c>
      <c r="AB429" s="62" t="s">
        <v>19</v>
      </c>
      <c r="AC429" s="67">
        <v>4</v>
      </c>
      <c r="AE429" s="67">
        <v>61155</v>
      </c>
      <c r="AF429" s="67">
        <v>244620</v>
      </c>
      <c r="AH429" s="62">
        <f t="shared" si="122"/>
        <v>0</v>
      </c>
      <c r="AI429" s="62" t="str">
        <f t="shared" si="123"/>
        <v>5111</v>
      </c>
      <c r="AN429" s="62">
        <v>8</v>
      </c>
      <c r="AP429" s="62">
        <f t="shared" si="124"/>
        <v>19569.599999999999</v>
      </c>
      <c r="AQ429" s="62" t="str">
        <f t="shared" si="125"/>
        <v>33311</v>
      </c>
      <c r="AR429" s="62" t="str">
        <f t="shared" si="126"/>
        <v>1</v>
      </c>
      <c r="AS429" s="78" t="s">
        <v>7217</v>
      </c>
      <c r="AT429" s="67" t="str">
        <f t="shared" si="127"/>
        <v>632</v>
      </c>
      <c r="AU429" s="67" t="str">
        <f t="shared" si="128"/>
        <v>156</v>
      </c>
      <c r="AY429" s="68" t="s">
        <v>18245</v>
      </c>
      <c r="AZ429" s="68" t="s">
        <v>18245</v>
      </c>
    </row>
    <row r="430" spans="6:52" x14ac:dyDescent="0.25">
      <c r="F430" s="62">
        <v>0</v>
      </c>
      <c r="H430" s="80">
        <v>46171</v>
      </c>
      <c r="I430" s="80">
        <v>46171</v>
      </c>
      <c r="J430" s="62" t="str">
        <f t="shared" si="118"/>
        <v>BH15254</v>
      </c>
      <c r="K430" s="62" t="str">
        <f t="shared" si="119"/>
        <v>XK18044</v>
      </c>
      <c r="L430" s="67" t="s">
        <v>18245</v>
      </c>
      <c r="O430" s="67" t="s">
        <v>15164</v>
      </c>
      <c r="S430" s="68" t="s">
        <v>18245</v>
      </c>
      <c r="U430" s="67" t="s">
        <v>1837</v>
      </c>
      <c r="V430" s="67">
        <v>60</v>
      </c>
      <c r="W430" s="67" t="s">
        <v>41</v>
      </c>
      <c r="X430" s="67" t="s">
        <v>42</v>
      </c>
      <c r="Z430" s="62" t="str">
        <f t="shared" si="120"/>
        <v>131</v>
      </c>
      <c r="AA430" s="62" t="str">
        <f t="shared" si="121"/>
        <v>5111</v>
      </c>
      <c r="AB430" s="62" t="s">
        <v>19</v>
      </c>
      <c r="AC430" s="67">
        <v>2</v>
      </c>
      <c r="AE430" s="67">
        <v>46000</v>
      </c>
      <c r="AF430" s="67">
        <v>92000</v>
      </c>
      <c r="AH430" s="62">
        <f t="shared" si="122"/>
        <v>0</v>
      </c>
      <c r="AI430" s="62" t="str">
        <f t="shared" si="123"/>
        <v>5111</v>
      </c>
      <c r="AN430" s="62">
        <v>8</v>
      </c>
      <c r="AP430" s="62">
        <f t="shared" si="124"/>
        <v>7360</v>
      </c>
      <c r="AQ430" s="62" t="str">
        <f t="shared" si="125"/>
        <v>33311</v>
      </c>
      <c r="AR430" s="62" t="str">
        <f t="shared" si="126"/>
        <v>1</v>
      </c>
      <c r="AS430" s="78" t="s">
        <v>7217</v>
      </c>
      <c r="AT430" s="67" t="str">
        <f t="shared" si="127"/>
        <v>632</v>
      </c>
      <c r="AU430" s="67" t="str">
        <f t="shared" si="128"/>
        <v>156</v>
      </c>
      <c r="AY430" s="68" t="s">
        <v>18245</v>
      </c>
      <c r="AZ430" s="68" t="s">
        <v>18245</v>
      </c>
    </row>
    <row r="431" spans="6:52" x14ac:dyDescent="0.25">
      <c r="F431" s="62">
        <v>0</v>
      </c>
      <c r="H431" s="80">
        <v>46171</v>
      </c>
      <c r="I431" s="80">
        <v>46171</v>
      </c>
      <c r="J431" s="62" t="str">
        <f t="shared" si="118"/>
        <v>BH15254</v>
      </c>
      <c r="K431" s="62" t="str">
        <f t="shared" si="119"/>
        <v>XK18044</v>
      </c>
      <c r="L431" s="67" t="s">
        <v>18245</v>
      </c>
      <c r="O431" s="67" t="s">
        <v>15164</v>
      </c>
      <c r="S431" s="68" t="s">
        <v>18245</v>
      </c>
      <c r="U431" s="67" t="s">
        <v>1837</v>
      </c>
      <c r="V431" s="67">
        <v>60</v>
      </c>
      <c r="W431" s="67" t="s">
        <v>29</v>
      </c>
      <c r="X431" s="67" t="s">
        <v>30</v>
      </c>
      <c r="Z431" s="62" t="str">
        <f t="shared" si="120"/>
        <v>131</v>
      </c>
      <c r="AA431" s="62" t="str">
        <f t="shared" si="121"/>
        <v>5111</v>
      </c>
      <c r="AB431" s="62" t="s">
        <v>19</v>
      </c>
      <c r="AC431" s="67">
        <v>4</v>
      </c>
      <c r="AE431" s="67">
        <v>74250</v>
      </c>
      <c r="AF431" s="67">
        <v>297000</v>
      </c>
      <c r="AH431" s="62">
        <f t="shared" si="122"/>
        <v>0</v>
      </c>
      <c r="AI431" s="62" t="str">
        <f t="shared" si="123"/>
        <v>5111</v>
      </c>
      <c r="AN431" s="62">
        <v>8</v>
      </c>
      <c r="AP431" s="62">
        <f t="shared" si="124"/>
        <v>23760</v>
      </c>
      <c r="AQ431" s="62" t="str">
        <f t="shared" si="125"/>
        <v>33311</v>
      </c>
      <c r="AR431" s="62" t="str">
        <f t="shared" si="126"/>
        <v>1</v>
      </c>
      <c r="AS431" s="78" t="s">
        <v>7217</v>
      </c>
      <c r="AT431" s="67" t="str">
        <f t="shared" si="127"/>
        <v>632</v>
      </c>
      <c r="AU431" s="67" t="str">
        <f t="shared" si="128"/>
        <v>156</v>
      </c>
      <c r="AY431" s="68" t="s">
        <v>18245</v>
      </c>
      <c r="AZ431" s="68" t="s">
        <v>18245</v>
      </c>
    </row>
    <row r="432" spans="6:52" x14ac:dyDescent="0.25">
      <c r="F432" s="62">
        <v>0</v>
      </c>
      <c r="H432" s="80">
        <v>46171</v>
      </c>
      <c r="I432" s="80">
        <v>46171</v>
      </c>
      <c r="J432" s="62" t="str">
        <f t="shared" si="118"/>
        <v>BH15254</v>
      </c>
      <c r="K432" s="62" t="str">
        <f t="shared" si="119"/>
        <v>XK18044</v>
      </c>
      <c r="L432" s="67" t="s">
        <v>18245</v>
      </c>
      <c r="O432" s="67" t="s">
        <v>15164</v>
      </c>
      <c r="S432" s="68" t="s">
        <v>18245</v>
      </c>
      <c r="U432" s="67" t="s">
        <v>1837</v>
      </c>
      <c r="V432" s="67">
        <v>60</v>
      </c>
      <c r="W432" s="67" t="s">
        <v>20</v>
      </c>
      <c r="X432" s="67" t="s">
        <v>21</v>
      </c>
      <c r="Z432" s="62" t="str">
        <f t="shared" si="120"/>
        <v>131</v>
      </c>
      <c r="AA432" s="62" t="str">
        <f t="shared" si="121"/>
        <v>5111</v>
      </c>
      <c r="AB432" s="62" t="s">
        <v>19</v>
      </c>
      <c r="AC432" s="67">
        <v>4</v>
      </c>
      <c r="AE432" s="67">
        <v>116611</v>
      </c>
      <c r="AF432" s="67">
        <v>466444</v>
      </c>
      <c r="AH432" s="62">
        <f t="shared" si="122"/>
        <v>0</v>
      </c>
      <c r="AI432" s="62" t="str">
        <f t="shared" si="123"/>
        <v>5111</v>
      </c>
      <c r="AN432" s="62">
        <v>8</v>
      </c>
      <c r="AP432" s="62">
        <f t="shared" si="124"/>
        <v>37315.519999999997</v>
      </c>
      <c r="AQ432" s="62" t="str">
        <f t="shared" si="125"/>
        <v>33311</v>
      </c>
      <c r="AR432" s="62" t="str">
        <f t="shared" si="126"/>
        <v>1</v>
      </c>
      <c r="AS432" s="78" t="s">
        <v>7217</v>
      </c>
      <c r="AT432" s="67" t="str">
        <f t="shared" si="127"/>
        <v>632</v>
      </c>
      <c r="AU432" s="67" t="str">
        <f t="shared" si="128"/>
        <v>156</v>
      </c>
      <c r="AY432" s="68" t="s">
        <v>18245</v>
      </c>
      <c r="AZ432" s="68" t="s">
        <v>18245</v>
      </c>
    </row>
    <row r="433" spans="6:52" x14ac:dyDescent="0.25">
      <c r="F433" s="62">
        <v>0</v>
      </c>
      <c r="H433" s="80">
        <v>46171</v>
      </c>
      <c r="I433" s="80">
        <v>46171</v>
      </c>
      <c r="J433" s="62" t="str">
        <f t="shared" si="118"/>
        <v>BH15254</v>
      </c>
      <c r="K433" s="62" t="str">
        <f t="shared" si="119"/>
        <v>XK18044</v>
      </c>
      <c r="L433" s="67" t="s">
        <v>18245</v>
      </c>
      <c r="O433" s="67" t="s">
        <v>15164</v>
      </c>
      <c r="S433" s="68" t="s">
        <v>18245</v>
      </c>
      <c r="U433" s="67" t="s">
        <v>1837</v>
      </c>
      <c r="V433" s="67">
        <v>60</v>
      </c>
      <c r="W433" s="67" t="s">
        <v>17</v>
      </c>
      <c r="X433" s="67" t="s">
        <v>18</v>
      </c>
      <c r="Z433" s="62" t="str">
        <f t="shared" si="120"/>
        <v>131</v>
      </c>
      <c r="AA433" s="62" t="str">
        <f t="shared" si="121"/>
        <v>5111</v>
      </c>
      <c r="AB433" s="62" t="s">
        <v>19</v>
      </c>
      <c r="AC433" s="67">
        <v>4</v>
      </c>
      <c r="AE433" s="67">
        <v>71081</v>
      </c>
      <c r="AF433" s="67">
        <v>284324</v>
      </c>
      <c r="AH433" s="62">
        <f t="shared" si="122"/>
        <v>0</v>
      </c>
      <c r="AI433" s="62" t="str">
        <f t="shared" si="123"/>
        <v>5111</v>
      </c>
      <c r="AN433" s="62">
        <v>8</v>
      </c>
      <c r="AP433" s="62">
        <f t="shared" si="124"/>
        <v>22745.919999999998</v>
      </c>
      <c r="AQ433" s="62" t="str">
        <f t="shared" si="125"/>
        <v>33311</v>
      </c>
      <c r="AR433" s="62" t="str">
        <f t="shared" si="126"/>
        <v>1</v>
      </c>
      <c r="AS433" s="78" t="s">
        <v>7217</v>
      </c>
      <c r="AT433" s="67" t="str">
        <f t="shared" si="127"/>
        <v>632</v>
      </c>
      <c r="AU433" s="67" t="str">
        <f t="shared" si="128"/>
        <v>156</v>
      </c>
      <c r="AY433" s="68" t="s">
        <v>18245</v>
      </c>
      <c r="AZ433" s="68" t="s">
        <v>18245</v>
      </c>
    </row>
    <row r="434" spans="6:52" x14ac:dyDescent="0.25">
      <c r="F434" s="62">
        <v>0</v>
      </c>
      <c r="H434" s="80">
        <v>46171</v>
      </c>
      <c r="I434" s="80">
        <v>46171</v>
      </c>
      <c r="J434" s="62" t="str">
        <f t="shared" si="118"/>
        <v>BH15254</v>
      </c>
      <c r="K434" s="62" t="str">
        <f t="shared" si="119"/>
        <v>XK18044</v>
      </c>
      <c r="L434" s="67" t="s">
        <v>18245</v>
      </c>
      <c r="O434" s="67" t="s">
        <v>15164</v>
      </c>
      <c r="S434" s="68" t="s">
        <v>18245</v>
      </c>
      <c r="U434" s="67" t="s">
        <v>1837</v>
      </c>
      <c r="V434" s="67">
        <v>60</v>
      </c>
      <c r="W434" s="67" t="s">
        <v>22</v>
      </c>
      <c r="X434" s="67" t="s">
        <v>23</v>
      </c>
      <c r="Z434" s="62" t="str">
        <f t="shared" si="120"/>
        <v>131</v>
      </c>
      <c r="AA434" s="62" t="str">
        <f t="shared" si="121"/>
        <v>5111</v>
      </c>
      <c r="AB434" s="62" t="s">
        <v>19</v>
      </c>
      <c r="AC434" s="67">
        <v>6</v>
      </c>
      <c r="AE434" s="67">
        <v>55201</v>
      </c>
      <c r="AF434" s="67">
        <v>331206</v>
      </c>
      <c r="AH434" s="62">
        <f t="shared" si="122"/>
        <v>0</v>
      </c>
      <c r="AI434" s="62" t="str">
        <f t="shared" si="123"/>
        <v>5111</v>
      </c>
      <c r="AN434" s="62">
        <v>8</v>
      </c>
      <c r="AP434" s="62">
        <f t="shared" si="124"/>
        <v>26496.48</v>
      </c>
      <c r="AQ434" s="62" t="str">
        <f t="shared" si="125"/>
        <v>33311</v>
      </c>
      <c r="AR434" s="62" t="str">
        <f t="shared" si="126"/>
        <v>1</v>
      </c>
      <c r="AS434" s="78" t="s">
        <v>7217</v>
      </c>
      <c r="AT434" s="67" t="str">
        <f t="shared" si="127"/>
        <v>632</v>
      </c>
      <c r="AU434" s="67" t="str">
        <f t="shared" si="128"/>
        <v>156</v>
      </c>
      <c r="AY434" s="68" t="s">
        <v>18245</v>
      </c>
      <c r="AZ434" s="68" t="s">
        <v>18245</v>
      </c>
    </row>
    <row r="435" spans="6:52" x14ac:dyDescent="0.25">
      <c r="F435" s="62">
        <v>0</v>
      </c>
      <c r="H435" s="80">
        <v>46171</v>
      </c>
      <c r="I435" s="80">
        <v>46171</v>
      </c>
      <c r="J435" s="62" t="str">
        <f t="shared" si="118"/>
        <v>BH15255</v>
      </c>
      <c r="K435" s="62" t="str">
        <f t="shared" si="119"/>
        <v>XK18045</v>
      </c>
      <c r="L435" s="67" t="s">
        <v>18246</v>
      </c>
      <c r="O435" s="67" t="s">
        <v>15164</v>
      </c>
      <c r="S435" s="68" t="s">
        <v>18246</v>
      </c>
      <c r="U435" s="67" t="s">
        <v>1837</v>
      </c>
      <c r="V435" s="67">
        <v>60</v>
      </c>
      <c r="W435" s="67" t="s">
        <v>41</v>
      </c>
      <c r="X435" s="67" t="s">
        <v>42</v>
      </c>
      <c r="Z435" s="62" t="str">
        <f t="shared" si="120"/>
        <v>131</v>
      </c>
      <c r="AA435" s="62" t="str">
        <f t="shared" si="121"/>
        <v>5111</v>
      </c>
      <c r="AB435" s="62" t="s">
        <v>19</v>
      </c>
      <c r="AC435" s="67">
        <v>2</v>
      </c>
      <c r="AE435" s="67">
        <v>46000</v>
      </c>
      <c r="AF435" s="67">
        <v>92000</v>
      </c>
      <c r="AH435" s="62">
        <f t="shared" si="122"/>
        <v>0</v>
      </c>
      <c r="AI435" s="62" t="str">
        <f t="shared" si="123"/>
        <v>5111</v>
      </c>
      <c r="AN435" s="62">
        <v>8</v>
      </c>
      <c r="AP435" s="62">
        <f t="shared" si="124"/>
        <v>7360</v>
      </c>
      <c r="AQ435" s="62" t="str">
        <f t="shared" si="125"/>
        <v>33311</v>
      </c>
      <c r="AR435" s="62" t="str">
        <f t="shared" si="126"/>
        <v>1</v>
      </c>
      <c r="AS435" s="78" t="s">
        <v>7217</v>
      </c>
      <c r="AT435" s="67" t="str">
        <f t="shared" si="127"/>
        <v>632</v>
      </c>
      <c r="AU435" s="67" t="str">
        <f t="shared" si="128"/>
        <v>156</v>
      </c>
      <c r="AY435" s="68" t="s">
        <v>18246</v>
      </c>
      <c r="AZ435" s="68" t="s">
        <v>18246</v>
      </c>
    </row>
    <row r="436" spans="6:52" x14ac:dyDescent="0.25">
      <c r="F436" s="62">
        <v>0</v>
      </c>
      <c r="H436" s="80">
        <v>46171</v>
      </c>
      <c r="I436" s="80">
        <v>46171</v>
      </c>
      <c r="J436" s="62" t="str">
        <f t="shared" si="118"/>
        <v>BH15255</v>
      </c>
      <c r="K436" s="62" t="str">
        <f t="shared" si="119"/>
        <v>XK18045</v>
      </c>
      <c r="L436" s="67" t="s">
        <v>18246</v>
      </c>
      <c r="O436" s="67" t="s">
        <v>15164</v>
      </c>
      <c r="S436" s="68" t="s">
        <v>18246</v>
      </c>
      <c r="U436" s="67" t="s">
        <v>1837</v>
      </c>
      <c r="V436" s="67">
        <v>60</v>
      </c>
      <c r="W436" s="67" t="s">
        <v>31</v>
      </c>
      <c r="X436" s="67" t="s">
        <v>32</v>
      </c>
      <c r="Z436" s="62" t="str">
        <f t="shared" si="120"/>
        <v>131</v>
      </c>
      <c r="AA436" s="62" t="str">
        <f t="shared" si="121"/>
        <v>5111</v>
      </c>
      <c r="AB436" s="62" t="s">
        <v>19</v>
      </c>
      <c r="AC436" s="67">
        <v>2</v>
      </c>
      <c r="AE436" s="67">
        <v>70950</v>
      </c>
      <c r="AF436" s="67">
        <v>141900</v>
      </c>
      <c r="AH436" s="62">
        <f t="shared" si="122"/>
        <v>0</v>
      </c>
      <c r="AI436" s="62" t="str">
        <f t="shared" si="123"/>
        <v>5111</v>
      </c>
      <c r="AN436" s="62">
        <v>8</v>
      </c>
      <c r="AP436" s="62">
        <f t="shared" si="124"/>
        <v>11352</v>
      </c>
      <c r="AQ436" s="62" t="str">
        <f t="shared" si="125"/>
        <v>33311</v>
      </c>
      <c r="AR436" s="62" t="str">
        <f t="shared" si="126"/>
        <v>1</v>
      </c>
      <c r="AS436" s="78" t="s">
        <v>7217</v>
      </c>
      <c r="AT436" s="67" t="str">
        <f t="shared" si="127"/>
        <v>632</v>
      </c>
      <c r="AU436" s="67" t="str">
        <f t="shared" si="128"/>
        <v>156</v>
      </c>
      <c r="AY436" s="68" t="s">
        <v>18246</v>
      </c>
      <c r="AZ436" s="68" t="s">
        <v>18246</v>
      </c>
    </row>
    <row r="437" spans="6:52" x14ac:dyDescent="0.25">
      <c r="F437" s="62">
        <v>0</v>
      </c>
      <c r="H437" s="80">
        <v>46171</v>
      </c>
      <c r="I437" s="80">
        <v>46171</v>
      </c>
      <c r="J437" s="62" t="str">
        <f t="shared" si="118"/>
        <v>BH15255</v>
      </c>
      <c r="K437" s="62" t="str">
        <f t="shared" si="119"/>
        <v>XK18045</v>
      </c>
      <c r="L437" s="67" t="s">
        <v>18246</v>
      </c>
      <c r="O437" s="67" t="s">
        <v>15164</v>
      </c>
      <c r="S437" s="68" t="s">
        <v>18246</v>
      </c>
      <c r="U437" s="67" t="s">
        <v>1837</v>
      </c>
      <c r="V437" s="67">
        <v>60</v>
      </c>
      <c r="W437" s="67" t="s">
        <v>37</v>
      </c>
      <c r="X437" s="67" t="s">
        <v>38</v>
      </c>
      <c r="Z437" s="62" t="str">
        <f t="shared" si="120"/>
        <v>131</v>
      </c>
      <c r="AA437" s="62" t="str">
        <f t="shared" si="121"/>
        <v>5111</v>
      </c>
      <c r="AB437" s="62" t="s">
        <v>19</v>
      </c>
      <c r="AC437" s="67">
        <v>4</v>
      </c>
      <c r="AE437" s="67">
        <v>43560</v>
      </c>
      <c r="AF437" s="67">
        <v>174240</v>
      </c>
      <c r="AH437" s="62">
        <f t="shared" si="122"/>
        <v>0</v>
      </c>
      <c r="AI437" s="62" t="str">
        <f t="shared" si="123"/>
        <v>5111</v>
      </c>
      <c r="AN437" s="62">
        <v>8</v>
      </c>
      <c r="AP437" s="62">
        <f t="shared" si="124"/>
        <v>13939.2</v>
      </c>
      <c r="AQ437" s="62" t="str">
        <f t="shared" si="125"/>
        <v>33311</v>
      </c>
      <c r="AR437" s="62" t="str">
        <f t="shared" si="126"/>
        <v>1</v>
      </c>
      <c r="AS437" s="78" t="s">
        <v>7217</v>
      </c>
      <c r="AT437" s="67" t="str">
        <f t="shared" si="127"/>
        <v>632</v>
      </c>
      <c r="AU437" s="67" t="str">
        <f t="shared" si="128"/>
        <v>156</v>
      </c>
      <c r="AY437" s="68" t="s">
        <v>18246</v>
      </c>
      <c r="AZ437" s="68" t="s">
        <v>18246</v>
      </c>
    </row>
    <row r="438" spans="6:52" x14ac:dyDescent="0.25">
      <c r="F438" s="62">
        <v>0</v>
      </c>
      <c r="H438" s="80">
        <v>46171</v>
      </c>
      <c r="I438" s="80">
        <v>46171</v>
      </c>
      <c r="J438" s="62" t="str">
        <f t="shared" si="118"/>
        <v>BH15255</v>
      </c>
      <c r="K438" s="62" t="str">
        <f t="shared" si="119"/>
        <v>XK18045</v>
      </c>
      <c r="L438" s="67" t="s">
        <v>18246</v>
      </c>
      <c r="O438" s="67" t="s">
        <v>15164</v>
      </c>
      <c r="S438" s="68" t="s">
        <v>18246</v>
      </c>
      <c r="U438" s="67" t="s">
        <v>1837</v>
      </c>
      <c r="V438" s="67">
        <v>60</v>
      </c>
      <c r="W438" s="67" t="s">
        <v>29</v>
      </c>
      <c r="X438" s="67" t="s">
        <v>30</v>
      </c>
      <c r="Z438" s="62" t="str">
        <f t="shared" si="120"/>
        <v>131</v>
      </c>
      <c r="AA438" s="62" t="str">
        <f t="shared" si="121"/>
        <v>5111</v>
      </c>
      <c r="AB438" s="62" t="s">
        <v>19</v>
      </c>
      <c r="AC438" s="67">
        <v>4</v>
      </c>
      <c r="AE438" s="67">
        <v>74250</v>
      </c>
      <c r="AF438" s="67">
        <v>297000</v>
      </c>
      <c r="AH438" s="62">
        <f t="shared" si="122"/>
        <v>0</v>
      </c>
      <c r="AI438" s="62" t="str">
        <f t="shared" si="123"/>
        <v>5111</v>
      </c>
      <c r="AN438" s="62">
        <v>8</v>
      </c>
      <c r="AP438" s="62">
        <f t="shared" si="124"/>
        <v>23760</v>
      </c>
      <c r="AQ438" s="62" t="str">
        <f t="shared" si="125"/>
        <v>33311</v>
      </c>
      <c r="AR438" s="62" t="str">
        <f t="shared" si="126"/>
        <v>1</v>
      </c>
      <c r="AS438" s="78" t="s">
        <v>7217</v>
      </c>
      <c r="AT438" s="67" t="str">
        <f t="shared" si="127"/>
        <v>632</v>
      </c>
      <c r="AU438" s="67" t="str">
        <f t="shared" si="128"/>
        <v>156</v>
      </c>
      <c r="AY438" s="68" t="s">
        <v>18246</v>
      </c>
      <c r="AZ438" s="68" t="s">
        <v>18246</v>
      </c>
    </row>
    <row r="439" spans="6:52" x14ac:dyDescent="0.25">
      <c r="F439" s="62">
        <v>0</v>
      </c>
      <c r="H439" s="80">
        <v>46171</v>
      </c>
      <c r="I439" s="80">
        <v>46171</v>
      </c>
      <c r="J439" s="62" t="str">
        <f t="shared" si="118"/>
        <v>BH15255</v>
      </c>
      <c r="K439" s="62" t="str">
        <f t="shared" si="119"/>
        <v>XK18045</v>
      </c>
      <c r="L439" s="67" t="s">
        <v>18246</v>
      </c>
      <c r="O439" s="67" t="s">
        <v>15164</v>
      </c>
      <c r="S439" s="68" t="s">
        <v>18246</v>
      </c>
      <c r="U439" s="67" t="s">
        <v>1837</v>
      </c>
      <c r="V439" s="67">
        <v>60</v>
      </c>
      <c r="W439" s="67" t="s">
        <v>22</v>
      </c>
      <c r="X439" s="67" t="s">
        <v>23</v>
      </c>
      <c r="Z439" s="62" t="str">
        <f t="shared" si="120"/>
        <v>131</v>
      </c>
      <c r="AA439" s="62" t="str">
        <f t="shared" si="121"/>
        <v>5111</v>
      </c>
      <c r="AB439" s="62" t="s">
        <v>19</v>
      </c>
      <c r="AC439" s="67">
        <v>4</v>
      </c>
      <c r="AE439" s="67">
        <v>55201</v>
      </c>
      <c r="AF439" s="67">
        <v>220804</v>
      </c>
      <c r="AH439" s="62">
        <f t="shared" si="122"/>
        <v>0</v>
      </c>
      <c r="AI439" s="62" t="str">
        <f t="shared" si="123"/>
        <v>5111</v>
      </c>
      <c r="AN439" s="62">
        <v>8</v>
      </c>
      <c r="AP439" s="62">
        <f t="shared" si="124"/>
        <v>17664.32</v>
      </c>
      <c r="AQ439" s="62" t="str">
        <f t="shared" si="125"/>
        <v>33311</v>
      </c>
      <c r="AR439" s="62" t="str">
        <f t="shared" si="126"/>
        <v>1</v>
      </c>
      <c r="AS439" s="78" t="s">
        <v>7217</v>
      </c>
      <c r="AT439" s="67" t="str">
        <f t="shared" si="127"/>
        <v>632</v>
      </c>
      <c r="AU439" s="67" t="str">
        <f t="shared" si="128"/>
        <v>156</v>
      </c>
      <c r="AY439" s="68" t="s">
        <v>18246</v>
      </c>
      <c r="AZ439" s="68" t="s">
        <v>18246</v>
      </c>
    </row>
    <row r="440" spans="6:52" x14ac:dyDescent="0.25">
      <c r="F440" s="62">
        <v>0</v>
      </c>
      <c r="H440" s="80">
        <v>46171</v>
      </c>
      <c r="I440" s="80">
        <v>46171</v>
      </c>
      <c r="J440" s="62" t="str">
        <f t="shared" si="118"/>
        <v>BH15255</v>
      </c>
      <c r="K440" s="62" t="str">
        <f t="shared" si="119"/>
        <v>XK18045</v>
      </c>
      <c r="L440" s="67" t="s">
        <v>18246</v>
      </c>
      <c r="O440" s="67" t="s">
        <v>15164</v>
      </c>
      <c r="S440" s="68" t="s">
        <v>18246</v>
      </c>
      <c r="U440" s="67" t="s">
        <v>1837</v>
      </c>
      <c r="V440" s="67">
        <v>60</v>
      </c>
      <c r="W440" s="67" t="s">
        <v>20</v>
      </c>
      <c r="X440" s="67" t="s">
        <v>21</v>
      </c>
      <c r="Z440" s="62" t="str">
        <f t="shared" si="120"/>
        <v>131</v>
      </c>
      <c r="AA440" s="62" t="str">
        <f t="shared" si="121"/>
        <v>5111</v>
      </c>
      <c r="AB440" s="62" t="s">
        <v>19</v>
      </c>
      <c r="AC440" s="67">
        <v>2</v>
      </c>
      <c r="AE440" s="67">
        <v>116611</v>
      </c>
      <c r="AF440" s="67">
        <v>233222</v>
      </c>
      <c r="AH440" s="62">
        <f t="shared" si="122"/>
        <v>0</v>
      </c>
      <c r="AI440" s="62" t="str">
        <f t="shared" si="123"/>
        <v>5111</v>
      </c>
      <c r="AN440" s="62">
        <v>8</v>
      </c>
      <c r="AP440" s="62">
        <f t="shared" si="124"/>
        <v>18657.759999999998</v>
      </c>
      <c r="AQ440" s="62" t="str">
        <f t="shared" si="125"/>
        <v>33311</v>
      </c>
      <c r="AR440" s="62" t="str">
        <f t="shared" si="126"/>
        <v>1</v>
      </c>
      <c r="AS440" s="78" t="s">
        <v>7217</v>
      </c>
      <c r="AT440" s="67" t="str">
        <f t="shared" si="127"/>
        <v>632</v>
      </c>
      <c r="AU440" s="67" t="str">
        <f t="shared" si="128"/>
        <v>156</v>
      </c>
      <c r="AY440" s="68" t="s">
        <v>18246</v>
      </c>
      <c r="AZ440" s="68" t="s">
        <v>18246</v>
      </c>
    </row>
    <row r="441" spans="6:52" x14ac:dyDescent="0.25">
      <c r="F441" s="62">
        <v>0</v>
      </c>
      <c r="H441" s="80">
        <v>46171</v>
      </c>
      <c r="I441" s="80">
        <v>46171</v>
      </c>
      <c r="J441" s="62" t="str">
        <f t="shared" si="118"/>
        <v>BH15256</v>
      </c>
      <c r="K441" s="62" t="str">
        <f t="shared" si="119"/>
        <v>XK18046</v>
      </c>
      <c r="L441" s="67" t="s">
        <v>18247</v>
      </c>
      <c r="O441" s="67" t="s">
        <v>15164</v>
      </c>
      <c r="S441" s="68" t="s">
        <v>18247</v>
      </c>
      <c r="U441" s="67" t="s">
        <v>1837</v>
      </c>
      <c r="V441" s="67">
        <v>60</v>
      </c>
      <c r="W441" s="67" t="s">
        <v>37</v>
      </c>
      <c r="X441" s="67" t="s">
        <v>38</v>
      </c>
      <c r="Z441" s="62" t="str">
        <f t="shared" si="120"/>
        <v>131</v>
      </c>
      <c r="AA441" s="62" t="str">
        <f t="shared" si="121"/>
        <v>5111</v>
      </c>
      <c r="AB441" s="62" t="s">
        <v>19</v>
      </c>
      <c r="AC441" s="67">
        <v>4</v>
      </c>
      <c r="AE441" s="67">
        <v>43560</v>
      </c>
      <c r="AF441" s="67">
        <v>174240</v>
      </c>
      <c r="AH441" s="62">
        <f t="shared" si="122"/>
        <v>0</v>
      </c>
      <c r="AI441" s="62" t="str">
        <f t="shared" si="123"/>
        <v>5111</v>
      </c>
      <c r="AN441" s="62">
        <v>8</v>
      </c>
      <c r="AP441" s="62">
        <f t="shared" si="124"/>
        <v>13939.2</v>
      </c>
      <c r="AQ441" s="62" t="str">
        <f t="shared" si="125"/>
        <v>33311</v>
      </c>
      <c r="AR441" s="62" t="str">
        <f t="shared" si="126"/>
        <v>1</v>
      </c>
      <c r="AS441" s="78" t="s">
        <v>7217</v>
      </c>
      <c r="AT441" s="67" t="str">
        <f t="shared" si="127"/>
        <v>632</v>
      </c>
      <c r="AU441" s="67" t="str">
        <f t="shared" si="128"/>
        <v>156</v>
      </c>
      <c r="AY441" s="68" t="s">
        <v>18247</v>
      </c>
      <c r="AZ441" s="68" t="s">
        <v>18247</v>
      </c>
    </row>
    <row r="442" spans="6:52" x14ac:dyDescent="0.25">
      <c r="F442" s="62">
        <v>0</v>
      </c>
      <c r="H442" s="80">
        <v>46171</v>
      </c>
      <c r="I442" s="80">
        <v>46171</v>
      </c>
      <c r="J442" s="62" t="str">
        <f t="shared" si="118"/>
        <v>BH15256</v>
      </c>
      <c r="K442" s="62" t="str">
        <f t="shared" si="119"/>
        <v>XK18046</v>
      </c>
      <c r="L442" s="67" t="s">
        <v>18247</v>
      </c>
      <c r="O442" s="67" t="s">
        <v>15164</v>
      </c>
      <c r="S442" s="68" t="s">
        <v>18247</v>
      </c>
      <c r="U442" s="67" t="s">
        <v>1837</v>
      </c>
      <c r="V442" s="67">
        <v>60</v>
      </c>
      <c r="W442" s="67" t="s">
        <v>20</v>
      </c>
      <c r="X442" s="67" t="s">
        <v>21</v>
      </c>
      <c r="Z442" s="62" t="str">
        <f t="shared" si="120"/>
        <v>131</v>
      </c>
      <c r="AA442" s="62" t="str">
        <f t="shared" si="121"/>
        <v>5111</v>
      </c>
      <c r="AB442" s="62" t="s">
        <v>19</v>
      </c>
      <c r="AC442" s="67">
        <v>2</v>
      </c>
      <c r="AE442" s="67">
        <v>116611</v>
      </c>
      <c r="AF442" s="67">
        <v>233222</v>
      </c>
      <c r="AH442" s="62">
        <f t="shared" si="122"/>
        <v>0</v>
      </c>
      <c r="AI442" s="62" t="str">
        <f t="shared" si="123"/>
        <v>5111</v>
      </c>
      <c r="AN442" s="62">
        <v>8</v>
      </c>
      <c r="AP442" s="62">
        <f t="shared" si="124"/>
        <v>18657.759999999998</v>
      </c>
      <c r="AQ442" s="62" t="str">
        <f t="shared" si="125"/>
        <v>33311</v>
      </c>
      <c r="AR442" s="62" t="str">
        <f t="shared" si="126"/>
        <v>1</v>
      </c>
      <c r="AS442" s="78" t="s">
        <v>7217</v>
      </c>
      <c r="AT442" s="67" t="str">
        <f t="shared" si="127"/>
        <v>632</v>
      </c>
      <c r="AU442" s="67" t="str">
        <f t="shared" si="128"/>
        <v>156</v>
      </c>
      <c r="AY442" s="68" t="s">
        <v>18247</v>
      </c>
      <c r="AZ442" s="68" t="s">
        <v>18247</v>
      </c>
    </row>
    <row r="443" spans="6:52" x14ac:dyDescent="0.25">
      <c r="F443" s="62">
        <v>0</v>
      </c>
      <c r="H443" s="80">
        <v>46171</v>
      </c>
      <c r="I443" s="80">
        <v>46171</v>
      </c>
      <c r="J443" s="62" t="str">
        <f t="shared" si="118"/>
        <v>BH15256</v>
      </c>
      <c r="K443" s="62" t="str">
        <f t="shared" si="119"/>
        <v>XK18046</v>
      </c>
      <c r="L443" s="67" t="s">
        <v>18247</v>
      </c>
      <c r="O443" s="67" t="s">
        <v>15164</v>
      </c>
      <c r="S443" s="68" t="s">
        <v>18247</v>
      </c>
      <c r="U443" s="67" t="s">
        <v>1837</v>
      </c>
      <c r="V443" s="67">
        <v>60</v>
      </c>
      <c r="W443" s="67" t="s">
        <v>29</v>
      </c>
      <c r="X443" s="67" t="s">
        <v>30</v>
      </c>
      <c r="Z443" s="62" t="str">
        <f t="shared" si="120"/>
        <v>131</v>
      </c>
      <c r="AA443" s="62" t="str">
        <f t="shared" si="121"/>
        <v>5111</v>
      </c>
      <c r="AB443" s="62" t="s">
        <v>19</v>
      </c>
      <c r="AC443" s="67">
        <v>4</v>
      </c>
      <c r="AE443" s="67">
        <v>74250</v>
      </c>
      <c r="AF443" s="67">
        <v>297000</v>
      </c>
      <c r="AH443" s="62">
        <f t="shared" si="122"/>
        <v>0</v>
      </c>
      <c r="AI443" s="62" t="str">
        <f t="shared" si="123"/>
        <v>5111</v>
      </c>
      <c r="AN443" s="62">
        <v>8</v>
      </c>
      <c r="AP443" s="62">
        <f t="shared" si="124"/>
        <v>23760</v>
      </c>
      <c r="AQ443" s="62" t="str">
        <f t="shared" si="125"/>
        <v>33311</v>
      </c>
      <c r="AR443" s="62" t="str">
        <f t="shared" si="126"/>
        <v>1</v>
      </c>
      <c r="AS443" s="78" t="s">
        <v>7217</v>
      </c>
      <c r="AT443" s="67" t="str">
        <f t="shared" si="127"/>
        <v>632</v>
      </c>
      <c r="AU443" s="67" t="str">
        <f t="shared" si="128"/>
        <v>156</v>
      </c>
      <c r="AY443" s="68" t="s">
        <v>18247</v>
      </c>
      <c r="AZ443" s="68" t="s">
        <v>18247</v>
      </c>
    </row>
    <row r="444" spans="6:52" x14ac:dyDescent="0.25">
      <c r="F444" s="62">
        <v>0</v>
      </c>
      <c r="H444" s="80">
        <v>46171</v>
      </c>
      <c r="I444" s="80">
        <v>46171</v>
      </c>
      <c r="J444" s="62" t="str">
        <f t="shared" si="118"/>
        <v>BH15256</v>
      </c>
      <c r="K444" s="62" t="str">
        <f t="shared" si="119"/>
        <v>XK18046</v>
      </c>
      <c r="L444" s="67" t="s">
        <v>18247</v>
      </c>
      <c r="O444" s="67" t="s">
        <v>15164</v>
      </c>
      <c r="S444" s="68" t="s">
        <v>18247</v>
      </c>
      <c r="U444" s="67" t="s">
        <v>1837</v>
      </c>
      <c r="V444" s="67">
        <v>60</v>
      </c>
      <c r="W444" s="67" t="s">
        <v>17</v>
      </c>
      <c r="X444" s="67" t="s">
        <v>18</v>
      </c>
      <c r="Z444" s="62" t="str">
        <f t="shared" si="120"/>
        <v>131</v>
      </c>
      <c r="AA444" s="62" t="str">
        <f t="shared" si="121"/>
        <v>5111</v>
      </c>
      <c r="AB444" s="62" t="s">
        <v>19</v>
      </c>
      <c r="AC444" s="67">
        <v>2</v>
      </c>
      <c r="AE444" s="67">
        <v>71081</v>
      </c>
      <c r="AF444" s="67">
        <v>142162</v>
      </c>
      <c r="AH444" s="62">
        <f t="shared" si="122"/>
        <v>0</v>
      </c>
      <c r="AI444" s="62" t="str">
        <f t="shared" si="123"/>
        <v>5111</v>
      </c>
      <c r="AN444" s="62">
        <v>8</v>
      </c>
      <c r="AP444" s="62">
        <f t="shared" si="124"/>
        <v>11372.96</v>
      </c>
      <c r="AQ444" s="62" t="str">
        <f t="shared" si="125"/>
        <v>33311</v>
      </c>
      <c r="AR444" s="62" t="str">
        <f t="shared" si="126"/>
        <v>1</v>
      </c>
      <c r="AS444" s="78" t="s">
        <v>7217</v>
      </c>
      <c r="AT444" s="67" t="str">
        <f t="shared" si="127"/>
        <v>632</v>
      </c>
      <c r="AU444" s="67" t="str">
        <f t="shared" si="128"/>
        <v>156</v>
      </c>
      <c r="AY444" s="68" t="s">
        <v>18247</v>
      </c>
      <c r="AZ444" s="68" t="s">
        <v>18247</v>
      </c>
    </row>
    <row r="445" spans="6:52" x14ac:dyDescent="0.25">
      <c r="F445" s="62">
        <v>0</v>
      </c>
      <c r="H445" s="80">
        <v>46171</v>
      </c>
      <c r="I445" s="80">
        <v>46171</v>
      </c>
      <c r="J445" s="62" t="str">
        <f t="shared" si="118"/>
        <v>BH15256</v>
      </c>
      <c r="K445" s="62" t="str">
        <f t="shared" si="119"/>
        <v>XK18046</v>
      </c>
      <c r="L445" s="67" t="s">
        <v>18247</v>
      </c>
      <c r="O445" s="67" t="s">
        <v>15164</v>
      </c>
      <c r="S445" s="68" t="s">
        <v>18247</v>
      </c>
      <c r="U445" s="67" t="s">
        <v>1837</v>
      </c>
      <c r="V445" s="67">
        <v>60</v>
      </c>
      <c r="W445" s="67" t="s">
        <v>31</v>
      </c>
      <c r="X445" s="67" t="s">
        <v>32</v>
      </c>
      <c r="Z445" s="62" t="str">
        <f t="shared" si="120"/>
        <v>131</v>
      </c>
      <c r="AA445" s="62" t="str">
        <f t="shared" si="121"/>
        <v>5111</v>
      </c>
      <c r="AB445" s="62" t="s">
        <v>19</v>
      </c>
      <c r="AC445" s="67">
        <v>2</v>
      </c>
      <c r="AE445" s="67">
        <v>70950</v>
      </c>
      <c r="AF445" s="67">
        <v>141900</v>
      </c>
      <c r="AH445" s="62">
        <f t="shared" si="122"/>
        <v>0</v>
      </c>
      <c r="AI445" s="62" t="str">
        <f t="shared" si="123"/>
        <v>5111</v>
      </c>
      <c r="AN445" s="62">
        <v>8</v>
      </c>
      <c r="AP445" s="62">
        <f t="shared" si="124"/>
        <v>11352</v>
      </c>
      <c r="AQ445" s="62" t="str">
        <f t="shared" si="125"/>
        <v>33311</v>
      </c>
      <c r="AR445" s="62" t="str">
        <f t="shared" si="126"/>
        <v>1</v>
      </c>
      <c r="AS445" s="78" t="s">
        <v>7217</v>
      </c>
      <c r="AT445" s="67" t="str">
        <f t="shared" si="127"/>
        <v>632</v>
      </c>
      <c r="AU445" s="67" t="str">
        <f t="shared" si="128"/>
        <v>156</v>
      </c>
      <c r="AY445" s="68" t="s">
        <v>18247</v>
      </c>
      <c r="AZ445" s="68" t="s">
        <v>18247</v>
      </c>
    </row>
    <row r="446" spans="6:52" x14ac:dyDescent="0.25">
      <c r="F446" s="62">
        <v>0</v>
      </c>
      <c r="H446" s="80">
        <v>46171</v>
      </c>
      <c r="I446" s="80">
        <v>46171</v>
      </c>
      <c r="J446" s="62" t="str">
        <f t="shared" si="118"/>
        <v>BH15256</v>
      </c>
      <c r="K446" s="62" t="str">
        <f t="shared" si="119"/>
        <v>XK18046</v>
      </c>
      <c r="L446" s="67" t="s">
        <v>18247</v>
      </c>
      <c r="O446" s="67" t="s">
        <v>15164</v>
      </c>
      <c r="S446" s="68" t="s">
        <v>18247</v>
      </c>
      <c r="U446" s="67" t="s">
        <v>1837</v>
      </c>
      <c r="V446" s="67">
        <v>60</v>
      </c>
      <c r="W446" s="67" t="s">
        <v>22</v>
      </c>
      <c r="X446" s="67" t="s">
        <v>23</v>
      </c>
      <c r="Z446" s="62" t="str">
        <f t="shared" si="120"/>
        <v>131</v>
      </c>
      <c r="AA446" s="62" t="str">
        <f t="shared" si="121"/>
        <v>5111</v>
      </c>
      <c r="AB446" s="62" t="s">
        <v>19</v>
      </c>
      <c r="AC446" s="67">
        <v>2</v>
      </c>
      <c r="AE446" s="67">
        <v>55201</v>
      </c>
      <c r="AF446" s="67">
        <v>110402</v>
      </c>
      <c r="AH446" s="62">
        <f t="shared" si="122"/>
        <v>0</v>
      </c>
      <c r="AI446" s="62" t="str">
        <f t="shared" si="123"/>
        <v>5111</v>
      </c>
      <c r="AN446" s="62">
        <v>8</v>
      </c>
      <c r="AP446" s="62">
        <f t="shared" si="124"/>
        <v>8832.16</v>
      </c>
      <c r="AQ446" s="62" t="str">
        <f t="shared" si="125"/>
        <v>33311</v>
      </c>
      <c r="AR446" s="62" t="str">
        <f t="shared" si="126"/>
        <v>1</v>
      </c>
      <c r="AS446" s="78" t="s">
        <v>7217</v>
      </c>
      <c r="AT446" s="67" t="str">
        <f t="shared" si="127"/>
        <v>632</v>
      </c>
      <c r="AU446" s="67" t="str">
        <f t="shared" si="128"/>
        <v>156</v>
      </c>
      <c r="AY446" s="68" t="s">
        <v>18247</v>
      </c>
      <c r="AZ446" s="68" t="s">
        <v>18247</v>
      </c>
    </row>
    <row r="447" spans="6:52" x14ac:dyDescent="0.25">
      <c r="F447" s="62">
        <v>0</v>
      </c>
      <c r="H447" s="80">
        <v>46171</v>
      </c>
      <c r="I447" s="80">
        <v>46171</v>
      </c>
      <c r="J447" s="62" t="str">
        <f t="shared" si="118"/>
        <v>BH15256</v>
      </c>
      <c r="K447" s="62" t="str">
        <f t="shared" si="119"/>
        <v>XK18046</v>
      </c>
      <c r="L447" s="67" t="s">
        <v>18247</v>
      </c>
      <c r="O447" s="67" t="s">
        <v>15164</v>
      </c>
      <c r="S447" s="68" t="s">
        <v>18247</v>
      </c>
      <c r="U447" s="67" t="s">
        <v>1837</v>
      </c>
      <c r="V447" s="67">
        <v>60</v>
      </c>
      <c r="W447" s="67" t="s">
        <v>41</v>
      </c>
      <c r="X447" s="67" t="s">
        <v>42</v>
      </c>
      <c r="Z447" s="62" t="str">
        <f t="shared" si="120"/>
        <v>131</v>
      </c>
      <c r="AA447" s="62" t="str">
        <f t="shared" si="121"/>
        <v>5111</v>
      </c>
      <c r="AB447" s="62" t="s">
        <v>19</v>
      </c>
      <c r="AC447" s="67">
        <v>2</v>
      </c>
      <c r="AE447" s="67">
        <v>46000</v>
      </c>
      <c r="AF447" s="67">
        <v>92000</v>
      </c>
      <c r="AH447" s="62">
        <f t="shared" si="122"/>
        <v>0</v>
      </c>
      <c r="AI447" s="62" t="str">
        <f t="shared" si="123"/>
        <v>5111</v>
      </c>
      <c r="AN447" s="62">
        <v>8</v>
      </c>
      <c r="AP447" s="62">
        <f t="shared" si="124"/>
        <v>7360</v>
      </c>
      <c r="AQ447" s="62" t="str">
        <f t="shared" si="125"/>
        <v>33311</v>
      </c>
      <c r="AR447" s="62" t="str">
        <f t="shared" si="126"/>
        <v>1</v>
      </c>
      <c r="AS447" s="78" t="s">
        <v>7217</v>
      </c>
      <c r="AT447" s="67" t="str">
        <f t="shared" si="127"/>
        <v>632</v>
      </c>
      <c r="AU447" s="67" t="str">
        <f t="shared" si="128"/>
        <v>156</v>
      </c>
      <c r="AY447" s="68" t="s">
        <v>18247</v>
      </c>
      <c r="AZ447" s="68" t="s">
        <v>18247</v>
      </c>
    </row>
    <row r="448" spans="6:52" x14ac:dyDescent="0.25">
      <c r="F448" s="62">
        <v>0</v>
      </c>
      <c r="H448" s="80">
        <v>46171</v>
      </c>
      <c r="I448" s="80">
        <v>46171</v>
      </c>
      <c r="J448" s="62" t="str">
        <f t="shared" si="118"/>
        <v>BH15256</v>
      </c>
      <c r="K448" s="62" t="str">
        <f t="shared" si="119"/>
        <v>XK18046</v>
      </c>
      <c r="L448" s="67" t="s">
        <v>18247</v>
      </c>
      <c r="O448" s="67" t="s">
        <v>15164</v>
      </c>
      <c r="S448" s="68" t="s">
        <v>18247</v>
      </c>
      <c r="U448" s="67" t="s">
        <v>1837</v>
      </c>
      <c r="V448" s="67">
        <v>60</v>
      </c>
      <c r="W448" s="67" t="s">
        <v>25</v>
      </c>
      <c r="X448" s="67" t="s">
        <v>26</v>
      </c>
      <c r="Z448" s="62" t="str">
        <f t="shared" si="120"/>
        <v>131</v>
      </c>
      <c r="AA448" s="62" t="str">
        <f t="shared" si="121"/>
        <v>5111</v>
      </c>
      <c r="AB448" s="62" t="s">
        <v>19</v>
      </c>
      <c r="AC448" s="67">
        <v>2</v>
      </c>
      <c r="AE448" s="67">
        <v>61155</v>
      </c>
      <c r="AF448" s="67">
        <v>122310</v>
      </c>
      <c r="AH448" s="62">
        <f t="shared" si="122"/>
        <v>0</v>
      </c>
      <c r="AI448" s="62" t="str">
        <f t="shared" si="123"/>
        <v>5111</v>
      </c>
      <c r="AN448" s="62">
        <v>8</v>
      </c>
      <c r="AP448" s="62">
        <f t="shared" si="124"/>
        <v>9784.7999999999993</v>
      </c>
      <c r="AQ448" s="62" t="str">
        <f t="shared" si="125"/>
        <v>33311</v>
      </c>
      <c r="AR448" s="62" t="str">
        <f t="shared" si="126"/>
        <v>1</v>
      </c>
      <c r="AS448" s="78" t="s">
        <v>7217</v>
      </c>
      <c r="AT448" s="67" t="str">
        <f t="shared" si="127"/>
        <v>632</v>
      </c>
      <c r="AU448" s="67" t="str">
        <f t="shared" si="128"/>
        <v>156</v>
      </c>
      <c r="AY448" s="68" t="s">
        <v>18247</v>
      </c>
      <c r="AZ448" s="68" t="s">
        <v>18247</v>
      </c>
    </row>
    <row r="449" spans="6:52" x14ac:dyDescent="0.25">
      <c r="F449" s="62">
        <v>0</v>
      </c>
      <c r="H449" s="80">
        <v>46171</v>
      </c>
      <c r="I449" s="80">
        <v>46171</v>
      </c>
      <c r="J449" s="62" t="str">
        <f t="shared" si="118"/>
        <v>BH15257</v>
      </c>
      <c r="K449" s="62" t="str">
        <f t="shared" si="119"/>
        <v>XK18047</v>
      </c>
      <c r="L449" s="67" t="s">
        <v>18248</v>
      </c>
      <c r="O449" s="67" t="s">
        <v>15164</v>
      </c>
      <c r="S449" s="68" t="s">
        <v>18248</v>
      </c>
      <c r="U449" s="67" t="s">
        <v>1837</v>
      </c>
      <c r="V449" s="67">
        <v>60</v>
      </c>
      <c r="W449" s="67" t="s">
        <v>22</v>
      </c>
      <c r="X449" s="67" t="s">
        <v>23</v>
      </c>
      <c r="Z449" s="62" t="str">
        <f t="shared" si="120"/>
        <v>131</v>
      </c>
      <c r="AA449" s="62" t="str">
        <f t="shared" si="121"/>
        <v>5111</v>
      </c>
      <c r="AB449" s="62" t="s">
        <v>19</v>
      </c>
      <c r="AC449" s="67">
        <v>4</v>
      </c>
      <c r="AE449" s="67">
        <v>55201</v>
      </c>
      <c r="AF449" s="67">
        <v>220804</v>
      </c>
      <c r="AH449" s="62">
        <f t="shared" si="122"/>
        <v>0</v>
      </c>
      <c r="AI449" s="62" t="str">
        <f t="shared" si="123"/>
        <v>5111</v>
      </c>
      <c r="AN449" s="62">
        <v>8</v>
      </c>
      <c r="AP449" s="62">
        <f t="shared" si="124"/>
        <v>17664.32</v>
      </c>
      <c r="AQ449" s="62" t="str">
        <f t="shared" si="125"/>
        <v>33311</v>
      </c>
      <c r="AR449" s="62" t="str">
        <f t="shared" si="126"/>
        <v>1</v>
      </c>
      <c r="AS449" s="78" t="s">
        <v>7217</v>
      </c>
      <c r="AT449" s="67" t="str">
        <f t="shared" si="127"/>
        <v>632</v>
      </c>
      <c r="AU449" s="67" t="str">
        <f t="shared" si="128"/>
        <v>156</v>
      </c>
      <c r="AY449" s="68" t="s">
        <v>18248</v>
      </c>
      <c r="AZ449" s="68" t="s">
        <v>18248</v>
      </c>
    </row>
    <row r="450" spans="6:52" x14ac:dyDescent="0.25">
      <c r="F450" s="62">
        <v>0</v>
      </c>
      <c r="H450" s="80">
        <v>46171</v>
      </c>
      <c r="I450" s="80">
        <v>46171</v>
      </c>
      <c r="J450" s="62" t="str">
        <f t="shared" si="118"/>
        <v>BH15257</v>
      </c>
      <c r="K450" s="62" t="str">
        <f t="shared" si="119"/>
        <v>XK18047</v>
      </c>
      <c r="L450" s="67" t="s">
        <v>18248</v>
      </c>
      <c r="O450" s="67" t="s">
        <v>15164</v>
      </c>
      <c r="S450" s="68" t="s">
        <v>18248</v>
      </c>
      <c r="U450" s="67" t="s">
        <v>1837</v>
      </c>
      <c r="V450" s="67">
        <v>60</v>
      </c>
      <c r="W450" s="67" t="s">
        <v>25</v>
      </c>
      <c r="X450" s="67" t="s">
        <v>26</v>
      </c>
      <c r="Z450" s="62" t="str">
        <f t="shared" si="120"/>
        <v>131</v>
      </c>
      <c r="AA450" s="62" t="str">
        <f t="shared" si="121"/>
        <v>5111</v>
      </c>
      <c r="AB450" s="62" t="s">
        <v>19</v>
      </c>
      <c r="AC450" s="67">
        <v>4</v>
      </c>
      <c r="AE450" s="67">
        <v>61155</v>
      </c>
      <c r="AF450" s="67">
        <v>244620</v>
      </c>
      <c r="AH450" s="62">
        <f t="shared" si="122"/>
        <v>0</v>
      </c>
      <c r="AI450" s="62" t="str">
        <f t="shared" si="123"/>
        <v>5111</v>
      </c>
      <c r="AN450" s="62">
        <v>8</v>
      </c>
      <c r="AP450" s="62">
        <f t="shared" si="124"/>
        <v>19569.599999999999</v>
      </c>
      <c r="AQ450" s="62" t="str">
        <f t="shared" si="125"/>
        <v>33311</v>
      </c>
      <c r="AR450" s="62" t="str">
        <f t="shared" si="126"/>
        <v>1</v>
      </c>
      <c r="AS450" s="78" t="s">
        <v>7217</v>
      </c>
      <c r="AT450" s="67" t="str">
        <f t="shared" si="127"/>
        <v>632</v>
      </c>
      <c r="AU450" s="67" t="str">
        <f t="shared" si="128"/>
        <v>156</v>
      </c>
      <c r="AY450" s="68" t="s">
        <v>18248</v>
      </c>
      <c r="AZ450" s="68" t="s">
        <v>18248</v>
      </c>
    </row>
    <row r="451" spans="6:52" x14ac:dyDescent="0.25">
      <c r="F451" s="62">
        <v>0</v>
      </c>
      <c r="H451" s="80">
        <v>46171</v>
      </c>
      <c r="I451" s="80">
        <v>46171</v>
      </c>
      <c r="J451" s="62" t="str">
        <f t="shared" si="118"/>
        <v>BH15257</v>
      </c>
      <c r="K451" s="62" t="str">
        <f t="shared" si="119"/>
        <v>XK18047</v>
      </c>
      <c r="L451" s="67" t="s">
        <v>18248</v>
      </c>
      <c r="O451" s="67" t="s">
        <v>15164</v>
      </c>
      <c r="S451" s="68" t="s">
        <v>18248</v>
      </c>
      <c r="U451" s="67" t="s">
        <v>1837</v>
      </c>
      <c r="V451" s="67">
        <v>60</v>
      </c>
      <c r="W451" s="67" t="s">
        <v>31</v>
      </c>
      <c r="X451" s="67" t="s">
        <v>32</v>
      </c>
      <c r="Z451" s="62" t="str">
        <f t="shared" si="120"/>
        <v>131</v>
      </c>
      <c r="AA451" s="62" t="str">
        <f t="shared" si="121"/>
        <v>5111</v>
      </c>
      <c r="AB451" s="62" t="s">
        <v>19</v>
      </c>
      <c r="AC451" s="67">
        <v>2</v>
      </c>
      <c r="AE451" s="67">
        <v>70950</v>
      </c>
      <c r="AF451" s="67">
        <v>141900</v>
      </c>
      <c r="AH451" s="62">
        <f t="shared" si="122"/>
        <v>0</v>
      </c>
      <c r="AI451" s="62" t="str">
        <f t="shared" si="123"/>
        <v>5111</v>
      </c>
      <c r="AN451" s="62">
        <v>8</v>
      </c>
      <c r="AP451" s="62">
        <f t="shared" si="124"/>
        <v>11352</v>
      </c>
      <c r="AQ451" s="62" t="str">
        <f t="shared" si="125"/>
        <v>33311</v>
      </c>
      <c r="AR451" s="62" t="str">
        <f t="shared" si="126"/>
        <v>1</v>
      </c>
      <c r="AS451" s="78" t="s">
        <v>7217</v>
      </c>
      <c r="AT451" s="67" t="str">
        <f t="shared" si="127"/>
        <v>632</v>
      </c>
      <c r="AU451" s="67" t="str">
        <f t="shared" si="128"/>
        <v>156</v>
      </c>
      <c r="AY451" s="68" t="s">
        <v>18248</v>
      </c>
      <c r="AZ451" s="68" t="s">
        <v>18248</v>
      </c>
    </row>
    <row r="452" spans="6:52" x14ac:dyDescent="0.25">
      <c r="F452" s="62">
        <v>0</v>
      </c>
      <c r="H452" s="80">
        <v>46171</v>
      </c>
      <c r="I452" s="80">
        <v>46171</v>
      </c>
      <c r="J452" s="62" t="str">
        <f t="shared" si="118"/>
        <v>BH15257</v>
      </c>
      <c r="K452" s="62" t="str">
        <f t="shared" si="119"/>
        <v>XK18047</v>
      </c>
      <c r="L452" s="67" t="s">
        <v>18248</v>
      </c>
      <c r="O452" s="67" t="s">
        <v>15164</v>
      </c>
      <c r="S452" s="68" t="s">
        <v>18248</v>
      </c>
      <c r="U452" s="67" t="s">
        <v>1837</v>
      </c>
      <c r="V452" s="67">
        <v>60</v>
      </c>
      <c r="W452" s="67" t="s">
        <v>41</v>
      </c>
      <c r="X452" s="67" t="s">
        <v>42</v>
      </c>
      <c r="Z452" s="62" t="str">
        <f t="shared" si="120"/>
        <v>131</v>
      </c>
      <c r="AA452" s="62" t="str">
        <f t="shared" si="121"/>
        <v>5111</v>
      </c>
      <c r="AB452" s="62" t="s">
        <v>19</v>
      </c>
      <c r="AC452" s="67">
        <v>2</v>
      </c>
      <c r="AE452" s="67">
        <v>46000</v>
      </c>
      <c r="AF452" s="67">
        <v>92000</v>
      </c>
      <c r="AH452" s="62">
        <f t="shared" si="122"/>
        <v>0</v>
      </c>
      <c r="AI452" s="62" t="str">
        <f t="shared" si="123"/>
        <v>5111</v>
      </c>
      <c r="AN452" s="62">
        <v>8</v>
      </c>
      <c r="AP452" s="62">
        <f t="shared" si="124"/>
        <v>7360</v>
      </c>
      <c r="AQ452" s="62" t="str">
        <f t="shared" si="125"/>
        <v>33311</v>
      </c>
      <c r="AR452" s="62" t="str">
        <f t="shared" si="126"/>
        <v>1</v>
      </c>
      <c r="AS452" s="78" t="s">
        <v>7217</v>
      </c>
      <c r="AT452" s="67" t="str">
        <f t="shared" si="127"/>
        <v>632</v>
      </c>
      <c r="AU452" s="67" t="str">
        <f t="shared" si="128"/>
        <v>156</v>
      </c>
      <c r="AY452" s="68" t="s">
        <v>18248</v>
      </c>
      <c r="AZ452" s="68" t="s">
        <v>18248</v>
      </c>
    </row>
    <row r="453" spans="6:52" x14ac:dyDescent="0.25">
      <c r="F453" s="62">
        <v>0</v>
      </c>
      <c r="H453" s="80">
        <v>46171</v>
      </c>
      <c r="I453" s="80">
        <v>46171</v>
      </c>
      <c r="J453" s="62" t="str">
        <f t="shared" si="118"/>
        <v>BH15257</v>
      </c>
      <c r="K453" s="62" t="str">
        <f t="shared" si="119"/>
        <v>XK18047</v>
      </c>
      <c r="L453" s="67" t="s">
        <v>18248</v>
      </c>
      <c r="O453" s="67" t="s">
        <v>15164</v>
      </c>
      <c r="S453" s="68" t="s">
        <v>18248</v>
      </c>
      <c r="U453" s="67" t="s">
        <v>1837</v>
      </c>
      <c r="V453" s="67">
        <v>60</v>
      </c>
      <c r="W453" s="67" t="s">
        <v>17</v>
      </c>
      <c r="X453" s="67" t="s">
        <v>18</v>
      </c>
      <c r="Z453" s="62" t="str">
        <f t="shared" si="120"/>
        <v>131</v>
      </c>
      <c r="AA453" s="62" t="str">
        <f t="shared" si="121"/>
        <v>5111</v>
      </c>
      <c r="AB453" s="62" t="s">
        <v>19</v>
      </c>
      <c r="AC453" s="67">
        <v>4</v>
      </c>
      <c r="AE453" s="67">
        <v>71081</v>
      </c>
      <c r="AF453" s="67">
        <v>284324</v>
      </c>
      <c r="AH453" s="62">
        <f t="shared" si="122"/>
        <v>0</v>
      </c>
      <c r="AI453" s="62" t="str">
        <f t="shared" si="123"/>
        <v>5111</v>
      </c>
      <c r="AN453" s="62">
        <v>8</v>
      </c>
      <c r="AP453" s="62">
        <f t="shared" si="124"/>
        <v>22745.919999999998</v>
      </c>
      <c r="AQ453" s="62" t="str">
        <f t="shared" si="125"/>
        <v>33311</v>
      </c>
      <c r="AR453" s="62" t="str">
        <f t="shared" si="126"/>
        <v>1</v>
      </c>
      <c r="AS453" s="78" t="s">
        <v>7217</v>
      </c>
      <c r="AT453" s="67" t="str">
        <f t="shared" si="127"/>
        <v>632</v>
      </c>
      <c r="AU453" s="67" t="str">
        <f t="shared" si="128"/>
        <v>156</v>
      </c>
      <c r="AY453" s="68" t="s">
        <v>18248</v>
      </c>
      <c r="AZ453" s="68" t="s">
        <v>18248</v>
      </c>
    </row>
    <row r="454" spans="6:52" x14ac:dyDescent="0.25">
      <c r="F454" s="62">
        <v>0</v>
      </c>
      <c r="H454" s="80">
        <v>46171</v>
      </c>
      <c r="I454" s="80">
        <v>46171</v>
      </c>
      <c r="J454" s="62" t="str">
        <f t="shared" si="118"/>
        <v>BH15257</v>
      </c>
      <c r="K454" s="62" t="str">
        <f t="shared" si="119"/>
        <v>XK18047</v>
      </c>
      <c r="L454" s="67" t="s">
        <v>18248</v>
      </c>
      <c r="O454" s="67" t="s">
        <v>15164</v>
      </c>
      <c r="S454" s="68" t="s">
        <v>18248</v>
      </c>
      <c r="U454" s="67" t="s">
        <v>1837</v>
      </c>
      <c r="V454" s="67">
        <v>60</v>
      </c>
      <c r="W454" s="67" t="s">
        <v>29</v>
      </c>
      <c r="X454" s="67" t="s">
        <v>30</v>
      </c>
      <c r="Z454" s="62" t="str">
        <f t="shared" si="120"/>
        <v>131</v>
      </c>
      <c r="AA454" s="62" t="str">
        <f t="shared" si="121"/>
        <v>5111</v>
      </c>
      <c r="AB454" s="62" t="s">
        <v>19</v>
      </c>
      <c r="AC454" s="67">
        <v>4</v>
      </c>
      <c r="AE454" s="67">
        <v>74250</v>
      </c>
      <c r="AF454" s="67">
        <v>297000</v>
      </c>
      <c r="AH454" s="62">
        <f t="shared" si="122"/>
        <v>0</v>
      </c>
      <c r="AI454" s="62" t="str">
        <f t="shared" si="123"/>
        <v>5111</v>
      </c>
      <c r="AN454" s="62">
        <v>8</v>
      </c>
      <c r="AP454" s="62">
        <f t="shared" si="124"/>
        <v>23760</v>
      </c>
      <c r="AQ454" s="62" t="str">
        <f t="shared" si="125"/>
        <v>33311</v>
      </c>
      <c r="AR454" s="62" t="str">
        <f t="shared" si="126"/>
        <v>1</v>
      </c>
      <c r="AS454" s="78" t="s">
        <v>7217</v>
      </c>
      <c r="AT454" s="67" t="str">
        <f t="shared" si="127"/>
        <v>632</v>
      </c>
      <c r="AU454" s="67" t="str">
        <f t="shared" si="128"/>
        <v>156</v>
      </c>
      <c r="AY454" s="68" t="s">
        <v>18248</v>
      </c>
      <c r="AZ454" s="68" t="s">
        <v>18248</v>
      </c>
    </row>
    <row r="455" spans="6:52" x14ac:dyDescent="0.25">
      <c r="F455" s="62">
        <v>0</v>
      </c>
      <c r="H455" s="80">
        <v>46171</v>
      </c>
      <c r="I455" s="80">
        <v>46171</v>
      </c>
      <c r="J455" s="62" t="str">
        <f t="shared" si="118"/>
        <v>BH15257</v>
      </c>
      <c r="K455" s="62" t="str">
        <f t="shared" si="119"/>
        <v>XK18047</v>
      </c>
      <c r="L455" s="67" t="s">
        <v>18248</v>
      </c>
      <c r="O455" s="67" t="s">
        <v>15164</v>
      </c>
      <c r="S455" s="68" t="s">
        <v>18248</v>
      </c>
      <c r="U455" s="67" t="s">
        <v>1837</v>
      </c>
      <c r="V455" s="67">
        <v>60</v>
      </c>
      <c r="W455" s="67" t="s">
        <v>37</v>
      </c>
      <c r="X455" s="67" t="s">
        <v>38</v>
      </c>
      <c r="Z455" s="62" t="str">
        <f t="shared" si="120"/>
        <v>131</v>
      </c>
      <c r="AA455" s="62" t="str">
        <f t="shared" si="121"/>
        <v>5111</v>
      </c>
      <c r="AB455" s="62" t="s">
        <v>19</v>
      </c>
      <c r="AC455" s="67">
        <v>4</v>
      </c>
      <c r="AE455" s="67">
        <v>43560</v>
      </c>
      <c r="AF455" s="67">
        <v>174240</v>
      </c>
      <c r="AH455" s="62">
        <f t="shared" si="122"/>
        <v>0</v>
      </c>
      <c r="AI455" s="62" t="str">
        <f t="shared" si="123"/>
        <v>5111</v>
      </c>
      <c r="AN455" s="62">
        <v>8</v>
      </c>
      <c r="AP455" s="62">
        <f t="shared" si="124"/>
        <v>13939.2</v>
      </c>
      <c r="AQ455" s="62" t="str">
        <f t="shared" si="125"/>
        <v>33311</v>
      </c>
      <c r="AR455" s="62" t="str">
        <f t="shared" si="126"/>
        <v>1</v>
      </c>
      <c r="AS455" s="78" t="s">
        <v>7217</v>
      </c>
      <c r="AT455" s="67" t="str">
        <f t="shared" si="127"/>
        <v>632</v>
      </c>
      <c r="AU455" s="67" t="str">
        <f t="shared" si="128"/>
        <v>156</v>
      </c>
      <c r="AY455" s="68" t="s">
        <v>18248</v>
      </c>
      <c r="AZ455" s="68" t="s">
        <v>18248</v>
      </c>
    </row>
    <row r="456" spans="6:52" x14ac:dyDescent="0.25">
      <c r="F456" s="62">
        <v>0</v>
      </c>
      <c r="H456" s="80">
        <v>46171</v>
      </c>
      <c r="I456" s="80">
        <v>46171</v>
      </c>
      <c r="J456" s="62" t="str">
        <f t="shared" si="118"/>
        <v>BH15257</v>
      </c>
      <c r="K456" s="62" t="str">
        <f t="shared" si="119"/>
        <v>XK18047</v>
      </c>
      <c r="L456" s="67" t="s">
        <v>18248</v>
      </c>
      <c r="O456" s="67" t="s">
        <v>15164</v>
      </c>
      <c r="S456" s="68" t="s">
        <v>18248</v>
      </c>
      <c r="U456" s="67" t="s">
        <v>1837</v>
      </c>
      <c r="V456" s="67">
        <v>60</v>
      </c>
      <c r="W456" s="67" t="s">
        <v>20</v>
      </c>
      <c r="X456" s="67" t="s">
        <v>21</v>
      </c>
      <c r="Z456" s="62" t="str">
        <f t="shared" si="120"/>
        <v>131</v>
      </c>
      <c r="AA456" s="62" t="str">
        <f t="shared" si="121"/>
        <v>5111</v>
      </c>
      <c r="AB456" s="62" t="s">
        <v>19</v>
      </c>
      <c r="AC456" s="67">
        <v>4</v>
      </c>
      <c r="AE456" s="67">
        <v>116611</v>
      </c>
      <c r="AF456" s="67">
        <v>466444</v>
      </c>
      <c r="AH456" s="62">
        <f t="shared" si="122"/>
        <v>0</v>
      </c>
      <c r="AI456" s="62" t="str">
        <f t="shared" si="123"/>
        <v>5111</v>
      </c>
      <c r="AN456" s="62">
        <v>8</v>
      </c>
      <c r="AP456" s="62">
        <f t="shared" si="124"/>
        <v>37315.519999999997</v>
      </c>
      <c r="AQ456" s="62" t="str">
        <f t="shared" si="125"/>
        <v>33311</v>
      </c>
      <c r="AR456" s="62" t="str">
        <f t="shared" si="126"/>
        <v>1</v>
      </c>
      <c r="AS456" s="78" t="s">
        <v>7217</v>
      </c>
      <c r="AT456" s="67" t="str">
        <f t="shared" si="127"/>
        <v>632</v>
      </c>
      <c r="AU456" s="67" t="str">
        <f t="shared" si="128"/>
        <v>156</v>
      </c>
      <c r="AY456" s="68" t="s">
        <v>18248</v>
      </c>
      <c r="AZ456" s="68" t="s">
        <v>18248</v>
      </c>
    </row>
    <row r="457" spans="6:52" x14ac:dyDescent="0.25">
      <c r="F457" s="62">
        <v>0</v>
      </c>
      <c r="H457" s="80">
        <v>46171</v>
      </c>
      <c r="I457" s="80">
        <v>46171</v>
      </c>
      <c r="J457" s="62" t="str">
        <f t="shared" si="118"/>
        <v>BH15258</v>
      </c>
      <c r="K457" s="62" t="str">
        <f t="shared" si="119"/>
        <v>XK18048</v>
      </c>
      <c r="L457" s="67" t="s">
        <v>18249</v>
      </c>
      <c r="O457" s="67" t="s">
        <v>15164</v>
      </c>
      <c r="S457" s="68" t="s">
        <v>18249</v>
      </c>
      <c r="U457" s="67" t="s">
        <v>1837</v>
      </c>
      <c r="V457" s="67">
        <v>60</v>
      </c>
      <c r="W457" s="67" t="s">
        <v>31</v>
      </c>
      <c r="X457" s="67" t="s">
        <v>32</v>
      </c>
      <c r="Z457" s="62" t="str">
        <f t="shared" si="120"/>
        <v>131</v>
      </c>
      <c r="AA457" s="62" t="str">
        <f t="shared" si="121"/>
        <v>5111</v>
      </c>
      <c r="AB457" s="62" t="s">
        <v>19</v>
      </c>
      <c r="AC457" s="67">
        <v>2</v>
      </c>
      <c r="AE457" s="67">
        <v>70950</v>
      </c>
      <c r="AF457" s="67">
        <v>141900</v>
      </c>
      <c r="AH457" s="62">
        <f t="shared" si="122"/>
        <v>0</v>
      </c>
      <c r="AI457" s="62" t="str">
        <f t="shared" si="123"/>
        <v>5111</v>
      </c>
      <c r="AN457" s="62">
        <v>8</v>
      </c>
      <c r="AP457" s="62">
        <f t="shared" si="124"/>
        <v>11352</v>
      </c>
      <c r="AQ457" s="62" t="str">
        <f t="shared" si="125"/>
        <v>33311</v>
      </c>
      <c r="AR457" s="62" t="str">
        <f t="shared" si="126"/>
        <v>1</v>
      </c>
      <c r="AS457" s="78" t="s">
        <v>7217</v>
      </c>
      <c r="AT457" s="67" t="str">
        <f t="shared" si="127"/>
        <v>632</v>
      </c>
      <c r="AU457" s="67" t="str">
        <f t="shared" si="128"/>
        <v>156</v>
      </c>
      <c r="AY457" s="68" t="s">
        <v>18249</v>
      </c>
      <c r="AZ457" s="68" t="s">
        <v>18249</v>
      </c>
    </row>
    <row r="458" spans="6:52" x14ac:dyDescent="0.25">
      <c r="F458" s="62">
        <v>0</v>
      </c>
      <c r="H458" s="80">
        <v>46171</v>
      </c>
      <c r="I458" s="80">
        <v>46171</v>
      </c>
      <c r="J458" s="62" t="str">
        <f t="shared" ref="J458:J506" si="129">IF(AY458="","",IF(AY458=AY457,J457,"BH"&amp;VALUE(RIGHT(J457,LEN(J457)-2))+1))</f>
        <v>BH15258</v>
      </c>
      <c r="K458" s="62" t="str">
        <f t="shared" ref="K458:K506" si="130">IF(AZ458="","",IF(AZ458=AZ457,K457,"XK"&amp;VALUE(RIGHT(K457,LEN(K457)-2))+1))</f>
        <v>XK18048</v>
      </c>
      <c r="L458" s="67" t="s">
        <v>18249</v>
      </c>
      <c r="O458" s="67" t="s">
        <v>15164</v>
      </c>
      <c r="S458" s="68" t="s">
        <v>18249</v>
      </c>
      <c r="U458" s="67" t="s">
        <v>1837</v>
      </c>
      <c r="V458" s="67">
        <v>60</v>
      </c>
      <c r="W458" s="67" t="s">
        <v>17</v>
      </c>
      <c r="X458" s="67" t="s">
        <v>18</v>
      </c>
      <c r="Z458" s="62" t="str">
        <f t="shared" ref="Z458:Z506" si="131">IF(W458&lt;&gt;"","131","")</f>
        <v>131</v>
      </c>
      <c r="AA458" s="62" t="str">
        <f t="shared" ref="AA458:AA506" si="132">IF(W458&lt;&gt;"","5111","")</f>
        <v>5111</v>
      </c>
      <c r="AB458" s="62" t="s">
        <v>19</v>
      </c>
      <c r="AC458" s="67">
        <v>4</v>
      </c>
      <c r="AE458" s="67">
        <v>71081</v>
      </c>
      <c r="AF458" s="67">
        <v>284324</v>
      </c>
      <c r="AH458" s="62">
        <f t="shared" ref="AH458:AH506" si="133">IF(AF458&gt;0,AF458*AG458,"")</f>
        <v>0</v>
      </c>
      <c r="AI458" s="62" t="str">
        <f t="shared" ref="AI458:AI506" si="134">IF(AH458&lt;&gt;"","5111","")</f>
        <v>5111</v>
      </c>
      <c r="AN458" s="62">
        <v>8</v>
      </c>
      <c r="AP458" s="62">
        <f t="shared" ref="AP458:AP506" si="135">AF458*AN458/100</f>
        <v>22745.919999999998</v>
      </c>
      <c r="AQ458" s="62" t="str">
        <f t="shared" ref="AQ458:AQ506" si="136">IF(AN458&lt;&gt;"","33311","")</f>
        <v>33311</v>
      </c>
      <c r="AR458" s="62" t="str">
        <f t="shared" ref="AR458:AR506" si="137">IF(AN458&lt;&gt;"","1","")</f>
        <v>1</v>
      </c>
      <c r="AS458" s="78" t="s">
        <v>7217</v>
      </c>
      <c r="AT458" s="67" t="str">
        <f t="shared" ref="AT458:AT506" si="138">IF(W458&lt;&gt;"","632","")</f>
        <v>632</v>
      </c>
      <c r="AU458" s="67" t="str">
        <f t="shared" ref="AU458:AU506" si="139">IF(W458&lt;&gt;"","156","")</f>
        <v>156</v>
      </c>
      <c r="AY458" s="68" t="s">
        <v>18249</v>
      </c>
      <c r="AZ458" s="68" t="s">
        <v>18249</v>
      </c>
    </row>
    <row r="459" spans="6:52" x14ac:dyDescent="0.25">
      <c r="F459" s="62">
        <v>0</v>
      </c>
      <c r="H459" s="80">
        <v>46171</v>
      </c>
      <c r="I459" s="80">
        <v>46171</v>
      </c>
      <c r="J459" s="62" t="str">
        <f t="shared" si="129"/>
        <v>BH15258</v>
      </c>
      <c r="K459" s="62" t="str">
        <f t="shared" si="130"/>
        <v>XK18048</v>
      </c>
      <c r="L459" s="67" t="s">
        <v>18249</v>
      </c>
      <c r="O459" s="67" t="s">
        <v>15164</v>
      </c>
      <c r="S459" s="68" t="s">
        <v>18249</v>
      </c>
      <c r="U459" s="67" t="s">
        <v>1837</v>
      </c>
      <c r="V459" s="67">
        <v>60</v>
      </c>
      <c r="W459" s="67" t="s">
        <v>22</v>
      </c>
      <c r="X459" s="67" t="s">
        <v>23</v>
      </c>
      <c r="Z459" s="62" t="str">
        <f t="shared" si="131"/>
        <v>131</v>
      </c>
      <c r="AA459" s="62" t="str">
        <f t="shared" si="132"/>
        <v>5111</v>
      </c>
      <c r="AB459" s="62" t="s">
        <v>19</v>
      </c>
      <c r="AC459" s="67">
        <v>4</v>
      </c>
      <c r="AE459" s="67">
        <v>55201</v>
      </c>
      <c r="AF459" s="67">
        <v>220804</v>
      </c>
      <c r="AH459" s="62">
        <f t="shared" si="133"/>
        <v>0</v>
      </c>
      <c r="AI459" s="62" t="str">
        <f t="shared" si="134"/>
        <v>5111</v>
      </c>
      <c r="AN459" s="62">
        <v>8</v>
      </c>
      <c r="AP459" s="62">
        <f t="shared" si="135"/>
        <v>17664.32</v>
      </c>
      <c r="AQ459" s="62" t="str">
        <f t="shared" si="136"/>
        <v>33311</v>
      </c>
      <c r="AR459" s="62" t="str">
        <f t="shared" si="137"/>
        <v>1</v>
      </c>
      <c r="AS459" s="78" t="s">
        <v>7217</v>
      </c>
      <c r="AT459" s="67" t="str">
        <f t="shared" si="138"/>
        <v>632</v>
      </c>
      <c r="AU459" s="67" t="str">
        <f t="shared" si="139"/>
        <v>156</v>
      </c>
      <c r="AY459" s="68" t="s">
        <v>18249</v>
      </c>
      <c r="AZ459" s="68" t="s">
        <v>18249</v>
      </c>
    </row>
    <row r="460" spans="6:52" x14ac:dyDescent="0.25">
      <c r="F460" s="62">
        <v>0</v>
      </c>
      <c r="H460" s="80">
        <v>46171</v>
      </c>
      <c r="I460" s="80">
        <v>46171</v>
      </c>
      <c r="J460" s="62" t="str">
        <f t="shared" si="129"/>
        <v>BH15258</v>
      </c>
      <c r="K460" s="62" t="str">
        <f t="shared" si="130"/>
        <v>XK18048</v>
      </c>
      <c r="L460" s="67" t="s">
        <v>18249</v>
      </c>
      <c r="O460" s="67" t="s">
        <v>15164</v>
      </c>
      <c r="S460" s="68" t="s">
        <v>18249</v>
      </c>
      <c r="U460" s="67" t="s">
        <v>1837</v>
      </c>
      <c r="V460" s="67">
        <v>60</v>
      </c>
      <c r="W460" s="67" t="s">
        <v>25</v>
      </c>
      <c r="X460" s="67" t="s">
        <v>26</v>
      </c>
      <c r="Z460" s="62" t="str">
        <f t="shared" si="131"/>
        <v>131</v>
      </c>
      <c r="AA460" s="62" t="str">
        <f t="shared" si="132"/>
        <v>5111</v>
      </c>
      <c r="AB460" s="62" t="s">
        <v>19</v>
      </c>
      <c r="AC460" s="67">
        <v>4</v>
      </c>
      <c r="AE460" s="67">
        <v>61155</v>
      </c>
      <c r="AF460" s="67">
        <v>244620</v>
      </c>
      <c r="AH460" s="62">
        <f t="shared" si="133"/>
        <v>0</v>
      </c>
      <c r="AI460" s="62" t="str">
        <f t="shared" si="134"/>
        <v>5111</v>
      </c>
      <c r="AN460" s="62">
        <v>8</v>
      </c>
      <c r="AP460" s="62">
        <f t="shared" si="135"/>
        <v>19569.599999999999</v>
      </c>
      <c r="AQ460" s="62" t="str">
        <f t="shared" si="136"/>
        <v>33311</v>
      </c>
      <c r="AR460" s="62" t="str">
        <f t="shared" si="137"/>
        <v>1</v>
      </c>
      <c r="AS460" s="78" t="s">
        <v>7217</v>
      </c>
      <c r="AT460" s="67" t="str">
        <f t="shared" si="138"/>
        <v>632</v>
      </c>
      <c r="AU460" s="67" t="str">
        <f t="shared" si="139"/>
        <v>156</v>
      </c>
      <c r="AY460" s="68" t="s">
        <v>18249</v>
      </c>
      <c r="AZ460" s="68" t="s">
        <v>18249</v>
      </c>
    </row>
    <row r="461" spans="6:52" x14ac:dyDescent="0.25">
      <c r="F461" s="62">
        <v>0</v>
      </c>
      <c r="H461" s="80">
        <v>46171</v>
      </c>
      <c r="I461" s="80">
        <v>46171</v>
      </c>
      <c r="J461" s="62" t="str">
        <f t="shared" si="129"/>
        <v>BH15258</v>
      </c>
      <c r="K461" s="62" t="str">
        <f t="shared" si="130"/>
        <v>XK18048</v>
      </c>
      <c r="L461" s="67" t="s">
        <v>18249</v>
      </c>
      <c r="O461" s="67" t="s">
        <v>15164</v>
      </c>
      <c r="S461" s="68" t="s">
        <v>18249</v>
      </c>
      <c r="U461" s="67" t="s">
        <v>1837</v>
      </c>
      <c r="V461" s="67">
        <v>60</v>
      </c>
      <c r="W461" s="67" t="s">
        <v>29</v>
      </c>
      <c r="X461" s="67" t="s">
        <v>30</v>
      </c>
      <c r="Z461" s="62" t="str">
        <f t="shared" si="131"/>
        <v>131</v>
      </c>
      <c r="AA461" s="62" t="str">
        <f t="shared" si="132"/>
        <v>5111</v>
      </c>
      <c r="AB461" s="62" t="s">
        <v>19</v>
      </c>
      <c r="AC461" s="67">
        <v>4</v>
      </c>
      <c r="AE461" s="67">
        <v>74250</v>
      </c>
      <c r="AF461" s="67">
        <v>297000</v>
      </c>
      <c r="AH461" s="62">
        <f t="shared" si="133"/>
        <v>0</v>
      </c>
      <c r="AI461" s="62" t="str">
        <f t="shared" si="134"/>
        <v>5111</v>
      </c>
      <c r="AN461" s="62">
        <v>8</v>
      </c>
      <c r="AP461" s="62">
        <f t="shared" si="135"/>
        <v>23760</v>
      </c>
      <c r="AQ461" s="62" t="str">
        <f t="shared" si="136"/>
        <v>33311</v>
      </c>
      <c r="AR461" s="62" t="str">
        <f t="shared" si="137"/>
        <v>1</v>
      </c>
      <c r="AS461" s="78" t="s">
        <v>7217</v>
      </c>
      <c r="AT461" s="67" t="str">
        <f t="shared" si="138"/>
        <v>632</v>
      </c>
      <c r="AU461" s="67" t="str">
        <f t="shared" si="139"/>
        <v>156</v>
      </c>
      <c r="AY461" s="68" t="s">
        <v>18249</v>
      </c>
      <c r="AZ461" s="68" t="s">
        <v>18249</v>
      </c>
    </row>
    <row r="462" spans="6:52" x14ac:dyDescent="0.25">
      <c r="F462" s="62">
        <v>0</v>
      </c>
      <c r="H462" s="80">
        <v>46171</v>
      </c>
      <c r="I462" s="80">
        <v>46171</v>
      </c>
      <c r="J462" s="62" t="str">
        <f t="shared" si="129"/>
        <v>BH15258</v>
      </c>
      <c r="K462" s="62" t="str">
        <f t="shared" si="130"/>
        <v>XK18048</v>
      </c>
      <c r="L462" s="67" t="s">
        <v>18249</v>
      </c>
      <c r="O462" s="67" t="s">
        <v>15164</v>
      </c>
      <c r="S462" s="68" t="s">
        <v>18249</v>
      </c>
      <c r="U462" s="67" t="s">
        <v>1837</v>
      </c>
      <c r="V462" s="67">
        <v>60</v>
      </c>
      <c r="W462" s="67" t="s">
        <v>20</v>
      </c>
      <c r="X462" s="67" t="s">
        <v>21</v>
      </c>
      <c r="Z462" s="62" t="str">
        <f t="shared" si="131"/>
        <v>131</v>
      </c>
      <c r="AA462" s="62" t="str">
        <f t="shared" si="132"/>
        <v>5111</v>
      </c>
      <c r="AB462" s="62" t="s">
        <v>19</v>
      </c>
      <c r="AC462" s="67">
        <v>4</v>
      </c>
      <c r="AE462" s="67">
        <v>116611</v>
      </c>
      <c r="AF462" s="67">
        <v>466444</v>
      </c>
      <c r="AH462" s="62">
        <f t="shared" si="133"/>
        <v>0</v>
      </c>
      <c r="AI462" s="62" t="str">
        <f t="shared" si="134"/>
        <v>5111</v>
      </c>
      <c r="AN462" s="62">
        <v>8</v>
      </c>
      <c r="AP462" s="62">
        <f t="shared" si="135"/>
        <v>37315.519999999997</v>
      </c>
      <c r="AQ462" s="62" t="str">
        <f t="shared" si="136"/>
        <v>33311</v>
      </c>
      <c r="AR462" s="62" t="str">
        <f t="shared" si="137"/>
        <v>1</v>
      </c>
      <c r="AS462" s="78" t="s">
        <v>7217</v>
      </c>
      <c r="AT462" s="67" t="str">
        <f t="shared" si="138"/>
        <v>632</v>
      </c>
      <c r="AU462" s="67" t="str">
        <f t="shared" si="139"/>
        <v>156</v>
      </c>
      <c r="AY462" s="68" t="s">
        <v>18249</v>
      </c>
      <c r="AZ462" s="68" t="s">
        <v>18249</v>
      </c>
    </row>
    <row r="463" spans="6:52" x14ac:dyDescent="0.25">
      <c r="F463" s="62">
        <v>0</v>
      </c>
      <c r="H463" s="80">
        <v>46171</v>
      </c>
      <c r="I463" s="80">
        <v>46171</v>
      </c>
      <c r="J463" s="62" t="str">
        <f t="shared" si="129"/>
        <v>BH15258</v>
      </c>
      <c r="K463" s="62" t="str">
        <f t="shared" si="130"/>
        <v>XK18048</v>
      </c>
      <c r="L463" s="67" t="s">
        <v>18249</v>
      </c>
      <c r="O463" s="67" t="s">
        <v>15164</v>
      </c>
      <c r="S463" s="68" t="s">
        <v>18249</v>
      </c>
      <c r="U463" s="67" t="s">
        <v>1837</v>
      </c>
      <c r="V463" s="67">
        <v>60</v>
      </c>
      <c r="W463" s="67" t="s">
        <v>41</v>
      </c>
      <c r="X463" s="67" t="s">
        <v>42</v>
      </c>
      <c r="Z463" s="62" t="str">
        <f t="shared" si="131"/>
        <v>131</v>
      </c>
      <c r="AA463" s="62" t="str">
        <f t="shared" si="132"/>
        <v>5111</v>
      </c>
      <c r="AB463" s="62" t="s">
        <v>19</v>
      </c>
      <c r="AC463" s="67">
        <v>2</v>
      </c>
      <c r="AE463" s="67">
        <v>46000</v>
      </c>
      <c r="AF463" s="67">
        <v>92000</v>
      </c>
      <c r="AH463" s="62">
        <f t="shared" si="133"/>
        <v>0</v>
      </c>
      <c r="AI463" s="62" t="str">
        <f t="shared" si="134"/>
        <v>5111</v>
      </c>
      <c r="AN463" s="62">
        <v>8</v>
      </c>
      <c r="AP463" s="62">
        <f t="shared" si="135"/>
        <v>7360</v>
      </c>
      <c r="AQ463" s="62" t="str">
        <f t="shared" si="136"/>
        <v>33311</v>
      </c>
      <c r="AR463" s="62" t="str">
        <f t="shared" si="137"/>
        <v>1</v>
      </c>
      <c r="AS463" s="78" t="s">
        <v>7217</v>
      </c>
      <c r="AT463" s="67" t="str">
        <f t="shared" si="138"/>
        <v>632</v>
      </c>
      <c r="AU463" s="67" t="str">
        <f t="shared" si="139"/>
        <v>156</v>
      </c>
      <c r="AY463" s="68" t="s">
        <v>18249</v>
      </c>
      <c r="AZ463" s="68" t="s">
        <v>18249</v>
      </c>
    </row>
    <row r="464" spans="6:52" x14ac:dyDescent="0.25">
      <c r="F464" s="62">
        <v>0</v>
      </c>
      <c r="H464" s="80">
        <v>46171</v>
      </c>
      <c r="I464" s="80">
        <v>46171</v>
      </c>
      <c r="J464" s="62" t="str">
        <f t="shared" si="129"/>
        <v>BH15258</v>
      </c>
      <c r="K464" s="62" t="str">
        <f t="shared" si="130"/>
        <v>XK18048</v>
      </c>
      <c r="L464" s="67" t="s">
        <v>18249</v>
      </c>
      <c r="O464" s="67" t="s">
        <v>15164</v>
      </c>
      <c r="S464" s="68" t="s">
        <v>18249</v>
      </c>
      <c r="U464" s="67" t="s">
        <v>1837</v>
      </c>
      <c r="V464" s="67">
        <v>60</v>
      </c>
      <c r="W464" s="67" t="s">
        <v>37</v>
      </c>
      <c r="X464" s="67" t="s">
        <v>38</v>
      </c>
      <c r="Z464" s="62" t="str">
        <f t="shared" si="131"/>
        <v>131</v>
      </c>
      <c r="AA464" s="62" t="str">
        <f t="shared" si="132"/>
        <v>5111</v>
      </c>
      <c r="AB464" s="62" t="s">
        <v>19</v>
      </c>
      <c r="AC464" s="67">
        <v>4</v>
      </c>
      <c r="AE464" s="67">
        <v>43560</v>
      </c>
      <c r="AF464" s="67">
        <v>174240</v>
      </c>
      <c r="AH464" s="62">
        <f t="shared" si="133"/>
        <v>0</v>
      </c>
      <c r="AI464" s="62" t="str">
        <f t="shared" si="134"/>
        <v>5111</v>
      </c>
      <c r="AN464" s="62">
        <v>8</v>
      </c>
      <c r="AP464" s="62">
        <f t="shared" si="135"/>
        <v>13939.2</v>
      </c>
      <c r="AQ464" s="62" t="str">
        <f t="shared" si="136"/>
        <v>33311</v>
      </c>
      <c r="AR464" s="62" t="str">
        <f t="shared" si="137"/>
        <v>1</v>
      </c>
      <c r="AS464" s="78" t="s">
        <v>7217</v>
      </c>
      <c r="AT464" s="67" t="str">
        <f t="shared" si="138"/>
        <v>632</v>
      </c>
      <c r="AU464" s="67" t="str">
        <f t="shared" si="139"/>
        <v>156</v>
      </c>
      <c r="AY464" s="68" t="s">
        <v>18249</v>
      </c>
      <c r="AZ464" s="68" t="s">
        <v>18249</v>
      </c>
    </row>
    <row r="465" spans="6:52" x14ac:dyDescent="0.25">
      <c r="F465" s="62">
        <v>0</v>
      </c>
      <c r="H465" s="80">
        <v>46171</v>
      </c>
      <c r="I465" s="80">
        <v>46171</v>
      </c>
      <c r="J465" s="62" t="str">
        <f t="shared" si="129"/>
        <v>BH15259</v>
      </c>
      <c r="K465" s="62" t="str">
        <f t="shared" si="130"/>
        <v>XK18049</v>
      </c>
      <c r="L465" s="67" t="s">
        <v>18250</v>
      </c>
      <c r="O465" s="67" t="s">
        <v>15164</v>
      </c>
      <c r="S465" s="68" t="s">
        <v>18250</v>
      </c>
      <c r="U465" s="67" t="s">
        <v>1837</v>
      </c>
      <c r="V465" s="67">
        <v>60</v>
      </c>
      <c r="W465" s="67" t="s">
        <v>20</v>
      </c>
      <c r="X465" s="67" t="s">
        <v>21</v>
      </c>
      <c r="Z465" s="62" t="str">
        <f t="shared" si="131"/>
        <v>131</v>
      </c>
      <c r="AA465" s="62" t="str">
        <f t="shared" si="132"/>
        <v>5111</v>
      </c>
      <c r="AB465" s="62" t="s">
        <v>19</v>
      </c>
      <c r="AC465" s="67">
        <v>4</v>
      </c>
      <c r="AE465" s="67">
        <v>116611</v>
      </c>
      <c r="AF465" s="67">
        <v>466444</v>
      </c>
      <c r="AH465" s="62">
        <f t="shared" si="133"/>
        <v>0</v>
      </c>
      <c r="AI465" s="62" t="str">
        <f t="shared" si="134"/>
        <v>5111</v>
      </c>
      <c r="AN465" s="62">
        <v>8</v>
      </c>
      <c r="AP465" s="62">
        <f t="shared" si="135"/>
        <v>37315.519999999997</v>
      </c>
      <c r="AQ465" s="62" t="str">
        <f t="shared" si="136"/>
        <v>33311</v>
      </c>
      <c r="AR465" s="62" t="str">
        <f t="shared" si="137"/>
        <v>1</v>
      </c>
      <c r="AS465" s="78" t="s">
        <v>7217</v>
      </c>
      <c r="AT465" s="67" t="str">
        <f t="shared" si="138"/>
        <v>632</v>
      </c>
      <c r="AU465" s="67" t="str">
        <f t="shared" si="139"/>
        <v>156</v>
      </c>
      <c r="AY465" s="68" t="s">
        <v>18250</v>
      </c>
      <c r="AZ465" s="68" t="s">
        <v>18250</v>
      </c>
    </row>
    <row r="466" spans="6:52" x14ac:dyDescent="0.25">
      <c r="F466" s="62">
        <v>0</v>
      </c>
      <c r="H466" s="80">
        <v>46171</v>
      </c>
      <c r="I466" s="80">
        <v>46171</v>
      </c>
      <c r="J466" s="62" t="str">
        <f t="shared" si="129"/>
        <v>BH15259</v>
      </c>
      <c r="K466" s="62" t="str">
        <f t="shared" si="130"/>
        <v>XK18049</v>
      </c>
      <c r="L466" s="67" t="s">
        <v>18250</v>
      </c>
      <c r="O466" s="67" t="s">
        <v>15164</v>
      </c>
      <c r="S466" s="68" t="s">
        <v>18250</v>
      </c>
      <c r="U466" s="67" t="s">
        <v>1837</v>
      </c>
      <c r="V466" s="67">
        <v>60</v>
      </c>
      <c r="W466" s="67" t="s">
        <v>22</v>
      </c>
      <c r="X466" s="67" t="s">
        <v>23</v>
      </c>
      <c r="Z466" s="62" t="str">
        <f t="shared" si="131"/>
        <v>131</v>
      </c>
      <c r="AA466" s="62" t="str">
        <f t="shared" si="132"/>
        <v>5111</v>
      </c>
      <c r="AB466" s="62" t="s">
        <v>19</v>
      </c>
      <c r="AC466" s="67">
        <v>4</v>
      </c>
      <c r="AE466" s="67">
        <v>55201</v>
      </c>
      <c r="AF466" s="67">
        <v>220804</v>
      </c>
      <c r="AH466" s="62">
        <f t="shared" si="133"/>
        <v>0</v>
      </c>
      <c r="AI466" s="62" t="str">
        <f t="shared" si="134"/>
        <v>5111</v>
      </c>
      <c r="AN466" s="62">
        <v>8</v>
      </c>
      <c r="AP466" s="62">
        <f t="shared" si="135"/>
        <v>17664.32</v>
      </c>
      <c r="AQ466" s="62" t="str">
        <f t="shared" si="136"/>
        <v>33311</v>
      </c>
      <c r="AR466" s="62" t="str">
        <f t="shared" si="137"/>
        <v>1</v>
      </c>
      <c r="AS466" s="78" t="s">
        <v>7217</v>
      </c>
      <c r="AT466" s="67" t="str">
        <f t="shared" si="138"/>
        <v>632</v>
      </c>
      <c r="AU466" s="67" t="str">
        <f t="shared" si="139"/>
        <v>156</v>
      </c>
      <c r="AY466" s="68" t="s">
        <v>18250</v>
      </c>
      <c r="AZ466" s="68" t="s">
        <v>18250</v>
      </c>
    </row>
    <row r="467" spans="6:52" x14ac:dyDescent="0.25">
      <c r="F467" s="62">
        <v>0</v>
      </c>
      <c r="H467" s="80">
        <v>46171</v>
      </c>
      <c r="I467" s="80">
        <v>46171</v>
      </c>
      <c r="J467" s="62" t="str">
        <f t="shared" si="129"/>
        <v>BH15259</v>
      </c>
      <c r="K467" s="62" t="str">
        <f t="shared" si="130"/>
        <v>XK18049</v>
      </c>
      <c r="L467" s="67" t="s">
        <v>18250</v>
      </c>
      <c r="O467" s="67" t="s">
        <v>15164</v>
      </c>
      <c r="S467" s="68" t="s">
        <v>18250</v>
      </c>
      <c r="U467" s="67" t="s">
        <v>1837</v>
      </c>
      <c r="V467" s="67">
        <v>60</v>
      </c>
      <c r="W467" s="67" t="s">
        <v>41</v>
      </c>
      <c r="X467" s="67" t="s">
        <v>42</v>
      </c>
      <c r="Z467" s="62" t="str">
        <f t="shared" si="131"/>
        <v>131</v>
      </c>
      <c r="AA467" s="62" t="str">
        <f t="shared" si="132"/>
        <v>5111</v>
      </c>
      <c r="AB467" s="62" t="s">
        <v>19</v>
      </c>
      <c r="AC467" s="67">
        <v>2</v>
      </c>
      <c r="AE467" s="67">
        <v>46000</v>
      </c>
      <c r="AF467" s="67">
        <v>92000</v>
      </c>
      <c r="AH467" s="62">
        <f t="shared" si="133"/>
        <v>0</v>
      </c>
      <c r="AI467" s="62" t="str">
        <f t="shared" si="134"/>
        <v>5111</v>
      </c>
      <c r="AN467" s="62">
        <v>8</v>
      </c>
      <c r="AP467" s="62">
        <f t="shared" si="135"/>
        <v>7360</v>
      </c>
      <c r="AQ467" s="62" t="str">
        <f t="shared" si="136"/>
        <v>33311</v>
      </c>
      <c r="AR467" s="62" t="str">
        <f t="shared" si="137"/>
        <v>1</v>
      </c>
      <c r="AS467" s="78" t="s">
        <v>7217</v>
      </c>
      <c r="AT467" s="67" t="str">
        <f t="shared" si="138"/>
        <v>632</v>
      </c>
      <c r="AU467" s="67" t="str">
        <f t="shared" si="139"/>
        <v>156</v>
      </c>
      <c r="AY467" s="68" t="s">
        <v>18250</v>
      </c>
      <c r="AZ467" s="68" t="s">
        <v>18250</v>
      </c>
    </row>
    <row r="468" spans="6:52" x14ac:dyDescent="0.25">
      <c r="F468" s="62">
        <v>0</v>
      </c>
      <c r="H468" s="80">
        <v>46171</v>
      </c>
      <c r="I468" s="80">
        <v>46171</v>
      </c>
      <c r="J468" s="62" t="str">
        <f t="shared" si="129"/>
        <v>BH15259</v>
      </c>
      <c r="K468" s="62" t="str">
        <f t="shared" si="130"/>
        <v>XK18049</v>
      </c>
      <c r="L468" s="67" t="s">
        <v>18250</v>
      </c>
      <c r="O468" s="67" t="s">
        <v>15164</v>
      </c>
      <c r="S468" s="68" t="s">
        <v>18250</v>
      </c>
      <c r="U468" s="67" t="s">
        <v>1837</v>
      </c>
      <c r="V468" s="67">
        <v>60</v>
      </c>
      <c r="W468" s="67" t="s">
        <v>31</v>
      </c>
      <c r="X468" s="67" t="s">
        <v>32</v>
      </c>
      <c r="Z468" s="62" t="str">
        <f t="shared" si="131"/>
        <v>131</v>
      </c>
      <c r="AA468" s="62" t="str">
        <f t="shared" si="132"/>
        <v>5111</v>
      </c>
      <c r="AB468" s="62" t="s">
        <v>19</v>
      </c>
      <c r="AC468" s="67">
        <v>2</v>
      </c>
      <c r="AE468" s="67">
        <v>70950</v>
      </c>
      <c r="AF468" s="67">
        <v>141900</v>
      </c>
      <c r="AH468" s="62">
        <f t="shared" si="133"/>
        <v>0</v>
      </c>
      <c r="AI468" s="62" t="str">
        <f t="shared" si="134"/>
        <v>5111</v>
      </c>
      <c r="AN468" s="62">
        <v>8</v>
      </c>
      <c r="AP468" s="62">
        <f t="shared" si="135"/>
        <v>11352</v>
      </c>
      <c r="AQ468" s="62" t="str">
        <f t="shared" si="136"/>
        <v>33311</v>
      </c>
      <c r="AR468" s="62" t="str">
        <f t="shared" si="137"/>
        <v>1</v>
      </c>
      <c r="AS468" s="78" t="s">
        <v>7217</v>
      </c>
      <c r="AT468" s="67" t="str">
        <f t="shared" si="138"/>
        <v>632</v>
      </c>
      <c r="AU468" s="67" t="str">
        <f t="shared" si="139"/>
        <v>156</v>
      </c>
      <c r="AY468" s="68" t="s">
        <v>18250</v>
      </c>
      <c r="AZ468" s="68" t="s">
        <v>18250</v>
      </c>
    </row>
    <row r="469" spans="6:52" x14ac:dyDescent="0.25">
      <c r="F469" s="62">
        <v>0</v>
      </c>
      <c r="H469" s="80">
        <v>46171</v>
      </c>
      <c r="I469" s="80">
        <v>46171</v>
      </c>
      <c r="J469" s="62" t="str">
        <f t="shared" si="129"/>
        <v>BH15259</v>
      </c>
      <c r="K469" s="62" t="str">
        <f t="shared" si="130"/>
        <v>XK18049</v>
      </c>
      <c r="L469" s="67" t="s">
        <v>18250</v>
      </c>
      <c r="O469" s="67" t="s">
        <v>15164</v>
      </c>
      <c r="S469" s="68" t="s">
        <v>18250</v>
      </c>
      <c r="U469" s="67" t="s">
        <v>1837</v>
      </c>
      <c r="V469" s="67">
        <v>60</v>
      </c>
      <c r="W469" s="67" t="s">
        <v>25</v>
      </c>
      <c r="X469" s="67" t="s">
        <v>26</v>
      </c>
      <c r="Z469" s="62" t="str">
        <f t="shared" si="131"/>
        <v>131</v>
      </c>
      <c r="AA469" s="62" t="str">
        <f t="shared" si="132"/>
        <v>5111</v>
      </c>
      <c r="AB469" s="62" t="s">
        <v>19</v>
      </c>
      <c r="AC469" s="67">
        <v>4</v>
      </c>
      <c r="AE469" s="67">
        <v>61155</v>
      </c>
      <c r="AF469" s="67">
        <v>244620</v>
      </c>
      <c r="AH469" s="62">
        <f t="shared" si="133"/>
        <v>0</v>
      </c>
      <c r="AI469" s="62" t="str">
        <f t="shared" si="134"/>
        <v>5111</v>
      </c>
      <c r="AN469" s="62">
        <v>8</v>
      </c>
      <c r="AP469" s="62">
        <f t="shared" si="135"/>
        <v>19569.599999999999</v>
      </c>
      <c r="AQ469" s="62" t="str">
        <f t="shared" si="136"/>
        <v>33311</v>
      </c>
      <c r="AR469" s="62" t="str">
        <f t="shared" si="137"/>
        <v>1</v>
      </c>
      <c r="AS469" s="78" t="s">
        <v>7217</v>
      </c>
      <c r="AT469" s="67" t="str">
        <f t="shared" si="138"/>
        <v>632</v>
      </c>
      <c r="AU469" s="67" t="str">
        <f t="shared" si="139"/>
        <v>156</v>
      </c>
      <c r="AY469" s="68" t="s">
        <v>18250</v>
      </c>
      <c r="AZ469" s="68" t="s">
        <v>18250</v>
      </c>
    </row>
    <row r="470" spans="6:52" x14ac:dyDescent="0.25">
      <c r="F470" s="62">
        <v>0</v>
      </c>
      <c r="H470" s="80">
        <v>46171</v>
      </c>
      <c r="I470" s="80">
        <v>46171</v>
      </c>
      <c r="J470" s="62" t="str">
        <f t="shared" si="129"/>
        <v>BH15259</v>
      </c>
      <c r="K470" s="62" t="str">
        <f t="shared" si="130"/>
        <v>XK18049</v>
      </c>
      <c r="L470" s="67" t="s">
        <v>18250</v>
      </c>
      <c r="O470" s="67" t="s">
        <v>15164</v>
      </c>
      <c r="S470" s="68" t="s">
        <v>18250</v>
      </c>
      <c r="U470" s="67" t="s">
        <v>1837</v>
      </c>
      <c r="V470" s="67">
        <v>60</v>
      </c>
      <c r="W470" s="67" t="s">
        <v>29</v>
      </c>
      <c r="X470" s="67" t="s">
        <v>30</v>
      </c>
      <c r="Z470" s="62" t="str">
        <f t="shared" si="131"/>
        <v>131</v>
      </c>
      <c r="AA470" s="62" t="str">
        <f t="shared" si="132"/>
        <v>5111</v>
      </c>
      <c r="AB470" s="62" t="s">
        <v>19</v>
      </c>
      <c r="AC470" s="67">
        <v>4</v>
      </c>
      <c r="AE470" s="67">
        <v>74250</v>
      </c>
      <c r="AF470" s="67">
        <v>297000</v>
      </c>
      <c r="AH470" s="62">
        <f t="shared" si="133"/>
        <v>0</v>
      </c>
      <c r="AI470" s="62" t="str">
        <f t="shared" si="134"/>
        <v>5111</v>
      </c>
      <c r="AN470" s="62">
        <v>8</v>
      </c>
      <c r="AP470" s="62">
        <f t="shared" si="135"/>
        <v>23760</v>
      </c>
      <c r="AQ470" s="62" t="str">
        <f t="shared" si="136"/>
        <v>33311</v>
      </c>
      <c r="AR470" s="62" t="str">
        <f t="shared" si="137"/>
        <v>1</v>
      </c>
      <c r="AS470" s="78" t="s">
        <v>7217</v>
      </c>
      <c r="AT470" s="67" t="str">
        <f t="shared" si="138"/>
        <v>632</v>
      </c>
      <c r="AU470" s="67" t="str">
        <f t="shared" si="139"/>
        <v>156</v>
      </c>
      <c r="AY470" s="68" t="s">
        <v>18250</v>
      </c>
      <c r="AZ470" s="68" t="s">
        <v>18250</v>
      </c>
    </row>
    <row r="471" spans="6:52" x14ac:dyDescent="0.25">
      <c r="F471" s="62">
        <v>0</v>
      </c>
      <c r="H471" s="80">
        <v>46171</v>
      </c>
      <c r="I471" s="80">
        <v>46171</v>
      </c>
      <c r="J471" s="62" t="str">
        <f t="shared" si="129"/>
        <v>BH15259</v>
      </c>
      <c r="K471" s="62" t="str">
        <f t="shared" si="130"/>
        <v>XK18049</v>
      </c>
      <c r="L471" s="67" t="s">
        <v>18250</v>
      </c>
      <c r="O471" s="67" t="s">
        <v>15164</v>
      </c>
      <c r="S471" s="68" t="s">
        <v>18250</v>
      </c>
      <c r="U471" s="67" t="s">
        <v>1837</v>
      </c>
      <c r="V471" s="67">
        <v>60</v>
      </c>
      <c r="W471" s="67" t="s">
        <v>37</v>
      </c>
      <c r="X471" s="67" t="s">
        <v>38</v>
      </c>
      <c r="Z471" s="62" t="str">
        <f t="shared" si="131"/>
        <v>131</v>
      </c>
      <c r="AA471" s="62" t="str">
        <f t="shared" si="132"/>
        <v>5111</v>
      </c>
      <c r="AB471" s="62" t="s">
        <v>19</v>
      </c>
      <c r="AC471" s="67">
        <v>4</v>
      </c>
      <c r="AE471" s="67">
        <v>43560</v>
      </c>
      <c r="AF471" s="67">
        <v>174240</v>
      </c>
      <c r="AH471" s="62">
        <f t="shared" si="133"/>
        <v>0</v>
      </c>
      <c r="AI471" s="62" t="str">
        <f t="shared" si="134"/>
        <v>5111</v>
      </c>
      <c r="AN471" s="62">
        <v>8</v>
      </c>
      <c r="AP471" s="62">
        <f t="shared" si="135"/>
        <v>13939.2</v>
      </c>
      <c r="AQ471" s="62" t="str">
        <f t="shared" si="136"/>
        <v>33311</v>
      </c>
      <c r="AR471" s="62" t="str">
        <f t="shared" si="137"/>
        <v>1</v>
      </c>
      <c r="AS471" s="78" t="s">
        <v>7217</v>
      </c>
      <c r="AT471" s="67" t="str">
        <f t="shared" si="138"/>
        <v>632</v>
      </c>
      <c r="AU471" s="67" t="str">
        <f t="shared" si="139"/>
        <v>156</v>
      </c>
      <c r="AY471" s="68" t="s">
        <v>18250</v>
      </c>
      <c r="AZ471" s="68" t="s">
        <v>18250</v>
      </c>
    </row>
    <row r="472" spans="6:52" x14ac:dyDescent="0.25">
      <c r="F472" s="62">
        <v>0</v>
      </c>
      <c r="H472" s="80">
        <v>46171</v>
      </c>
      <c r="I472" s="80">
        <v>46171</v>
      </c>
      <c r="J472" s="62" t="str">
        <f t="shared" si="129"/>
        <v>BH15260</v>
      </c>
      <c r="K472" s="62" t="str">
        <f t="shared" si="130"/>
        <v>XK18050</v>
      </c>
      <c r="L472" s="67" t="s">
        <v>18251</v>
      </c>
      <c r="O472" s="67" t="s">
        <v>15164</v>
      </c>
      <c r="S472" s="68" t="s">
        <v>18251</v>
      </c>
      <c r="U472" s="67" t="s">
        <v>1837</v>
      </c>
      <c r="V472" s="67">
        <v>60</v>
      </c>
      <c r="W472" s="67" t="s">
        <v>29</v>
      </c>
      <c r="X472" s="67" t="s">
        <v>30</v>
      </c>
      <c r="Z472" s="62" t="str">
        <f t="shared" si="131"/>
        <v>131</v>
      </c>
      <c r="AA472" s="62" t="str">
        <f t="shared" si="132"/>
        <v>5111</v>
      </c>
      <c r="AB472" s="62" t="s">
        <v>19</v>
      </c>
      <c r="AC472" s="67">
        <v>4</v>
      </c>
      <c r="AE472" s="67">
        <v>74250</v>
      </c>
      <c r="AF472" s="67">
        <v>297000</v>
      </c>
      <c r="AH472" s="62">
        <f t="shared" si="133"/>
        <v>0</v>
      </c>
      <c r="AI472" s="62" t="str">
        <f t="shared" si="134"/>
        <v>5111</v>
      </c>
      <c r="AN472" s="62">
        <v>8</v>
      </c>
      <c r="AP472" s="62">
        <f t="shared" si="135"/>
        <v>23760</v>
      </c>
      <c r="AQ472" s="62" t="str">
        <f t="shared" si="136"/>
        <v>33311</v>
      </c>
      <c r="AR472" s="62" t="str">
        <f t="shared" si="137"/>
        <v>1</v>
      </c>
      <c r="AS472" s="78" t="s">
        <v>7217</v>
      </c>
      <c r="AT472" s="67" t="str">
        <f t="shared" si="138"/>
        <v>632</v>
      </c>
      <c r="AU472" s="67" t="str">
        <f t="shared" si="139"/>
        <v>156</v>
      </c>
      <c r="AY472" s="68" t="s">
        <v>18251</v>
      </c>
      <c r="AZ472" s="68" t="s">
        <v>18251</v>
      </c>
    </row>
    <row r="473" spans="6:52" x14ac:dyDescent="0.25">
      <c r="F473" s="62">
        <v>0</v>
      </c>
      <c r="H473" s="80">
        <v>46171</v>
      </c>
      <c r="I473" s="80">
        <v>46171</v>
      </c>
      <c r="J473" s="62" t="str">
        <f t="shared" si="129"/>
        <v>BH15260</v>
      </c>
      <c r="K473" s="62" t="str">
        <f t="shared" si="130"/>
        <v>XK18050</v>
      </c>
      <c r="L473" s="67" t="s">
        <v>18251</v>
      </c>
      <c r="O473" s="67" t="s">
        <v>15164</v>
      </c>
      <c r="S473" s="68" t="s">
        <v>18251</v>
      </c>
      <c r="U473" s="67" t="s">
        <v>1837</v>
      </c>
      <c r="V473" s="67">
        <v>60</v>
      </c>
      <c r="W473" s="67" t="s">
        <v>41</v>
      </c>
      <c r="X473" s="67" t="s">
        <v>42</v>
      </c>
      <c r="Z473" s="62" t="str">
        <f t="shared" si="131"/>
        <v>131</v>
      </c>
      <c r="AA473" s="62" t="str">
        <f t="shared" si="132"/>
        <v>5111</v>
      </c>
      <c r="AB473" s="62" t="s">
        <v>19</v>
      </c>
      <c r="AC473" s="67">
        <v>2</v>
      </c>
      <c r="AE473" s="67">
        <v>46000</v>
      </c>
      <c r="AF473" s="67">
        <v>92000</v>
      </c>
      <c r="AH473" s="62">
        <f t="shared" si="133"/>
        <v>0</v>
      </c>
      <c r="AI473" s="62" t="str">
        <f t="shared" si="134"/>
        <v>5111</v>
      </c>
      <c r="AN473" s="62">
        <v>8</v>
      </c>
      <c r="AP473" s="62">
        <f t="shared" si="135"/>
        <v>7360</v>
      </c>
      <c r="AQ473" s="62" t="str">
        <f t="shared" si="136"/>
        <v>33311</v>
      </c>
      <c r="AR473" s="62" t="str">
        <f t="shared" si="137"/>
        <v>1</v>
      </c>
      <c r="AS473" s="78" t="s">
        <v>7217</v>
      </c>
      <c r="AT473" s="67" t="str">
        <f t="shared" si="138"/>
        <v>632</v>
      </c>
      <c r="AU473" s="67" t="str">
        <f t="shared" si="139"/>
        <v>156</v>
      </c>
      <c r="AY473" s="68" t="s">
        <v>18251</v>
      </c>
      <c r="AZ473" s="68" t="s">
        <v>18251</v>
      </c>
    </row>
    <row r="474" spans="6:52" x14ac:dyDescent="0.25">
      <c r="F474" s="62">
        <v>0</v>
      </c>
      <c r="H474" s="80">
        <v>46171</v>
      </c>
      <c r="I474" s="80">
        <v>46171</v>
      </c>
      <c r="J474" s="62" t="str">
        <f t="shared" si="129"/>
        <v>BH15260</v>
      </c>
      <c r="K474" s="62" t="str">
        <f t="shared" si="130"/>
        <v>XK18050</v>
      </c>
      <c r="L474" s="67" t="s">
        <v>18251</v>
      </c>
      <c r="O474" s="67" t="s">
        <v>15164</v>
      </c>
      <c r="S474" s="68" t="s">
        <v>18251</v>
      </c>
      <c r="U474" s="67" t="s">
        <v>1837</v>
      </c>
      <c r="V474" s="67">
        <v>60</v>
      </c>
      <c r="W474" s="67" t="s">
        <v>25</v>
      </c>
      <c r="X474" s="67" t="s">
        <v>26</v>
      </c>
      <c r="Z474" s="62" t="str">
        <f t="shared" si="131"/>
        <v>131</v>
      </c>
      <c r="AA474" s="62" t="str">
        <f t="shared" si="132"/>
        <v>5111</v>
      </c>
      <c r="AB474" s="62" t="s">
        <v>19</v>
      </c>
      <c r="AC474" s="67">
        <v>4</v>
      </c>
      <c r="AE474" s="67">
        <v>61155</v>
      </c>
      <c r="AF474" s="67">
        <v>244620</v>
      </c>
      <c r="AH474" s="62">
        <f t="shared" si="133"/>
        <v>0</v>
      </c>
      <c r="AI474" s="62" t="str">
        <f t="shared" si="134"/>
        <v>5111</v>
      </c>
      <c r="AN474" s="62">
        <v>8</v>
      </c>
      <c r="AP474" s="62">
        <f t="shared" si="135"/>
        <v>19569.599999999999</v>
      </c>
      <c r="AQ474" s="62" t="str">
        <f t="shared" si="136"/>
        <v>33311</v>
      </c>
      <c r="AR474" s="62" t="str">
        <f t="shared" si="137"/>
        <v>1</v>
      </c>
      <c r="AS474" s="78" t="s">
        <v>7217</v>
      </c>
      <c r="AT474" s="67" t="str">
        <f t="shared" si="138"/>
        <v>632</v>
      </c>
      <c r="AU474" s="67" t="str">
        <f t="shared" si="139"/>
        <v>156</v>
      </c>
      <c r="AY474" s="68" t="s">
        <v>18251</v>
      </c>
      <c r="AZ474" s="68" t="s">
        <v>18251</v>
      </c>
    </row>
    <row r="475" spans="6:52" x14ac:dyDescent="0.25">
      <c r="F475" s="62">
        <v>0</v>
      </c>
      <c r="H475" s="80">
        <v>46171</v>
      </c>
      <c r="I475" s="80">
        <v>46171</v>
      </c>
      <c r="J475" s="62" t="str">
        <f t="shared" si="129"/>
        <v>BH15260</v>
      </c>
      <c r="K475" s="62" t="str">
        <f t="shared" si="130"/>
        <v>XK18050</v>
      </c>
      <c r="L475" s="67" t="s">
        <v>18251</v>
      </c>
      <c r="O475" s="67" t="s">
        <v>15164</v>
      </c>
      <c r="S475" s="68" t="s">
        <v>18251</v>
      </c>
      <c r="U475" s="67" t="s">
        <v>1837</v>
      </c>
      <c r="V475" s="67">
        <v>60</v>
      </c>
      <c r="W475" s="67" t="s">
        <v>31</v>
      </c>
      <c r="X475" s="67" t="s">
        <v>32</v>
      </c>
      <c r="Z475" s="62" t="str">
        <f t="shared" si="131"/>
        <v>131</v>
      </c>
      <c r="AA475" s="62" t="str">
        <f t="shared" si="132"/>
        <v>5111</v>
      </c>
      <c r="AB475" s="62" t="s">
        <v>19</v>
      </c>
      <c r="AC475" s="67">
        <v>2</v>
      </c>
      <c r="AE475" s="67">
        <v>70950</v>
      </c>
      <c r="AF475" s="67">
        <v>141900</v>
      </c>
      <c r="AH475" s="62">
        <f t="shared" si="133"/>
        <v>0</v>
      </c>
      <c r="AI475" s="62" t="str">
        <f t="shared" si="134"/>
        <v>5111</v>
      </c>
      <c r="AN475" s="62">
        <v>8</v>
      </c>
      <c r="AP475" s="62">
        <f t="shared" si="135"/>
        <v>11352</v>
      </c>
      <c r="AQ475" s="62" t="str">
        <f t="shared" si="136"/>
        <v>33311</v>
      </c>
      <c r="AR475" s="62" t="str">
        <f t="shared" si="137"/>
        <v>1</v>
      </c>
      <c r="AS475" s="78" t="s">
        <v>7217</v>
      </c>
      <c r="AT475" s="67" t="str">
        <f t="shared" si="138"/>
        <v>632</v>
      </c>
      <c r="AU475" s="67" t="str">
        <f t="shared" si="139"/>
        <v>156</v>
      </c>
      <c r="AY475" s="68" t="s">
        <v>18251</v>
      </c>
      <c r="AZ475" s="68" t="s">
        <v>18251</v>
      </c>
    </row>
    <row r="476" spans="6:52" x14ac:dyDescent="0.25">
      <c r="F476" s="62">
        <v>0</v>
      </c>
      <c r="H476" s="80">
        <v>46171</v>
      </c>
      <c r="I476" s="80">
        <v>46171</v>
      </c>
      <c r="J476" s="62" t="str">
        <f t="shared" si="129"/>
        <v>BH15260</v>
      </c>
      <c r="K476" s="62" t="str">
        <f t="shared" si="130"/>
        <v>XK18050</v>
      </c>
      <c r="L476" s="67" t="s">
        <v>18251</v>
      </c>
      <c r="O476" s="67" t="s">
        <v>15164</v>
      </c>
      <c r="S476" s="68" t="s">
        <v>18251</v>
      </c>
      <c r="U476" s="67" t="s">
        <v>1837</v>
      </c>
      <c r="V476" s="67">
        <v>60</v>
      </c>
      <c r="W476" s="67" t="s">
        <v>37</v>
      </c>
      <c r="X476" s="67" t="s">
        <v>38</v>
      </c>
      <c r="Z476" s="62" t="str">
        <f t="shared" si="131"/>
        <v>131</v>
      </c>
      <c r="AA476" s="62" t="str">
        <f t="shared" si="132"/>
        <v>5111</v>
      </c>
      <c r="AB476" s="62" t="s">
        <v>19</v>
      </c>
      <c r="AC476" s="67">
        <v>6</v>
      </c>
      <c r="AE476" s="67">
        <v>43560</v>
      </c>
      <c r="AF476" s="67">
        <v>261360</v>
      </c>
      <c r="AH476" s="62">
        <f t="shared" si="133"/>
        <v>0</v>
      </c>
      <c r="AI476" s="62" t="str">
        <f t="shared" si="134"/>
        <v>5111</v>
      </c>
      <c r="AN476" s="62">
        <v>8</v>
      </c>
      <c r="AP476" s="62">
        <f t="shared" si="135"/>
        <v>20908.8</v>
      </c>
      <c r="AQ476" s="62" t="str">
        <f t="shared" si="136"/>
        <v>33311</v>
      </c>
      <c r="AR476" s="62" t="str">
        <f t="shared" si="137"/>
        <v>1</v>
      </c>
      <c r="AS476" s="78" t="s">
        <v>7217</v>
      </c>
      <c r="AT476" s="67" t="str">
        <f t="shared" si="138"/>
        <v>632</v>
      </c>
      <c r="AU476" s="67" t="str">
        <f t="shared" si="139"/>
        <v>156</v>
      </c>
      <c r="AY476" s="68" t="s">
        <v>18251</v>
      </c>
      <c r="AZ476" s="68" t="s">
        <v>18251</v>
      </c>
    </row>
    <row r="477" spans="6:52" x14ac:dyDescent="0.25">
      <c r="F477" s="62">
        <v>0</v>
      </c>
      <c r="H477" s="80">
        <v>46171</v>
      </c>
      <c r="I477" s="80">
        <v>46171</v>
      </c>
      <c r="J477" s="62" t="str">
        <f t="shared" si="129"/>
        <v>BH15260</v>
      </c>
      <c r="K477" s="62" t="str">
        <f t="shared" si="130"/>
        <v>XK18050</v>
      </c>
      <c r="L477" s="67" t="s">
        <v>18251</v>
      </c>
      <c r="O477" s="67" t="s">
        <v>15164</v>
      </c>
      <c r="S477" s="68" t="s">
        <v>18251</v>
      </c>
      <c r="U477" s="67" t="s">
        <v>1837</v>
      </c>
      <c r="V477" s="67">
        <v>60</v>
      </c>
      <c r="W477" s="67" t="s">
        <v>20</v>
      </c>
      <c r="X477" s="67" t="s">
        <v>21</v>
      </c>
      <c r="Z477" s="62" t="str">
        <f t="shared" si="131"/>
        <v>131</v>
      </c>
      <c r="AA477" s="62" t="str">
        <f t="shared" si="132"/>
        <v>5111</v>
      </c>
      <c r="AB477" s="62" t="s">
        <v>19</v>
      </c>
      <c r="AC477" s="67">
        <v>4</v>
      </c>
      <c r="AE477" s="67">
        <v>116611</v>
      </c>
      <c r="AF477" s="67">
        <v>466444</v>
      </c>
      <c r="AH477" s="62">
        <f t="shared" si="133"/>
        <v>0</v>
      </c>
      <c r="AI477" s="62" t="str">
        <f t="shared" si="134"/>
        <v>5111</v>
      </c>
      <c r="AN477" s="62">
        <v>8</v>
      </c>
      <c r="AP477" s="62">
        <f t="shared" si="135"/>
        <v>37315.519999999997</v>
      </c>
      <c r="AQ477" s="62" t="str">
        <f t="shared" si="136"/>
        <v>33311</v>
      </c>
      <c r="AR477" s="62" t="str">
        <f t="shared" si="137"/>
        <v>1</v>
      </c>
      <c r="AS477" s="78" t="s">
        <v>7217</v>
      </c>
      <c r="AT477" s="67" t="str">
        <f t="shared" si="138"/>
        <v>632</v>
      </c>
      <c r="AU477" s="67" t="str">
        <f t="shared" si="139"/>
        <v>156</v>
      </c>
      <c r="AY477" s="68" t="s">
        <v>18251</v>
      </c>
      <c r="AZ477" s="68" t="s">
        <v>18251</v>
      </c>
    </row>
    <row r="478" spans="6:52" x14ac:dyDescent="0.25">
      <c r="F478" s="62">
        <v>0</v>
      </c>
      <c r="H478" s="80">
        <v>46171</v>
      </c>
      <c r="I478" s="80">
        <v>46171</v>
      </c>
      <c r="J478" s="62" t="str">
        <f t="shared" si="129"/>
        <v>BH15261</v>
      </c>
      <c r="K478" s="62" t="str">
        <f t="shared" si="130"/>
        <v>XK18051</v>
      </c>
      <c r="L478" s="67" t="s">
        <v>18252</v>
      </c>
      <c r="O478" s="67" t="s">
        <v>15164</v>
      </c>
      <c r="S478" s="68" t="s">
        <v>18252</v>
      </c>
      <c r="U478" s="67" t="s">
        <v>1837</v>
      </c>
      <c r="V478" s="67">
        <v>60</v>
      </c>
      <c r="W478" s="67" t="s">
        <v>29</v>
      </c>
      <c r="X478" s="67" t="s">
        <v>30</v>
      </c>
      <c r="Z478" s="62" t="str">
        <f t="shared" si="131"/>
        <v>131</v>
      </c>
      <c r="AA478" s="62" t="str">
        <f t="shared" si="132"/>
        <v>5111</v>
      </c>
      <c r="AB478" s="62" t="s">
        <v>19</v>
      </c>
      <c r="AC478" s="67">
        <v>4</v>
      </c>
      <c r="AE478" s="67">
        <v>74250</v>
      </c>
      <c r="AF478" s="67">
        <v>297000</v>
      </c>
      <c r="AH478" s="62">
        <f t="shared" si="133"/>
        <v>0</v>
      </c>
      <c r="AI478" s="62" t="str">
        <f t="shared" si="134"/>
        <v>5111</v>
      </c>
      <c r="AN478" s="62">
        <v>8</v>
      </c>
      <c r="AP478" s="62">
        <f t="shared" si="135"/>
        <v>23760</v>
      </c>
      <c r="AQ478" s="62" t="str">
        <f t="shared" si="136"/>
        <v>33311</v>
      </c>
      <c r="AR478" s="62" t="str">
        <f t="shared" si="137"/>
        <v>1</v>
      </c>
      <c r="AS478" s="78" t="s">
        <v>7217</v>
      </c>
      <c r="AT478" s="67" t="str">
        <f t="shared" si="138"/>
        <v>632</v>
      </c>
      <c r="AU478" s="67" t="str">
        <f t="shared" si="139"/>
        <v>156</v>
      </c>
      <c r="AY478" s="68" t="s">
        <v>18252</v>
      </c>
      <c r="AZ478" s="68" t="s">
        <v>18252</v>
      </c>
    </row>
    <row r="479" spans="6:52" x14ac:dyDescent="0.25">
      <c r="F479" s="62">
        <v>0</v>
      </c>
      <c r="H479" s="80">
        <v>46171</v>
      </c>
      <c r="I479" s="80">
        <v>46171</v>
      </c>
      <c r="J479" s="62" t="str">
        <f t="shared" si="129"/>
        <v>BH15261</v>
      </c>
      <c r="K479" s="62" t="str">
        <f t="shared" si="130"/>
        <v>XK18051</v>
      </c>
      <c r="L479" s="67" t="s">
        <v>18252</v>
      </c>
      <c r="O479" s="67" t="s">
        <v>15164</v>
      </c>
      <c r="S479" s="68" t="s">
        <v>18252</v>
      </c>
      <c r="U479" s="67" t="s">
        <v>1837</v>
      </c>
      <c r="V479" s="67">
        <v>60</v>
      </c>
      <c r="W479" s="67" t="s">
        <v>20</v>
      </c>
      <c r="X479" s="67" t="s">
        <v>21</v>
      </c>
      <c r="Z479" s="62" t="str">
        <f t="shared" si="131"/>
        <v>131</v>
      </c>
      <c r="AA479" s="62" t="str">
        <f t="shared" si="132"/>
        <v>5111</v>
      </c>
      <c r="AB479" s="62" t="s">
        <v>19</v>
      </c>
      <c r="AC479" s="67">
        <v>4</v>
      </c>
      <c r="AE479" s="67">
        <v>116611</v>
      </c>
      <c r="AF479" s="67">
        <v>466444</v>
      </c>
      <c r="AH479" s="62">
        <f t="shared" si="133"/>
        <v>0</v>
      </c>
      <c r="AI479" s="62" t="str">
        <f t="shared" si="134"/>
        <v>5111</v>
      </c>
      <c r="AN479" s="62">
        <v>8</v>
      </c>
      <c r="AP479" s="62">
        <f t="shared" si="135"/>
        <v>37315.519999999997</v>
      </c>
      <c r="AQ479" s="62" t="str">
        <f t="shared" si="136"/>
        <v>33311</v>
      </c>
      <c r="AR479" s="62" t="str">
        <f t="shared" si="137"/>
        <v>1</v>
      </c>
      <c r="AS479" s="78" t="s">
        <v>7217</v>
      </c>
      <c r="AT479" s="67" t="str">
        <f t="shared" si="138"/>
        <v>632</v>
      </c>
      <c r="AU479" s="67" t="str">
        <f t="shared" si="139"/>
        <v>156</v>
      </c>
      <c r="AY479" s="68" t="s">
        <v>18252</v>
      </c>
      <c r="AZ479" s="68" t="s">
        <v>18252</v>
      </c>
    </row>
    <row r="480" spans="6:52" x14ac:dyDescent="0.25">
      <c r="F480" s="62">
        <v>0</v>
      </c>
      <c r="H480" s="80">
        <v>46171</v>
      </c>
      <c r="I480" s="80">
        <v>46171</v>
      </c>
      <c r="J480" s="62" t="str">
        <f t="shared" si="129"/>
        <v>BH15261</v>
      </c>
      <c r="K480" s="62" t="str">
        <f t="shared" si="130"/>
        <v>XK18051</v>
      </c>
      <c r="L480" s="67" t="s">
        <v>18252</v>
      </c>
      <c r="O480" s="67" t="s">
        <v>15164</v>
      </c>
      <c r="S480" s="68" t="s">
        <v>18252</v>
      </c>
      <c r="U480" s="67" t="s">
        <v>1837</v>
      </c>
      <c r="V480" s="67">
        <v>60</v>
      </c>
      <c r="W480" s="67" t="s">
        <v>22</v>
      </c>
      <c r="X480" s="67" t="s">
        <v>23</v>
      </c>
      <c r="Z480" s="62" t="str">
        <f t="shared" si="131"/>
        <v>131</v>
      </c>
      <c r="AA480" s="62" t="str">
        <f t="shared" si="132"/>
        <v>5111</v>
      </c>
      <c r="AB480" s="62" t="s">
        <v>19</v>
      </c>
      <c r="AC480" s="67">
        <v>4</v>
      </c>
      <c r="AE480" s="67">
        <v>55201</v>
      </c>
      <c r="AF480" s="67">
        <v>220804</v>
      </c>
      <c r="AH480" s="62">
        <f t="shared" si="133"/>
        <v>0</v>
      </c>
      <c r="AI480" s="62" t="str">
        <f t="shared" si="134"/>
        <v>5111</v>
      </c>
      <c r="AN480" s="62">
        <v>8</v>
      </c>
      <c r="AP480" s="62">
        <f t="shared" si="135"/>
        <v>17664.32</v>
      </c>
      <c r="AQ480" s="62" t="str">
        <f t="shared" si="136"/>
        <v>33311</v>
      </c>
      <c r="AR480" s="62" t="str">
        <f t="shared" si="137"/>
        <v>1</v>
      </c>
      <c r="AS480" s="78" t="s">
        <v>7217</v>
      </c>
      <c r="AT480" s="67" t="str">
        <f t="shared" si="138"/>
        <v>632</v>
      </c>
      <c r="AU480" s="67" t="str">
        <f t="shared" si="139"/>
        <v>156</v>
      </c>
      <c r="AY480" s="68" t="s">
        <v>18252</v>
      </c>
      <c r="AZ480" s="68" t="s">
        <v>18252</v>
      </c>
    </row>
    <row r="481" spans="6:52" x14ac:dyDescent="0.25">
      <c r="F481" s="62">
        <v>0</v>
      </c>
      <c r="H481" s="80">
        <v>46171</v>
      </c>
      <c r="I481" s="80">
        <v>46171</v>
      </c>
      <c r="J481" s="62" t="str">
        <f t="shared" si="129"/>
        <v>BH15261</v>
      </c>
      <c r="K481" s="62" t="str">
        <f t="shared" si="130"/>
        <v>XK18051</v>
      </c>
      <c r="L481" s="67" t="s">
        <v>18252</v>
      </c>
      <c r="O481" s="67" t="s">
        <v>15164</v>
      </c>
      <c r="S481" s="68" t="s">
        <v>18252</v>
      </c>
      <c r="U481" s="67" t="s">
        <v>1837</v>
      </c>
      <c r="V481" s="67">
        <v>60</v>
      </c>
      <c r="W481" s="67" t="s">
        <v>41</v>
      </c>
      <c r="X481" s="67" t="s">
        <v>42</v>
      </c>
      <c r="Z481" s="62" t="str">
        <f t="shared" si="131"/>
        <v>131</v>
      </c>
      <c r="AA481" s="62" t="str">
        <f t="shared" si="132"/>
        <v>5111</v>
      </c>
      <c r="AB481" s="62" t="s">
        <v>19</v>
      </c>
      <c r="AC481" s="67">
        <v>2</v>
      </c>
      <c r="AE481" s="67">
        <v>46000</v>
      </c>
      <c r="AF481" s="67">
        <v>92000</v>
      </c>
      <c r="AH481" s="62">
        <f t="shared" si="133"/>
        <v>0</v>
      </c>
      <c r="AI481" s="62" t="str">
        <f t="shared" si="134"/>
        <v>5111</v>
      </c>
      <c r="AN481" s="62">
        <v>8</v>
      </c>
      <c r="AP481" s="62">
        <f t="shared" si="135"/>
        <v>7360</v>
      </c>
      <c r="AQ481" s="62" t="str">
        <f t="shared" si="136"/>
        <v>33311</v>
      </c>
      <c r="AR481" s="62" t="str">
        <f t="shared" si="137"/>
        <v>1</v>
      </c>
      <c r="AS481" s="78" t="s">
        <v>7217</v>
      </c>
      <c r="AT481" s="67" t="str">
        <f t="shared" si="138"/>
        <v>632</v>
      </c>
      <c r="AU481" s="67" t="str">
        <f t="shared" si="139"/>
        <v>156</v>
      </c>
      <c r="AY481" s="68" t="s">
        <v>18252</v>
      </c>
      <c r="AZ481" s="68" t="s">
        <v>18252</v>
      </c>
    </row>
    <row r="482" spans="6:52" x14ac:dyDescent="0.25">
      <c r="F482" s="62">
        <v>0</v>
      </c>
      <c r="H482" s="80">
        <v>46171</v>
      </c>
      <c r="I482" s="80">
        <v>46171</v>
      </c>
      <c r="J482" s="62" t="str">
        <f t="shared" si="129"/>
        <v>BH15261</v>
      </c>
      <c r="K482" s="62" t="str">
        <f t="shared" si="130"/>
        <v>XK18051</v>
      </c>
      <c r="L482" s="67" t="s">
        <v>18252</v>
      </c>
      <c r="O482" s="67" t="s">
        <v>15164</v>
      </c>
      <c r="S482" s="68" t="s">
        <v>18252</v>
      </c>
      <c r="U482" s="67" t="s">
        <v>1837</v>
      </c>
      <c r="V482" s="67">
        <v>60</v>
      </c>
      <c r="W482" s="67" t="s">
        <v>25</v>
      </c>
      <c r="X482" s="67" t="s">
        <v>26</v>
      </c>
      <c r="Z482" s="62" t="str">
        <f t="shared" si="131"/>
        <v>131</v>
      </c>
      <c r="AA482" s="62" t="str">
        <f t="shared" si="132"/>
        <v>5111</v>
      </c>
      <c r="AB482" s="62" t="s">
        <v>19</v>
      </c>
      <c r="AC482" s="67">
        <v>6</v>
      </c>
      <c r="AE482" s="67">
        <v>61155</v>
      </c>
      <c r="AF482" s="67">
        <v>366930</v>
      </c>
      <c r="AH482" s="62">
        <f t="shared" si="133"/>
        <v>0</v>
      </c>
      <c r="AI482" s="62" t="str">
        <f t="shared" si="134"/>
        <v>5111</v>
      </c>
      <c r="AN482" s="62">
        <v>8</v>
      </c>
      <c r="AP482" s="62">
        <f t="shared" si="135"/>
        <v>29354.400000000001</v>
      </c>
      <c r="AQ482" s="62" t="str">
        <f t="shared" si="136"/>
        <v>33311</v>
      </c>
      <c r="AR482" s="62" t="str">
        <f t="shared" si="137"/>
        <v>1</v>
      </c>
      <c r="AS482" s="78" t="s">
        <v>7217</v>
      </c>
      <c r="AT482" s="67" t="str">
        <f t="shared" si="138"/>
        <v>632</v>
      </c>
      <c r="AU482" s="67" t="str">
        <f t="shared" si="139"/>
        <v>156</v>
      </c>
      <c r="AY482" s="68" t="s">
        <v>18252</v>
      </c>
      <c r="AZ482" s="68" t="s">
        <v>18252</v>
      </c>
    </row>
    <row r="483" spans="6:52" x14ac:dyDescent="0.25">
      <c r="F483" s="62">
        <v>0</v>
      </c>
      <c r="H483" s="80">
        <v>46171</v>
      </c>
      <c r="I483" s="80">
        <v>46171</v>
      </c>
      <c r="J483" s="62" t="str">
        <f t="shared" si="129"/>
        <v>BH15261</v>
      </c>
      <c r="K483" s="62" t="str">
        <f t="shared" si="130"/>
        <v>XK18051</v>
      </c>
      <c r="L483" s="67" t="s">
        <v>18252</v>
      </c>
      <c r="O483" s="67" t="s">
        <v>15164</v>
      </c>
      <c r="S483" s="68" t="s">
        <v>18252</v>
      </c>
      <c r="U483" s="67" t="s">
        <v>1837</v>
      </c>
      <c r="V483" s="67">
        <v>60</v>
      </c>
      <c r="W483" s="67" t="s">
        <v>37</v>
      </c>
      <c r="X483" s="67" t="s">
        <v>38</v>
      </c>
      <c r="Z483" s="62" t="str">
        <f t="shared" si="131"/>
        <v>131</v>
      </c>
      <c r="AA483" s="62" t="str">
        <f t="shared" si="132"/>
        <v>5111</v>
      </c>
      <c r="AB483" s="62" t="s">
        <v>19</v>
      </c>
      <c r="AC483" s="67">
        <v>4</v>
      </c>
      <c r="AE483" s="67">
        <v>43560</v>
      </c>
      <c r="AF483" s="67">
        <v>174240</v>
      </c>
      <c r="AH483" s="62">
        <f t="shared" si="133"/>
        <v>0</v>
      </c>
      <c r="AI483" s="62" t="str">
        <f t="shared" si="134"/>
        <v>5111</v>
      </c>
      <c r="AN483" s="62">
        <v>8</v>
      </c>
      <c r="AP483" s="62">
        <f t="shared" si="135"/>
        <v>13939.2</v>
      </c>
      <c r="AQ483" s="62" t="str">
        <f t="shared" si="136"/>
        <v>33311</v>
      </c>
      <c r="AR483" s="62" t="str">
        <f t="shared" si="137"/>
        <v>1</v>
      </c>
      <c r="AS483" s="78" t="s">
        <v>7217</v>
      </c>
      <c r="AT483" s="67" t="str">
        <f t="shared" si="138"/>
        <v>632</v>
      </c>
      <c r="AU483" s="67" t="str">
        <f t="shared" si="139"/>
        <v>156</v>
      </c>
      <c r="AY483" s="68" t="s">
        <v>18252</v>
      </c>
      <c r="AZ483" s="68" t="s">
        <v>18252</v>
      </c>
    </row>
    <row r="484" spans="6:52" x14ac:dyDescent="0.25">
      <c r="F484" s="62">
        <v>0</v>
      </c>
      <c r="H484" s="80">
        <v>46171</v>
      </c>
      <c r="I484" s="80">
        <v>46171</v>
      </c>
      <c r="J484" s="62" t="str">
        <f t="shared" si="129"/>
        <v>BH15261</v>
      </c>
      <c r="K484" s="62" t="str">
        <f t="shared" si="130"/>
        <v>XK18051</v>
      </c>
      <c r="L484" s="67" t="s">
        <v>18252</v>
      </c>
      <c r="O484" s="67" t="s">
        <v>15164</v>
      </c>
      <c r="S484" s="68" t="s">
        <v>18252</v>
      </c>
      <c r="U484" s="67" t="s">
        <v>1837</v>
      </c>
      <c r="V484" s="67">
        <v>60</v>
      </c>
      <c r="W484" s="67" t="s">
        <v>17</v>
      </c>
      <c r="X484" s="67" t="s">
        <v>18</v>
      </c>
      <c r="Z484" s="62" t="str">
        <f t="shared" si="131"/>
        <v>131</v>
      </c>
      <c r="AA484" s="62" t="str">
        <f t="shared" si="132"/>
        <v>5111</v>
      </c>
      <c r="AB484" s="62" t="s">
        <v>19</v>
      </c>
      <c r="AC484" s="67">
        <v>2</v>
      </c>
      <c r="AE484" s="67">
        <v>71081</v>
      </c>
      <c r="AF484" s="67">
        <v>142162</v>
      </c>
      <c r="AH484" s="62">
        <f t="shared" si="133"/>
        <v>0</v>
      </c>
      <c r="AI484" s="62" t="str">
        <f t="shared" si="134"/>
        <v>5111</v>
      </c>
      <c r="AN484" s="62">
        <v>8</v>
      </c>
      <c r="AP484" s="62">
        <f t="shared" si="135"/>
        <v>11372.96</v>
      </c>
      <c r="AQ484" s="62" t="str">
        <f t="shared" si="136"/>
        <v>33311</v>
      </c>
      <c r="AR484" s="62" t="str">
        <f t="shared" si="137"/>
        <v>1</v>
      </c>
      <c r="AS484" s="78" t="s">
        <v>7217</v>
      </c>
      <c r="AT484" s="67" t="str">
        <f t="shared" si="138"/>
        <v>632</v>
      </c>
      <c r="AU484" s="67" t="str">
        <f t="shared" si="139"/>
        <v>156</v>
      </c>
      <c r="AY484" s="68" t="s">
        <v>18252</v>
      </c>
      <c r="AZ484" s="68" t="s">
        <v>18252</v>
      </c>
    </row>
    <row r="485" spans="6:52" x14ac:dyDescent="0.25">
      <c r="F485" s="62">
        <v>0</v>
      </c>
      <c r="H485" s="80">
        <v>46171</v>
      </c>
      <c r="I485" s="80">
        <v>46171</v>
      </c>
      <c r="J485" s="62" t="str">
        <f t="shared" si="129"/>
        <v>BH15261</v>
      </c>
      <c r="K485" s="62" t="str">
        <f t="shared" si="130"/>
        <v>XK18051</v>
      </c>
      <c r="L485" s="67" t="s">
        <v>18252</v>
      </c>
      <c r="O485" s="67" t="s">
        <v>15164</v>
      </c>
      <c r="S485" s="68" t="s">
        <v>18252</v>
      </c>
      <c r="U485" s="67" t="s">
        <v>1837</v>
      </c>
      <c r="V485" s="67">
        <v>60</v>
      </c>
      <c r="W485" s="67" t="s">
        <v>31</v>
      </c>
      <c r="X485" s="67" t="s">
        <v>32</v>
      </c>
      <c r="Z485" s="62" t="str">
        <f t="shared" si="131"/>
        <v>131</v>
      </c>
      <c r="AA485" s="62" t="str">
        <f t="shared" si="132"/>
        <v>5111</v>
      </c>
      <c r="AB485" s="62" t="s">
        <v>19</v>
      </c>
      <c r="AC485" s="67">
        <v>2</v>
      </c>
      <c r="AE485" s="67">
        <v>70950</v>
      </c>
      <c r="AF485" s="67">
        <v>141900</v>
      </c>
      <c r="AH485" s="62">
        <f t="shared" si="133"/>
        <v>0</v>
      </c>
      <c r="AI485" s="62" t="str">
        <f t="shared" si="134"/>
        <v>5111</v>
      </c>
      <c r="AN485" s="62">
        <v>8</v>
      </c>
      <c r="AP485" s="62">
        <f t="shared" si="135"/>
        <v>11352</v>
      </c>
      <c r="AQ485" s="62" t="str">
        <f t="shared" si="136"/>
        <v>33311</v>
      </c>
      <c r="AR485" s="62" t="str">
        <f t="shared" si="137"/>
        <v>1</v>
      </c>
      <c r="AS485" s="78" t="s">
        <v>7217</v>
      </c>
      <c r="AT485" s="67" t="str">
        <f t="shared" si="138"/>
        <v>632</v>
      </c>
      <c r="AU485" s="67" t="str">
        <f t="shared" si="139"/>
        <v>156</v>
      </c>
      <c r="AY485" s="68" t="s">
        <v>18252</v>
      </c>
      <c r="AZ485" s="68" t="s">
        <v>18252</v>
      </c>
    </row>
    <row r="486" spans="6:52" x14ac:dyDescent="0.25">
      <c r="F486" s="62">
        <v>0</v>
      </c>
      <c r="H486" s="80">
        <v>46171</v>
      </c>
      <c r="I486" s="80">
        <v>46171</v>
      </c>
      <c r="J486" s="62" t="str">
        <f t="shared" si="129"/>
        <v>BH15262</v>
      </c>
      <c r="K486" s="62" t="str">
        <f t="shared" si="130"/>
        <v>XK18052</v>
      </c>
      <c r="L486" s="67" t="s">
        <v>18253</v>
      </c>
      <c r="O486" s="67" t="s">
        <v>15164</v>
      </c>
      <c r="S486" s="68" t="s">
        <v>18253</v>
      </c>
      <c r="U486" s="67" t="s">
        <v>1837</v>
      </c>
      <c r="V486" s="67">
        <v>60</v>
      </c>
      <c r="W486" s="67" t="s">
        <v>25</v>
      </c>
      <c r="X486" s="67" t="s">
        <v>26</v>
      </c>
      <c r="Z486" s="62" t="str">
        <f t="shared" si="131"/>
        <v>131</v>
      </c>
      <c r="AA486" s="62" t="str">
        <f t="shared" si="132"/>
        <v>5111</v>
      </c>
      <c r="AB486" s="62" t="s">
        <v>19</v>
      </c>
      <c r="AC486" s="67">
        <v>2</v>
      </c>
      <c r="AE486" s="67">
        <v>61155</v>
      </c>
      <c r="AF486" s="67">
        <v>122310</v>
      </c>
      <c r="AH486" s="62">
        <f t="shared" si="133"/>
        <v>0</v>
      </c>
      <c r="AI486" s="62" t="str">
        <f t="shared" si="134"/>
        <v>5111</v>
      </c>
      <c r="AN486" s="62">
        <v>8</v>
      </c>
      <c r="AP486" s="62">
        <f t="shared" si="135"/>
        <v>9784.7999999999993</v>
      </c>
      <c r="AQ486" s="62" t="str">
        <f t="shared" si="136"/>
        <v>33311</v>
      </c>
      <c r="AR486" s="62" t="str">
        <f t="shared" si="137"/>
        <v>1</v>
      </c>
      <c r="AS486" s="78" t="s">
        <v>7217</v>
      </c>
      <c r="AT486" s="67" t="str">
        <f t="shared" si="138"/>
        <v>632</v>
      </c>
      <c r="AU486" s="67" t="str">
        <f t="shared" si="139"/>
        <v>156</v>
      </c>
      <c r="AY486" s="68" t="s">
        <v>18253</v>
      </c>
      <c r="AZ486" s="68" t="s">
        <v>18253</v>
      </c>
    </row>
    <row r="487" spans="6:52" x14ac:dyDescent="0.25">
      <c r="F487" s="62">
        <v>0</v>
      </c>
      <c r="H487" s="80">
        <v>46171</v>
      </c>
      <c r="I487" s="80">
        <v>46171</v>
      </c>
      <c r="J487" s="62" t="str">
        <f t="shared" si="129"/>
        <v>BH15262</v>
      </c>
      <c r="K487" s="62" t="str">
        <f t="shared" si="130"/>
        <v>XK18052</v>
      </c>
      <c r="L487" s="67" t="s">
        <v>18253</v>
      </c>
      <c r="O487" s="67" t="s">
        <v>15164</v>
      </c>
      <c r="S487" s="68" t="s">
        <v>18253</v>
      </c>
      <c r="U487" s="67" t="s">
        <v>1837</v>
      </c>
      <c r="V487" s="67">
        <v>60</v>
      </c>
      <c r="W487" s="67" t="s">
        <v>31</v>
      </c>
      <c r="X487" s="67" t="s">
        <v>32</v>
      </c>
      <c r="Z487" s="62" t="str">
        <f t="shared" si="131"/>
        <v>131</v>
      </c>
      <c r="AA487" s="62" t="str">
        <f t="shared" si="132"/>
        <v>5111</v>
      </c>
      <c r="AB487" s="62" t="s">
        <v>19</v>
      </c>
      <c r="AC487" s="67">
        <v>2</v>
      </c>
      <c r="AE487" s="67">
        <v>70950</v>
      </c>
      <c r="AF487" s="67">
        <v>141900</v>
      </c>
      <c r="AH487" s="62">
        <f t="shared" si="133"/>
        <v>0</v>
      </c>
      <c r="AI487" s="62" t="str">
        <f t="shared" si="134"/>
        <v>5111</v>
      </c>
      <c r="AN487" s="62">
        <v>8</v>
      </c>
      <c r="AP487" s="62">
        <f t="shared" si="135"/>
        <v>11352</v>
      </c>
      <c r="AQ487" s="62" t="str">
        <f t="shared" si="136"/>
        <v>33311</v>
      </c>
      <c r="AR487" s="62" t="str">
        <f t="shared" si="137"/>
        <v>1</v>
      </c>
      <c r="AS487" s="78" t="s">
        <v>7217</v>
      </c>
      <c r="AT487" s="67" t="str">
        <f t="shared" si="138"/>
        <v>632</v>
      </c>
      <c r="AU487" s="67" t="str">
        <f t="shared" si="139"/>
        <v>156</v>
      </c>
      <c r="AY487" s="68" t="s">
        <v>18253</v>
      </c>
      <c r="AZ487" s="68" t="s">
        <v>18253</v>
      </c>
    </row>
    <row r="488" spans="6:52" x14ac:dyDescent="0.25">
      <c r="F488" s="62">
        <v>0</v>
      </c>
      <c r="H488" s="80">
        <v>46171</v>
      </c>
      <c r="I488" s="80">
        <v>46171</v>
      </c>
      <c r="J488" s="62" t="str">
        <f t="shared" si="129"/>
        <v>BH15262</v>
      </c>
      <c r="K488" s="62" t="str">
        <f t="shared" si="130"/>
        <v>XK18052</v>
      </c>
      <c r="L488" s="67" t="s">
        <v>18253</v>
      </c>
      <c r="O488" s="67" t="s">
        <v>15164</v>
      </c>
      <c r="S488" s="68" t="s">
        <v>18253</v>
      </c>
      <c r="U488" s="67" t="s">
        <v>1837</v>
      </c>
      <c r="V488" s="67">
        <v>60</v>
      </c>
      <c r="W488" s="67" t="s">
        <v>37</v>
      </c>
      <c r="X488" s="67" t="s">
        <v>38</v>
      </c>
      <c r="Z488" s="62" t="str">
        <f t="shared" si="131"/>
        <v>131</v>
      </c>
      <c r="AA488" s="62" t="str">
        <f t="shared" si="132"/>
        <v>5111</v>
      </c>
      <c r="AB488" s="62" t="s">
        <v>19</v>
      </c>
      <c r="AC488" s="67">
        <v>4</v>
      </c>
      <c r="AE488" s="67">
        <v>43560</v>
      </c>
      <c r="AF488" s="67">
        <v>174240</v>
      </c>
      <c r="AH488" s="62">
        <f t="shared" si="133"/>
        <v>0</v>
      </c>
      <c r="AI488" s="62" t="str">
        <f t="shared" si="134"/>
        <v>5111</v>
      </c>
      <c r="AN488" s="62">
        <v>8</v>
      </c>
      <c r="AP488" s="62">
        <f t="shared" si="135"/>
        <v>13939.2</v>
      </c>
      <c r="AQ488" s="62" t="str">
        <f t="shared" si="136"/>
        <v>33311</v>
      </c>
      <c r="AR488" s="62" t="str">
        <f t="shared" si="137"/>
        <v>1</v>
      </c>
      <c r="AS488" s="78" t="s">
        <v>7217</v>
      </c>
      <c r="AT488" s="67" t="str">
        <f t="shared" si="138"/>
        <v>632</v>
      </c>
      <c r="AU488" s="67" t="str">
        <f t="shared" si="139"/>
        <v>156</v>
      </c>
      <c r="AY488" s="68" t="s">
        <v>18253</v>
      </c>
      <c r="AZ488" s="68" t="s">
        <v>18253</v>
      </c>
    </row>
    <row r="489" spans="6:52" x14ac:dyDescent="0.25">
      <c r="F489" s="62">
        <v>0</v>
      </c>
      <c r="H489" s="80">
        <v>46171</v>
      </c>
      <c r="I489" s="80">
        <v>46171</v>
      </c>
      <c r="J489" s="62" t="str">
        <f t="shared" si="129"/>
        <v>BH15262</v>
      </c>
      <c r="K489" s="62" t="str">
        <f t="shared" si="130"/>
        <v>XK18052</v>
      </c>
      <c r="L489" s="67" t="s">
        <v>18253</v>
      </c>
      <c r="O489" s="67" t="s">
        <v>15164</v>
      </c>
      <c r="S489" s="68" t="s">
        <v>18253</v>
      </c>
      <c r="U489" s="67" t="s">
        <v>1837</v>
      </c>
      <c r="V489" s="67">
        <v>60</v>
      </c>
      <c r="W489" s="67" t="s">
        <v>22</v>
      </c>
      <c r="X489" s="67" t="s">
        <v>23</v>
      </c>
      <c r="Z489" s="62" t="str">
        <f t="shared" si="131"/>
        <v>131</v>
      </c>
      <c r="AA489" s="62" t="str">
        <f t="shared" si="132"/>
        <v>5111</v>
      </c>
      <c r="AB489" s="62" t="s">
        <v>19</v>
      </c>
      <c r="AC489" s="67">
        <v>4</v>
      </c>
      <c r="AE489" s="67">
        <v>55201</v>
      </c>
      <c r="AF489" s="67">
        <v>220804</v>
      </c>
      <c r="AH489" s="62">
        <f t="shared" si="133"/>
        <v>0</v>
      </c>
      <c r="AI489" s="62" t="str">
        <f t="shared" si="134"/>
        <v>5111</v>
      </c>
      <c r="AN489" s="62">
        <v>8</v>
      </c>
      <c r="AP489" s="62">
        <f t="shared" si="135"/>
        <v>17664.32</v>
      </c>
      <c r="AQ489" s="62" t="str">
        <f t="shared" si="136"/>
        <v>33311</v>
      </c>
      <c r="AR489" s="62" t="str">
        <f t="shared" si="137"/>
        <v>1</v>
      </c>
      <c r="AS489" s="78" t="s">
        <v>7217</v>
      </c>
      <c r="AT489" s="67" t="str">
        <f t="shared" si="138"/>
        <v>632</v>
      </c>
      <c r="AU489" s="67" t="str">
        <f t="shared" si="139"/>
        <v>156</v>
      </c>
      <c r="AY489" s="68" t="s">
        <v>18253</v>
      </c>
      <c r="AZ489" s="68" t="s">
        <v>18253</v>
      </c>
    </row>
    <row r="490" spans="6:52" x14ac:dyDescent="0.25">
      <c r="F490" s="62">
        <v>0</v>
      </c>
      <c r="H490" s="80">
        <v>46171</v>
      </c>
      <c r="I490" s="80">
        <v>46171</v>
      </c>
      <c r="J490" s="62" t="str">
        <f t="shared" si="129"/>
        <v>BH15262</v>
      </c>
      <c r="K490" s="62" t="str">
        <f t="shared" si="130"/>
        <v>XK18052</v>
      </c>
      <c r="L490" s="67" t="s">
        <v>18253</v>
      </c>
      <c r="O490" s="67" t="s">
        <v>15164</v>
      </c>
      <c r="S490" s="68" t="s">
        <v>18253</v>
      </c>
      <c r="U490" s="67" t="s">
        <v>1837</v>
      </c>
      <c r="V490" s="67">
        <v>60</v>
      </c>
      <c r="W490" s="67" t="s">
        <v>41</v>
      </c>
      <c r="X490" s="67" t="s">
        <v>42</v>
      </c>
      <c r="Z490" s="62" t="str">
        <f t="shared" si="131"/>
        <v>131</v>
      </c>
      <c r="AA490" s="62" t="str">
        <f t="shared" si="132"/>
        <v>5111</v>
      </c>
      <c r="AB490" s="62" t="s">
        <v>19</v>
      </c>
      <c r="AC490" s="67">
        <v>2</v>
      </c>
      <c r="AE490" s="67">
        <v>46000</v>
      </c>
      <c r="AF490" s="67">
        <v>92000</v>
      </c>
      <c r="AH490" s="62">
        <f t="shared" si="133"/>
        <v>0</v>
      </c>
      <c r="AI490" s="62" t="str">
        <f t="shared" si="134"/>
        <v>5111</v>
      </c>
      <c r="AN490" s="62">
        <v>8</v>
      </c>
      <c r="AP490" s="62">
        <f t="shared" si="135"/>
        <v>7360</v>
      </c>
      <c r="AQ490" s="62" t="str">
        <f t="shared" si="136"/>
        <v>33311</v>
      </c>
      <c r="AR490" s="62" t="str">
        <f t="shared" si="137"/>
        <v>1</v>
      </c>
      <c r="AS490" s="78" t="s">
        <v>7217</v>
      </c>
      <c r="AT490" s="67" t="str">
        <f t="shared" si="138"/>
        <v>632</v>
      </c>
      <c r="AU490" s="67" t="str">
        <f t="shared" si="139"/>
        <v>156</v>
      </c>
      <c r="AY490" s="68" t="s">
        <v>18253</v>
      </c>
      <c r="AZ490" s="68" t="s">
        <v>18253</v>
      </c>
    </row>
    <row r="491" spans="6:52" x14ac:dyDescent="0.25">
      <c r="F491" s="62">
        <v>0</v>
      </c>
      <c r="H491" s="80">
        <v>46171</v>
      </c>
      <c r="I491" s="80">
        <v>46171</v>
      </c>
      <c r="J491" s="62" t="str">
        <f t="shared" si="129"/>
        <v>BH15262</v>
      </c>
      <c r="K491" s="62" t="str">
        <f t="shared" si="130"/>
        <v>XK18052</v>
      </c>
      <c r="L491" s="67" t="s">
        <v>18253</v>
      </c>
      <c r="O491" s="67" t="s">
        <v>15164</v>
      </c>
      <c r="S491" s="68" t="s">
        <v>18253</v>
      </c>
      <c r="U491" s="67" t="s">
        <v>1837</v>
      </c>
      <c r="V491" s="67">
        <v>60</v>
      </c>
      <c r="W491" s="67" t="s">
        <v>29</v>
      </c>
      <c r="X491" s="67" t="s">
        <v>30</v>
      </c>
      <c r="Z491" s="62" t="str">
        <f t="shared" si="131"/>
        <v>131</v>
      </c>
      <c r="AA491" s="62" t="str">
        <f t="shared" si="132"/>
        <v>5111</v>
      </c>
      <c r="AB491" s="62" t="s">
        <v>19</v>
      </c>
      <c r="AC491" s="67">
        <v>4</v>
      </c>
      <c r="AE491" s="67">
        <v>74250</v>
      </c>
      <c r="AF491" s="67">
        <v>297000</v>
      </c>
      <c r="AH491" s="62">
        <f t="shared" si="133"/>
        <v>0</v>
      </c>
      <c r="AI491" s="62" t="str">
        <f t="shared" si="134"/>
        <v>5111</v>
      </c>
      <c r="AN491" s="62">
        <v>8</v>
      </c>
      <c r="AP491" s="62">
        <f t="shared" si="135"/>
        <v>23760</v>
      </c>
      <c r="AQ491" s="62" t="str">
        <f t="shared" si="136"/>
        <v>33311</v>
      </c>
      <c r="AR491" s="62" t="str">
        <f t="shared" si="137"/>
        <v>1</v>
      </c>
      <c r="AS491" s="78" t="s">
        <v>7217</v>
      </c>
      <c r="AT491" s="67" t="str">
        <f t="shared" si="138"/>
        <v>632</v>
      </c>
      <c r="AU491" s="67" t="str">
        <f t="shared" si="139"/>
        <v>156</v>
      </c>
      <c r="AY491" s="68" t="s">
        <v>18253</v>
      </c>
      <c r="AZ491" s="68" t="s">
        <v>18253</v>
      </c>
    </row>
    <row r="492" spans="6:52" x14ac:dyDescent="0.25">
      <c r="F492" s="62">
        <v>0</v>
      </c>
      <c r="H492" s="80">
        <v>46171</v>
      </c>
      <c r="I492" s="80">
        <v>46171</v>
      </c>
      <c r="J492" s="62" t="str">
        <f t="shared" si="129"/>
        <v>BH15262</v>
      </c>
      <c r="K492" s="62" t="str">
        <f t="shared" si="130"/>
        <v>XK18052</v>
      </c>
      <c r="L492" s="67" t="s">
        <v>18253</v>
      </c>
      <c r="O492" s="67" t="s">
        <v>15164</v>
      </c>
      <c r="S492" s="68" t="s">
        <v>18253</v>
      </c>
      <c r="U492" s="67" t="s">
        <v>1837</v>
      </c>
      <c r="V492" s="67">
        <v>60</v>
      </c>
      <c r="W492" s="67" t="s">
        <v>20</v>
      </c>
      <c r="X492" s="67" t="s">
        <v>21</v>
      </c>
      <c r="Z492" s="62" t="str">
        <f t="shared" si="131"/>
        <v>131</v>
      </c>
      <c r="AA492" s="62" t="str">
        <f t="shared" si="132"/>
        <v>5111</v>
      </c>
      <c r="AB492" s="62" t="s">
        <v>19</v>
      </c>
      <c r="AC492" s="67">
        <v>4</v>
      </c>
      <c r="AE492" s="67">
        <v>116611</v>
      </c>
      <c r="AF492" s="67">
        <v>466444</v>
      </c>
      <c r="AH492" s="62">
        <f t="shared" si="133"/>
        <v>0</v>
      </c>
      <c r="AI492" s="62" t="str">
        <f t="shared" si="134"/>
        <v>5111</v>
      </c>
      <c r="AN492" s="62">
        <v>8</v>
      </c>
      <c r="AP492" s="62">
        <f t="shared" si="135"/>
        <v>37315.519999999997</v>
      </c>
      <c r="AQ492" s="62" t="str">
        <f t="shared" si="136"/>
        <v>33311</v>
      </c>
      <c r="AR492" s="62" t="str">
        <f t="shared" si="137"/>
        <v>1</v>
      </c>
      <c r="AS492" s="78" t="s">
        <v>7217</v>
      </c>
      <c r="AT492" s="67" t="str">
        <f t="shared" si="138"/>
        <v>632</v>
      </c>
      <c r="AU492" s="67" t="str">
        <f t="shared" si="139"/>
        <v>156</v>
      </c>
      <c r="AY492" s="68" t="s">
        <v>18253</v>
      </c>
      <c r="AZ492" s="68" t="s">
        <v>18253</v>
      </c>
    </row>
    <row r="493" spans="6:52" x14ac:dyDescent="0.25">
      <c r="F493" s="62">
        <v>0</v>
      </c>
      <c r="H493" s="80">
        <v>46171</v>
      </c>
      <c r="I493" s="80">
        <v>46171</v>
      </c>
      <c r="J493" s="62" t="str">
        <f t="shared" si="129"/>
        <v>BH15263</v>
      </c>
      <c r="K493" s="62" t="str">
        <f t="shared" si="130"/>
        <v>XK18053</v>
      </c>
      <c r="L493" s="67" t="s">
        <v>18254</v>
      </c>
      <c r="O493" s="67" t="s">
        <v>15170</v>
      </c>
      <c r="S493" s="68" t="s">
        <v>18254</v>
      </c>
      <c r="U493" s="67" t="s">
        <v>1837</v>
      </c>
      <c r="V493" s="67">
        <v>60</v>
      </c>
      <c r="W493" s="67" t="s">
        <v>18169</v>
      </c>
      <c r="X493" s="67" t="s">
        <v>18257</v>
      </c>
      <c r="Z493" s="62" t="str">
        <f t="shared" si="131"/>
        <v>131</v>
      </c>
      <c r="AA493" s="62" t="str">
        <f t="shared" si="132"/>
        <v>5111</v>
      </c>
      <c r="AB493" s="62" t="s">
        <v>19</v>
      </c>
      <c r="AC493" s="67">
        <v>5</v>
      </c>
      <c r="AE493" s="67">
        <v>89285</v>
      </c>
      <c r="AF493" s="67">
        <v>446425</v>
      </c>
      <c r="AH493" s="62">
        <f t="shared" si="133"/>
        <v>0</v>
      </c>
      <c r="AI493" s="62" t="str">
        <f t="shared" si="134"/>
        <v>5111</v>
      </c>
      <c r="AN493" s="62">
        <v>8</v>
      </c>
      <c r="AP493" s="62">
        <f t="shared" si="135"/>
        <v>35714</v>
      </c>
      <c r="AQ493" s="62" t="str">
        <f t="shared" si="136"/>
        <v>33311</v>
      </c>
      <c r="AR493" s="62" t="str">
        <f t="shared" si="137"/>
        <v>1</v>
      </c>
      <c r="AS493" s="78" t="s">
        <v>7217</v>
      </c>
      <c r="AT493" s="67" t="str">
        <f t="shared" si="138"/>
        <v>632</v>
      </c>
      <c r="AU493" s="67" t="str">
        <f t="shared" si="139"/>
        <v>156</v>
      </c>
      <c r="AY493" s="68" t="s">
        <v>18254</v>
      </c>
      <c r="AZ493" s="68" t="s">
        <v>18254</v>
      </c>
    </row>
    <row r="494" spans="6:52" x14ac:dyDescent="0.25">
      <c r="F494" s="62">
        <v>0</v>
      </c>
      <c r="H494" s="80">
        <v>46171</v>
      </c>
      <c r="I494" s="80">
        <v>46171</v>
      </c>
      <c r="J494" s="62" t="str">
        <f t="shared" si="129"/>
        <v>BH15263</v>
      </c>
      <c r="K494" s="62" t="str">
        <f t="shared" si="130"/>
        <v>XK18053</v>
      </c>
      <c r="L494" s="67" t="s">
        <v>18254</v>
      </c>
      <c r="O494" s="67" t="s">
        <v>15170</v>
      </c>
      <c r="S494" s="68" t="s">
        <v>18254</v>
      </c>
      <c r="U494" s="67" t="s">
        <v>1837</v>
      </c>
      <c r="V494" s="67">
        <v>60</v>
      </c>
      <c r="W494" s="67" t="s">
        <v>31</v>
      </c>
      <c r="X494" s="67" t="s">
        <v>32</v>
      </c>
      <c r="Z494" s="62" t="str">
        <f t="shared" si="131"/>
        <v>131</v>
      </c>
      <c r="AA494" s="62" t="str">
        <f t="shared" si="132"/>
        <v>5111</v>
      </c>
      <c r="AB494" s="62" t="s">
        <v>19</v>
      </c>
      <c r="AC494" s="67">
        <v>5</v>
      </c>
      <c r="AE494" s="67">
        <v>70950</v>
      </c>
      <c r="AF494" s="67">
        <v>354750</v>
      </c>
      <c r="AH494" s="62">
        <f t="shared" si="133"/>
        <v>0</v>
      </c>
      <c r="AI494" s="62" t="str">
        <f t="shared" si="134"/>
        <v>5111</v>
      </c>
      <c r="AN494" s="62">
        <v>8</v>
      </c>
      <c r="AP494" s="62">
        <f t="shared" si="135"/>
        <v>28380</v>
      </c>
      <c r="AQ494" s="62" t="str">
        <f t="shared" si="136"/>
        <v>33311</v>
      </c>
      <c r="AR494" s="62" t="str">
        <f t="shared" si="137"/>
        <v>1</v>
      </c>
      <c r="AS494" s="78" t="s">
        <v>7217</v>
      </c>
      <c r="AT494" s="67" t="str">
        <f t="shared" si="138"/>
        <v>632</v>
      </c>
      <c r="AU494" s="67" t="str">
        <f t="shared" si="139"/>
        <v>156</v>
      </c>
      <c r="AY494" s="68" t="s">
        <v>18254</v>
      </c>
      <c r="AZ494" s="68" t="s">
        <v>18254</v>
      </c>
    </row>
    <row r="495" spans="6:52" x14ac:dyDescent="0.25">
      <c r="F495" s="62">
        <v>0</v>
      </c>
      <c r="H495" s="80">
        <v>46171</v>
      </c>
      <c r="I495" s="80">
        <v>46171</v>
      </c>
      <c r="J495" s="62" t="str">
        <f t="shared" si="129"/>
        <v>BH15263</v>
      </c>
      <c r="K495" s="62" t="str">
        <f t="shared" si="130"/>
        <v>XK18053</v>
      </c>
      <c r="L495" s="67" t="s">
        <v>18254</v>
      </c>
      <c r="O495" s="67" t="s">
        <v>15170</v>
      </c>
      <c r="S495" s="68" t="s">
        <v>18254</v>
      </c>
      <c r="U495" s="67" t="s">
        <v>1837</v>
      </c>
      <c r="V495" s="67">
        <v>60</v>
      </c>
      <c r="W495" s="67" t="s">
        <v>29</v>
      </c>
      <c r="X495" s="67" t="s">
        <v>30</v>
      </c>
      <c r="Z495" s="62" t="str">
        <f t="shared" si="131"/>
        <v>131</v>
      </c>
      <c r="AA495" s="62" t="str">
        <f t="shared" si="132"/>
        <v>5111</v>
      </c>
      <c r="AB495" s="62" t="s">
        <v>19</v>
      </c>
      <c r="AC495" s="67">
        <v>5</v>
      </c>
      <c r="AE495" s="67">
        <v>74250</v>
      </c>
      <c r="AF495" s="67">
        <v>371250</v>
      </c>
      <c r="AH495" s="62">
        <f t="shared" si="133"/>
        <v>0</v>
      </c>
      <c r="AI495" s="62" t="str">
        <f t="shared" si="134"/>
        <v>5111</v>
      </c>
      <c r="AN495" s="62">
        <v>8</v>
      </c>
      <c r="AP495" s="62">
        <f t="shared" si="135"/>
        <v>29700</v>
      </c>
      <c r="AQ495" s="62" t="str">
        <f t="shared" si="136"/>
        <v>33311</v>
      </c>
      <c r="AR495" s="62" t="str">
        <f t="shared" si="137"/>
        <v>1</v>
      </c>
      <c r="AS495" s="78" t="s">
        <v>7217</v>
      </c>
      <c r="AT495" s="67" t="str">
        <f t="shared" si="138"/>
        <v>632</v>
      </c>
      <c r="AU495" s="67" t="str">
        <f t="shared" si="139"/>
        <v>156</v>
      </c>
      <c r="AY495" s="68" t="s">
        <v>18254</v>
      </c>
      <c r="AZ495" s="68" t="s">
        <v>18254</v>
      </c>
    </row>
    <row r="496" spans="6:52" x14ac:dyDescent="0.25">
      <c r="F496" s="62">
        <v>0</v>
      </c>
      <c r="H496" s="80">
        <v>46171</v>
      </c>
      <c r="I496" s="80">
        <v>46171</v>
      </c>
      <c r="J496" s="62" t="str">
        <f t="shared" si="129"/>
        <v>BH15263</v>
      </c>
      <c r="K496" s="62" t="str">
        <f t="shared" si="130"/>
        <v>XK18053</v>
      </c>
      <c r="L496" s="67" t="s">
        <v>18254</v>
      </c>
      <c r="O496" s="67" t="s">
        <v>15170</v>
      </c>
      <c r="S496" s="68" t="s">
        <v>18254</v>
      </c>
      <c r="U496" s="67" t="s">
        <v>1837</v>
      </c>
      <c r="V496" s="67">
        <v>60</v>
      </c>
      <c r="W496" s="67" t="s">
        <v>22</v>
      </c>
      <c r="X496" s="67" t="s">
        <v>23</v>
      </c>
      <c r="Z496" s="62" t="str">
        <f t="shared" si="131"/>
        <v>131</v>
      </c>
      <c r="AA496" s="62" t="str">
        <f t="shared" si="132"/>
        <v>5111</v>
      </c>
      <c r="AB496" s="62" t="s">
        <v>19</v>
      </c>
      <c r="AC496" s="67">
        <v>5</v>
      </c>
      <c r="AE496" s="67">
        <v>55201</v>
      </c>
      <c r="AF496" s="67">
        <v>276005</v>
      </c>
      <c r="AH496" s="62">
        <f t="shared" si="133"/>
        <v>0</v>
      </c>
      <c r="AI496" s="62" t="str">
        <f t="shared" si="134"/>
        <v>5111</v>
      </c>
      <c r="AN496" s="62">
        <v>8</v>
      </c>
      <c r="AP496" s="62">
        <f t="shared" si="135"/>
        <v>22080.400000000001</v>
      </c>
      <c r="AQ496" s="62" t="str">
        <f t="shared" si="136"/>
        <v>33311</v>
      </c>
      <c r="AR496" s="62" t="str">
        <f t="shared" si="137"/>
        <v>1</v>
      </c>
      <c r="AS496" s="78" t="s">
        <v>7217</v>
      </c>
      <c r="AT496" s="67" t="str">
        <f t="shared" si="138"/>
        <v>632</v>
      </c>
      <c r="AU496" s="67" t="str">
        <f t="shared" si="139"/>
        <v>156</v>
      </c>
      <c r="AY496" s="68" t="s">
        <v>18254</v>
      </c>
      <c r="AZ496" s="68" t="s">
        <v>18254</v>
      </c>
    </row>
    <row r="497" spans="6:52" x14ac:dyDescent="0.25">
      <c r="F497" s="62">
        <v>0</v>
      </c>
      <c r="H497" s="80">
        <v>46171</v>
      </c>
      <c r="I497" s="80">
        <v>46171</v>
      </c>
      <c r="J497" s="62" t="str">
        <f t="shared" si="129"/>
        <v>BH15263</v>
      </c>
      <c r="K497" s="62" t="str">
        <f t="shared" si="130"/>
        <v>XK18053</v>
      </c>
      <c r="L497" s="67" t="s">
        <v>18254</v>
      </c>
      <c r="O497" s="67" t="s">
        <v>15170</v>
      </c>
      <c r="S497" s="68" t="s">
        <v>18254</v>
      </c>
      <c r="U497" s="67" t="s">
        <v>1837</v>
      </c>
      <c r="V497" s="67">
        <v>60</v>
      </c>
      <c r="W497" s="67" t="s">
        <v>17</v>
      </c>
      <c r="X497" s="67" t="s">
        <v>18</v>
      </c>
      <c r="Z497" s="62" t="str">
        <f t="shared" si="131"/>
        <v>131</v>
      </c>
      <c r="AA497" s="62" t="str">
        <f t="shared" si="132"/>
        <v>5111</v>
      </c>
      <c r="AB497" s="62" t="s">
        <v>19</v>
      </c>
      <c r="AC497" s="67">
        <v>8</v>
      </c>
      <c r="AE497" s="67">
        <v>71081</v>
      </c>
      <c r="AF497" s="67">
        <v>568648</v>
      </c>
      <c r="AH497" s="62">
        <f t="shared" si="133"/>
        <v>0</v>
      </c>
      <c r="AI497" s="62" t="str">
        <f t="shared" si="134"/>
        <v>5111</v>
      </c>
      <c r="AN497" s="62">
        <v>8</v>
      </c>
      <c r="AP497" s="62">
        <f t="shared" si="135"/>
        <v>45491.839999999997</v>
      </c>
      <c r="AQ497" s="62" t="str">
        <f t="shared" si="136"/>
        <v>33311</v>
      </c>
      <c r="AR497" s="62" t="str">
        <f t="shared" si="137"/>
        <v>1</v>
      </c>
      <c r="AS497" s="78" t="s">
        <v>7217</v>
      </c>
      <c r="AT497" s="67" t="str">
        <f t="shared" si="138"/>
        <v>632</v>
      </c>
      <c r="AU497" s="67" t="str">
        <f t="shared" si="139"/>
        <v>156</v>
      </c>
      <c r="AY497" s="68" t="s">
        <v>18254</v>
      </c>
      <c r="AZ497" s="68" t="s">
        <v>18254</v>
      </c>
    </row>
    <row r="498" spans="6:52" x14ac:dyDescent="0.25">
      <c r="F498" s="62">
        <v>0</v>
      </c>
      <c r="H498" s="80">
        <v>46171</v>
      </c>
      <c r="I498" s="80">
        <v>46171</v>
      </c>
      <c r="J498" s="62" t="str">
        <f t="shared" si="129"/>
        <v>BH15264</v>
      </c>
      <c r="K498" s="62" t="str">
        <f t="shared" si="130"/>
        <v>XK18054</v>
      </c>
      <c r="L498" s="67" t="s">
        <v>18255</v>
      </c>
      <c r="O498" s="67" t="s">
        <v>15124</v>
      </c>
      <c r="S498" s="68" t="s">
        <v>18255</v>
      </c>
      <c r="U498" s="67" t="s">
        <v>7425</v>
      </c>
      <c r="V498" s="67">
        <v>60</v>
      </c>
      <c r="W498" s="67" t="s">
        <v>29</v>
      </c>
      <c r="X498" s="67" t="s">
        <v>30</v>
      </c>
      <c r="Z498" s="62" t="str">
        <f t="shared" si="131"/>
        <v>131</v>
      </c>
      <c r="AA498" s="62" t="str">
        <f t="shared" si="132"/>
        <v>5111</v>
      </c>
      <c r="AB498" s="62" t="s">
        <v>19</v>
      </c>
      <c r="AC498" s="67">
        <v>5</v>
      </c>
      <c r="AE498" s="67">
        <v>74250</v>
      </c>
      <c r="AF498" s="67">
        <v>371250</v>
      </c>
      <c r="AH498" s="62">
        <f t="shared" si="133"/>
        <v>0</v>
      </c>
      <c r="AI498" s="62" t="str">
        <f t="shared" si="134"/>
        <v>5111</v>
      </c>
      <c r="AN498" s="62">
        <v>8</v>
      </c>
      <c r="AP498" s="62">
        <f t="shared" si="135"/>
        <v>29700</v>
      </c>
      <c r="AQ498" s="62" t="str">
        <f t="shared" si="136"/>
        <v>33311</v>
      </c>
      <c r="AR498" s="62" t="str">
        <f t="shared" si="137"/>
        <v>1</v>
      </c>
      <c r="AS498" s="78" t="s">
        <v>7217</v>
      </c>
      <c r="AT498" s="67" t="str">
        <f t="shared" si="138"/>
        <v>632</v>
      </c>
      <c r="AU498" s="67" t="str">
        <f t="shared" si="139"/>
        <v>156</v>
      </c>
      <c r="AY498" s="68" t="s">
        <v>18255</v>
      </c>
      <c r="AZ498" s="68" t="s">
        <v>18255</v>
      </c>
    </row>
    <row r="499" spans="6:52" x14ac:dyDescent="0.25">
      <c r="F499" s="62">
        <v>0</v>
      </c>
      <c r="H499" s="80">
        <v>46171</v>
      </c>
      <c r="I499" s="80">
        <v>46171</v>
      </c>
      <c r="J499" s="62" t="str">
        <f t="shared" si="129"/>
        <v>BH15264</v>
      </c>
      <c r="K499" s="62" t="str">
        <f t="shared" si="130"/>
        <v>XK18054</v>
      </c>
      <c r="L499" s="67" t="s">
        <v>18255</v>
      </c>
      <c r="O499" s="67" t="s">
        <v>15124</v>
      </c>
      <c r="S499" s="68" t="s">
        <v>18255</v>
      </c>
      <c r="U499" s="67" t="s">
        <v>7425</v>
      </c>
      <c r="V499" s="67">
        <v>60</v>
      </c>
      <c r="W499" s="67" t="s">
        <v>20</v>
      </c>
      <c r="X499" s="67" t="s">
        <v>21</v>
      </c>
      <c r="Z499" s="62" t="str">
        <f t="shared" si="131"/>
        <v>131</v>
      </c>
      <c r="AA499" s="62" t="str">
        <f t="shared" si="132"/>
        <v>5111</v>
      </c>
      <c r="AB499" s="62" t="s">
        <v>19</v>
      </c>
      <c r="AC499" s="67">
        <v>2</v>
      </c>
      <c r="AE499" s="67">
        <v>116611</v>
      </c>
      <c r="AF499" s="67">
        <v>233222</v>
      </c>
      <c r="AH499" s="62">
        <f t="shared" si="133"/>
        <v>0</v>
      </c>
      <c r="AI499" s="62" t="str">
        <f t="shared" si="134"/>
        <v>5111</v>
      </c>
      <c r="AN499" s="62">
        <v>8</v>
      </c>
      <c r="AP499" s="62">
        <f t="shared" si="135"/>
        <v>18657.759999999998</v>
      </c>
      <c r="AQ499" s="62" t="str">
        <f t="shared" si="136"/>
        <v>33311</v>
      </c>
      <c r="AR499" s="62" t="str">
        <f t="shared" si="137"/>
        <v>1</v>
      </c>
      <c r="AS499" s="78" t="s">
        <v>7217</v>
      </c>
      <c r="AT499" s="67" t="str">
        <f t="shared" si="138"/>
        <v>632</v>
      </c>
      <c r="AU499" s="67" t="str">
        <f t="shared" si="139"/>
        <v>156</v>
      </c>
      <c r="AY499" s="68" t="s">
        <v>18255</v>
      </c>
      <c r="AZ499" s="68" t="s">
        <v>18255</v>
      </c>
    </row>
    <row r="500" spans="6:52" x14ac:dyDescent="0.25">
      <c r="F500" s="62">
        <v>0</v>
      </c>
      <c r="H500" s="80">
        <v>46171</v>
      </c>
      <c r="I500" s="80">
        <v>46171</v>
      </c>
      <c r="J500" s="62" t="str">
        <f t="shared" si="129"/>
        <v>BH15264</v>
      </c>
      <c r="K500" s="62" t="str">
        <f t="shared" si="130"/>
        <v>XK18054</v>
      </c>
      <c r="L500" s="67" t="s">
        <v>18255</v>
      </c>
      <c r="O500" s="67" t="s">
        <v>15124</v>
      </c>
      <c r="S500" s="68" t="s">
        <v>18255</v>
      </c>
      <c r="U500" s="67" t="s">
        <v>7425</v>
      </c>
      <c r="V500" s="67">
        <v>60</v>
      </c>
      <c r="W500" s="67" t="s">
        <v>25</v>
      </c>
      <c r="X500" s="67" t="s">
        <v>26</v>
      </c>
      <c r="Z500" s="62" t="str">
        <f t="shared" si="131"/>
        <v>131</v>
      </c>
      <c r="AA500" s="62" t="str">
        <f t="shared" si="132"/>
        <v>5111</v>
      </c>
      <c r="AB500" s="62" t="s">
        <v>19</v>
      </c>
      <c r="AC500" s="67">
        <v>3</v>
      </c>
      <c r="AE500" s="67">
        <v>61155</v>
      </c>
      <c r="AF500" s="67">
        <v>183465</v>
      </c>
      <c r="AH500" s="62">
        <f t="shared" si="133"/>
        <v>0</v>
      </c>
      <c r="AI500" s="62" t="str">
        <f t="shared" si="134"/>
        <v>5111</v>
      </c>
      <c r="AN500" s="62">
        <v>8</v>
      </c>
      <c r="AP500" s="62">
        <f t="shared" si="135"/>
        <v>14677.2</v>
      </c>
      <c r="AQ500" s="62" t="str">
        <f t="shared" si="136"/>
        <v>33311</v>
      </c>
      <c r="AR500" s="62" t="str">
        <f t="shared" si="137"/>
        <v>1</v>
      </c>
      <c r="AS500" s="78" t="s">
        <v>7217</v>
      </c>
      <c r="AT500" s="67" t="str">
        <f t="shared" si="138"/>
        <v>632</v>
      </c>
      <c r="AU500" s="67" t="str">
        <f t="shared" si="139"/>
        <v>156</v>
      </c>
      <c r="AY500" s="68" t="s">
        <v>18255</v>
      </c>
      <c r="AZ500" s="68" t="s">
        <v>18255</v>
      </c>
    </row>
    <row r="501" spans="6:52" x14ac:dyDescent="0.25">
      <c r="F501" s="62">
        <v>0</v>
      </c>
      <c r="H501" s="80">
        <v>46171</v>
      </c>
      <c r="I501" s="80">
        <v>46171</v>
      </c>
      <c r="J501" s="62" t="str">
        <f t="shared" si="129"/>
        <v>BH15264</v>
      </c>
      <c r="K501" s="62" t="str">
        <f t="shared" si="130"/>
        <v>XK18054</v>
      </c>
      <c r="L501" s="67" t="s">
        <v>18255</v>
      </c>
      <c r="O501" s="67" t="s">
        <v>15124</v>
      </c>
      <c r="S501" s="68" t="s">
        <v>18255</v>
      </c>
      <c r="U501" s="67" t="s">
        <v>7425</v>
      </c>
      <c r="V501" s="67">
        <v>60</v>
      </c>
      <c r="W501" s="67" t="s">
        <v>22</v>
      </c>
      <c r="X501" s="67" t="s">
        <v>23</v>
      </c>
      <c r="Z501" s="62" t="str">
        <f t="shared" si="131"/>
        <v>131</v>
      </c>
      <c r="AA501" s="62" t="str">
        <f t="shared" si="132"/>
        <v>5111</v>
      </c>
      <c r="AB501" s="62" t="s">
        <v>19</v>
      </c>
      <c r="AC501" s="67">
        <v>3</v>
      </c>
      <c r="AE501" s="67">
        <v>55201</v>
      </c>
      <c r="AF501" s="67">
        <v>165603</v>
      </c>
      <c r="AH501" s="62">
        <f t="shared" si="133"/>
        <v>0</v>
      </c>
      <c r="AI501" s="62" t="str">
        <f t="shared" si="134"/>
        <v>5111</v>
      </c>
      <c r="AN501" s="62">
        <v>8</v>
      </c>
      <c r="AP501" s="62">
        <f t="shared" si="135"/>
        <v>13248.24</v>
      </c>
      <c r="AQ501" s="62" t="str">
        <f t="shared" si="136"/>
        <v>33311</v>
      </c>
      <c r="AR501" s="62" t="str">
        <f t="shared" si="137"/>
        <v>1</v>
      </c>
      <c r="AS501" s="78" t="s">
        <v>7217</v>
      </c>
      <c r="AT501" s="67" t="str">
        <f t="shared" si="138"/>
        <v>632</v>
      </c>
      <c r="AU501" s="67" t="str">
        <f t="shared" si="139"/>
        <v>156</v>
      </c>
      <c r="AY501" s="68" t="s">
        <v>18255</v>
      </c>
      <c r="AZ501" s="68" t="s">
        <v>18255</v>
      </c>
    </row>
    <row r="502" spans="6:52" x14ac:dyDescent="0.25">
      <c r="F502" s="62">
        <v>0</v>
      </c>
      <c r="H502" s="80">
        <v>46171</v>
      </c>
      <c r="I502" s="80">
        <v>46171</v>
      </c>
      <c r="J502" s="62" t="str">
        <f t="shared" si="129"/>
        <v>BH15265</v>
      </c>
      <c r="K502" s="62" t="str">
        <f t="shared" si="130"/>
        <v>XK18055</v>
      </c>
      <c r="L502" s="67" t="s">
        <v>18256</v>
      </c>
      <c r="O502" s="67" t="s">
        <v>15124</v>
      </c>
      <c r="S502" s="68" t="s">
        <v>18256</v>
      </c>
      <c r="U502" s="67" t="s">
        <v>7425</v>
      </c>
      <c r="V502" s="67">
        <v>60</v>
      </c>
      <c r="W502" s="67" t="s">
        <v>45</v>
      </c>
      <c r="X502" s="67" t="s">
        <v>46</v>
      </c>
      <c r="Z502" s="62" t="str">
        <f t="shared" si="131"/>
        <v>131</v>
      </c>
      <c r="AA502" s="62" t="str">
        <f t="shared" si="132"/>
        <v>5111</v>
      </c>
      <c r="AB502" s="62" t="s">
        <v>19</v>
      </c>
      <c r="AC502" s="67">
        <v>2</v>
      </c>
      <c r="AE502" s="67">
        <v>111606</v>
      </c>
      <c r="AF502" s="67">
        <v>223212</v>
      </c>
      <c r="AH502" s="62">
        <f t="shared" si="133"/>
        <v>0</v>
      </c>
      <c r="AI502" s="62" t="str">
        <f t="shared" si="134"/>
        <v>5111</v>
      </c>
      <c r="AN502" s="62">
        <v>8</v>
      </c>
      <c r="AP502" s="62">
        <f t="shared" si="135"/>
        <v>17856.96</v>
      </c>
      <c r="AQ502" s="62" t="str">
        <f t="shared" si="136"/>
        <v>33311</v>
      </c>
      <c r="AR502" s="62" t="str">
        <f t="shared" si="137"/>
        <v>1</v>
      </c>
      <c r="AS502" s="78" t="s">
        <v>7217</v>
      </c>
      <c r="AT502" s="67" t="str">
        <f t="shared" si="138"/>
        <v>632</v>
      </c>
      <c r="AU502" s="67" t="str">
        <f t="shared" si="139"/>
        <v>156</v>
      </c>
      <c r="AY502" s="68" t="s">
        <v>18256</v>
      </c>
      <c r="AZ502" s="68" t="s">
        <v>18256</v>
      </c>
    </row>
    <row r="503" spans="6:52" x14ac:dyDescent="0.25">
      <c r="F503" s="62">
        <v>0</v>
      </c>
      <c r="H503" s="80">
        <v>46171</v>
      </c>
      <c r="I503" s="80">
        <v>46171</v>
      </c>
      <c r="J503" s="62" t="str">
        <f t="shared" si="129"/>
        <v>BH15265</v>
      </c>
      <c r="K503" s="62" t="str">
        <f t="shared" si="130"/>
        <v>XK18055</v>
      </c>
      <c r="L503" s="67" t="s">
        <v>18256</v>
      </c>
      <c r="O503" s="67" t="s">
        <v>15124</v>
      </c>
      <c r="S503" s="68" t="s">
        <v>18256</v>
      </c>
      <c r="U503" s="67" t="s">
        <v>7425</v>
      </c>
      <c r="V503" s="67">
        <v>60</v>
      </c>
      <c r="W503" s="67" t="s">
        <v>20</v>
      </c>
      <c r="X503" s="67" t="s">
        <v>21</v>
      </c>
      <c r="Z503" s="62" t="str">
        <f t="shared" si="131"/>
        <v>131</v>
      </c>
      <c r="AA503" s="62" t="str">
        <f t="shared" si="132"/>
        <v>5111</v>
      </c>
      <c r="AB503" s="62" t="s">
        <v>19</v>
      </c>
      <c r="AC503" s="67">
        <v>5</v>
      </c>
      <c r="AE503" s="67">
        <v>116611</v>
      </c>
      <c r="AF503" s="67">
        <v>583055</v>
      </c>
      <c r="AH503" s="62">
        <f t="shared" si="133"/>
        <v>0</v>
      </c>
      <c r="AI503" s="62" t="str">
        <f t="shared" si="134"/>
        <v>5111</v>
      </c>
      <c r="AN503" s="62">
        <v>8</v>
      </c>
      <c r="AP503" s="62">
        <f t="shared" si="135"/>
        <v>46644.4</v>
      </c>
      <c r="AQ503" s="62" t="str">
        <f t="shared" si="136"/>
        <v>33311</v>
      </c>
      <c r="AR503" s="62" t="str">
        <f t="shared" si="137"/>
        <v>1</v>
      </c>
      <c r="AS503" s="78" t="s">
        <v>7217</v>
      </c>
      <c r="AT503" s="67" t="str">
        <f t="shared" si="138"/>
        <v>632</v>
      </c>
      <c r="AU503" s="67" t="str">
        <f t="shared" si="139"/>
        <v>156</v>
      </c>
      <c r="AY503" s="68" t="s">
        <v>18256</v>
      </c>
      <c r="AZ503" s="68" t="s">
        <v>18256</v>
      </c>
    </row>
    <row r="504" spans="6:52" x14ac:dyDescent="0.25">
      <c r="F504" s="62">
        <v>0</v>
      </c>
      <c r="H504" s="80">
        <v>46171</v>
      </c>
      <c r="I504" s="80">
        <v>46171</v>
      </c>
      <c r="J504" s="62" t="str">
        <f t="shared" si="129"/>
        <v>BH15265</v>
      </c>
      <c r="K504" s="62" t="str">
        <f t="shared" si="130"/>
        <v>XK18055</v>
      </c>
      <c r="L504" s="67" t="s">
        <v>18256</v>
      </c>
      <c r="O504" s="67" t="s">
        <v>15124</v>
      </c>
      <c r="S504" s="68" t="s">
        <v>18256</v>
      </c>
      <c r="U504" s="67" t="s">
        <v>7425</v>
      </c>
      <c r="V504" s="67">
        <v>60</v>
      </c>
      <c r="W504" s="67" t="s">
        <v>41</v>
      </c>
      <c r="X504" s="67" t="s">
        <v>42</v>
      </c>
      <c r="Z504" s="62" t="str">
        <f t="shared" si="131"/>
        <v>131</v>
      </c>
      <c r="AA504" s="62" t="str">
        <f t="shared" si="132"/>
        <v>5111</v>
      </c>
      <c r="AB504" s="62" t="s">
        <v>19</v>
      </c>
      <c r="AC504" s="67">
        <v>3</v>
      </c>
      <c r="AE504" s="67">
        <v>46000</v>
      </c>
      <c r="AF504" s="67">
        <v>138000</v>
      </c>
      <c r="AH504" s="62">
        <f t="shared" si="133"/>
        <v>0</v>
      </c>
      <c r="AI504" s="62" t="str">
        <f t="shared" si="134"/>
        <v>5111</v>
      </c>
      <c r="AN504" s="62">
        <v>8</v>
      </c>
      <c r="AP504" s="62">
        <f t="shared" si="135"/>
        <v>11040</v>
      </c>
      <c r="AQ504" s="62" t="str">
        <f t="shared" si="136"/>
        <v>33311</v>
      </c>
      <c r="AR504" s="62" t="str">
        <f t="shared" si="137"/>
        <v>1</v>
      </c>
      <c r="AS504" s="78" t="s">
        <v>7217</v>
      </c>
      <c r="AT504" s="67" t="str">
        <f t="shared" si="138"/>
        <v>632</v>
      </c>
      <c r="AU504" s="67" t="str">
        <f t="shared" si="139"/>
        <v>156</v>
      </c>
      <c r="AY504" s="68" t="s">
        <v>18256</v>
      </c>
      <c r="AZ504" s="68" t="s">
        <v>18256</v>
      </c>
    </row>
    <row r="505" spans="6:52" x14ac:dyDescent="0.25">
      <c r="F505" s="62">
        <v>0</v>
      </c>
      <c r="H505" s="80">
        <v>46171</v>
      </c>
      <c r="I505" s="80">
        <v>46171</v>
      </c>
      <c r="J505" s="62" t="str">
        <f t="shared" si="129"/>
        <v>BH15265</v>
      </c>
      <c r="K505" s="62" t="str">
        <f t="shared" si="130"/>
        <v>XK18055</v>
      </c>
      <c r="L505" s="67" t="s">
        <v>18256</v>
      </c>
      <c r="O505" s="67" t="s">
        <v>15124</v>
      </c>
      <c r="S505" s="68" t="s">
        <v>18256</v>
      </c>
      <c r="U505" s="67" t="s">
        <v>7425</v>
      </c>
      <c r="V505" s="67">
        <v>60</v>
      </c>
      <c r="W505" s="67" t="s">
        <v>29</v>
      </c>
      <c r="X505" s="67" t="s">
        <v>30</v>
      </c>
      <c r="Z505" s="62" t="str">
        <f t="shared" si="131"/>
        <v>131</v>
      </c>
      <c r="AA505" s="62" t="str">
        <f t="shared" si="132"/>
        <v>5111</v>
      </c>
      <c r="AB505" s="62" t="s">
        <v>19</v>
      </c>
      <c r="AC505" s="67">
        <v>7</v>
      </c>
      <c r="AE505" s="67">
        <v>74250</v>
      </c>
      <c r="AF505" s="67">
        <v>519750</v>
      </c>
      <c r="AH505" s="62">
        <f t="shared" si="133"/>
        <v>0</v>
      </c>
      <c r="AI505" s="62" t="str">
        <f t="shared" si="134"/>
        <v>5111</v>
      </c>
      <c r="AN505" s="62">
        <v>8</v>
      </c>
      <c r="AP505" s="62">
        <f t="shared" si="135"/>
        <v>41580</v>
      </c>
      <c r="AQ505" s="62" t="str">
        <f t="shared" si="136"/>
        <v>33311</v>
      </c>
      <c r="AR505" s="62" t="str">
        <f t="shared" si="137"/>
        <v>1</v>
      </c>
      <c r="AS505" s="78" t="s">
        <v>7217</v>
      </c>
      <c r="AT505" s="67" t="str">
        <f t="shared" si="138"/>
        <v>632</v>
      </c>
      <c r="AU505" s="67" t="str">
        <f t="shared" si="139"/>
        <v>156</v>
      </c>
      <c r="AY505" s="68" t="s">
        <v>18256</v>
      </c>
      <c r="AZ505" s="68" t="s">
        <v>18256</v>
      </c>
    </row>
    <row r="506" spans="6:52" x14ac:dyDescent="0.25">
      <c r="F506" s="62">
        <v>0</v>
      </c>
      <c r="H506" s="80">
        <v>46171</v>
      </c>
      <c r="I506" s="80">
        <v>46171</v>
      </c>
      <c r="J506" s="62" t="str">
        <f t="shared" si="129"/>
        <v>BH15265</v>
      </c>
      <c r="K506" s="62" t="str">
        <f t="shared" si="130"/>
        <v>XK18055</v>
      </c>
      <c r="L506" s="67" t="s">
        <v>18256</v>
      </c>
      <c r="O506" s="67" t="s">
        <v>15124</v>
      </c>
      <c r="S506" s="68" t="s">
        <v>18256</v>
      </c>
      <c r="U506" s="67" t="s">
        <v>7425</v>
      </c>
      <c r="V506" s="67">
        <v>60</v>
      </c>
      <c r="W506" s="67" t="s">
        <v>37</v>
      </c>
      <c r="X506" s="67" t="s">
        <v>38</v>
      </c>
      <c r="Z506" s="62" t="str">
        <f t="shared" si="131"/>
        <v>131</v>
      </c>
      <c r="AA506" s="62" t="str">
        <f t="shared" si="132"/>
        <v>5111</v>
      </c>
      <c r="AB506" s="62" t="s">
        <v>19</v>
      </c>
      <c r="AC506" s="67">
        <v>3</v>
      </c>
      <c r="AE506" s="67">
        <v>43560</v>
      </c>
      <c r="AF506" s="67">
        <v>130680</v>
      </c>
      <c r="AH506" s="62">
        <f t="shared" si="133"/>
        <v>0</v>
      </c>
      <c r="AI506" s="62" t="str">
        <f t="shared" si="134"/>
        <v>5111</v>
      </c>
      <c r="AN506" s="62">
        <v>8</v>
      </c>
      <c r="AP506" s="62">
        <f t="shared" si="135"/>
        <v>10454.4</v>
      </c>
      <c r="AQ506" s="62" t="str">
        <f t="shared" si="136"/>
        <v>33311</v>
      </c>
      <c r="AR506" s="62" t="str">
        <f t="shared" si="137"/>
        <v>1</v>
      </c>
      <c r="AS506" s="78" t="s">
        <v>7217</v>
      </c>
      <c r="AT506" s="67" t="str">
        <f t="shared" si="138"/>
        <v>632</v>
      </c>
      <c r="AU506" s="67" t="str">
        <f t="shared" si="139"/>
        <v>156</v>
      </c>
      <c r="AY506" s="68" t="s">
        <v>18256</v>
      </c>
      <c r="AZ506" s="68" t="s">
        <v>18256</v>
      </c>
    </row>
  </sheetData>
  <autoFilter ref="A1:AZ506"/>
  <phoneticPr fontId="13" type="noConversion"/>
  <dataValidations count="48">
    <dataValidation allowBlank="1" showInputMessage="1" showErrorMessage="1" promptTitle="MISA SME.NET" prompt="Nhập Kiêm phiếu xuất kho._x000a_Nhập 1 hoặc để trống:  Kiêm phiếu xuất kho._x000a_Nhập 0: Không kiêm phiếu xuất kho." sqref="D1">
      <formula1>0</formula1>
      <formula2>0</formula2>
    </dataValidation>
    <dataValidation operator="equal" allowBlank="1" showInputMessage="1" promptTitle="MISA SME.NET" prompt="Nhập Diễn giải_x000a_Tối đa 255 ký tự." sqref="AZ1 S1:S53">
      <formula1>0</formula1>
      <formula2>0</formula2>
    </dataValidation>
    <dataValidation operator="equal" allowBlank="1" showInputMessage="1" promptTitle="MISA SME.NET" prompt="Nhập Số chứng từ phiếu xuất._x000a_Tối đa 20 ký tự._x000a_Lưu ý: Chỉ nhập với hóa đơn bán hàng kiêm phiếu xuất." sqref="K1">
      <formula1>0</formula1>
      <formula2>0</formula2>
    </dataValidation>
    <dataValidation allowBlank="1" showInputMessage="1" showErrorMessage="1" promptTitle="MISA SME.NET" prompt="Nhập số chứng từ bán hàng_x000a_Tối đa 20 ký tự." sqref="J1:J506 K2:K506">
      <formula1>0</formula1>
      <formula2>0</formula2>
    </dataValidation>
    <dataValidation operator="equal" allowBlank="1" showInputMessage="1" promptTitle="MISA SME.NET" prompt="Nhập Tên mặt hàng_x000a_Tối đa 255 ký tự." sqref="X1:X53">
      <formula1>0</formula1>
      <formula2>0</formula2>
    </dataValidation>
    <dataValidation showInputMessage="1" showErrorMessage="1" errorTitle="MISA SME.NET" error="Mã hàng không được để trống!" promptTitle="MISA SME.NET" prompt="Nhập Mã hàng." sqref="W1:W53">
      <formula1>0</formula1>
      <formula2>0</formula2>
    </dataValidation>
    <dataValidation allowBlank="1" showInputMessage="1" promptTitle="MISA SME.NET" prompt="Nhập Tỷ lệ chiết khẩu_x000a_Nhập giá trị trong khoảng 0 - 100." sqref="AG1:AG53">
      <formula1>0</formula1>
      <formula2>0</formula2>
    </dataValidation>
    <dataValidation allowBlank="1" showInputMessage="1" showErrorMessage="1" promptTitle="MISA SME.NET" prompt="Xuất khẩu vào khu phi thuế quan và các trường hợp được coi như xuất khẩu._x000a_Nhập 0 hoặc để trống: Không XK vào khu phi thuế quan và các TH được coi như XK._x000a_Nhập 1: XK vào khu phi thuế quan và các TH được coi như XK." sqref="E1:E53">
      <formula1>0</formula1>
      <formula2>0</formula2>
    </dataValidation>
    <dataValidation type="list" allowBlank="1" showInputMessage="1" showErrorMessage="1" promptTitle="MISA SME.NET" prompt="Nhập Kiêm phiếu xuất kho._x000a_Nhập 1 hoặc để trống:  Kiêm phiếu xuất kho._x000a_Nhập 0: Không kiêm phiếu xuất kho." sqref="D2:D53">
      <formula1>"0,1"</formula1>
      <formula2>0</formula2>
    </dataValidation>
    <dataValidation operator="equal" allowBlank="1" showInputMessage="1" promptTitle="MISA SME.NET" prompt="Nhập Hàng hóa giữ hộ/bán hộ. Đối với QĐ48 không sử dụng cột này mà hạch toán trực tiếp vào tài khoản 002, 003._x000a_Nhập 0 hoặc bỏ trống: Bỏ trống_x000a_Nhập 1: Hàng hóa giữ hô, gia công_x000a_Nhâp 2: Hàng hóa bán hộ, ký gửi" sqref="AX1:AX53">
      <formula1>0</formula1>
      <formula2>0</formula2>
    </dataValidation>
    <dataValidation allowBlank="1" showInputMessage="1" showErrorMessage="1" promptTitle="MISA SME.NET" prompt="Nhập Đã lập hóa đơn_x000a_Nhập 0 hoặc bỏ trống: Chưa lập hóa đơn_x000a_Nhập 1: Đã lập hóa đơn_x000a_" sqref="G1:G53">
      <formula1>0</formula1>
      <formula2>0</formula2>
    </dataValidation>
    <dataValidation allowBlank="1" showInputMessage="1" showErrorMessage="1" promptTitle="MISA SME.NET" prompt="Nhập Phương thức thanh toán._x000a_Nhập 0 hoặc để trống:  Chưa thu tiền_x000a_Nhập 1: Thu tiền ngay - Tiền mặt_x000a_Nhập 2: Thu tiền ngay - Chuyển khoản" sqref="C1:C53">
      <formula1>0</formula1>
      <formula2>0</formula2>
    </dataValidation>
    <dataValidation allowBlank="1" showInputMessage="1" showErrorMessage="1" promptTitle="MISA SME.NET" prompt="Nhập Hình thức bán hàng_x000a_Nhập 0 hoặc bỏ trống: Bán hàng hóa dịch vụ trong nước_x000a_Nhập 1: Bán hàng xuất khẩu_x000a_Nhập 2: Bán hàng đại lý bán đúng giá_x000a_Nhập 3: Bán hàng ủy thác xuất khẩu" sqref="B1:B53">
      <formula1>0</formula1>
      <formula2>0</formula2>
    </dataValidation>
    <dataValidation allowBlank="1" showInputMessage="1" showErrorMessage="1" promptTitle="MISA SME.NET" prompt="Nhập Hiển thị trên sổ_x000a_Nhập 0: Sổ tài chính_x000a_Nhập 1: Sổ quản trị_x000a_Nhập 2 hoặc bỏ trống: Sổ tài chính và quản trị" sqref="A1:A53">
      <formula1>0</formula1>
      <formula2>0</formula2>
    </dataValidation>
    <dataValidation operator="equal" allowBlank="1" showInputMessage="1" promptTitle="MISA SME.NET" prompt="Nhập Lý do xuất._x000a_Tối đa 255 ký tự._x000a_Lưu ý: Chỉ nhập với hóa đơn bán hàng kiếm phiếu xuất." sqref="L1:L53">
      <formula1>0</formula1>
      <formula2>0</formula2>
    </dataValidation>
    <dataValidation operator="equal" allowBlank="1" showInputMessage="1" promptTitle="MISA SME.NET" prompt="Nhập Mã số thuế._x000a_Tối đa 50 ký tự" sqref="R1:R53">
      <formula1>0</formula1>
      <formula2>0</formula2>
    </dataValidation>
    <dataValidation operator="equal" allowBlank="1" showInputMessage="1" promptTitle="MISA SME.NET" prompt="Nhập Địa chỉ_x000a_Tối đa 255 ký tự" sqref="Q1:Q53">
      <formula1>0</formula1>
      <formula2>0</formula2>
    </dataValidation>
    <dataValidation operator="equal" allowBlank="1" showInputMessage="1" promptTitle="MISA SME.NET" prompt="Nhập Ngày hóa đơn." sqref="N1:N53">
      <formula1>0</formula1>
      <formula2>0</formula2>
    </dataValidation>
    <dataValidation operator="equal" allowBlank="1" showInputMessage="1" promptTitle="MISA SME.NET" prompt="Nhập Số hóa đơn._x000a_Tối đa 25 ký tự." sqref="M1:M53">
      <formula1>0</formula1>
      <formula2>0</formula2>
    </dataValidation>
    <dataValidation operator="equal" allowBlank="1" showInputMessage="1" promptTitle="MISA SME.NET" prompt="Nhập Tên khách hàng_x000a_Tối đa 128 ký tự." sqref="P1:P53">
      <formula1>0</formula1>
      <formula2>0</formula2>
    </dataValidation>
    <dataValidation showInputMessage="1" errorTitle="MISA SME.NET 2012" error="Mã khách hàng không được để trống!" promptTitle="MISA SME.NET" prompt="Nhập Mã khách hàng" sqref="O1:O53">
      <formula1>0</formula1>
      <formula2>0</formula2>
    </dataValidation>
    <dataValidation allowBlank="1" showInputMessage="1" showErrorMessage="1" promptTitle="MISA SME.NET" prompt="Nhập Số tài khoản ngân hàng" sqref="T1:T53">
      <formula1>0</formula1>
      <formula2>0</formula2>
    </dataValidation>
    <dataValidation operator="equal" allowBlank="1" showInputMessage="1" promptTitle="MISA SME.NET" prompt="Nhập Mã nhân viên bán hàng." sqref="U1:U53 V1:V1048576">
      <formula1>0</formula1>
      <formula2>0</formula2>
    </dataValidation>
    <dataValidation operator="equal" allowBlank="1" showInputMessage="1" promptTitle="MISA SME.NET" prompt="Nhập đơn giá sau thuế_x000a_Tối đa 14 ký tự." sqref="AD1:AD53">
      <formula1>0</formula1>
      <formula2>0</formula2>
    </dataValidation>
    <dataValidation operator="equal" allowBlank="1" showInputMessage="1" promptTitle="MISA SME.NET" prompt="Nhập Là hàng khuyến mại._x000a_Nhập 0 hoặc để trống: Không là hàng khuyến mại._x000a_Nhập 1: Là hàng khuyến mại." sqref="Y1:Y53">
      <formula1>0</formula1>
      <formula2>0</formula2>
    </dataValidation>
    <dataValidation operator="equal" allowBlank="1" showInputMessage="1" promptTitle="MISA SME.NET" prompt="Nhập Thành tiền_x000a_Tối đa 14 ký tự." sqref="AF1:AF53">
      <formula1>0</formula1>
      <formula2>0</formula2>
    </dataValidation>
    <dataValidation operator="equal" allowBlank="1" showInputMessage="1" promptTitle="MISA SME.NET" prompt="Nhập Đơn giá_x000a_Tối đa 14 ký tự." sqref="AE1:AE53">
      <formula1>0</formula1>
      <formula2>0</formula2>
    </dataValidation>
    <dataValidation operator="equal" allowBlank="1" showInputMessage="1" promptTitle="MISA SME.NET" prompt="Nhập Số lượng_x000a_Tối đa 14 ký tự." sqref="AC1:AC53">
      <formula1>0</formula1>
      <formula2>0</formula2>
    </dataValidation>
    <dataValidation operator="equal" showInputMessage="1" showErrorMessage="1" errorTitle="MISA SME.NET" error="Ngày chứng từ không được để trống!" promptTitle="MISA SME.NET" prompt="Nhập Ngày chứng từ." sqref="I1:I53">
      <formula1>0</formula1>
      <formula2>0</formula2>
    </dataValidation>
    <dataValidation operator="equal" showInputMessage="1" showErrorMessage="1" errorTitle="MISA SME.NET" error="Ngày hạch toán không được để trống!" promptTitle="MISA SME.NET" prompt="Nhập Ngày hạch toán." sqref="H1:H53">
      <formula1>0</formula1>
      <formula2>0</formula2>
    </dataValidation>
    <dataValidation allowBlank="1" showInputMessage="1" promptTitle="MISA SME.NET" prompt="Nhập Thuế suất thuế xuất khẩu._x000a_Lưu ý chỉ nhập với Hình thức bán hàng là (Bán hàng xuất khẩu hoặc Bán hàng ủy thác xuất khẩu)." sqref="AK1:AK53">
      <formula1>0</formula1>
      <formula2>0</formula2>
    </dataValidation>
    <dataValidation allowBlank="1" showInputMessage="1" promptTitle="MISA SME.NET" prompt="Nhập Giá tính thuế xuất khẩu_x000a_Tối đa 14 ký tự._x000a_Lưu ý chỉ nhập với Hình thức bán hàng là (Bán hàng xuất khẩu hoặc Bán hàng ủy thác xuất khẩu)." sqref="AJ1:AJ53">
      <formula1>0</formula1>
      <formula2>0</formula2>
    </dataValidation>
    <dataValidation allowBlank="1" showInputMessage="1" promptTitle="MISA SME.NET" prompt="Nhập Tiền thuế xuất khẩu_x000a_Tối đa 14 ký tự._x000a_Lưu ý chỉ nhập với Hình thức bán hàng là (Bán hàng xuất khẩu hoặc Bán hàng ủy thác xuất khẩu)." sqref="AL1:AL53">
      <formula1>0</formula1>
      <formula2>0</formula2>
    </dataValidation>
    <dataValidation operator="equal" allowBlank="1" showInputMessage="1" promptTitle="MISA SME.NET" prompt="Nhập Tài khoản thuế xuất khẩu._x000a_Lưu ý chỉ nhập với Hình thức bán hàng là (Bán hàng xuất khẩu hoặc Bán hàng ủy thác xuất khẩu)." sqref="AM1:AM53">
      <formula1>0</formula1>
      <formula2>0</formula2>
    </dataValidation>
    <dataValidation operator="equal" allowBlank="1" showInputMessage="1" promptTitle="MISA SME.NET" prompt="Nhập Tỷ lệ tính thuế (Thuế suất KHAC)_x000a_Nếu thuế suất là KHAC thì nhập giá trị lớn hơn 0 đến 100" sqref="AO1:AO53"/>
    <dataValidation allowBlank="1" showInputMessage="1" showErrorMessage="1" promptTitle="MISA SME.NET" prompt="Nhập Lập kèm hóa đơn_x000a_Nhập 0: Không lập kèm hóa đơn_x000a_Nhập 1 hoặc bỏ trống: Lập kèm hóa đơn_x000a_" sqref="F1:F506">
      <formula1>0</formula1>
      <formula2>0</formula2>
    </dataValidation>
    <dataValidation allowBlank="1" showInputMessage="1" showErrorMessage="1" promptTitle="MISA SME" prompt="- Nhập tài khoản kho._x000a_- Bắt buộc nhập với các dòng thuộc hóa đơn bán hàng kiêm phiếu xuất kho có tính chất là Vật tư hàng hóa, Thành phẩm." sqref="AU1:AU506"/>
    <dataValidation allowBlank="1" showInputMessage="1" showErrorMessage="1" promptTitle="MISA SME" prompt="- Nhập tài khoản giá vốn._x000a_- Bắt buộc nhập với các dòng thuộc hóa đơn bán hàng kiêm phiếu xuất kho có tính chất là Vật tư hàng hóa, Thành phẩm." sqref="AT1:AT50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R1:AR506">
      <formula1>0</formula1>
      <formula2>0</formula2>
    </dataValidation>
    <dataValidation showInputMessage="1" showErrorMessage="1" errorTitle="MISA SME.NET" error="Mã hàng không được để trống!" promptTitle="MISA SME.NET" prompt="Nhập Tài khoản doanh thu/Tài khoản có_x000a_Tối đa 20 ký tự" sqref="AA1:AA506">
      <formula1>0</formula1>
      <formula2>0</formula2>
    </dataValidation>
    <dataValidation showInputMessage="1" showErrorMessage="1" errorTitle="MISA SME.NET" error="Mã hàng không được để trống!" promptTitle="MISA SME.NET" prompt="Nhập Tài khoản tiền/Tài khoản chi phí/Tài khoản nợ_x000a_Tối đa 20 ký tự" sqref="Z1:Z506">
      <formula1>0</formula1>
      <formula2>0</formula2>
    </dataValidation>
    <dataValidation operator="equal" allowBlank="1" showInputMessage="1" promptTitle="MISA SME.NET" prompt="Nhập Mã đơn vị tính." sqref="AB1:AB506">
      <formula1>0</formula1>
      <formula2>0</formula2>
    </dataValidation>
    <dataValidation operator="equal" allowBlank="1" showInputMessage="1" promptTitle="MISA SME.NET" prompt="Nhập Tiền chiết khấu_x000a_Tối đa 14 ký tự." sqref="AH1:AH506">
      <formula1>0</formula1>
      <formula2>0</formula2>
    </dataValidation>
    <dataValidation allowBlank="1" showInputMessage="1" promptTitle="MISA SME.NET" prompt="Nhập Tài khoản chiết khấu." sqref="AI1:AI506">
      <formula1>0</formula1>
      <formula2>0</formula2>
    </dataValidation>
    <dataValidation operator="equal" allowBlank="1" showInputMessage="1" promptTitle="MISA SME.NET" prompt="Nhập Tiền thuế giá trị gia tăng_x000a_Tối đa 14 ký tự._x000a_Lưu ý chỉ nhập với Hình thức bán hàng là (Bán hàng hóa dịch vụ trong nước hoặc Bán hàng đại lý bán đúng giá)." sqref="AP1:AP506">
      <formula1>0</formula1>
      <formula2>0</formula2>
    </dataValidation>
    <dataValidation allowBlank="1" showInputMessage="1" promptTitle="MISA SME.NET" prompt="Nhập Tài khoản thuế giá trị gia tăng._x000a_Lưu ý chỉ nhập với Hình thức bán hàng là (Bán hàng hóa dịch vụ trong nước hoặc Bán hàng đại lý bán đúng giá)." sqref="AQ1:AQ506">
      <formula1>0</formula1>
      <formula2>0</formula2>
    </dataValidation>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 sqref="AN1:AN1048576"/>
    <dataValidation allowBlank="1" showInputMessage="1" showErrorMessage="1" promptTitle="MISA SME" prompt="- Nhập Mã kho._x000a_- Bắt buộc nhập với các dòng thuộc hóa đơn bán hàng kiêm phiếu xuất kho có tính chất là Vật tư hàng hóa, Thành phẩm." sqref="AS1:AS104857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964"/>
  <sheetViews>
    <sheetView topLeftCell="A1342" zoomScale="115" zoomScaleNormal="115" workbookViewId="0">
      <selection activeCell="B2942" sqref="B2942:C2942"/>
    </sheetView>
  </sheetViews>
  <sheetFormatPr defaultRowHeight="15" x14ac:dyDescent="0.25"/>
  <cols>
    <col min="2" max="2" width="19.28515625" style="105" bestFit="1" customWidth="1"/>
    <col min="3" max="3" width="25" style="105" customWidth="1"/>
    <col min="4" max="4" width="53.7109375" style="105" customWidth="1"/>
    <col min="5" max="5" width="96.7109375" style="105" customWidth="1"/>
    <col min="6" max="6" width="16.140625" style="105" customWidth="1"/>
    <col min="7" max="9" width="9.140625" style="105"/>
    <col min="10" max="10" width="19" style="105" bestFit="1" customWidth="1"/>
    <col min="11" max="11" width="9.140625" style="105"/>
    <col min="12" max="13" width="26.42578125" style="105" bestFit="1" customWidth="1"/>
    <col min="14" max="14" width="19.7109375" style="105" bestFit="1" customWidth="1"/>
    <col min="15" max="15" width="31.5703125" style="105" bestFit="1" customWidth="1"/>
    <col min="16" max="16384" width="9.140625" style="82"/>
  </cols>
  <sheetData>
    <row r="1" spans="1:15" ht="21" x14ac:dyDescent="0.35">
      <c r="A1" s="81"/>
      <c r="B1" s="81" t="s">
        <v>7386</v>
      </c>
      <c r="C1" s="81"/>
      <c r="D1" s="81"/>
      <c r="E1" s="81"/>
      <c r="F1" s="81"/>
      <c r="G1" s="81"/>
      <c r="H1" s="81"/>
      <c r="I1" s="81"/>
      <c r="J1" s="81"/>
      <c r="K1" s="81"/>
      <c r="L1" s="81"/>
      <c r="M1" s="81"/>
      <c r="N1" s="81"/>
      <c r="O1" s="82"/>
    </row>
    <row r="2" spans="1:15" x14ac:dyDescent="0.25">
      <c r="A2" s="84" t="s">
        <v>1821</v>
      </c>
      <c r="B2" s="83" t="s">
        <v>7387</v>
      </c>
      <c r="C2" s="84" t="s">
        <v>10</v>
      </c>
      <c r="D2" s="84" t="s">
        <v>1829</v>
      </c>
      <c r="E2" s="84" t="s">
        <v>1826</v>
      </c>
      <c r="F2" s="84" t="s">
        <v>7388</v>
      </c>
      <c r="G2" s="84" t="s">
        <v>7389</v>
      </c>
      <c r="H2" s="84" t="s">
        <v>7390</v>
      </c>
      <c r="I2" s="84" t="s">
        <v>7391</v>
      </c>
      <c r="J2" s="84" t="s">
        <v>7392</v>
      </c>
      <c r="K2" s="84" t="s">
        <v>7393</v>
      </c>
      <c r="L2" s="84" t="s">
        <v>7394</v>
      </c>
      <c r="M2" s="84" t="s">
        <v>7395</v>
      </c>
      <c r="N2" s="85" t="s">
        <v>7396</v>
      </c>
      <c r="O2" s="82"/>
    </row>
    <row r="3" spans="1:15" hidden="1" x14ac:dyDescent="0.25">
      <c r="A3" s="87" t="s">
        <v>7398</v>
      </c>
      <c r="B3" s="86" t="s">
        <v>7397</v>
      </c>
      <c r="C3" s="87" t="s">
        <v>7399</v>
      </c>
      <c r="D3" s="87" t="s">
        <v>7400</v>
      </c>
      <c r="E3" s="87" t="s">
        <v>3361</v>
      </c>
      <c r="F3" s="87" t="s">
        <v>7401</v>
      </c>
      <c r="G3" s="87" t="s">
        <v>7402</v>
      </c>
      <c r="H3" s="87" t="s">
        <v>7403</v>
      </c>
      <c r="I3" s="87" t="str">
        <f>+IFERROR(VLOOKUP($H3,'[2]NHÂN VIÊN'!$B:$C,2,0),"")</f>
        <v>Hứa Thị Ngọc Thơ</v>
      </c>
      <c r="J3" s="87" t="str">
        <f t="shared" ref="J3:J66" si="0">+LEFT($B3,2)</f>
        <v>AA</v>
      </c>
      <c r="K3" s="87" t="s">
        <v>7404</v>
      </c>
      <c r="L3" s="87" t="s">
        <v>7404</v>
      </c>
      <c r="M3" s="87" t="str">
        <f>+IFERROR(VLOOKUP($K3,'[2]NHÂN VIÊN'!$H:$I,2,0),"")</f>
        <v>Dương Thị Kim Hồng</v>
      </c>
      <c r="N3" s="88" t="s">
        <v>7405</v>
      </c>
      <c r="O3" s="82"/>
    </row>
    <row r="4" spans="1:15" hidden="1" x14ac:dyDescent="0.25">
      <c r="A4" s="90" t="s">
        <v>7407</v>
      </c>
      <c r="B4" s="89" t="s">
        <v>7406</v>
      </c>
      <c r="C4" s="90" t="s">
        <v>7408</v>
      </c>
      <c r="D4" s="90" t="s">
        <v>7409</v>
      </c>
      <c r="E4" s="90" t="s">
        <v>3361</v>
      </c>
      <c r="F4" s="90" t="s">
        <v>7410</v>
      </c>
      <c r="G4" s="90" t="s">
        <v>7402</v>
      </c>
      <c r="H4" s="91" t="s">
        <v>7411</v>
      </c>
      <c r="I4" s="91" t="str">
        <f>+IFERROR(VLOOKUP($H4,'[2]NHÂN VIÊN'!$B:$C,2,0),"")</f>
        <v>Nguyễn Văn Vinh</v>
      </c>
      <c r="J4" s="91" t="str">
        <f t="shared" si="0"/>
        <v>AA</v>
      </c>
      <c r="K4" s="91" t="s">
        <v>7404</v>
      </c>
      <c r="L4" s="91" t="s">
        <v>7404</v>
      </c>
      <c r="M4" s="91" t="str">
        <f>+IFERROR(VLOOKUP($K4,'[2]NHÂN VIÊN'!$H:$I,2,0),"")</f>
        <v>Dương Thị Kim Hồng</v>
      </c>
      <c r="N4" s="92" t="s">
        <v>1837</v>
      </c>
      <c r="O4" s="82"/>
    </row>
    <row r="5" spans="1:15" hidden="1" x14ac:dyDescent="0.25">
      <c r="A5" s="90" t="s">
        <v>7413</v>
      </c>
      <c r="B5" s="89" t="s">
        <v>7412</v>
      </c>
      <c r="C5" s="90" t="s">
        <v>7414</v>
      </c>
      <c r="D5" s="90" t="s">
        <v>7415</v>
      </c>
      <c r="E5" s="90" t="s">
        <v>7416</v>
      </c>
      <c r="F5" s="90" t="s">
        <v>7417</v>
      </c>
      <c r="G5" s="90" t="s">
        <v>7402</v>
      </c>
      <c r="H5" s="91" t="s">
        <v>7418</v>
      </c>
      <c r="I5" s="91" t="str">
        <f>+IFERROR(VLOOKUP($H5,'[2]NHÂN VIÊN'!$B:$C,2,0),"")</f>
        <v>Trần Hạo Nhị</v>
      </c>
      <c r="J5" s="91" t="str">
        <f t="shared" si="0"/>
        <v>AC</v>
      </c>
      <c r="K5" s="91" t="s">
        <v>1844</v>
      </c>
      <c r="L5" s="91" t="s">
        <v>1844</v>
      </c>
      <c r="M5" s="91" t="str">
        <f>+IFERROR(VLOOKUP($K5,'[2]NHÂN VIÊN'!$H:$I,2,0),"")</f>
        <v>Dương Thị Kim Hồng</v>
      </c>
      <c r="N5" s="92" t="s">
        <v>1837</v>
      </c>
      <c r="O5" s="82"/>
    </row>
    <row r="6" spans="1:15" hidden="1" x14ac:dyDescent="0.25">
      <c r="A6" s="90" t="s">
        <v>7420</v>
      </c>
      <c r="B6" s="89" t="s">
        <v>7419</v>
      </c>
      <c r="C6" s="90" t="s">
        <v>7421</v>
      </c>
      <c r="D6" s="90" t="s">
        <v>7422</v>
      </c>
      <c r="E6" s="90" t="s">
        <v>7423</v>
      </c>
      <c r="F6" s="90" t="s">
        <v>7424</v>
      </c>
      <c r="G6" s="90" t="s">
        <v>7424</v>
      </c>
      <c r="H6" s="91" t="s">
        <v>7425</v>
      </c>
      <c r="I6" s="91" t="str">
        <f>+IFERROR(VLOOKUP($H6,'[2]NHÂN VIÊN'!$B:$C,2,0),"")</f>
        <v>Trần Cao Hoàng Tâm</v>
      </c>
      <c r="J6" s="91" t="str">
        <f t="shared" si="0"/>
        <v>AC</v>
      </c>
      <c r="K6" s="91" t="s">
        <v>1844</v>
      </c>
      <c r="L6" s="91" t="s">
        <v>1844</v>
      </c>
      <c r="M6" s="91" t="str">
        <f>+IFERROR(VLOOKUP($K6,'[2]NHÂN VIÊN'!$H:$I,2,0),"")</f>
        <v>Dương Thị Kim Hồng</v>
      </c>
      <c r="N6" s="92" t="s">
        <v>1837</v>
      </c>
      <c r="O6" s="82"/>
    </row>
    <row r="7" spans="1:15" hidden="1" x14ac:dyDescent="0.25">
      <c r="A7" s="90" t="s">
        <v>7427</v>
      </c>
      <c r="B7" s="89" t="s">
        <v>7426</v>
      </c>
      <c r="C7" s="90" t="s">
        <v>7428</v>
      </c>
      <c r="D7" s="90" t="s">
        <v>7429</v>
      </c>
      <c r="E7" s="90" t="s">
        <v>7423</v>
      </c>
      <c r="F7" s="90" t="s">
        <v>7430</v>
      </c>
      <c r="G7" s="90" t="s">
        <v>7402</v>
      </c>
      <c r="H7" s="91" t="s">
        <v>7411</v>
      </c>
      <c r="I7" s="91" t="str">
        <f>+IFERROR(VLOOKUP($H7,'[2]NHÂN VIÊN'!$B:$C,2,0),"")</f>
        <v>Nguyễn Văn Vinh</v>
      </c>
      <c r="J7" s="91" t="str">
        <f t="shared" si="0"/>
        <v>AC</v>
      </c>
      <c r="K7" s="91" t="s">
        <v>1844</v>
      </c>
      <c r="L7" s="91" t="s">
        <v>1844</v>
      </c>
      <c r="M7" s="91" t="str">
        <f>+IFERROR(VLOOKUP($K7,'[2]NHÂN VIÊN'!$H:$I,2,0),"")</f>
        <v>Dương Thị Kim Hồng</v>
      </c>
      <c r="N7" s="92" t="s">
        <v>1837</v>
      </c>
      <c r="O7" s="82"/>
    </row>
    <row r="8" spans="1:15" hidden="1" x14ac:dyDescent="0.25">
      <c r="A8" s="87" t="s">
        <v>7432</v>
      </c>
      <c r="B8" s="86" t="s">
        <v>7431</v>
      </c>
      <c r="C8" s="87" t="s">
        <v>7433</v>
      </c>
      <c r="D8" s="87" t="s">
        <v>7434</v>
      </c>
      <c r="E8" s="87" t="s">
        <v>7416</v>
      </c>
      <c r="F8" s="87" t="s">
        <v>7435</v>
      </c>
      <c r="G8" s="87" t="s">
        <v>7402</v>
      </c>
      <c r="H8" s="87" t="s">
        <v>7436</v>
      </c>
      <c r="I8" s="87" t="str">
        <f>+IFERROR(VLOOKUP($H8,'[2]NHÂN VIÊN'!$B:$C,2,0),"")</f>
        <v>Nguyễn Quốc Thái</v>
      </c>
      <c r="J8" s="87" t="str">
        <f t="shared" si="0"/>
        <v>AC</v>
      </c>
      <c r="K8" s="87" t="s">
        <v>1844</v>
      </c>
      <c r="L8" s="87" t="s">
        <v>1844</v>
      </c>
      <c r="M8" s="87" t="str">
        <f>+IFERROR(VLOOKUP($K8,'[2]NHÂN VIÊN'!$H:$I,2,0),"")</f>
        <v>Dương Thị Kim Hồng</v>
      </c>
      <c r="N8" s="88" t="s">
        <v>7437</v>
      </c>
      <c r="O8" s="82"/>
    </row>
    <row r="9" spans="1:15" hidden="1" x14ac:dyDescent="0.25">
      <c r="A9" s="90" t="s">
        <v>7439</v>
      </c>
      <c r="B9" s="89" t="s">
        <v>7438</v>
      </c>
      <c r="C9" s="90" t="s">
        <v>7440</v>
      </c>
      <c r="D9" s="90" t="s">
        <v>7441</v>
      </c>
      <c r="E9" s="90" t="s">
        <v>7423</v>
      </c>
      <c r="F9" s="90" t="s">
        <v>7442</v>
      </c>
      <c r="G9" s="90" t="s">
        <v>7402</v>
      </c>
      <c r="H9" s="91" t="s">
        <v>7403</v>
      </c>
      <c r="I9" s="91" t="str">
        <f>+IFERROR(VLOOKUP($H9,'[2]NHÂN VIÊN'!$B:$C,2,0),"")</f>
        <v>Hứa Thị Ngọc Thơ</v>
      </c>
      <c r="J9" s="91" t="str">
        <f t="shared" si="0"/>
        <v>AC</v>
      </c>
      <c r="K9" s="91" t="s">
        <v>1844</v>
      </c>
      <c r="L9" s="91" t="s">
        <v>1844</v>
      </c>
      <c r="M9" s="91" t="str">
        <f>+IFERROR(VLOOKUP($K9,'[2]NHÂN VIÊN'!$H:$I,2,0),"")</f>
        <v>Dương Thị Kim Hồng</v>
      </c>
      <c r="N9" s="92" t="s">
        <v>1837</v>
      </c>
      <c r="O9" s="82"/>
    </row>
    <row r="10" spans="1:15" hidden="1" x14ac:dyDescent="0.25">
      <c r="A10" s="90" t="s">
        <v>7444</v>
      </c>
      <c r="B10" s="89" t="s">
        <v>7443</v>
      </c>
      <c r="C10" s="90" t="s">
        <v>7445</v>
      </c>
      <c r="D10" s="90" t="s">
        <v>7446</v>
      </c>
      <c r="E10" s="90" t="s">
        <v>7423</v>
      </c>
      <c r="F10" s="90" t="s">
        <v>7442</v>
      </c>
      <c r="G10" s="90" t="s">
        <v>7402</v>
      </c>
      <c r="H10" s="91" t="s">
        <v>7403</v>
      </c>
      <c r="I10" s="91" t="str">
        <f>+IFERROR(VLOOKUP($H10,'[2]NHÂN VIÊN'!$B:$C,2,0),"")</f>
        <v>Hứa Thị Ngọc Thơ</v>
      </c>
      <c r="J10" s="91" t="str">
        <f t="shared" si="0"/>
        <v>AC</v>
      </c>
      <c r="K10" s="91" t="s">
        <v>1844</v>
      </c>
      <c r="L10" s="91" t="s">
        <v>1844</v>
      </c>
      <c r="M10" s="91" t="str">
        <f>+IFERROR(VLOOKUP($K10,'[2]NHÂN VIÊN'!$H:$I,2,0),"")</f>
        <v>Dương Thị Kim Hồng</v>
      </c>
      <c r="N10" s="92" t="s">
        <v>1837</v>
      </c>
      <c r="O10" s="82"/>
    </row>
    <row r="11" spans="1:15" hidden="1" x14ac:dyDescent="0.25">
      <c r="A11" s="87" t="s">
        <v>7448</v>
      </c>
      <c r="B11" s="86" t="s">
        <v>7447</v>
      </c>
      <c r="C11" s="87" t="s">
        <v>7449</v>
      </c>
      <c r="D11" s="87" t="s">
        <v>7450</v>
      </c>
      <c r="E11" s="87" t="s">
        <v>7423</v>
      </c>
      <c r="F11" s="87" t="s">
        <v>7442</v>
      </c>
      <c r="G11" s="87" t="s">
        <v>7402</v>
      </c>
      <c r="H11" s="87" t="s">
        <v>7403</v>
      </c>
      <c r="I11" s="87" t="str">
        <f>+IFERROR(VLOOKUP($H11,'[2]NHÂN VIÊN'!$B:$C,2,0),"")</f>
        <v>Hứa Thị Ngọc Thơ</v>
      </c>
      <c r="J11" s="87" t="str">
        <f t="shared" si="0"/>
        <v>AC</v>
      </c>
      <c r="K11" s="87" t="s">
        <v>1844</v>
      </c>
      <c r="L11" s="87" t="s">
        <v>1844</v>
      </c>
      <c r="M11" s="87" t="str">
        <f>+IFERROR(VLOOKUP($K11,'[2]NHÂN VIÊN'!$H:$I,2,0),"")</f>
        <v>Dương Thị Kim Hồng</v>
      </c>
      <c r="N11" s="88" t="s">
        <v>7437</v>
      </c>
      <c r="O11" s="82"/>
    </row>
    <row r="12" spans="1:15" hidden="1" x14ac:dyDescent="0.25">
      <c r="A12" s="87" t="s">
        <v>7452</v>
      </c>
      <c r="B12" s="86" t="s">
        <v>7451</v>
      </c>
      <c r="C12" s="87" t="s">
        <v>7453</v>
      </c>
      <c r="D12" s="87" t="s">
        <v>7454</v>
      </c>
      <c r="E12" s="87" t="s">
        <v>7423</v>
      </c>
      <c r="F12" s="87" t="s">
        <v>7442</v>
      </c>
      <c r="G12" s="87" t="s">
        <v>7402</v>
      </c>
      <c r="H12" s="87" t="s">
        <v>7403</v>
      </c>
      <c r="I12" s="87" t="str">
        <f>+IFERROR(VLOOKUP($H12,'[2]NHÂN VIÊN'!$B:$C,2,0),"")</f>
        <v>Hứa Thị Ngọc Thơ</v>
      </c>
      <c r="J12" s="87" t="str">
        <f t="shared" si="0"/>
        <v>AC</v>
      </c>
      <c r="K12" s="87" t="s">
        <v>1844</v>
      </c>
      <c r="L12" s="87" t="s">
        <v>1844</v>
      </c>
      <c r="M12" s="87" t="str">
        <f>+IFERROR(VLOOKUP($K12,'[2]NHÂN VIÊN'!$H:$I,2,0),"")</f>
        <v>Dương Thị Kim Hồng</v>
      </c>
      <c r="N12" s="88" t="s">
        <v>7437</v>
      </c>
      <c r="O12" s="82"/>
    </row>
    <row r="13" spans="1:15" hidden="1" x14ac:dyDescent="0.25">
      <c r="A13" s="87" t="s">
        <v>7456</v>
      </c>
      <c r="B13" s="86" t="s">
        <v>7455</v>
      </c>
      <c r="C13" s="87" t="s">
        <v>7457</v>
      </c>
      <c r="D13" s="87" t="s">
        <v>7458</v>
      </c>
      <c r="E13" s="87" t="s">
        <v>7416</v>
      </c>
      <c r="F13" s="87" t="s">
        <v>7459</v>
      </c>
      <c r="G13" s="87" t="s">
        <v>7402</v>
      </c>
      <c r="H13" s="87" t="s">
        <v>7403</v>
      </c>
      <c r="I13" s="87" t="str">
        <f>+IFERROR(VLOOKUP($H13,'[2]NHÂN VIÊN'!$B:$C,2,0),"")</f>
        <v>Hứa Thị Ngọc Thơ</v>
      </c>
      <c r="J13" s="87" t="str">
        <f t="shared" si="0"/>
        <v>AC</v>
      </c>
      <c r="K13" s="87" t="s">
        <v>1844</v>
      </c>
      <c r="L13" s="87" t="s">
        <v>1844</v>
      </c>
      <c r="M13" s="87" t="str">
        <f>+IFERROR(VLOOKUP($K13,'[2]NHÂN VIÊN'!$H:$I,2,0),"")</f>
        <v>Dương Thị Kim Hồng</v>
      </c>
      <c r="N13" s="88" t="s">
        <v>7437</v>
      </c>
      <c r="O13" s="82"/>
    </row>
    <row r="14" spans="1:15" hidden="1" x14ac:dyDescent="0.25">
      <c r="A14" s="90" t="s">
        <v>7461</v>
      </c>
      <c r="B14" s="89" t="s">
        <v>7460</v>
      </c>
      <c r="C14" s="90" t="s">
        <v>7462</v>
      </c>
      <c r="D14" s="90" t="s">
        <v>7463</v>
      </c>
      <c r="E14" s="90" t="s">
        <v>7423</v>
      </c>
      <c r="F14" s="90" t="s">
        <v>7401</v>
      </c>
      <c r="G14" s="90" t="s">
        <v>7402</v>
      </c>
      <c r="H14" s="91" t="s">
        <v>7403</v>
      </c>
      <c r="I14" s="91" t="str">
        <f>+IFERROR(VLOOKUP($H14,'[2]NHÂN VIÊN'!$B:$C,2,0),"")</f>
        <v>Hứa Thị Ngọc Thơ</v>
      </c>
      <c r="J14" s="91" t="str">
        <f t="shared" si="0"/>
        <v>AC</v>
      </c>
      <c r="K14" s="91" t="s">
        <v>1844</v>
      </c>
      <c r="L14" s="91" t="s">
        <v>1844</v>
      </c>
      <c r="M14" s="91" t="str">
        <f>+IFERROR(VLOOKUP($K14,'[2]NHÂN VIÊN'!$H:$I,2,0),"")</f>
        <v>Dương Thị Kim Hồng</v>
      </c>
      <c r="N14" s="92" t="s">
        <v>1837</v>
      </c>
      <c r="O14" s="82"/>
    </row>
    <row r="15" spans="1:15" hidden="1" x14ac:dyDescent="0.25">
      <c r="A15" s="87" t="s">
        <v>7465</v>
      </c>
      <c r="B15" s="86" t="s">
        <v>7464</v>
      </c>
      <c r="C15" s="87" t="s">
        <v>7466</v>
      </c>
      <c r="D15" s="87" t="s">
        <v>7467</v>
      </c>
      <c r="E15" s="87" t="s">
        <v>7423</v>
      </c>
      <c r="F15" s="87" t="s">
        <v>7442</v>
      </c>
      <c r="G15" s="87" t="s">
        <v>7402</v>
      </c>
      <c r="H15" s="87" t="s">
        <v>7403</v>
      </c>
      <c r="I15" s="87" t="str">
        <f>+IFERROR(VLOOKUP($H15,'[2]NHÂN VIÊN'!$B:$C,2,0),"")</f>
        <v>Hứa Thị Ngọc Thơ</v>
      </c>
      <c r="J15" s="87" t="str">
        <f t="shared" si="0"/>
        <v>AC</v>
      </c>
      <c r="K15" s="87" t="s">
        <v>1844</v>
      </c>
      <c r="L15" s="87" t="s">
        <v>1844</v>
      </c>
      <c r="M15" s="87" t="str">
        <f>+IFERROR(VLOOKUP($K15,'[2]NHÂN VIÊN'!$H:$I,2,0),"")</f>
        <v>Dương Thị Kim Hồng</v>
      </c>
      <c r="N15" s="88" t="s">
        <v>7437</v>
      </c>
      <c r="O15" s="82"/>
    </row>
    <row r="16" spans="1:15" hidden="1" x14ac:dyDescent="0.25">
      <c r="A16" s="90" t="s">
        <v>7469</v>
      </c>
      <c r="B16" s="89" t="s">
        <v>7468</v>
      </c>
      <c r="C16" s="90" t="s">
        <v>7470</v>
      </c>
      <c r="D16" s="90" t="s">
        <v>7471</v>
      </c>
      <c r="E16" s="90" t="s">
        <v>7423</v>
      </c>
      <c r="F16" s="90" t="s">
        <v>7472</v>
      </c>
      <c r="G16" s="90" t="s">
        <v>7402</v>
      </c>
      <c r="H16" s="91" t="s">
        <v>7436</v>
      </c>
      <c r="I16" s="91" t="str">
        <f>+IFERROR(VLOOKUP($H16,'[2]NHÂN VIÊN'!$B:$C,2,0),"")</f>
        <v>Nguyễn Quốc Thái</v>
      </c>
      <c r="J16" s="91" t="str">
        <f t="shared" si="0"/>
        <v>AC</v>
      </c>
      <c r="K16" s="91" t="s">
        <v>1844</v>
      </c>
      <c r="L16" s="91" t="s">
        <v>1844</v>
      </c>
      <c r="M16" s="91" t="str">
        <f>+IFERROR(VLOOKUP($K16,'[2]NHÂN VIÊN'!$H:$I,2,0),"")</f>
        <v>Dương Thị Kim Hồng</v>
      </c>
      <c r="N16" s="92" t="s">
        <v>1837</v>
      </c>
      <c r="O16" s="82"/>
    </row>
    <row r="17" spans="1:15" hidden="1" x14ac:dyDescent="0.25">
      <c r="A17" s="90" t="s">
        <v>7474</v>
      </c>
      <c r="B17" s="89" t="s">
        <v>7473</v>
      </c>
      <c r="C17" s="90" t="s">
        <v>7475</v>
      </c>
      <c r="D17" s="90" t="s">
        <v>7476</v>
      </c>
      <c r="E17" s="90" t="s">
        <v>7423</v>
      </c>
      <c r="F17" s="90" t="s">
        <v>7410</v>
      </c>
      <c r="G17" s="90" t="s">
        <v>7402</v>
      </c>
      <c r="H17" s="91" t="s">
        <v>7411</v>
      </c>
      <c r="I17" s="91" t="str">
        <f>+IFERROR(VLOOKUP($H17,'[2]NHÂN VIÊN'!$B:$C,2,0),"")</f>
        <v>Nguyễn Văn Vinh</v>
      </c>
      <c r="J17" s="91" t="str">
        <f t="shared" si="0"/>
        <v>AC</v>
      </c>
      <c r="K17" s="91" t="s">
        <v>1844</v>
      </c>
      <c r="L17" s="91" t="s">
        <v>1844</v>
      </c>
      <c r="M17" s="91" t="str">
        <f>+IFERROR(VLOOKUP($K17,'[2]NHÂN VIÊN'!$H:$I,2,0),"")</f>
        <v>Dương Thị Kim Hồng</v>
      </c>
      <c r="N17" s="92" t="s">
        <v>1837</v>
      </c>
      <c r="O17" s="82"/>
    </row>
    <row r="18" spans="1:15" hidden="1" x14ac:dyDescent="0.25">
      <c r="A18" s="90" t="s">
        <v>7478</v>
      </c>
      <c r="B18" s="89" t="s">
        <v>7477</v>
      </c>
      <c r="C18" s="90" t="s">
        <v>7479</v>
      </c>
      <c r="D18" s="90" t="s">
        <v>7480</v>
      </c>
      <c r="E18" s="90" t="s">
        <v>7423</v>
      </c>
      <c r="F18" s="90" t="s">
        <v>7442</v>
      </c>
      <c r="G18" s="90" t="s">
        <v>7402</v>
      </c>
      <c r="H18" s="91" t="s">
        <v>7403</v>
      </c>
      <c r="I18" s="91" t="str">
        <f>+IFERROR(VLOOKUP($H18,'[2]NHÂN VIÊN'!$B:$C,2,0),"")</f>
        <v>Hứa Thị Ngọc Thơ</v>
      </c>
      <c r="J18" s="91" t="str">
        <f t="shared" si="0"/>
        <v>AC</v>
      </c>
      <c r="K18" s="91" t="s">
        <v>1844</v>
      </c>
      <c r="L18" s="91" t="s">
        <v>1844</v>
      </c>
      <c r="M18" s="91" t="str">
        <f>+IFERROR(VLOOKUP($K18,'[2]NHÂN VIÊN'!$H:$I,2,0),"")</f>
        <v>Dương Thị Kim Hồng</v>
      </c>
      <c r="N18" s="92" t="s">
        <v>1837</v>
      </c>
      <c r="O18" s="82"/>
    </row>
    <row r="19" spans="1:15" hidden="1" x14ac:dyDescent="0.25">
      <c r="A19" s="90" t="s">
        <v>7482</v>
      </c>
      <c r="B19" s="89" t="s">
        <v>7481</v>
      </c>
      <c r="C19" s="90" t="s">
        <v>7483</v>
      </c>
      <c r="D19" s="90" t="s">
        <v>7484</v>
      </c>
      <c r="E19" s="90" t="s">
        <v>7423</v>
      </c>
      <c r="F19" s="90" t="s">
        <v>7485</v>
      </c>
      <c r="G19" s="90" t="s">
        <v>7402</v>
      </c>
      <c r="H19" s="91" t="s">
        <v>7411</v>
      </c>
      <c r="I19" s="91" t="str">
        <f>+IFERROR(VLOOKUP($H19,'[2]NHÂN VIÊN'!$B:$C,2,0),"")</f>
        <v>Nguyễn Văn Vinh</v>
      </c>
      <c r="J19" s="91" t="str">
        <f t="shared" si="0"/>
        <v>AC</v>
      </c>
      <c r="K19" s="91" t="s">
        <v>1844</v>
      </c>
      <c r="L19" s="91" t="s">
        <v>1844</v>
      </c>
      <c r="M19" s="91" t="str">
        <f>+IFERROR(VLOOKUP($K19,'[2]NHÂN VIÊN'!$H:$I,2,0),"")</f>
        <v>Dương Thị Kim Hồng</v>
      </c>
      <c r="N19" s="92" t="s">
        <v>1837</v>
      </c>
      <c r="O19" s="82"/>
    </row>
    <row r="20" spans="1:15" hidden="1" x14ac:dyDescent="0.25">
      <c r="A20" s="90" t="s">
        <v>7487</v>
      </c>
      <c r="B20" s="89" t="s">
        <v>7486</v>
      </c>
      <c r="C20" s="90" t="s">
        <v>7488</v>
      </c>
      <c r="D20" s="90" t="s">
        <v>7489</v>
      </c>
      <c r="E20" s="90" t="s">
        <v>3361</v>
      </c>
      <c r="F20" s="90" t="s">
        <v>7490</v>
      </c>
      <c r="G20" s="90" t="s">
        <v>7402</v>
      </c>
      <c r="H20" s="91" t="s">
        <v>7418</v>
      </c>
      <c r="I20" s="91" t="str">
        <f>+IFERROR(VLOOKUP($H20,'[2]NHÂN VIÊN'!$B:$C,2,0),"")</f>
        <v>Trần Hạo Nhị</v>
      </c>
      <c r="J20" s="91" t="str">
        <f t="shared" si="0"/>
        <v>AE</v>
      </c>
      <c r="K20" s="91" t="s">
        <v>1869</v>
      </c>
      <c r="L20" s="91" t="s">
        <v>1869</v>
      </c>
      <c r="M20" s="91" t="str">
        <f>+IFERROR(VLOOKUP($K20,'[2]NHÂN VIÊN'!$H:$I,2,0),"")</f>
        <v>Dương Thị Kim Hồng</v>
      </c>
      <c r="N20" s="92" t="s">
        <v>1837</v>
      </c>
      <c r="O20" s="82"/>
    </row>
    <row r="21" spans="1:15" hidden="1" x14ac:dyDescent="0.25">
      <c r="A21" s="90" t="s">
        <v>7492</v>
      </c>
      <c r="B21" s="89" t="s">
        <v>7491</v>
      </c>
      <c r="C21" s="90" t="s">
        <v>7493</v>
      </c>
      <c r="D21" s="90" t="s">
        <v>7494</v>
      </c>
      <c r="E21" s="90" t="s">
        <v>3361</v>
      </c>
      <c r="F21" s="90" t="s">
        <v>7424</v>
      </c>
      <c r="G21" s="90" t="s">
        <v>7424</v>
      </c>
      <c r="H21" s="91" t="s">
        <v>7425</v>
      </c>
      <c r="I21" s="91" t="str">
        <f>+IFERROR(VLOOKUP($H21,'[2]NHÂN VIÊN'!$B:$C,2,0),"")</f>
        <v>Trần Cao Hoàng Tâm</v>
      </c>
      <c r="J21" s="91" t="str">
        <f t="shared" si="0"/>
        <v>AE</v>
      </c>
      <c r="K21" s="91" t="s">
        <v>1869</v>
      </c>
      <c r="L21" s="91" t="s">
        <v>1869</v>
      </c>
      <c r="M21" s="91" t="str">
        <f>+IFERROR(VLOOKUP($K21,'[2]NHÂN VIÊN'!$H:$I,2,0),"")</f>
        <v>Dương Thị Kim Hồng</v>
      </c>
      <c r="N21" s="92" t="s">
        <v>1837</v>
      </c>
      <c r="O21" s="82"/>
    </row>
    <row r="22" spans="1:15" hidden="1" x14ac:dyDescent="0.25">
      <c r="A22" s="90" t="s">
        <v>7496</v>
      </c>
      <c r="B22" s="89" t="s">
        <v>7495</v>
      </c>
      <c r="C22" s="90" t="s">
        <v>7497</v>
      </c>
      <c r="D22" s="90" t="s">
        <v>7498</v>
      </c>
      <c r="E22" s="90" t="s">
        <v>3361</v>
      </c>
      <c r="F22" s="90" t="s">
        <v>7499</v>
      </c>
      <c r="G22" s="90" t="s">
        <v>7402</v>
      </c>
      <c r="H22" s="91" t="s">
        <v>7436</v>
      </c>
      <c r="I22" s="91" t="str">
        <f>+IFERROR(VLOOKUP($H22,'[2]NHÂN VIÊN'!$B:$C,2,0),"")</f>
        <v>Nguyễn Quốc Thái</v>
      </c>
      <c r="J22" s="91" t="str">
        <f t="shared" si="0"/>
        <v>AE</v>
      </c>
      <c r="K22" s="91" t="s">
        <v>1869</v>
      </c>
      <c r="L22" s="91" t="s">
        <v>1869</v>
      </c>
      <c r="M22" s="91" t="str">
        <f>+IFERROR(VLOOKUP($K22,'[2]NHÂN VIÊN'!$H:$I,2,0),"")</f>
        <v>Dương Thị Kim Hồng</v>
      </c>
      <c r="N22" s="92" t="s">
        <v>1837</v>
      </c>
      <c r="O22" s="82"/>
    </row>
    <row r="23" spans="1:15" hidden="1" x14ac:dyDescent="0.25">
      <c r="A23" s="90" t="s">
        <v>7501</v>
      </c>
      <c r="B23" s="89" t="s">
        <v>7500</v>
      </c>
      <c r="C23" s="90" t="s">
        <v>7502</v>
      </c>
      <c r="D23" s="90" t="s">
        <v>7503</v>
      </c>
      <c r="E23" s="90" t="s">
        <v>3361</v>
      </c>
      <c r="F23" s="90" t="s">
        <v>7424</v>
      </c>
      <c r="G23" s="90" t="s">
        <v>7424</v>
      </c>
      <c r="H23" s="91" t="s">
        <v>7425</v>
      </c>
      <c r="I23" s="91" t="str">
        <f>+IFERROR(VLOOKUP($H23,'[2]NHÂN VIÊN'!$B:$C,2,0),"")</f>
        <v>Trần Cao Hoàng Tâm</v>
      </c>
      <c r="J23" s="91" t="str">
        <f t="shared" si="0"/>
        <v>AE</v>
      </c>
      <c r="K23" s="91" t="s">
        <v>1869</v>
      </c>
      <c r="L23" s="91" t="s">
        <v>1869</v>
      </c>
      <c r="M23" s="91" t="str">
        <f>+IFERROR(VLOOKUP($K23,'[2]NHÂN VIÊN'!$H:$I,2,0),"")</f>
        <v>Dương Thị Kim Hồng</v>
      </c>
      <c r="N23" s="92" t="s">
        <v>1837</v>
      </c>
      <c r="O23" s="82"/>
    </row>
    <row r="24" spans="1:15" hidden="1" x14ac:dyDescent="0.25">
      <c r="A24" s="90" t="s">
        <v>7505</v>
      </c>
      <c r="B24" s="89" t="s">
        <v>7504</v>
      </c>
      <c r="C24" s="90" t="s">
        <v>7506</v>
      </c>
      <c r="D24" s="90" t="s">
        <v>7507</v>
      </c>
      <c r="E24" s="90" t="s">
        <v>3361</v>
      </c>
      <c r="F24" s="90" t="s">
        <v>7442</v>
      </c>
      <c r="G24" s="90" t="s">
        <v>7402</v>
      </c>
      <c r="H24" s="91" t="s">
        <v>7403</v>
      </c>
      <c r="I24" s="91" t="str">
        <f>+IFERROR(VLOOKUP($H24,'[2]NHÂN VIÊN'!$B:$C,2,0),"")</f>
        <v>Hứa Thị Ngọc Thơ</v>
      </c>
      <c r="J24" s="91" t="str">
        <f t="shared" si="0"/>
        <v>AE</v>
      </c>
      <c r="K24" s="91" t="s">
        <v>1869</v>
      </c>
      <c r="L24" s="91" t="s">
        <v>1869</v>
      </c>
      <c r="M24" s="91" t="str">
        <f>+IFERROR(VLOOKUP($K24,'[2]NHÂN VIÊN'!$H:$I,2,0),"")</f>
        <v>Dương Thị Kim Hồng</v>
      </c>
      <c r="N24" s="92" t="s">
        <v>1837</v>
      </c>
      <c r="O24" s="82"/>
    </row>
    <row r="25" spans="1:15" hidden="1" x14ac:dyDescent="0.25">
      <c r="A25" s="87" t="s">
        <v>7509</v>
      </c>
      <c r="B25" s="86" t="s">
        <v>7508</v>
      </c>
      <c r="C25" s="87" t="s">
        <v>7510</v>
      </c>
      <c r="D25" s="87" t="s">
        <v>7511</v>
      </c>
      <c r="E25" s="87" t="s">
        <v>7512</v>
      </c>
      <c r="F25" s="87" t="s">
        <v>7513</v>
      </c>
      <c r="G25" s="87" t="s">
        <v>7402</v>
      </c>
      <c r="H25" s="87" t="s">
        <v>7418</v>
      </c>
      <c r="I25" s="87" t="str">
        <f>+IFERROR(VLOOKUP($H25,'[2]NHÂN VIÊN'!$B:$C,2,0),"")</f>
        <v>Trần Hạo Nhị</v>
      </c>
      <c r="J25" s="87" t="str">
        <f t="shared" si="0"/>
        <v>-</v>
      </c>
      <c r="K25" s="87" t="s">
        <v>7514</v>
      </c>
      <c r="L25" s="87" t="s">
        <v>7514</v>
      </c>
      <c r="M25" s="87" t="str">
        <f>+IFERROR(VLOOKUP($K25,'[2]NHÂN VIÊN'!$H:$I,2,0),"")</f>
        <v>Dương Thị Kim Hồng</v>
      </c>
      <c r="N25" s="88" t="s">
        <v>7515</v>
      </c>
      <c r="O25" s="82"/>
    </row>
    <row r="26" spans="1:15" hidden="1" x14ac:dyDescent="0.25">
      <c r="A26" s="87" t="s">
        <v>7516</v>
      </c>
      <c r="B26" s="86" t="s">
        <v>7508</v>
      </c>
      <c r="C26" s="87" t="s">
        <v>7517</v>
      </c>
      <c r="D26" s="87" t="s">
        <v>7518</v>
      </c>
      <c r="E26" s="87" t="s">
        <v>7512</v>
      </c>
      <c r="F26" s="87" t="s">
        <v>7519</v>
      </c>
      <c r="G26" s="87" t="s">
        <v>7402</v>
      </c>
      <c r="H26" s="87" t="s">
        <v>7418</v>
      </c>
      <c r="I26" s="87" t="str">
        <f>+IFERROR(VLOOKUP($H26,'[2]NHÂN VIÊN'!$B:$C,2,0),"")</f>
        <v>Trần Hạo Nhị</v>
      </c>
      <c r="J26" s="87" t="str">
        <f t="shared" si="0"/>
        <v>-</v>
      </c>
      <c r="K26" s="87" t="s">
        <v>7514</v>
      </c>
      <c r="L26" s="87" t="s">
        <v>7514</v>
      </c>
      <c r="M26" s="87" t="str">
        <f>+IFERROR(VLOOKUP($K26,'[2]NHÂN VIÊN'!$H:$I,2,0),"")</f>
        <v>Dương Thị Kim Hồng</v>
      </c>
      <c r="N26" s="88" t="s">
        <v>7515</v>
      </c>
      <c r="O26" s="82"/>
    </row>
    <row r="27" spans="1:15" hidden="1" x14ac:dyDescent="0.25">
      <c r="A27" s="87" t="s">
        <v>7520</v>
      </c>
      <c r="B27" s="86" t="s">
        <v>7508</v>
      </c>
      <c r="C27" s="87" t="s">
        <v>7521</v>
      </c>
      <c r="D27" s="87" t="s">
        <v>7522</v>
      </c>
      <c r="E27" s="87" t="s">
        <v>7512</v>
      </c>
      <c r="F27" s="87"/>
      <c r="G27" s="87" t="s">
        <v>7523</v>
      </c>
      <c r="H27" s="87" t="s">
        <v>1837</v>
      </c>
      <c r="I27" s="87" t="str">
        <f>+IFERROR(VLOOKUP($H27,'[2]NHÂN VIÊN'!$B:$C,2,0),"")</f>
        <v/>
      </c>
      <c r="J27" s="87" t="str">
        <f t="shared" si="0"/>
        <v>-</v>
      </c>
      <c r="K27" s="87" t="s">
        <v>7514</v>
      </c>
      <c r="L27" s="87" t="s">
        <v>7514</v>
      </c>
      <c r="M27" s="87" t="str">
        <f>+IFERROR(VLOOKUP($K27,'[2]NHÂN VIÊN'!$H:$I,2,0),"")</f>
        <v>Dương Thị Kim Hồng</v>
      </c>
      <c r="N27" s="88" t="s">
        <v>7515</v>
      </c>
      <c r="O27" s="82"/>
    </row>
    <row r="28" spans="1:15" hidden="1" x14ac:dyDescent="0.25">
      <c r="A28" s="87" t="s">
        <v>7524</v>
      </c>
      <c r="B28" s="86" t="s">
        <v>7508</v>
      </c>
      <c r="C28" s="87" t="s">
        <v>7525</v>
      </c>
      <c r="D28" s="87" t="s">
        <v>7526</v>
      </c>
      <c r="E28" s="87" t="s">
        <v>7512</v>
      </c>
      <c r="F28" s="87" t="s">
        <v>7527</v>
      </c>
      <c r="G28" s="87" t="s">
        <v>7402</v>
      </c>
      <c r="H28" s="87" t="s">
        <v>7411</v>
      </c>
      <c r="I28" s="87" t="str">
        <f>+IFERROR(VLOOKUP($H28,'[2]NHÂN VIÊN'!$B:$C,2,0),"")</f>
        <v>Nguyễn Văn Vinh</v>
      </c>
      <c r="J28" s="87" t="str">
        <f t="shared" si="0"/>
        <v>-</v>
      </c>
      <c r="K28" s="87" t="s">
        <v>7514</v>
      </c>
      <c r="L28" s="87" t="s">
        <v>7514</v>
      </c>
      <c r="M28" s="87" t="str">
        <f>+IFERROR(VLOOKUP($K28,'[2]NHÂN VIÊN'!$H:$I,2,0),"")</f>
        <v>Dương Thị Kim Hồng</v>
      </c>
      <c r="N28" s="88" t="s">
        <v>7515</v>
      </c>
      <c r="O28" s="82"/>
    </row>
    <row r="29" spans="1:15" hidden="1" x14ac:dyDescent="0.25">
      <c r="A29" s="87" t="s">
        <v>7528</v>
      </c>
      <c r="B29" s="86" t="s">
        <v>7508</v>
      </c>
      <c r="C29" s="87" t="s">
        <v>7529</v>
      </c>
      <c r="D29" s="87" t="s">
        <v>7530</v>
      </c>
      <c r="E29" s="87" t="s">
        <v>7512</v>
      </c>
      <c r="F29" s="87" t="s">
        <v>7499</v>
      </c>
      <c r="G29" s="87" t="s">
        <v>7402</v>
      </c>
      <c r="H29" s="87" t="s">
        <v>7436</v>
      </c>
      <c r="I29" s="87" t="str">
        <f>+IFERROR(VLOOKUP($H29,'[2]NHÂN VIÊN'!$B:$C,2,0),"")</f>
        <v>Nguyễn Quốc Thái</v>
      </c>
      <c r="J29" s="87" t="str">
        <f t="shared" si="0"/>
        <v>-</v>
      </c>
      <c r="K29" s="87" t="s">
        <v>7514</v>
      </c>
      <c r="L29" s="87" t="s">
        <v>7514</v>
      </c>
      <c r="M29" s="87" t="str">
        <f>+IFERROR(VLOOKUP($K29,'[2]NHÂN VIÊN'!$H:$I,2,0),"")</f>
        <v>Dương Thị Kim Hồng</v>
      </c>
      <c r="N29" s="88" t="s">
        <v>7515</v>
      </c>
      <c r="O29" s="82"/>
    </row>
    <row r="30" spans="1:15" hidden="1" x14ac:dyDescent="0.25">
      <c r="A30" s="87" t="s">
        <v>7531</v>
      </c>
      <c r="B30" s="86" t="s">
        <v>7508</v>
      </c>
      <c r="C30" s="87" t="s">
        <v>7532</v>
      </c>
      <c r="D30" s="87" t="s">
        <v>7533</v>
      </c>
      <c r="E30" s="87" t="s">
        <v>7512</v>
      </c>
      <c r="F30" s="87" t="s">
        <v>7499</v>
      </c>
      <c r="G30" s="87" t="s">
        <v>7402</v>
      </c>
      <c r="H30" s="87" t="s">
        <v>7436</v>
      </c>
      <c r="I30" s="87" t="str">
        <f>+IFERROR(VLOOKUP($H30,'[2]NHÂN VIÊN'!$B:$C,2,0),"")</f>
        <v>Nguyễn Quốc Thái</v>
      </c>
      <c r="J30" s="87" t="str">
        <f t="shared" si="0"/>
        <v>-</v>
      </c>
      <c r="K30" s="87" t="s">
        <v>7514</v>
      </c>
      <c r="L30" s="87" t="s">
        <v>7514</v>
      </c>
      <c r="M30" s="87" t="str">
        <f>+IFERROR(VLOOKUP($K30,'[2]NHÂN VIÊN'!$H:$I,2,0),"")</f>
        <v>Dương Thị Kim Hồng</v>
      </c>
      <c r="N30" s="88" t="s">
        <v>7515</v>
      </c>
      <c r="O30" s="82"/>
    </row>
    <row r="31" spans="1:15" hidden="1" x14ac:dyDescent="0.25">
      <c r="A31" s="87" t="s">
        <v>7534</v>
      </c>
      <c r="B31" s="86" t="s">
        <v>7508</v>
      </c>
      <c r="C31" s="87" t="s">
        <v>7535</v>
      </c>
      <c r="D31" s="87" t="s">
        <v>7536</v>
      </c>
      <c r="E31" s="87" t="s">
        <v>7512</v>
      </c>
      <c r="F31" s="87" t="s">
        <v>7537</v>
      </c>
      <c r="G31" s="87" t="s">
        <v>7537</v>
      </c>
      <c r="H31" s="87" t="s">
        <v>1837</v>
      </c>
      <c r="I31" s="87" t="str">
        <f>+IFERROR(VLOOKUP($H31,'[2]NHÂN VIÊN'!$B:$C,2,0),"")</f>
        <v/>
      </c>
      <c r="J31" s="87" t="str">
        <f t="shared" si="0"/>
        <v>-</v>
      </c>
      <c r="K31" s="87" t="s">
        <v>7514</v>
      </c>
      <c r="L31" s="87" t="s">
        <v>7514</v>
      </c>
      <c r="M31" s="87" t="str">
        <f>+IFERROR(VLOOKUP($K31,'[2]NHÂN VIÊN'!$H:$I,2,0),"")</f>
        <v>Dương Thị Kim Hồng</v>
      </c>
      <c r="N31" s="88" t="s">
        <v>7515</v>
      </c>
      <c r="O31" s="82"/>
    </row>
    <row r="32" spans="1:15" hidden="1" x14ac:dyDescent="0.25">
      <c r="A32" s="87" t="s">
        <v>7538</v>
      </c>
      <c r="B32" s="86" t="s">
        <v>7508</v>
      </c>
      <c r="C32" s="87" t="s">
        <v>7539</v>
      </c>
      <c r="D32" s="87" t="s">
        <v>7540</v>
      </c>
      <c r="E32" s="87" t="s">
        <v>7512</v>
      </c>
      <c r="F32" s="87" t="s">
        <v>7490</v>
      </c>
      <c r="G32" s="87" t="s">
        <v>7402</v>
      </c>
      <c r="H32" s="87" t="s">
        <v>7418</v>
      </c>
      <c r="I32" s="87" t="str">
        <f>+IFERROR(VLOOKUP($H32,'[2]NHÂN VIÊN'!$B:$C,2,0),"")</f>
        <v>Trần Hạo Nhị</v>
      </c>
      <c r="J32" s="87" t="str">
        <f t="shared" si="0"/>
        <v>-</v>
      </c>
      <c r="K32" s="87" t="s">
        <v>7514</v>
      </c>
      <c r="L32" s="87" t="s">
        <v>7514</v>
      </c>
      <c r="M32" s="87" t="str">
        <f>+IFERROR(VLOOKUP($K32,'[2]NHÂN VIÊN'!$H:$I,2,0),"")</f>
        <v>Dương Thị Kim Hồng</v>
      </c>
      <c r="N32" s="88" t="s">
        <v>7515</v>
      </c>
      <c r="O32" s="82"/>
    </row>
    <row r="33" spans="1:15" hidden="1" x14ac:dyDescent="0.25">
      <c r="A33" s="87" t="s">
        <v>7541</v>
      </c>
      <c r="B33" s="86" t="s">
        <v>7508</v>
      </c>
      <c r="C33" s="87" t="s">
        <v>7542</v>
      </c>
      <c r="D33" s="87" t="s">
        <v>7543</v>
      </c>
      <c r="E33" s="87" t="s">
        <v>7512</v>
      </c>
      <c r="F33" s="87" t="s">
        <v>7435</v>
      </c>
      <c r="G33" s="87" t="s">
        <v>7402</v>
      </c>
      <c r="H33" s="87" t="s">
        <v>7436</v>
      </c>
      <c r="I33" s="87" t="str">
        <f>+IFERROR(VLOOKUP($H33,'[2]NHÂN VIÊN'!$B:$C,2,0),"")</f>
        <v>Nguyễn Quốc Thái</v>
      </c>
      <c r="J33" s="87" t="str">
        <f t="shared" si="0"/>
        <v>-</v>
      </c>
      <c r="K33" s="87" t="s">
        <v>7514</v>
      </c>
      <c r="L33" s="87" t="s">
        <v>7514</v>
      </c>
      <c r="M33" s="87" t="str">
        <f>+IFERROR(VLOOKUP($K33,'[2]NHÂN VIÊN'!$H:$I,2,0),"")</f>
        <v>Dương Thị Kim Hồng</v>
      </c>
      <c r="N33" s="88" t="s">
        <v>7515</v>
      </c>
      <c r="O33" s="82"/>
    </row>
    <row r="34" spans="1:15" hidden="1" x14ac:dyDescent="0.25">
      <c r="A34" s="87" t="s">
        <v>7544</v>
      </c>
      <c r="B34" s="86" t="s">
        <v>7508</v>
      </c>
      <c r="C34" s="87" t="s">
        <v>7545</v>
      </c>
      <c r="D34" s="87" t="s">
        <v>7546</v>
      </c>
      <c r="E34" s="87" t="s">
        <v>7512</v>
      </c>
      <c r="F34" s="87" t="s">
        <v>7442</v>
      </c>
      <c r="G34" s="87" t="s">
        <v>7402</v>
      </c>
      <c r="H34" s="87" t="s">
        <v>7403</v>
      </c>
      <c r="I34" s="87" t="str">
        <f>+IFERROR(VLOOKUP($H34,'[2]NHÂN VIÊN'!$B:$C,2,0),"")</f>
        <v>Hứa Thị Ngọc Thơ</v>
      </c>
      <c r="J34" s="87" t="str">
        <f t="shared" si="0"/>
        <v>-</v>
      </c>
      <c r="K34" s="87" t="s">
        <v>7514</v>
      </c>
      <c r="L34" s="87" t="s">
        <v>7514</v>
      </c>
      <c r="M34" s="87" t="str">
        <f>+IFERROR(VLOOKUP($K34,'[2]NHÂN VIÊN'!$H:$I,2,0),"")</f>
        <v>Dương Thị Kim Hồng</v>
      </c>
      <c r="N34" s="88" t="s">
        <v>7515</v>
      </c>
      <c r="O34" s="82"/>
    </row>
    <row r="35" spans="1:15" hidden="1" x14ac:dyDescent="0.25">
      <c r="A35" s="87" t="s">
        <v>7547</v>
      </c>
      <c r="B35" s="86" t="s">
        <v>7508</v>
      </c>
      <c r="C35" s="87" t="s">
        <v>7548</v>
      </c>
      <c r="D35" s="87" t="s">
        <v>7549</v>
      </c>
      <c r="E35" s="87" t="s">
        <v>7512</v>
      </c>
      <c r="F35" s="87" t="s">
        <v>7442</v>
      </c>
      <c r="G35" s="87" t="s">
        <v>7402</v>
      </c>
      <c r="H35" s="87" t="s">
        <v>7403</v>
      </c>
      <c r="I35" s="87" t="str">
        <f>+IFERROR(VLOOKUP($H35,'[2]NHÂN VIÊN'!$B:$C,2,0),"")</f>
        <v>Hứa Thị Ngọc Thơ</v>
      </c>
      <c r="J35" s="87" t="str">
        <f t="shared" si="0"/>
        <v>-</v>
      </c>
      <c r="K35" s="87" t="s">
        <v>7514</v>
      </c>
      <c r="L35" s="87" t="s">
        <v>7514</v>
      </c>
      <c r="M35" s="87" t="str">
        <f>+IFERROR(VLOOKUP($K35,'[2]NHÂN VIÊN'!$H:$I,2,0),"")</f>
        <v>Dương Thị Kim Hồng</v>
      </c>
      <c r="N35" s="88" t="s">
        <v>7515</v>
      </c>
      <c r="O35" s="82"/>
    </row>
    <row r="36" spans="1:15" hidden="1" x14ac:dyDescent="0.25">
      <c r="A36" s="87" t="s">
        <v>7550</v>
      </c>
      <c r="B36" s="86" t="s">
        <v>7508</v>
      </c>
      <c r="C36" s="87" t="s">
        <v>7551</v>
      </c>
      <c r="D36" s="87" t="s">
        <v>7552</v>
      </c>
      <c r="E36" s="87" t="s">
        <v>7512</v>
      </c>
      <c r="F36" s="87"/>
      <c r="G36" s="87" t="s">
        <v>7553</v>
      </c>
      <c r="H36" s="87" t="s">
        <v>1837</v>
      </c>
      <c r="I36" s="87" t="str">
        <f>+IFERROR(VLOOKUP($H36,'[2]NHÂN VIÊN'!$B:$C,2,0),"")</f>
        <v/>
      </c>
      <c r="J36" s="87" t="str">
        <f t="shared" si="0"/>
        <v>-</v>
      </c>
      <c r="K36" s="87" t="s">
        <v>7514</v>
      </c>
      <c r="L36" s="87" t="s">
        <v>7514</v>
      </c>
      <c r="M36" s="87" t="str">
        <f>+IFERROR(VLOOKUP($K36,'[2]NHÂN VIÊN'!$H:$I,2,0),"")</f>
        <v>Dương Thị Kim Hồng</v>
      </c>
      <c r="N36" s="88" t="s">
        <v>7515</v>
      </c>
      <c r="O36" s="82"/>
    </row>
    <row r="37" spans="1:15" hidden="1" x14ac:dyDescent="0.25">
      <c r="A37" s="87" t="s">
        <v>7554</v>
      </c>
      <c r="B37" s="86" t="s">
        <v>7508</v>
      </c>
      <c r="C37" s="87" t="s">
        <v>7555</v>
      </c>
      <c r="D37" s="87" t="s">
        <v>7556</v>
      </c>
      <c r="E37" s="87" t="s">
        <v>7512</v>
      </c>
      <c r="F37" s="87" t="s">
        <v>7499</v>
      </c>
      <c r="G37" s="87" t="s">
        <v>7402</v>
      </c>
      <c r="H37" s="87" t="s">
        <v>7436</v>
      </c>
      <c r="I37" s="87" t="str">
        <f>+IFERROR(VLOOKUP($H37,'[2]NHÂN VIÊN'!$B:$C,2,0),"")</f>
        <v>Nguyễn Quốc Thái</v>
      </c>
      <c r="J37" s="87" t="str">
        <f t="shared" si="0"/>
        <v>-</v>
      </c>
      <c r="K37" s="87" t="s">
        <v>7514</v>
      </c>
      <c r="L37" s="87" t="s">
        <v>7514</v>
      </c>
      <c r="M37" s="87" t="str">
        <f>+IFERROR(VLOOKUP($K37,'[2]NHÂN VIÊN'!$H:$I,2,0),"")</f>
        <v>Dương Thị Kim Hồng</v>
      </c>
      <c r="N37" s="88" t="s">
        <v>7515</v>
      </c>
      <c r="O37" s="82"/>
    </row>
    <row r="38" spans="1:15" hidden="1" x14ac:dyDescent="0.25">
      <c r="A38" s="87" t="s">
        <v>7557</v>
      </c>
      <c r="B38" s="86" t="s">
        <v>7508</v>
      </c>
      <c r="C38" s="87" t="s">
        <v>7558</v>
      </c>
      <c r="D38" s="87" t="s">
        <v>7559</v>
      </c>
      <c r="E38" s="87" t="s">
        <v>7512</v>
      </c>
      <c r="F38" s="87" t="s">
        <v>7499</v>
      </c>
      <c r="G38" s="87" t="s">
        <v>7402</v>
      </c>
      <c r="H38" s="87" t="s">
        <v>7436</v>
      </c>
      <c r="I38" s="87" t="str">
        <f>+IFERROR(VLOOKUP($H38,'[2]NHÂN VIÊN'!$B:$C,2,0),"")</f>
        <v>Nguyễn Quốc Thái</v>
      </c>
      <c r="J38" s="87" t="str">
        <f t="shared" si="0"/>
        <v>-</v>
      </c>
      <c r="K38" s="87" t="s">
        <v>7514</v>
      </c>
      <c r="L38" s="87" t="s">
        <v>7514</v>
      </c>
      <c r="M38" s="87" t="str">
        <f>+IFERROR(VLOOKUP($K38,'[2]NHÂN VIÊN'!$H:$I,2,0),"")</f>
        <v>Dương Thị Kim Hồng</v>
      </c>
      <c r="N38" s="88" t="s">
        <v>7515</v>
      </c>
      <c r="O38" s="82"/>
    </row>
    <row r="39" spans="1:15" hidden="1" x14ac:dyDescent="0.25">
      <c r="A39" s="87" t="s">
        <v>7560</v>
      </c>
      <c r="B39" s="86" t="s">
        <v>7508</v>
      </c>
      <c r="C39" s="87" t="s">
        <v>7561</v>
      </c>
      <c r="D39" s="87" t="s">
        <v>7562</v>
      </c>
      <c r="E39" s="87" t="s">
        <v>7512</v>
      </c>
      <c r="F39" s="87" t="s">
        <v>7513</v>
      </c>
      <c r="G39" s="87" t="s">
        <v>7402</v>
      </c>
      <c r="H39" s="87" t="s">
        <v>7418</v>
      </c>
      <c r="I39" s="87" t="str">
        <f>+IFERROR(VLOOKUP($H39,'[2]NHÂN VIÊN'!$B:$C,2,0),"")</f>
        <v>Trần Hạo Nhị</v>
      </c>
      <c r="J39" s="87" t="str">
        <f t="shared" si="0"/>
        <v>-</v>
      </c>
      <c r="K39" s="87" t="s">
        <v>7514</v>
      </c>
      <c r="L39" s="87" t="s">
        <v>7514</v>
      </c>
      <c r="M39" s="87" t="str">
        <f>+IFERROR(VLOOKUP($K39,'[2]NHÂN VIÊN'!$H:$I,2,0),"")</f>
        <v>Dương Thị Kim Hồng</v>
      </c>
      <c r="N39" s="88" t="s">
        <v>7515</v>
      </c>
      <c r="O39" s="82"/>
    </row>
    <row r="40" spans="1:15" hidden="1" x14ac:dyDescent="0.25">
      <c r="A40" s="87" t="s">
        <v>7564</v>
      </c>
      <c r="B40" s="86" t="s">
        <v>7563</v>
      </c>
      <c r="C40" s="87" t="s">
        <v>7565</v>
      </c>
      <c r="D40" s="87" t="s">
        <v>7566</v>
      </c>
      <c r="E40" s="87" t="s">
        <v>7512</v>
      </c>
      <c r="F40" s="87" t="s">
        <v>7567</v>
      </c>
      <c r="G40" s="87" t="s">
        <v>7567</v>
      </c>
      <c r="H40" s="87" t="s">
        <v>1837</v>
      </c>
      <c r="I40" s="87" t="str">
        <f>+IFERROR(VLOOKUP($H40,'[2]NHÂN VIÊN'!$B:$C,2,0),"")</f>
        <v/>
      </c>
      <c r="J40" s="87" t="str">
        <f t="shared" si="0"/>
        <v>BH</v>
      </c>
      <c r="K40" s="87" t="s">
        <v>7514</v>
      </c>
      <c r="L40" s="87" t="s">
        <v>7514</v>
      </c>
      <c r="M40" s="87" t="str">
        <f>+IFERROR(VLOOKUP($K40,'[2]NHÂN VIÊN'!$H:$I,2,0),"")</f>
        <v>Dương Thị Kim Hồng</v>
      </c>
      <c r="N40" s="88" t="s">
        <v>7515</v>
      </c>
      <c r="O40" s="82"/>
    </row>
    <row r="41" spans="1:15" hidden="1" x14ac:dyDescent="0.25">
      <c r="A41" s="87" t="s">
        <v>7569</v>
      </c>
      <c r="B41" s="86" t="s">
        <v>7568</v>
      </c>
      <c r="C41" s="87" t="s">
        <v>7570</v>
      </c>
      <c r="D41" s="87" t="s">
        <v>7571</v>
      </c>
      <c r="E41" s="87" t="s">
        <v>7512</v>
      </c>
      <c r="F41" s="87" t="s">
        <v>7572</v>
      </c>
      <c r="G41" s="87" t="s">
        <v>7572</v>
      </c>
      <c r="H41" s="87" t="s">
        <v>1837</v>
      </c>
      <c r="I41" s="87" t="str">
        <f>+IFERROR(VLOOKUP($H41,'[2]NHÂN VIÊN'!$B:$C,2,0),"")</f>
        <v/>
      </c>
      <c r="J41" s="87" t="str">
        <f t="shared" si="0"/>
        <v>BH</v>
      </c>
      <c r="K41" s="87" t="s">
        <v>7514</v>
      </c>
      <c r="L41" s="87" t="s">
        <v>7514</v>
      </c>
      <c r="M41" s="87" t="str">
        <f>+IFERROR(VLOOKUP($K41,'[2]NHÂN VIÊN'!$H:$I,2,0),"")</f>
        <v>Dương Thị Kim Hồng</v>
      </c>
      <c r="N41" s="88" t="s">
        <v>7515</v>
      </c>
      <c r="O41" s="82"/>
    </row>
    <row r="42" spans="1:15" hidden="1" x14ac:dyDescent="0.25">
      <c r="A42" s="87" t="s">
        <v>7573</v>
      </c>
      <c r="B42" s="86" t="s">
        <v>7508</v>
      </c>
      <c r="C42" s="87" t="s">
        <v>7574</v>
      </c>
      <c r="D42" s="87" t="s">
        <v>7575</v>
      </c>
      <c r="E42" s="87" t="s">
        <v>7512</v>
      </c>
      <c r="F42" s="87"/>
      <c r="G42" s="87" t="s">
        <v>7567</v>
      </c>
      <c r="H42" s="87" t="s">
        <v>1837</v>
      </c>
      <c r="I42" s="87" t="str">
        <f>+IFERROR(VLOOKUP($H42,'[2]NHÂN VIÊN'!$B:$C,2,0),"")</f>
        <v/>
      </c>
      <c r="J42" s="87" t="str">
        <f t="shared" si="0"/>
        <v>-</v>
      </c>
      <c r="K42" s="87" t="s">
        <v>7514</v>
      </c>
      <c r="L42" s="87" t="s">
        <v>7514</v>
      </c>
      <c r="M42" s="87" t="str">
        <f>+IFERROR(VLOOKUP($K42,'[2]NHÂN VIÊN'!$H:$I,2,0),"")</f>
        <v>Dương Thị Kim Hồng</v>
      </c>
      <c r="N42" s="88" t="s">
        <v>7515</v>
      </c>
      <c r="O42" s="82"/>
    </row>
    <row r="43" spans="1:15" hidden="1" x14ac:dyDescent="0.25">
      <c r="A43" s="87" t="s">
        <v>7577</v>
      </c>
      <c r="B43" s="86" t="s">
        <v>7576</v>
      </c>
      <c r="C43" s="87" t="s">
        <v>7578</v>
      </c>
      <c r="D43" s="87" t="s">
        <v>7579</v>
      </c>
      <c r="E43" s="87" t="s">
        <v>7512</v>
      </c>
      <c r="F43" s="87" t="s">
        <v>7553</v>
      </c>
      <c r="G43" s="87" t="s">
        <v>7553</v>
      </c>
      <c r="H43" s="87" t="s">
        <v>1837</v>
      </c>
      <c r="I43" s="87" t="str">
        <f>+IFERROR(VLOOKUP($H43,'[2]NHÂN VIÊN'!$B:$C,2,0),"")</f>
        <v/>
      </c>
      <c r="J43" s="87" t="str">
        <f t="shared" si="0"/>
        <v>BH</v>
      </c>
      <c r="K43" s="87" t="s">
        <v>7514</v>
      </c>
      <c r="L43" s="87" t="s">
        <v>7514</v>
      </c>
      <c r="M43" s="87" t="str">
        <f>+IFERROR(VLOOKUP($K43,'[2]NHÂN VIÊN'!$H:$I,2,0),"")</f>
        <v>Dương Thị Kim Hồng</v>
      </c>
      <c r="N43" s="88" t="s">
        <v>7515</v>
      </c>
      <c r="O43" s="82"/>
    </row>
    <row r="44" spans="1:15" hidden="1" x14ac:dyDescent="0.25">
      <c r="A44" s="87" t="s">
        <v>7581</v>
      </c>
      <c r="B44" s="86" t="s">
        <v>7580</v>
      </c>
      <c r="C44" s="87" t="s">
        <v>7582</v>
      </c>
      <c r="D44" s="87" t="s">
        <v>7583</v>
      </c>
      <c r="E44" s="87" t="s">
        <v>7512</v>
      </c>
      <c r="F44" s="87" t="s">
        <v>7584</v>
      </c>
      <c r="G44" s="87" t="s">
        <v>7584</v>
      </c>
      <c r="H44" s="87" t="s">
        <v>1837</v>
      </c>
      <c r="I44" s="87" t="str">
        <f>+IFERROR(VLOOKUP($H44,'[2]NHÂN VIÊN'!$B:$C,2,0),"")</f>
        <v/>
      </c>
      <c r="J44" s="87" t="str">
        <f t="shared" si="0"/>
        <v>BH</v>
      </c>
      <c r="K44" s="87" t="s">
        <v>7514</v>
      </c>
      <c r="L44" s="87" t="s">
        <v>7514</v>
      </c>
      <c r="M44" s="87" t="str">
        <f>+IFERROR(VLOOKUP($K44,'[2]NHÂN VIÊN'!$H:$I,2,0),"")</f>
        <v>Dương Thị Kim Hồng</v>
      </c>
      <c r="N44" s="88" t="s">
        <v>7515</v>
      </c>
      <c r="O44" s="82"/>
    </row>
    <row r="45" spans="1:15" hidden="1" x14ac:dyDescent="0.25">
      <c r="A45" s="87" t="s">
        <v>7586</v>
      </c>
      <c r="B45" s="86" t="s">
        <v>7585</v>
      </c>
      <c r="C45" s="87" t="s">
        <v>7587</v>
      </c>
      <c r="D45" s="87" t="s">
        <v>7588</v>
      </c>
      <c r="E45" s="87" t="s">
        <v>7512</v>
      </c>
      <c r="F45" s="87" t="s">
        <v>7589</v>
      </c>
      <c r="G45" s="87" t="s">
        <v>7589</v>
      </c>
      <c r="H45" s="87" t="s">
        <v>1837</v>
      </c>
      <c r="I45" s="87" t="str">
        <f>+IFERROR(VLOOKUP($H45,'[2]NHÂN VIÊN'!$B:$C,2,0),"")</f>
        <v/>
      </c>
      <c r="J45" s="87" t="str">
        <f t="shared" si="0"/>
        <v>BH</v>
      </c>
      <c r="K45" s="87" t="s">
        <v>7514</v>
      </c>
      <c r="L45" s="87" t="s">
        <v>7514</v>
      </c>
      <c r="M45" s="87" t="str">
        <f>+IFERROR(VLOOKUP($K45,'[2]NHÂN VIÊN'!$H:$I,2,0),"")</f>
        <v>Dương Thị Kim Hồng</v>
      </c>
      <c r="N45" s="88" t="s">
        <v>7515</v>
      </c>
      <c r="O45" s="82"/>
    </row>
    <row r="46" spans="1:15" hidden="1" x14ac:dyDescent="0.25">
      <c r="A46" s="87" t="s">
        <v>7591</v>
      </c>
      <c r="B46" s="86" t="s">
        <v>7590</v>
      </c>
      <c r="C46" s="87" t="s">
        <v>7592</v>
      </c>
      <c r="D46" s="87" t="s">
        <v>7593</v>
      </c>
      <c r="E46" s="87" t="s">
        <v>7512</v>
      </c>
      <c r="F46" s="87" t="s">
        <v>7499</v>
      </c>
      <c r="G46" s="87" t="s">
        <v>7402</v>
      </c>
      <c r="H46" s="87" t="s">
        <v>7436</v>
      </c>
      <c r="I46" s="87" t="str">
        <f>+IFERROR(VLOOKUP($H46,'[2]NHÂN VIÊN'!$B:$C,2,0),"")</f>
        <v>Nguyễn Quốc Thái</v>
      </c>
      <c r="J46" s="87" t="str">
        <f t="shared" si="0"/>
        <v>BH</v>
      </c>
      <c r="K46" s="87" t="s">
        <v>7514</v>
      </c>
      <c r="L46" s="87" t="s">
        <v>7514</v>
      </c>
      <c r="M46" s="87" t="str">
        <f>+IFERROR(VLOOKUP($K46,'[2]NHÂN VIÊN'!$H:$I,2,0),"")</f>
        <v>Dương Thị Kim Hồng</v>
      </c>
      <c r="N46" s="88" t="s">
        <v>7515</v>
      </c>
      <c r="O46" s="82"/>
    </row>
    <row r="47" spans="1:15" hidden="1" x14ac:dyDescent="0.25">
      <c r="A47" s="87" t="s">
        <v>7595</v>
      </c>
      <c r="B47" s="86" t="s">
        <v>7594</v>
      </c>
      <c r="C47" s="87" t="s">
        <v>7596</v>
      </c>
      <c r="D47" s="87" t="s">
        <v>7597</v>
      </c>
      <c r="E47" s="87" t="s">
        <v>7512</v>
      </c>
      <c r="F47" s="87" t="s">
        <v>7598</v>
      </c>
      <c r="G47" s="87" t="s">
        <v>7598</v>
      </c>
      <c r="H47" s="87" t="s">
        <v>7425</v>
      </c>
      <c r="I47" s="87" t="str">
        <f>+IFERROR(VLOOKUP($H47,'[2]NHÂN VIÊN'!$B:$C,2,0),"")</f>
        <v>Trần Cao Hoàng Tâm</v>
      </c>
      <c r="J47" s="87" t="str">
        <f t="shared" si="0"/>
        <v>BH</v>
      </c>
      <c r="K47" s="87" t="s">
        <v>7514</v>
      </c>
      <c r="L47" s="87" t="s">
        <v>7514</v>
      </c>
      <c r="M47" s="87" t="str">
        <f>+IFERROR(VLOOKUP($K47,'[2]NHÂN VIÊN'!$H:$I,2,0),"")</f>
        <v>Dương Thị Kim Hồng</v>
      </c>
      <c r="N47" s="88" t="s">
        <v>7515</v>
      </c>
      <c r="O47" s="82"/>
    </row>
    <row r="48" spans="1:15" hidden="1" x14ac:dyDescent="0.25">
      <c r="A48" s="87" t="s">
        <v>7600</v>
      </c>
      <c r="B48" s="86" t="s">
        <v>7599</v>
      </c>
      <c r="C48" s="87" t="s">
        <v>7601</v>
      </c>
      <c r="D48" s="87" t="s">
        <v>7602</v>
      </c>
      <c r="E48" s="87" t="s">
        <v>7512</v>
      </c>
      <c r="F48" s="87" t="s">
        <v>7523</v>
      </c>
      <c r="G48" s="87" t="s">
        <v>7523</v>
      </c>
      <c r="H48" s="87" t="s">
        <v>7425</v>
      </c>
      <c r="I48" s="87" t="str">
        <f>+IFERROR(VLOOKUP($H48,'[2]NHÂN VIÊN'!$B:$C,2,0),"")</f>
        <v>Trần Cao Hoàng Tâm</v>
      </c>
      <c r="J48" s="87" t="str">
        <f t="shared" si="0"/>
        <v>BH</v>
      </c>
      <c r="K48" s="87" t="s">
        <v>7514</v>
      </c>
      <c r="L48" s="87" t="s">
        <v>7514</v>
      </c>
      <c r="M48" s="87" t="str">
        <f>+IFERROR(VLOOKUP($K48,'[2]NHÂN VIÊN'!$H:$I,2,0),"")</f>
        <v>Dương Thị Kim Hồng</v>
      </c>
      <c r="N48" s="88" t="s">
        <v>7515</v>
      </c>
      <c r="O48" s="82"/>
    </row>
    <row r="49" spans="1:15" hidden="1" x14ac:dyDescent="0.25">
      <c r="A49" s="87" t="s">
        <v>7604</v>
      </c>
      <c r="B49" s="86" t="s">
        <v>7603</v>
      </c>
      <c r="C49" s="87" t="s">
        <v>7605</v>
      </c>
      <c r="D49" s="87" t="s">
        <v>7606</v>
      </c>
      <c r="E49" s="87" t="s">
        <v>7512</v>
      </c>
      <c r="F49" s="87" t="s">
        <v>7607</v>
      </c>
      <c r="G49" s="87" t="s">
        <v>7607</v>
      </c>
      <c r="H49" s="87" t="s">
        <v>1837</v>
      </c>
      <c r="I49" s="87" t="str">
        <f>+IFERROR(VLOOKUP($H49,'[2]NHÂN VIÊN'!$B:$C,2,0),"")</f>
        <v/>
      </c>
      <c r="J49" s="87" t="str">
        <f t="shared" si="0"/>
        <v>BH</v>
      </c>
      <c r="K49" s="87" t="s">
        <v>7514</v>
      </c>
      <c r="L49" s="87" t="s">
        <v>7514</v>
      </c>
      <c r="M49" s="87" t="str">
        <f>+IFERROR(VLOOKUP($K49,'[2]NHÂN VIÊN'!$H:$I,2,0),"")</f>
        <v>Dương Thị Kim Hồng</v>
      </c>
      <c r="N49" s="88" t="s">
        <v>7515</v>
      </c>
      <c r="O49" s="82"/>
    </row>
    <row r="50" spans="1:15" hidden="1" x14ac:dyDescent="0.25">
      <c r="A50" s="87" t="s">
        <v>7608</v>
      </c>
      <c r="B50" s="86" t="s">
        <v>7508</v>
      </c>
      <c r="C50" s="87" t="s">
        <v>7609</v>
      </c>
      <c r="D50" s="87" t="s">
        <v>7610</v>
      </c>
      <c r="E50" s="87" t="s">
        <v>7512</v>
      </c>
      <c r="F50" s="87"/>
      <c r="G50" s="87" t="s">
        <v>7553</v>
      </c>
      <c r="H50" s="87" t="s">
        <v>1837</v>
      </c>
      <c r="I50" s="87" t="str">
        <f>+IFERROR(VLOOKUP($H50,'[2]NHÂN VIÊN'!$B:$C,2,0),"")</f>
        <v/>
      </c>
      <c r="J50" s="87" t="str">
        <f t="shared" si="0"/>
        <v>-</v>
      </c>
      <c r="K50" s="87" t="s">
        <v>7514</v>
      </c>
      <c r="L50" s="87" t="s">
        <v>7514</v>
      </c>
      <c r="M50" s="87" t="str">
        <f>+IFERROR(VLOOKUP($K50,'[2]NHÂN VIÊN'!$H:$I,2,0),"")</f>
        <v>Dương Thị Kim Hồng</v>
      </c>
      <c r="N50" s="88" t="s">
        <v>7515</v>
      </c>
      <c r="O50" s="82"/>
    </row>
    <row r="51" spans="1:15" hidden="1" x14ac:dyDescent="0.25">
      <c r="A51" s="87" t="s">
        <v>7612</v>
      </c>
      <c r="B51" s="86" t="s">
        <v>7611</v>
      </c>
      <c r="C51" s="87" t="s">
        <v>7613</v>
      </c>
      <c r="D51" s="87" t="s">
        <v>7614</v>
      </c>
      <c r="E51" s="87" t="s">
        <v>7512</v>
      </c>
      <c r="F51" s="87" t="s">
        <v>7424</v>
      </c>
      <c r="G51" s="87" t="s">
        <v>7424</v>
      </c>
      <c r="H51" s="87" t="s">
        <v>7425</v>
      </c>
      <c r="I51" s="87" t="str">
        <f>+IFERROR(VLOOKUP($H51,'[2]NHÂN VIÊN'!$B:$C,2,0),"")</f>
        <v>Trần Cao Hoàng Tâm</v>
      </c>
      <c r="J51" s="87" t="str">
        <f t="shared" si="0"/>
        <v>BH</v>
      </c>
      <c r="K51" s="87" t="s">
        <v>7514</v>
      </c>
      <c r="L51" s="87" t="s">
        <v>7514</v>
      </c>
      <c r="M51" s="87" t="str">
        <f>+IFERROR(VLOOKUP($K51,'[2]NHÂN VIÊN'!$H:$I,2,0),"")</f>
        <v>Dương Thị Kim Hồng</v>
      </c>
      <c r="N51" s="88" t="s">
        <v>7515</v>
      </c>
      <c r="O51" s="82"/>
    </row>
    <row r="52" spans="1:15" hidden="1" x14ac:dyDescent="0.25">
      <c r="A52" s="87" t="s">
        <v>7616</v>
      </c>
      <c r="B52" s="86" t="s">
        <v>7615</v>
      </c>
      <c r="C52" s="87" t="s">
        <v>7617</v>
      </c>
      <c r="D52" s="87" t="s">
        <v>7618</v>
      </c>
      <c r="E52" s="87" t="s">
        <v>7512</v>
      </c>
      <c r="F52" s="87" t="s">
        <v>7424</v>
      </c>
      <c r="G52" s="87" t="s">
        <v>7424</v>
      </c>
      <c r="H52" s="87" t="s">
        <v>7425</v>
      </c>
      <c r="I52" s="87" t="str">
        <f>+IFERROR(VLOOKUP($H52,'[2]NHÂN VIÊN'!$B:$C,2,0),"")</f>
        <v>Trần Cao Hoàng Tâm</v>
      </c>
      <c r="J52" s="87" t="str">
        <f t="shared" si="0"/>
        <v>BH</v>
      </c>
      <c r="K52" s="87" t="s">
        <v>7514</v>
      </c>
      <c r="L52" s="87" t="s">
        <v>7514</v>
      </c>
      <c r="M52" s="87" t="str">
        <f>+IFERROR(VLOOKUP($K52,'[2]NHÂN VIÊN'!$H:$I,2,0),"")</f>
        <v>Dương Thị Kim Hồng</v>
      </c>
      <c r="N52" s="88" t="s">
        <v>7515</v>
      </c>
      <c r="O52" s="82"/>
    </row>
    <row r="53" spans="1:15" hidden="1" x14ac:dyDescent="0.25">
      <c r="A53" s="87" t="s">
        <v>7620</v>
      </c>
      <c r="B53" s="86" t="s">
        <v>7619</v>
      </c>
      <c r="C53" s="87" t="s">
        <v>7621</v>
      </c>
      <c r="D53" s="87" t="s">
        <v>7622</v>
      </c>
      <c r="E53" s="87" t="s">
        <v>7512</v>
      </c>
      <c r="F53" s="87" t="s">
        <v>7607</v>
      </c>
      <c r="G53" s="87" t="s">
        <v>7607</v>
      </c>
      <c r="H53" s="87" t="s">
        <v>1837</v>
      </c>
      <c r="I53" s="87" t="str">
        <f>+IFERROR(VLOOKUP($H53,'[2]NHÂN VIÊN'!$B:$C,2,0),"")</f>
        <v/>
      </c>
      <c r="J53" s="87" t="str">
        <f t="shared" si="0"/>
        <v>BH</v>
      </c>
      <c r="K53" s="87" t="s">
        <v>7514</v>
      </c>
      <c r="L53" s="87" t="s">
        <v>7514</v>
      </c>
      <c r="M53" s="87" t="str">
        <f>+IFERROR(VLOOKUP($K53,'[2]NHÂN VIÊN'!$H:$I,2,0),"")</f>
        <v>Dương Thị Kim Hồng</v>
      </c>
      <c r="N53" s="88" t="s">
        <v>7515</v>
      </c>
      <c r="O53" s="82"/>
    </row>
    <row r="54" spans="1:15" hidden="1" x14ac:dyDescent="0.25">
      <c r="A54" s="87" t="s">
        <v>7623</v>
      </c>
      <c r="B54" s="86" t="s">
        <v>7508</v>
      </c>
      <c r="C54" s="87" t="s">
        <v>7624</v>
      </c>
      <c r="D54" s="87" t="s">
        <v>7625</v>
      </c>
      <c r="E54" s="87" t="s">
        <v>7512</v>
      </c>
      <c r="F54" s="87"/>
      <c r="G54" s="87" t="s">
        <v>7584</v>
      </c>
      <c r="H54" s="87" t="s">
        <v>1837</v>
      </c>
      <c r="I54" s="87" t="str">
        <f>+IFERROR(VLOOKUP($H54,'[2]NHÂN VIÊN'!$B:$C,2,0),"")</f>
        <v/>
      </c>
      <c r="J54" s="87" t="str">
        <f t="shared" si="0"/>
        <v>-</v>
      </c>
      <c r="K54" s="87" t="s">
        <v>7514</v>
      </c>
      <c r="L54" s="87" t="s">
        <v>7514</v>
      </c>
      <c r="M54" s="87" t="str">
        <f>+IFERROR(VLOOKUP($K54,'[2]NHÂN VIÊN'!$H:$I,2,0),"")</f>
        <v>Dương Thị Kim Hồng</v>
      </c>
      <c r="N54" s="88" t="s">
        <v>7515</v>
      </c>
      <c r="O54" s="82"/>
    </row>
    <row r="55" spans="1:15" hidden="1" x14ac:dyDescent="0.25">
      <c r="A55" s="87" t="s">
        <v>7626</v>
      </c>
      <c r="B55" s="86" t="s">
        <v>7508</v>
      </c>
      <c r="C55" s="87" t="s">
        <v>7627</v>
      </c>
      <c r="D55" s="87" t="s">
        <v>7628</v>
      </c>
      <c r="E55" s="87" t="s">
        <v>7512</v>
      </c>
      <c r="F55" s="87"/>
      <c r="G55" s="87" t="s">
        <v>7629</v>
      </c>
      <c r="H55" s="87" t="s">
        <v>1837</v>
      </c>
      <c r="I55" s="87" t="str">
        <f>+IFERROR(VLOOKUP($H55,'[2]NHÂN VIÊN'!$B:$C,2,0),"")</f>
        <v/>
      </c>
      <c r="J55" s="87" t="str">
        <f t="shared" si="0"/>
        <v>-</v>
      </c>
      <c r="K55" s="87" t="s">
        <v>7514</v>
      </c>
      <c r="L55" s="87" t="s">
        <v>7514</v>
      </c>
      <c r="M55" s="87" t="str">
        <f>+IFERROR(VLOOKUP($K55,'[2]NHÂN VIÊN'!$H:$I,2,0),"")</f>
        <v>Dương Thị Kim Hồng</v>
      </c>
      <c r="N55" s="88" t="s">
        <v>7515</v>
      </c>
      <c r="O55" s="82"/>
    </row>
    <row r="56" spans="1:15" hidden="1" x14ac:dyDescent="0.25">
      <c r="A56" s="87" t="s">
        <v>7631</v>
      </c>
      <c r="B56" s="86" t="s">
        <v>7630</v>
      </c>
      <c r="C56" s="87" t="s">
        <v>7632</v>
      </c>
      <c r="D56" s="87" t="s">
        <v>7633</v>
      </c>
      <c r="E56" s="87" t="s">
        <v>7512</v>
      </c>
      <c r="F56" s="87" t="s">
        <v>7523</v>
      </c>
      <c r="G56" s="87" t="s">
        <v>7523</v>
      </c>
      <c r="H56" s="87" t="s">
        <v>7425</v>
      </c>
      <c r="I56" s="87" t="str">
        <f>+IFERROR(VLOOKUP($H56,'[2]NHÂN VIÊN'!$B:$C,2,0),"")</f>
        <v>Trần Cao Hoàng Tâm</v>
      </c>
      <c r="J56" s="87" t="str">
        <f t="shared" si="0"/>
        <v>BH</v>
      </c>
      <c r="K56" s="87" t="s">
        <v>7514</v>
      </c>
      <c r="L56" s="87" t="s">
        <v>7514</v>
      </c>
      <c r="M56" s="87" t="str">
        <f>+IFERROR(VLOOKUP($K56,'[2]NHÂN VIÊN'!$H:$I,2,0),"")</f>
        <v>Dương Thị Kim Hồng</v>
      </c>
      <c r="N56" s="88" t="s">
        <v>7515</v>
      </c>
      <c r="O56" s="82"/>
    </row>
    <row r="57" spans="1:15" hidden="1" x14ac:dyDescent="0.25">
      <c r="A57" s="87" t="s">
        <v>7634</v>
      </c>
      <c r="B57" s="86" t="s">
        <v>7508</v>
      </c>
      <c r="C57" s="87" t="s">
        <v>7635</v>
      </c>
      <c r="D57" s="87" t="s">
        <v>7636</v>
      </c>
      <c r="E57" s="87" t="s">
        <v>7512</v>
      </c>
      <c r="F57" s="87"/>
      <c r="G57" s="87" t="s">
        <v>7424</v>
      </c>
      <c r="H57" s="87" t="s">
        <v>1837</v>
      </c>
      <c r="I57" s="87" t="str">
        <f>+IFERROR(VLOOKUP($H57,'[2]NHÂN VIÊN'!$B:$C,2,0),"")</f>
        <v/>
      </c>
      <c r="J57" s="87" t="str">
        <f t="shared" si="0"/>
        <v>-</v>
      </c>
      <c r="K57" s="87" t="s">
        <v>7514</v>
      </c>
      <c r="L57" s="87" t="s">
        <v>7514</v>
      </c>
      <c r="M57" s="87" t="str">
        <f>+IFERROR(VLOOKUP($K57,'[2]NHÂN VIÊN'!$H:$I,2,0),"")</f>
        <v>Dương Thị Kim Hồng</v>
      </c>
      <c r="N57" s="88" t="s">
        <v>7515</v>
      </c>
      <c r="O57" s="82"/>
    </row>
    <row r="58" spans="1:15" hidden="1" x14ac:dyDescent="0.25">
      <c r="A58" s="87" t="s">
        <v>7638</v>
      </c>
      <c r="B58" s="86" t="s">
        <v>7637</v>
      </c>
      <c r="C58" s="87" t="s">
        <v>7639</v>
      </c>
      <c r="D58" s="87" t="s">
        <v>7606</v>
      </c>
      <c r="E58" s="87" t="s">
        <v>7512</v>
      </c>
      <c r="F58" s="87" t="s">
        <v>7607</v>
      </c>
      <c r="G58" s="87" t="s">
        <v>7607</v>
      </c>
      <c r="H58" s="87" t="s">
        <v>1837</v>
      </c>
      <c r="I58" s="87" t="str">
        <f>+IFERROR(VLOOKUP($H58,'[2]NHÂN VIÊN'!$B:$C,2,0),"")</f>
        <v/>
      </c>
      <c r="J58" s="87" t="str">
        <f t="shared" si="0"/>
        <v>BH</v>
      </c>
      <c r="K58" s="87" t="s">
        <v>7514</v>
      </c>
      <c r="L58" s="87" t="s">
        <v>7514</v>
      </c>
      <c r="M58" s="87" t="str">
        <f>+IFERROR(VLOOKUP($K58,'[2]NHÂN VIÊN'!$H:$I,2,0),"")</f>
        <v>Dương Thị Kim Hồng</v>
      </c>
      <c r="N58" s="88" t="s">
        <v>7515</v>
      </c>
      <c r="O58" s="82"/>
    </row>
    <row r="59" spans="1:15" hidden="1" x14ac:dyDescent="0.25">
      <c r="A59" s="87" t="s">
        <v>7641</v>
      </c>
      <c r="B59" s="86" t="s">
        <v>7640</v>
      </c>
      <c r="C59" s="87" t="s">
        <v>7642</v>
      </c>
      <c r="D59" s="87" t="s">
        <v>7643</v>
      </c>
      <c r="E59" s="87" t="s">
        <v>7512</v>
      </c>
      <c r="F59" s="87" t="s">
        <v>7644</v>
      </c>
      <c r="G59" s="87" t="s">
        <v>7644</v>
      </c>
      <c r="H59" s="87" t="s">
        <v>1837</v>
      </c>
      <c r="I59" s="87" t="str">
        <f>+IFERROR(VLOOKUP($H59,'[2]NHÂN VIÊN'!$B:$C,2,0),"")</f>
        <v/>
      </c>
      <c r="J59" s="87" t="str">
        <f t="shared" si="0"/>
        <v>BH</v>
      </c>
      <c r="K59" s="87" t="s">
        <v>7514</v>
      </c>
      <c r="L59" s="87" t="s">
        <v>7514</v>
      </c>
      <c r="M59" s="87" t="str">
        <f>+IFERROR(VLOOKUP($K59,'[2]NHÂN VIÊN'!$H:$I,2,0),"")</f>
        <v>Dương Thị Kim Hồng</v>
      </c>
      <c r="N59" s="88" t="s">
        <v>7515</v>
      </c>
      <c r="O59" s="82"/>
    </row>
    <row r="60" spans="1:15" hidden="1" x14ac:dyDescent="0.25">
      <c r="A60" s="87" t="s">
        <v>7646</v>
      </c>
      <c r="B60" s="86" t="s">
        <v>7645</v>
      </c>
      <c r="C60" s="87" t="s">
        <v>7647</v>
      </c>
      <c r="D60" s="87" t="s">
        <v>7648</v>
      </c>
      <c r="E60" s="87" t="s">
        <v>7512</v>
      </c>
      <c r="F60" s="87" t="s">
        <v>7649</v>
      </c>
      <c r="G60" s="87" t="s">
        <v>7649</v>
      </c>
      <c r="H60" s="87" t="s">
        <v>1837</v>
      </c>
      <c r="I60" s="87" t="str">
        <f>+IFERROR(VLOOKUP($H60,'[2]NHÂN VIÊN'!$B:$C,2,0),"")</f>
        <v/>
      </c>
      <c r="J60" s="87" t="str">
        <f t="shared" si="0"/>
        <v>BH</v>
      </c>
      <c r="K60" s="87" t="s">
        <v>7514</v>
      </c>
      <c r="L60" s="87" t="s">
        <v>7514</v>
      </c>
      <c r="M60" s="87" t="str">
        <f>+IFERROR(VLOOKUP($K60,'[2]NHÂN VIÊN'!$H:$I,2,0),"")</f>
        <v>Dương Thị Kim Hồng</v>
      </c>
      <c r="N60" s="88" t="s">
        <v>7515</v>
      </c>
      <c r="O60" s="82"/>
    </row>
    <row r="61" spans="1:15" hidden="1" x14ac:dyDescent="0.25">
      <c r="A61" s="87" t="s">
        <v>7651</v>
      </c>
      <c r="B61" s="86" t="s">
        <v>7650</v>
      </c>
      <c r="C61" s="87" t="s">
        <v>7652</v>
      </c>
      <c r="D61" s="87" t="s">
        <v>7583</v>
      </c>
      <c r="E61" s="87" t="s">
        <v>7512</v>
      </c>
      <c r="F61" s="87" t="s">
        <v>7584</v>
      </c>
      <c r="G61" s="87" t="s">
        <v>7584</v>
      </c>
      <c r="H61" s="87" t="s">
        <v>1837</v>
      </c>
      <c r="I61" s="87" t="str">
        <f>+IFERROR(VLOOKUP($H61,'[2]NHÂN VIÊN'!$B:$C,2,0),"")</f>
        <v/>
      </c>
      <c r="J61" s="87" t="str">
        <f t="shared" si="0"/>
        <v>BH</v>
      </c>
      <c r="K61" s="87" t="s">
        <v>7514</v>
      </c>
      <c r="L61" s="87" t="s">
        <v>7514</v>
      </c>
      <c r="M61" s="87" t="str">
        <f>+IFERROR(VLOOKUP($K61,'[2]NHÂN VIÊN'!$H:$I,2,0),"")</f>
        <v>Dương Thị Kim Hồng</v>
      </c>
      <c r="N61" s="88" t="s">
        <v>7515</v>
      </c>
      <c r="O61" s="82"/>
    </row>
    <row r="62" spans="1:15" hidden="1" x14ac:dyDescent="0.25">
      <c r="A62" s="87" t="s">
        <v>7654</v>
      </c>
      <c r="B62" s="86" t="s">
        <v>7653</v>
      </c>
      <c r="C62" s="87" t="s">
        <v>7655</v>
      </c>
      <c r="D62" s="87" t="s">
        <v>7656</v>
      </c>
      <c r="E62" s="87" t="s">
        <v>7512</v>
      </c>
      <c r="F62" s="87" t="s">
        <v>7435</v>
      </c>
      <c r="G62" s="87" t="s">
        <v>7402</v>
      </c>
      <c r="H62" s="87" t="s">
        <v>7436</v>
      </c>
      <c r="I62" s="87" t="str">
        <f>+IFERROR(VLOOKUP($H62,'[2]NHÂN VIÊN'!$B:$C,2,0),"")</f>
        <v>Nguyễn Quốc Thái</v>
      </c>
      <c r="J62" s="87" t="str">
        <f t="shared" si="0"/>
        <v>BH</v>
      </c>
      <c r="K62" s="87" t="s">
        <v>7514</v>
      </c>
      <c r="L62" s="87" t="s">
        <v>7514</v>
      </c>
      <c r="M62" s="87" t="str">
        <f>+IFERROR(VLOOKUP($K62,'[2]NHÂN VIÊN'!$H:$I,2,0),"")</f>
        <v>Dương Thị Kim Hồng</v>
      </c>
      <c r="N62" s="88" t="s">
        <v>7515</v>
      </c>
      <c r="O62" s="82"/>
    </row>
    <row r="63" spans="1:15" hidden="1" x14ac:dyDescent="0.25">
      <c r="A63" s="87" t="s">
        <v>7657</v>
      </c>
      <c r="B63" s="86" t="s">
        <v>7508</v>
      </c>
      <c r="C63" s="87" t="s">
        <v>7658</v>
      </c>
      <c r="D63" s="87" t="s">
        <v>7659</v>
      </c>
      <c r="E63" s="87" t="s">
        <v>7512</v>
      </c>
      <c r="F63" s="87" t="s">
        <v>7435</v>
      </c>
      <c r="G63" s="87" t="s">
        <v>7402</v>
      </c>
      <c r="H63" s="87" t="s">
        <v>7436</v>
      </c>
      <c r="I63" s="87" t="str">
        <f>+IFERROR(VLOOKUP($H63,'[2]NHÂN VIÊN'!$B:$C,2,0),"")</f>
        <v>Nguyễn Quốc Thái</v>
      </c>
      <c r="J63" s="87" t="str">
        <f t="shared" si="0"/>
        <v>-</v>
      </c>
      <c r="K63" s="87" t="s">
        <v>7514</v>
      </c>
      <c r="L63" s="87" t="s">
        <v>7514</v>
      </c>
      <c r="M63" s="87" t="str">
        <f>+IFERROR(VLOOKUP($K63,'[2]NHÂN VIÊN'!$H:$I,2,0),"")</f>
        <v>Dương Thị Kim Hồng</v>
      </c>
      <c r="N63" s="88" t="s">
        <v>7515</v>
      </c>
      <c r="O63" s="82"/>
    </row>
    <row r="64" spans="1:15" hidden="1" x14ac:dyDescent="0.25">
      <c r="A64" s="87" t="s">
        <v>7660</v>
      </c>
      <c r="B64" s="86" t="s">
        <v>7508</v>
      </c>
      <c r="C64" s="87" t="s">
        <v>7661</v>
      </c>
      <c r="D64" s="87" t="s">
        <v>7662</v>
      </c>
      <c r="E64" s="87" t="s">
        <v>7512</v>
      </c>
      <c r="F64" s="87" t="s">
        <v>7527</v>
      </c>
      <c r="G64" s="87" t="s">
        <v>7402</v>
      </c>
      <c r="H64" s="87" t="s">
        <v>7411</v>
      </c>
      <c r="I64" s="87" t="str">
        <f>+IFERROR(VLOOKUP($H64,'[2]NHÂN VIÊN'!$B:$C,2,0),"")</f>
        <v>Nguyễn Văn Vinh</v>
      </c>
      <c r="J64" s="87" t="str">
        <f t="shared" si="0"/>
        <v>-</v>
      </c>
      <c r="K64" s="87" t="s">
        <v>7514</v>
      </c>
      <c r="L64" s="87" t="s">
        <v>7514</v>
      </c>
      <c r="M64" s="87" t="str">
        <f>+IFERROR(VLOOKUP($K64,'[2]NHÂN VIÊN'!$H:$I,2,0),"")</f>
        <v>Dương Thị Kim Hồng</v>
      </c>
      <c r="N64" s="88" t="s">
        <v>7515</v>
      </c>
      <c r="O64" s="82"/>
    </row>
    <row r="65" spans="1:15" hidden="1" x14ac:dyDescent="0.25">
      <c r="A65" s="87" t="s">
        <v>7663</v>
      </c>
      <c r="B65" s="86" t="s">
        <v>7508</v>
      </c>
      <c r="C65" s="87" t="s">
        <v>7664</v>
      </c>
      <c r="D65" s="87" t="s">
        <v>7665</v>
      </c>
      <c r="E65" s="87" t="s">
        <v>7512</v>
      </c>
      <c r="F65" s="87" t="s">
        <v>7666</v>
      </c>
      <c r="G65" s="87" t="s">
        <v>7402</v>
      </c>
      <c r="H65" s="87" t="s">
        <v>7403</v>
      </c>
      <c r="I65" s="87" t="str">
        <f>+IFERROR(VLOOKUP($H65,'[2]NHÂN VIÊN'!$B:$C,2,0),"")</f>
        <v>Hứa Thị Ngọc Thơ</v>
      </c>
      <c r="J65" s="87" t="str">
        <f t="shared" si="0"/>
        <v>-</v>
      </c>
      <c r="K65" s="87" t="s">
        <v>7514</v>
      </c>
      <c r="L65" s="87" t="s">
        <v>7514</v>
      </c>
      <c r="M65" s="87" t="str">
        <f>+IFERROR(VLOOKUP($K65,'[2]NHÂN VIÊN'!$H:$I,2,0),"")</f>
        <v>Dương Thị Kim Hồng</v>
      </c>
      <c r="N65" s="88" t="s">
        <v>7515</v>
      </c>
      <c r="O65" s="82"/>
    </row>
    <row r="66" spans="1:15" hidden="1" x14ac:dyDescent="0.25">
      <c r="A66" s="87" t="s">
        <v>7668</v>
      </c>
      <c r="B66" s="86" t="s">
        <v>7667</v>
      </c>
      <c r="C66" s="87" t="s">
        <v>7669</v>
      </c>
      <c r="D66" s="87" t="s">
        <v>7602</v>
      </c>
      <c r="E66" s="87" t="s">
        <v>7512</v>
      </c>
      <c r="F66" s="87" t="s">
        <v>7523</v>
      </c>
      <c r="G66" s="87" t="s">
        <v>7523</v>
      </c>
      <c r="H66" s="87" t="s">
        <v>7425</v>
      </c>
      <c r="I66" s="87" t="str">
        <f>+IFERROR(VLOOKUP($H66,'[2]NHÂN VIÊN'!$B:$C,2,0),"")</f>
        <v>Trần Cao Hoàng Tâm</v>
      </c>
      <c r="J66" s="87" t="str">
        <f t="shared" si="0"/>
        <v>BH</v>
      </c>
      <c r="K66" s="87" t="s">
        <v>7514</v>
      </c>
      <c r="L66" s="87" t="s">
        <v>7514</v>
      </c>
      <c r="M66" s="87" t="str">
        <f>+IFERROR(VLOOKUP($K66,'[2]NHÂN VIÊN'!$H:$I,2,0),"")</f>
        <v>Dương Thị Kim Hồng</v>
      </c>
      <c r="N66" s="88" t="s">
        <v>7515</v>
      </c>
      <c r="O66" s="82"/>
    </row>
    <row r="67" spans="1:15" hidden="1" x14ac:dyDescent="0.25">
      <c r="A67" s="87" t="s">
        <v>7671</v>
      </c>
      <c r="B67" s="86" t="s">
        <v>7670</v>
      </c>
      <c r="C67" s="87" t="s">
        <v>7672</v>
      </c>
      <c r="D67" s="87" t="s">
        <v>7673</v>
      </c>
      <c r="E67" s="87" t="s">
        <v>7512</v>
      </c>
      <c r="F67" s="87" t="s">
        <v>7674</v>
      </c>
      <c r="G67" s="87" t="s">
        <v>7674</v>
      </c>
      <c r="H67" s="87" t="s">
        <v>1837</v>
      </c>
      <c r="I67" s="87" t="str">
        <f>+IFERROR(VLOOKUP($H67,'[2]NHÂN VIÊN'!$B:$C,2,0),"")</f>
        <v/>
      </c>
      <c r="J67" s="87" t="str">
        <f t="shared" ref="J67:J130" si="1">+LEFT($B67,2)</f>
        <v>BH</v>
      </c>
      <c r="K67" s="87" t="s">
        <v>7514</v>
      </c>
      <c r="L67" s="87" t="s">
        <v>7514</v>
      </c>
      <c r="M67" s="87" t="str">
        <f>+IFERROR(VLOOKUP($K67,'[2]NHÂN VIÊN'!$H:$I,2,0),"")</f>
        <v>Dương Thị Kim Hồng</v>
      </c>
      <c r="N67" s="88" t="s">
        <v>7515</v>
      </c>
      <c r="O67" s="82"/>
    </row>
    <row r="68" spans="1:15" hidden="1" x14ac:dyDescent="0.25">
      <c r="A68" s="87" t="s">
        <v>7675</v>
      </c>
      <c r="B68" s="86" t="s">
        <v>7508</v>
      </c>
      <c r="C68" s="87" t="s">
        <v>7676</v>
      </c>
      <c r="D68" s="87" t="s">
        <v>7677</v>
      </c>
      <c r="E68" s="87" t="s">
        <v>7512</v>
      </c>
      <c r="F68" s="87"/>
      <c r="G68" s="87" t="s">
        <v>7674</v>
      </c>
      <c r="H68" s="87" t="s">
        <v>1837</v>
      </c>
      <c r="I68" s="87" t="str">
        <f>+IFERROR(VLOOKUP($H68,'[2]NHÂN VIÊN'!$B:$C,2,0),"")</f>
        <v/>
      </c>
      <c r="J68" s="87" t="str">
        <f t="shared" si="1"/>
        <v>-</v>
      </c>
      <c r="K68" s="87" t="s">
        <v>7514</v>
      </c>
      <c r="L68" s="87" t="s">
        <v>7514</v>
      </c>
      <c r="M68" s="87" t="str">
        <f>+IFERROR(VLOOKUP($K68,'[2]NHÂN VIÊN'!$H:$I,2,0),"")</f>
        <v>Dương Thị Kim Hồng</v>
      </c>
      <c r="N68" s="88" t="s">
        <v>7515</v>
      </c>
      <c r="O68" s="82"/>
    </row>
    <row r="69" spans="1:15" hidden="1" x14ac:dyDescent="0.25">
      <c r="A69" s="87" t="s">
        <v>7678</v>
      </c>
      <c r="B69" s="86" t="s">
        <v>7508</v>
      </c>
      <c r="C69" s="87" t="s">
        <v>7679</v>
      </c>
      <c r="D69" s="87" t="s">
        <v>7680</v>
      </c>
      <c r="E69" s="87" t="s">
        <v>7512</v>
      </c>
      <c r="F69" s="87" t="s">
        <v>7513</v>
      </c>
      <c r="G69" s="87" t="s">
        <v>7402</v>
      </c>
      <c r="H69" s="87" t="s">
        <v>7418</v>
      </c>
      <c r="I69" s="87" t="str">
        <f>+IFERROR(VLOOKUP($H69,'[2]NHÂN VIÊN'!$B:$C,2,0),"")</f>
        <v>Trần Hạo Nhị</v>
      </c>
      <c r="J69" s="87" t="str">
        <f t="shared" si="1"/>
        <v>-</v>
      </c>
      <c r="K69" s="87" t="s">
        <v>7514</v>
      </c>
      <c r="L69" s="87" t="s">
        <v>7514</v>
      </c>
      <c r="M69" s="87" t="str">
        <f>+IFERROR(VLOOKUP($K69,'[2]NHÂN VIÊN'!$H:$I,2,0),"")</f>
        <v>Dương Thị Kim Hồng</v>
      </c>
      <c r="N69" s="88" t="s">
        <v>7515</v>
      </c>
      <c r="O69" s="82"/>
    </row>
    <row r="70" spans="1:15" hidden="1" x14ac:dyDescent="0.25">
      <c r="A70" s="87" t="s">
        <v>7682</v>
      </c>
      <c r="B70" s="86" t="s">
        <v>7681</v>
      </c>
      <c r="C70" s="87" t="s">
        <v>7683</v>
      </c>
      <c r="D70" s="87" t="s">
        <v>7684</v>
      </c>
      <c r="E70" s="87" t="s">
        <v>7512</v>
      </c>
      <c r="F70" s="87" t="s">
        <v>7685</v>
      </c>
      <c r="G70" s="87" t="s">
        <v>7685</v>
      </c>
      <c r="H70" s="87" t="s">
        <v>1837</v>
      </c>
      <c r="I70" s="87" t="str">
        <f>+IFERROR(VLOOKUP($H70,'[2]NHÂN VIÊN'!$B:$C,2,0),"")</f>
        <v/>
      </c>
      <c r="J70" s="87" t="str">
        <f t="shared" si="1"/>
        <v>BH</v>
      </c>
      <c r="K70" s="87" t="s">
        <v>7514</v>
      </c>
      <c r="L70" s="87" t="s">
        <v>7514</v>
      </c>
      <c r="M70" s="87" t="str">
        <f>+IFERROR(VLOOKUP($K70,'[2]NHÂN VIÊN'!$H:$I,2,0),"")</f>
        <v>Dương Thị Kim Hồng</v>
      </c>
      <c r="N70" s="88" t="s">
        <v>7515</v>
      </c>
      <c r="O70" s="82"/>
    </row>
    <row r="71" spans="1:15" hidden="1" x14ac:dyDescent="0.25">
      <c r="A71" s="87" t="s">
        <v>7687</v>
      </c>
      <c r="B71" s="86" t="s">
        <v>7686</v>
      </c>
      <c r="C71" s="87" t="s">
        <v>7688</v>
      </c>
      <c r="D71" s="87" t="s">
        <v>7689</v>
      </c>
      <c r="E71" s="87" t="s">
        <v>7512</v>
      </c>
      <c r="F71" s="87" t="s">
        <v>7690</v>
      </c>
      <c r="G71" s="87" t="s">
        <v>7402</v>
      </c>
      <c r="H71" s="87" t="s">
        <v>7418</v>
      </c>
      <c r="I71" s="87" t="str">
        <f>+IFERROR(VLOOKUP($H71,'[2]NHÂN VIÊN'!$B:$C,2,0),"")</f>
        <v>Trần Hạo Nhị</v>
      </c>
      <c r="J71" s="87" t="str">
        <f t="shared" si="1"/>
        <v>BH</v>
      </c>
      <c r="K71" s="87" t="s">
        <v>7514</v>
      </c>
      <c r="L71" s="87" t="s">
        <v>7514</v>
      </c>
      <c r="M71" s="87" t="str">
        <f>+IFERROR(VLOOKUP($K71,'[2]NHÂN VIÊN'!$H:$I,2,0),"")</f>
        <v>Dương Thị Kim Hồng</v>
      </c>
      <c r="N71" s="88" t="s">
        <v>7515</v>
      </c>
      <c r="O71" s="82"/>
    </row>
    <row r="72" spans="1:15" hidden="1" x14ac:dyDescent="0.25">
      <c r="A72" s="87" t="s">
        <v>7691</v>
      </c>
      <c r="B72" s="86" t="s">
        <v>7508</v>
      </c>
      <c r="C72" s="87" t="s">
        <v>7692</v>
      </c>
      <c r="D72" s="87" t="s">
        <v>7693</v>
      </c>
      <c r="E72" s="87" t="s">
        <v>7512</v>
      </c>
      <c r="F72" s="87"/>
      <c r="G72" s="87" t="s">
        <v>7424</v>
      </c>
      <c r="H72" s="87" t="s">
        <v>1837</v>
      </c>
      <c r="I72" s="87" t="str">
        <f>+IFERROR(VLOOKUP($H72,'[2]NHÂN VIÊN'!$B:$C,2,0),"")</f>
        <v/>
      </c>
      <c r="J72" s="87" t="str">
        <f t="shared" si="1"/>
        <v>-</v>
      </c>
      <c r="K72" s="87" t="s">
        <v>7514</v>
      </c>
      <c r="L72" s="87" t="s">
        <v>7514</v>
      </c>
      <c r="M72" s="87" t="str">
        <f>+IFERROR(VLOOKUP($K72,'[2]NHÂN VIÊN'!$H:$I,2,0),"")</f>
        <v>Dương Thị Kim Hồng</v>
      </c>
      <c r="N72" s="88" t="s">
        <v>7515</v>
      </c>
      <c r="O72" s="82"/>
    </row>
    <row r="73" spans="1:15" hidden="1" x14ac:dyDescent="0.25">
      <c r="A73" s="87" t="s">
        <v>7694</v>
      </c>
      <c r="B73" s="86" t="s">
        <v>7508</v>
      </c>
      <c r="C73" s="87" t="s">
        <v>7695</v>
      </c>
      <c r="D73" s="87" t="s">
        <v>7696</v>
      </c>
      <c r="E73" s="87" t="s">
        <v>7512</v>
      </c>
      <c r="F73" s="87" t="s">
        <v>7499</v>
      </c>
      <c r="G73" s="87" t="s">
        <v>7402</v>
      </c>
      <c r="H73" s="87" t="s">
        <v>7436</v>
      </c>
      <c r="I73" s="87" t="str">
        <f>+IFERROR(VLOOKUP($H73,'[2]NHÂN VIÊN'!$B:$C,2,0),"")</f>
        <v>Nguyễn Quốc Thái</v>
      </c>
      <c r="J73" s="87" t="str">
        <f t="shared" si="1"/>
        <v>-</v>
      </c>
      <c r="K73" s="87" t="s">
        <v>7514</v>
      </c>
      <c r="L73" s="87" t="s">
        <v>7514</v>
      </c>
      <c r="M73" s="87" t="str">
        <f>+IFERROR(VLOOKUP($K73,'[2]NHÂN VIÊN'!$H:$I,2,0),"")</f>
        <v>Dương Thị Kim Hồng</v>
      </c>
      <c r="N73" s="88" t="s">
        <v>7515</v>
      </c>
      <c r="O73" s="82"/>
    </row>
    <row r="74" spans="1:15" hidden="1" x14ac:dyDescent="0.25">
      <c r="A74" s="87" t="s">
        <v>7697</v>
      </c>
      <c r="B74" s="86" t="s">
        <v>7508</v>
      </c>
      <c r="C74" s="87" t="s">
        <v>7698</v>
      </c>
      <c r="D74" s="87" t="s">
        <v>7699</v>
      </c>
      <c r="E74" s="87" t="s">
        <v>7512</v>
      </c>
      <c r="F74" s="87" t="s">
        <v>7442</v>
      </c>
      <c r="G74" s="87" t="s">
        <v>7402</v>
      </c>
      <c r="H74" s="87" t="s">
        <v>7403</v>
      </c>
      <c r="I74" s="87" t="str">
        <f>+IFERROR(VLOOKUP($H74,'[2]NHÂN VIÊN'!$B:$C,2,0),"")</f>
        <v>Hứa Thị Ngọc Thơ</v>
      </c>
      <c r="J74" s="87" t="str">
        <f t="shared" si="1"/>
        <v>-</v>
      </c>
      <c r="K74" s="87" t="s">
        <v>7514</v>
      </c>
      <c r="L74" s="87" t="s">
        <v>7514</v>
      </c>
      <c r="M74" s="87" t="str">
        <f>+IFERROR(VLOOKUP($K74,'[2]NHÂN VIÊN'!$H:$I,2,0),"")</f>
        <v>Dương Thị Kim Hồng</v>
      </c>
      <c r="N74" s="88" t="s">
        <v>7515</v>
      </c>
      <c r="O74" s="82"/>
    </row>
    <row r="75" spans="1:15" hidden="1" x14ac:dyDescent="0.25">
      <c r="A75" s="87" t="s">
        <v>7701</v>
      </c>
      <c r="B75" s="86" t="s">
        <v>7700</v>
      </c>
      <c r="C75" s="87" t="s">
        <v>7702</v>
      </c>
      <c r="D75" s="87" t="s">
        <v>7703</v>
      </c>
      <c r="E75" s="87" t="s">
        <v>7512</v>
      </c>
      <c r="F75" s="87" t="s">
        <v>7499</v>
      </c>
      <c r="G75" s="87" t="s">
        <v>7499</v>
      </c>
      <c r="H75" s="87"/>
      <c r="I75" s="87" t="str">
        <f>+IFERROR(VLOOKUP($H75,'[2]NHÂN VIÊN'!$B:$C,2,0),"")</f>
        <v/>
      </c>
      <c r="J75" s="87" t="str">
        <f t="shared" si="1"/>
        <v>BH</v>
      </c>
      <c r="K75" s="87" t="s">
        <v>7514</v>
      </c>
      <c r="L75" s="87" t="s">
        <v>7514</v>
      </c>
      <c r="M75" s="87" t="str">
        <f>+IFERROR(VLOOKUP($K75,'[2]NHÂN VIÊN'!$H:$I,2,0),"")</f>
        <v>Dương Thị Kim Hồng</v>
      </c>
      <c r="N75" s="88" t="s">
        <v>7515</v>
      </c>
      <c r="O75" s="82"/>
    </row>
    <row r="76" spans="1:15" hidden="1" x14ac:dyDescent="0.25">
      <c r="A76" s="87" t="s">
        <v>7704</v>
      </c>
      <c r="B76" s="86" t="s">
        <v>7508</v>
      </c>
      <c r="C76" s="87" t="s">
        <v>7705</v>
      </c>
      <c r="D76" s="87" t="s">
        <v>7706</v>
      </c>
      <c r="E76" s="87" t="s">
        <v>7512</v>
      </c>
      <c r="F76" s="87" t="s">
        <v>7442</v>
      </c>
      <c r="G76" s="87" t="s">
        <v>7402</v>
      </c>
      <c r="H76" s="87" t="s">
        <v>7403</v>
      </c>
      <c r="I76" s="87" t="str">
        <f>+IFERROR(VLOOKUP($H76,'[2]NHÂN VIÊN'!$B:$C,2,0),"")</f>
        <v>Hứa Thị Ngọc Thơ</v>
      </c>
      <c r="J76" s="87" t="str">
        <f t="shared" si="1"/>
        <v>-</v>
      </c>
      <c r="K76" s="87" t="s">
        <v>7514</v>
      </c>
      <c r="L76" s="87" t="s">
        <v>7514</v>
      </c>
      <c r="M76" s="87" t="str">
        <f>+IFERROR(VLOOKUP($K76,'[2]NHÂN VIÊN'!$H:$I,2,0),"")</f>
        <v>Dương Thị Kim Hồng</v>
      </c>
      <c r="N76" s="88" t="s">
        <v>7515</v>
      </c>
      <c r="O76" s="82"/>
    </row>
    <row r="77" spans="1:15" hidden="1" x14ac:dyDescent="0.25">
      <c r="A77" s="87" t="s">
        <v>7708</v>
      </c>
      <c r="B77" s="86" t="s">
        <v>7707</v>
      </c>
      <c r="C77" s="87" t="s">
        <v>7709</v>
      </c>
      <c r="D77" s="87" t="s">
        <v>7710</v>
      </c>
      <c r="E77" s="87" t="s">
        <v>7512</v>
      </c>
      <c r="F77" s="87" t="s">
        <v>7435</v>
      </c>
      <c r="G77" s="87" t="s">
        <v>7402</v>
      </c>
      <c r="H77" s="87" t="s">
        <v>7436</v>
      </c>
      <c r="I77" s="87" t="str">
        <f>+IFERROR(VLOOKUP($H77,'[2]NHÂN VIÊN'!$B:$C,2,0),"")</f>
        <v>Nguyễn Quốc Thái</v>
      </c>
      <c r="J77" s="87" t="str">
        <f t="shared" si="1"/>
        <v>BH</v>
      </c>
      <c r="K77" s="87" t="s">
        <v>7514</v>
      </c>
      <c r="L77" s="87" t="s">
        <v>7514</v>
      </c>
      <c r="M77" s="87" t="str">
        <f>+IFERROR(VLOOKUP($K77,'[2]NHÂN VIÊN'!$H:$I,2,0),"")</f>
        <v>Dương Thị Kim Hồng</v>
      </c>
      <c r="N77" s="88" t="s">
        <v>7515</v>
      </c>
      <c r="O77" s="82"/>
    </row>
    <row r="78" spans="1:15" hidden="1" x14ac:dyDescent="0.25">
      <c r="A78" s="87" t="s">
        <v>7712</v>
      </c>
      <c r="B78" s="86" t="s">
        <v>7711</v>
      </c>
      <c r="C78" s="87" t="s">
        <v>7713</v>
      </c>
      <c r="D78" s="87" t="s">
        <v>7684</v>
      </c>
      <c r="E78" s="87" t="s">
        <v>7512</v>
      </c>
      <c r="F78" s="87" t="s">
        <v>7685</v>
      </c>
      <c r="G78" s="87" t="s">
        <v>7685</v>
      </c>
      <c r="H78" s="87" t="s">
        <v>1837</v>
      </c>
      <c r="I78" s="87" t="str">
        <f>+IFERROR(VLOOKUP($H78,'[2]NHÂN VIÊN'!$B:$C,2,0),"")</f>
        <v/>
      </c>
      <c r="J78" s="87" t="str">
        <f t="shared" si="1"/>
        <v>BH</v>
      </c>
      <c r="K78" s="87" t="s">
        <v>7514</v>
      </c>
      <c r="L78" s="87" t="s">
        <v>7514</v>
      </c>
      <c r="M78" s="87" t="str">
        <f>+IFERROR(VLOOKUP($K78,'[2]NHÂN VIÊN'!$H:$I,2,0),"")</f>
        <v>Dương Thị Kim Hồng</v>
      </c>
      <c r="N78" s="88" t="s">
        <v>7515</v>
      </c>
      <c r="O78" s="82"/>
    </row>
    <row r="79" spans="1:15" hidden="1" x14ac:dyDescent="0.25">
      <c r="A79" s="87" t="s">
        <v>7715</v>
      </c>
      <c r="B79" s="86" t="s">
        <v>7714</v>
      </c>
      <c r="C79" s="87" t="s">
        <v>7716</v>
      </c>
      <c r="D79" s="87" t="s">
        <v>7717</v>
      </c>
      <c r="E79" s="87" t="s">
        <v>7512</v>
      </c>
      <c r="F79" s="87" t="s">
        <v>7499</v>
      </c>
      <c r="G79" s="87" t="s">
        <v>7499</v>
      </c>
      <c r="H79" s="87"/>
      <c r="I79" s="87" t="str">
        <f>+IFERROR(VLOOKUP($H79,'[2]NHÂN VIÊN'!$B:$C,2,0),"")</f>
        <v/>
      </c>
      <c r="J79" s="87" t="str">
        <f t="shared" si="1"/>
        <v>BH</v>
      </c>
      <c r="K79" s="87" t="s">
        <v>7514</v>
      </c>
      <c r="L79" s="87" t="s">
        <v>7514</v>
      </c>
      <c r="M79" s="87" t="str">
        <f>+IFERROR(VLOOKUP($K79,'[2]NHÂN VIÊN'!$H:$I,2,0),"")</f>
        <v>Dương Thị Kim Hồng</v>
      </c>
      <c r="N79" s="88" t="s">
        <v>7515</v>
      </c>
      <c r="O79" s="82"/>
    </row>
    <row r="80" spans="1:15" hidden="1" x14ac:dyDescent="0.25">
      <c r="A80" s="87" t="s">
        <v>7719</v>
      </c>
      <c r="B80" s="86" t="s">
        <v>7718</v>
      </c>
      <c r="C80" s="87" t="s">
        <v>7720</v>
      </c>
      <c r="D80" s="87" t="s">
        <v>7721</v>
      </c>
      <c r="E80" s="87" t="s">
        <v>7512</v>
      </c>
      <c r="F80" s="87" t="s">
        <v>7527</v>
      </c>
      <c r="G80" s="87" t="s">
        <v>7402</v>
      </c>
      <c r="H80" s="87" t="s">
        <v>7411</v>
      </c>
      <c r="I80" s="87" t="str">
        <f>+IFERROR(VLOOKUP($H80,'[2]NHÂN VIÊN'!$B:$C,2,0),"")</f>
        <v>Nguyễn Văn Vinh</v>
      </c>
      <c r="J80" s="87" t="str">
        <f t="shared" si="1"/>
        <v>BH</v>
      </c>
      <c r="K80" s="87" t="s">
        <v>7514</v>
      </c>
      <c r="L80" s="87" t="s">
        <v>7514</v>
      </c>
      <c r="M80" s="87" t="str">
        <f>+IFERROR(VLOOKUP($K80,'[2]NHÂN VIÊN'!$H:$I,2,0),"")</f>
        <v>Dương Thị Kim Hồng</v>
      </c>
      <c r="N80" s="88" t="s">
        <v>7515</v>
      </c>
      <c r="O80" s="82"/>
    </row>
    <row r="81" spans="1:15" hidden="1" x14ac:dyDescent="0.25">
      <c r="A81" s="87" t="s">
        <v>7722</v>
      </c>
      <c r="B81" s="86" t="s">
        <v>7508</v>
      </c>
      <c r="C81" s="87" t="s">
        <v>7723</v>
      </c>
      <c r="D81" s="87" t="s">
        <v>7724</v>
      </c>
      <c r="E81" s="87" t="s">
        <v>7512</v>
      </c>
      <c r="F81" s="87" t="s">
        <v>7499</v>
      </c>
      <c r="G81" s="87" t="s">
        <v>7402</v>
      </c>
      <c r="H81" s="87" t="s">
        <v>7436</v>
      </c>
      <c r="I81" s="87" t="str">
        <f>+IFERROR(VLOOKUP($H81,'[2]NHÂN VIÊN'!$B:$C,2,0),"")</f>
        <v>Nguyễn Quốc Thái</v>
      </c>
      <c r="J81" s="87" t="str">
        <f t="shared" si="1"/>
        <v>-</v>
      </c>
      <c r="K81" s="87" t="s">
        <v>7514</v>
      </c>
      <c r="L81" s="87" t="s">
        <v>7514</v>
      </c>
      <c r="M81" s="87" t="str">
        <f>+IFERROR(VLOOKUP($K81,'[2]NHÂN VIÊN'!$H:$I,2,0),"")</f>
        <v>Dương Thị Kim Hồng</v>
      </c>
      <c r="N81" s="88" t="s">
        <v>7515</v>
      </c>
      <c r="O81" s="82"/>
    </row>
    <row r="82" spans="1:15" hidden="1" x14ac:dyDescent="0.25">
      <c r="A82" s="87" t="s">
        <v>7725</v>
      </c>
      <c r="B82" s="86" t="s">
        <v>7508</v>
      </c>
      <c r="C82" s="87" t="s">
        <v>7726</v>
      </c>
      <c r="D82" s="87" t="s">
        <v>7727</v>
      </c>
      <c r="E82" s="87" t="s">
        <v>7512</v>
      </c>
      <c r="F82" s="87" t="s">
        <v>7490</v>
      </c>
      <c r="G82" s="87" t="s">
        <v>7402</v>
      </c>
      <c r="H82" s="87" t="s">
        <v>7418</v>
      </c>
      <c r="I82" s="87" t="str">
        <f>+IFERROR(VLOOKUP($H82,'[2]NHÂN VIÊN'!$B:$C,2,0),"")</f>
        <v>Trần Hạo Nhị</v>
      </c>
      <c r="J82" s="87" t="str">
        <f t="shared" si="1"/>
        <v>-</v>
      </c>
      <c r="K82" s="87" t="s">
        <v>7514</v>
      </c>
      <c r="L82" s="87" t="s">
        <v>7514</v>
      </c>
      <c r="M82" s="87" t="str">
        <f>+IFERROR(VLOOKUP($K82,'[2]NHÂN VIÊN'!$H:$I,2,0),"")</f>
        <v>Dương Thị Kim Hồng</v>
      </c>
      <c r="N82" s="88" t="s">
        <v>7515</v>
      </c>
      <c r="O82" s="82"/>
    </row>
    <row r="83" spans="1:15" hidden="1" x14ac:dyDescent="0.25">
      <c r="A83" s="87" t="s">
        <v>7728</v>
      </c>
      <c r="B83" s="86" t="s">
        <v>7508</v>
      </c>
      <c r="C83" s="87" t="s">
        <v>7729</v>
      </c>
      <c r="D83" s="87" t="s">
        <v>7730</v>
      </c>
      <c r="E83" s="87" t="s">
        <v>7512</v>
      </c>
      <c r="F83" s="87" t="s">
        <v>7499</v>
      </c>
      <c r="G83" s="87" t="s">
        <v>7402</v>
      </c>
      <c r="H83" s="87" t="s">
        <v>7436</v>
      </c>
      <c r="I83" s="87" t="str">
        <f>+IFERROR(VLOOKUP($H83,'[2]NHÂN VIÊN'!$B:$C,2,0),"")</f>
        <v>Nguyễn Quốc Thái</v>
      </c>
      <c r="J83" s="87" t="str">
        <f t="shared" si="1"/>
        <v>-</v>
      </c>
      <c r="K83" s="87" t="s">
        <v>7514</v>
      </c>
      <c r="L83" s="87" t="s">
        <v>7514</v>
      </c>
      <c r="M83" s="87" t="str">
        <f>+IFERROR(VLOOKUP($K83,'[2]NHÂN VIÊN'!$H:$I,2,0),"")</f>
        <v>Dương Thị Kim Hồng</v>
      </c>
      <c r="N83" s="88" t="s">
        <v>7515</v>
      </c>
      <c r="O83" s="82"/>
    </row>
    <row r="84" spans="1:15" hidden="1" x14ac:dyDescent="0.25">
      <c r="A84" s="87" t="s">
        <v>7731</v>
      </c>
      <c r="B84" s="86" t="s">
        <v>7508</v>
      </c>
      <c r="C84" s="87" t="s">
        <v>7732</v>
      </c>
      <c r="D84" s="87" t="s">
        <v>7733</v>
      </c>
      <c r="E84" s="87" t="s">
        <v>7512</v>
      </c>
      <c r="F84" s="87" t="s">
        <v>7499</v>
      </c>
      <c r="G84" s="87" t="s">
        <v>7402</v>
      </c>
      <c r="H84" s="87" t="s">
        <v>7436</v>
      </c>
      <c r="I84" s="87" t="str">
        <f>+IFERROR(VLOOKUP($H84,'[2]NHÂN VIÊN'!$B:$C,2,0),"")</f>
        <v>Nguyễn Quốc Thái</v>
      </c>
      <c r="J84" s="87" t="str">
        <f t="shared" si="1"/>
        <v>-</v>
      </c>
      <c r="K84" s="87" t="s">
        <v>7514</v>
      </c>
      <c r="L84" s="87" t="s">
        <v>7514</v>
      </c>
      <c r="M84" s="87" t="str">
        <f>+IFERROR(VLOOKUP($K84,'[2]NHÂN VIÊN'!$H:$I,2,0),"")</f>
        <v>Dương Thị Kim Hồng</v>
      </c>
      <c r="N84" s="88" t="s">
        <v>7515</v>
      </c>
      <c r="O84" s="82"/>
    </row>
    <row r="85" spans="1:15" hidden="1" x14ac:dyDescent="0.25">
      <c r="A85" s="87" t="s">
        <v>7734</v>
      </c>
      <c r="B85" s="86" t="s">
        <v>7508</v>
      </c>
      <c r="C85" s="87" t="s">
        <v>7735</v>
      </c>
      <c r="D85" s="87" t="s">
        <v>7736</v>
      </c>
      <c r="E85" s="87" t="s">
        <v>7512</v>
      </c>
      <c r="F85" s="87" t="s">
        <v>7499</v>
      </c>
      <c r="G85" s="87" t="s">
        <v>7402</v>
      </c>
      <c r="H85" s="87" t="s">
        <v>7436</v>
      </c>
      <c r="I85" s="87" t="str">
        <f>+IFERROR(VLOOKUP($H85,'[2]NHÂN VIÊN'!$B:$C,2,0),"")</f>
        <v>Nguyễn Quốc Thái</v>
      </c>
      <c r="J85" s="87" t="str">
        <f t="shared" si="1"/>
        <v>-</v>
      </c>
      <c r="K85" s="87" t="s">
        <v>7514</v>
      </c>
      <c r="L85" s="87" t="s">
        <v>7514</v>
      </c>
      <c r="M85" s="87" t="str">
        <f>+IFERROR(VLOOKUP($K85,'[2]NHÂN VIÊN'!$H:$I,2,0),"")</f>
        <v>Dương Thị Kim Hồng</v>
      </c>
      <c r="N85" s="88" t="s">
        <v>7515</v>
      </c>
      <c r="O85" s="82"/>
    </row>
    <row r="86" spans="1:15" hidden="1" x14ac:dyDescent="0.25">
      <c r="A86" s="87" t="s">
        <v>7737</v>
      </c>
      <c r="B86" s="86" t="s">
        <v>7508</v>
      </c>
      <c r="C86" s="87" t="s">
        <v>7738</v>
      </c>
      <c r="D86" s="87" t="s">
        <v>7739</v>
      </c>
      <c r="E86" s="87" t="s">
        <v>7512</v>
      </c>
      <c r="F86" s="87" t="s">
        <v>7499</v>
      </c>
      <c r="G86" s="87" t="s">
        <v>7402</v>
      </c>
      <c r="H86" s="87" t="s">
        <v>7436</v>
      </c>
      <c r="I86" s="87" t="str">
        <f>+IFERROR(VLOOKUP($H86,'[2]NHÂN VIÊN'!$B:$C,2,0),"")</f>
        <v>Nguyễn Quốc Thái</v>
      </c>
      <c r="J86" s="87" t="str">
        <f t="shared" si="1"/>
        <v>-</v>
      </c>
      <c r="K86" s="87" t="s">
        <v>7514</v>
      </c>
      <c r="L86" s="87" t="s">
        <v>7514</v>
      </c>
      <c r="M86" s="87" t="str">
        <f>+IFERROR(VLOOKUP($K86,'[2]NHÂN VIÊN'!$H:$I,2,0),"")</f>
        <v>Dương Thị Kim Hồng</v>
      </c>
      <c r="N86" s="88" t="s">
        <v>7515</v>
      </c>
      <c r="O86" s="82"/>
    </row>
    <row r="87" spans="1:15" hidden="1" x14ac:dyDescent="0.25">
      <c r="A87" s="87" t="s">
        <v>7740</v>
      </c>
      <c r="B87" s="86" t="s">
        <v>7508</v>
      </c>
      <c r="C87" s="87" t="s">
        <v>7741</v>
      </c>
      <c r="D87" s="87" t="s">
        <v>7742</v>
      </c>
      <c r="E87" s="87" t="s">
        <v>7512</v>
      </c>
      <c r="F87" s="87" t="s">
        <v>7499</v>
      </c>
      <c r="G87" s="87" t="s">
        <v>7402</v>
      </c>
      <c r="H87" s="87" t="s">
        <v>7436</v>
      </c>
      <c r="I87" s="87" t="str">
        <f>+IFERROR(VLOOKUP($H87,'[2]NHÂN VIÊN'!$B:$C,2,0),"")</f>
        <v>Nguyễn Quốc Thái</v>
      </c>
      <c r="J87" s="87" t="str">
        <f t="shared" si="1"/>
        <v>-</v>
      </c>
      <c r="K87" s="87" t="s">
        <v>7514</v>
      </c>
      <c r="L87" s="87" t="s">
        <v>7514</v>
      </c>
      <c r="M87" s="87" t="str">
        <f>+IFERROR(VLOOKUP($K87,'[2]NHÂN VIÊN'!$H:$I,2,0),"")</f>
        <v>Dương Thị Kim Hồng</v>
      </c>
      <c r="N87" s="88" t="s">
        <v>7515</v>
      </c>
      <c r="O87" s="82"/>
    </row>
    <row r="88" spans="1:15" hidden="1" x14ac:dyDescent="0.25">
      <c r="A88" s="87" t="s">
        <v>7743</v>
      </c>
      <c r="B88" s="86" t="s">
        <v>7508</v>
      </c>
      <c r="C88" s="87" t="s">
        <v>7744</v>
      </c>
      <c r="D88" s="87" t="s">
        <v>7745</v>
      </c>
      <c r="E88" s="87" t="s">
        <v>7512</v>
      </c>
      <c r="F88" s="87" t="s">
        <v>7499</v>
      </c>
      <c r="G88" s="87" t="s">
        <v>7402</v>
      </c>
      <c r="H88" s="87" t="s">
        <v>7436</v>
      </c>
      <c r="I88" s="87" t="str">
        <f>+IFERROR(VLOOKUP($H88,'[2]NHÂN VIÊN'!$B:$C,2,0),"")</f>
        <v>Nguyễn Quốc Thái</v>
      </c>
      <c r="J88" s="87" t="str">
        <f t="shared" si="1"/>
        <v>-</v>
      </c>
      <c r="K88" s="87" t="s">
        <v>7514</v>
      </c>
      <c r="L88" s="87" t="s">
        <v>7514</v>
      </c>
      <c r="M88" s="87" t="str">
        <f>+IFERROR(VLOOKUP($K88,'[2]NHÂN VIÊN'!$H:$I,2,0),"")</f>
        <v>Dương Thị Kim Hồng</v>
      </c>
      <c r="N88" s="88" t="s">
        <v>7515</v>
      </c>
      <c r="O88" s="82"/>
    </row>
    <row r="89" spans="1:15" hidden="1" x14ac:dyDescent="0.25">
      <c r="A89" s="87" t="s">
        <v>7746</v>
      </c>
      <c r="B89" s="86" t="s">
        <v>7508</v>
      </c>
      <c r="C89" s="87" t="s">
        <v>7747</v>
      </c>
      <c r="D89" s="87" t="s">
        <v>7748</v>
      </c>
      <c r="E89" s="87" t="s">
        <v>7512</v>
      </c>
      <c r="F89" s="87" t="s">
        <v>7490</v>
      </c>
      <c r="G89" s="87" t="s">
        <v>7402</v>
      </c>
      <c r="H89" s="87" t="s">
        <v>7418</v>
      </c>
      <c r="I89" s="87" t="str">
        <f>+IFERROR(VLOOKUP($H89,'[2]NHÂN VIÊN'!$B:$C,2,0),"")</f>
        <v>Trần Hạo Nhị</v>
      </c>
      <c r="J89" s="87" t="str">
        <f t="shared" si="1"/>
        <v>-</v>
      </c>
      <c r="K89" s="87" t="s">
        <v>7514</v>
      </c>
      <c r="L89" s="87" t="s">
        <v>7514</v>
      </c>
      <c r="M89" s="87" t="str">
        <f>+IFERROR(VLOOKUP($K89,'[2]NHÂN VIÊN'!$H:$I,2,0),"")</f>
        <v>Dương Thị Kim Hồng</v>
      </c>
      <c r="N89" s="88" t="s">
        <v>7515</v>
      </c>
      <c r="O89" s="82"/>
    </row>
    <row r="90" spans="1:15" hidden="1" x14ac:dyDescent="0.25">
      <c r="A90" s="87" t="s">
        <v>7749</v>
      </c>
      <c r="B90" s="86" t="s">
        <v>7508</v>
      </c>
      <c r="C90" s="87" t="s">
        <v>7750</v>
      </c>
      <c r="D90" s="87" t="s">
        <v>7751</v>
      </c>
      <c r="E90" s="87" t="s">
        <v>7512</v>
      </c>
      <c r="F90" s="87" t="s">
        <v>7499</v>
      </c>
      <c r="G90" s="87" t="s">
        <v>7402</v>
      </c>
      <c r="H90" s="87" t="s">
        <v>7436</v>
      </c>
      <c r="I90" s="87" t="str">
        <f>+IFERROR(VLOOKUP($H90,'[2]NHÂN VIÊN'!$B:$C,2,0),"")</f>
        <v>Nguyễn Quốc Thái</v>
      </c>
      <c r="J90" s="87" t="str">
        <f t="shared" si="1"/>
        <v>-</v>
      </c>
      <c r="K90" s="87" t="s">
        <v>7514</v>
      </c>
      <c r="L90" s="87" t="s">
        <v>7514</v>
      </c>
      <c r="M90" s="87" t="str">
        <f>+IFERROR(VLOOKUP($K90,'[2]NHÂN VIÊN'!$H:$I,2,0),"")</f>
        <v>Dương Thị Kim Hồng</v>
      </c>
      <c r="N90" s="88" t="s">
        <v>7515</v>
      </c>
      <c r="O90" s="82"/>
    </row>
    <row r="91" spans="1:15" hidden="1" x14ac:dyDescent="0.25">
      <c r="A91" s="87" t="s">
        <v>7752</v>
      </c>
      <c r="B91" s="86" t="s">
        <v>7508</v>
      </c>
      <c r="C91" s="87" t="s">
        <v>7753</v>
      </c>
      <c r="D91" s="87" t="s">
        <v>7754</v>
      </c>
      <c r="E91" s="87" t="s">
        <v>7512</v>
      </c>
      <c r="F91" s="87" t="s">
        <v>7499</v>
      </c>
      <c r="G91" s="87" t="s">
        <v>7402</v>
      </c>
      <c r="H91" s="87" t="s">
        <v>7436</v>
      </c>
      <c r="I91" s="87" t="str">
        <f>+IFERROR(VLOOKUP($H91,'[2]NHÂN VIÊN'!$B:$C,2,0),"")</f>
        <v>Nguyễn Quốc Thái</v>
      </c>
      <c r="J91" s="87" t="str">
        <f t="shared" si="1"/>
        <v>-</v>
      </c>
      <c r="K91" s="87" t="s">
        <v>7514</v>
      </c>
      <c r="L91" s="87" t="s">
        <v>7514</v>
      </c>
      <c r="M91" s="87" t="str">
        <f>+IFERROR(VLOOKUP($K91,'[2]NHÂN VIÊN'!$H:$I,2,0),"")</f>
        <v>Dương Thị Kim Hồng</v>
      </c>
      <c r="N91" s="88" t="s">
        <v>7515</v>
      </c>
      <c r="O91" s="82"/>
    </row>
    <row r="92" spans="1:15" hidden="1" x14ac:dyDescent="0.25">
      <c r="A92" s="87" t="s">
        <v>7755</v>
      </c>
      <c r="B92" s="86" t="s">
        <v>7508</v>
      </c>
      <c r="C92" s="87" t="s">
        <v>7756</v>
      </c>
      <c r="D92" s="87" t="s">
        <v>7757</v>
      </c>
      <c r="E92" s="87" t="s">
        <v>7512</v>
      </c>
      <c r="F92" s="87" t="s">
        <v>7499</v>
      </c>
      <c r="G92" s="87" t="s">
        <v>7402</v>
      </c>
      <c r="H92" s="87" t="s">
        <v>7436</v>
      </c>
      <c r="I92" s="87" t="str">
        <f>+IFERROR(VLOOKUP($H92,'[2]NHÂN VIÊN'!$B:$C,2,0),"")</f>
        <v>Nguyễn Quốc Thái</v>
      </c>
      <c r="J92" s="87" t="str">
        <f t="shared" si="1"/>
        <v>-</v>
      </c>
      <c r="K92" s="87" t="s">
        <v>7514</v>
      </c>
      <c r="L92" s="87" t="s">
        <v>7514</v>
      </c>
      <c r="M92" s="87" t="str">
        <f>+IFERROR(VLOOKUP($K92,'[2]NHÂN VIÊN'!$H:$I,2,0),"")</f>
        <v>Dương Thị Kim Hồng</v>
      </c>
      <c r="N92" s="88" t="s">
        <v>7515</v>
      </c>
      <c r="O92" s="82"/>
    </row>
    <row r="93" spans="1:15" hidden="1" x14ac:dyDescent="0.25">
      <c r="A93" s="87" t="s">
        <v>7758</v>
      </c>
      <c r="B93" s="86" t="s">
        <v>7508</v>
      </c>
      <c r="C93" s="87" t="s">
        <v>7759</v>
      </c>
      <c r="D93" s="87" t="s">
        <v>7760</v>
      </c>
      <c r="E93" s="87" t="s">
        <v>7512</v>
      </c>
      <c r="F93" s="87" t="s">
        <v>7499</v>
      </c>
      <c r="G93" s="87" t="s">
        <v>7402</v>
      </c>
      <c r="H93" s="87" t="s">
        <v>7436</v>
      </c>
      <c r="I93" s="87" t="str">
        <f>+IFERROR(VLOOKUP($H93,'[2]NHÂN VIÊN'!$B:$C,2,0),"")</f>
        <v>Nguyễn Quốc Thái</v>
      </c>
      <c r="J93" s="87" t="str">
        <f t="shared" si="1"/>
        <v>-</v>
      </c>
      <c r="K93" s="87" t="s">
        <v>7514</v>
      </c>
      <c r="L93" s="87" t="s">
        <v>7514</v>
      </c>
      <c r="M93" s="87" t="str">
        <f>+IFERROR(VLOOKUP($K93,'[2]NHÂN VIÊN'!$H:$I,2,0),"")</f>
        <v>Dương Thị Kim Hồng</v>
      </c>
      <c r="N93" s="88" t="s">
        <v>7515</v>
      </c>
      <c r="O93" s="82"/>
    </row>
    <row r="94" spans="1:15" hidden="1" x14ac:dyDescent="0.25">
      <c r="A94" s="87" t="s">
        <v>7761</v>
      </c>
      <c r="B94" s="86" t="s">
        <v>7508</v>
      </c>
      <c r="C94" s="87" t="s">
        <v>7762</v>
      </c>
      <c r="D94" s="87" t="s">
        <v>7763</v>
      </c>
      <c r="E94" s="87" t="s">
        <v>7512</v>
      </c>
      <c r="F94" s="87" t="s">
        <v>7499</v>
      </c>
      <c r="G94" s="87" t="s">
        <v>7402</v>
      </c>
      <c r="H94" s="87" t="s">
        <v>7436</v>
      </c>
      <c r="I94" s="87" t="str">
        <f>+IFERROR(VLOOKUP($H94,'[2]NHÂN VIÊN'!$B:$C,2,0),"")</f>
        <v>Nguyễn Quốc Thái</v>
      </c>
      <c r="J94" s="87" t="str">
        <f t="shared" si="1"/>
        <v>-</v>
      </c>
      <c r="K94" s="87" t="s">
        <v>7514</v>
      </c>
      <c r="L94" s="87" t="s">
        <v>7514</v>
      </c>
      <c r="M94" s="87" t="str">
        <f>+IFERROR(VLOOKUP($K94,'[2]NHÂN VIÊN'!$H:$I,2,0),"")</f>
        <v>Dương Thị Kim Hồng</v>
      </c>
      <c r="N94" s="88" t="s">
        <v>7515</v>
      </c>
      <c r="O94" s="82"/>
    </row>
    <row r="95" spans="1:15" hidden="1" x14ac:dyDescent="0.25">
      <c r="A95" s="87" t="s">
        <v>7764</v>
      </c>
      <c r="B95" s="86" t="s">
        <v>7508</v>
      </c>
      <c r="C95" s="87" t="s">
        <v>7765</v>
      </c>
      <c r="D95" s="87" t="s">
        <v>7766</v>
      </c>
      <c r="E95" s="87" t="s">
        <v>7512</v>
      </c>
      <c r="F95" s="87" t="s">
        <v>7499</v>
      </c>
      <c r="G95" s="87" t="s">
        <v>7402</v>
      </c>
      <c r="H95" s="87" t="s">
        <v>7436</v>
      </c>
      <c r="I95" s="87" t="str">
        <f>+IFERROR(VLOOKUP($H95,'[2]NHÂN VIÊN'!$B:$C,2,0),"")</f>
        <v>Nguyễn Quốc Thái</v>
      </c>
      <c r="J95" s="87" t="str">
        <f t="shared" si="1"/>
        <v>-</v>
      </c>
      <c r="K95" s="87" t="s">
        <v>7514</v>
      </c>
      <c r="L95" s="87" t="s">
        <v>7514</v>
      </c>
      <c r="M95" s="87" t="str">
        <f>+IFERROR(VLOOKUP($K95,'[2]NHÂN VIÊN'!$H:$I,2,0),"")</f>
        <v>Dương Thị Kim Hồng</v>
      </c>
      <c r="N95" s="88" t="s">
        <v>7515</v>
      </c>
      <c r="O95" s="82"/>
    </row>
    <row r="96" spans="1:15" hidden="1" x14ac:dyDescent="0.25">
      <c r="A96" s="87" t="s">
        <v>7767</v>
      </c>
      <c r="B96" s="86" t="s">
        <v>7508</v>
      </c>
      <c r="C96" s="87" t="s">
        <v>7768</v>
      </c>
      <c r="D96" s="87" t="s">
        <v>7769</v>
      </c>
      <c r="E96" s="87" t="s">
        <v>7512</v>
      </c>
      <c r="F96" s="87" t="s">
        <v>7499</v>
      </c>
      <c r="G96" s="87" t="s">
        <v>7402</v>
      </c>
      <c r="H96" s="87" t="s">
        <v>7436</v>
      </c>
      <c r="I96" s="87" t="str">
        <f>+IFERROR(VLOOKUP($H96,'[2]NHÂN VIÊN'!$B:$C,2,0),"")</f>
        <v>Nguyễn Quốc Thái</v>
      </c>
      <c r="J96" s="87" t="str">
        <f t="shared" si="1"/>
        <v>-</v>
      </c>
      <c r="K96" s="87" t="s">
        <v>7514</v>
      </c>
      <c r="L96" s="87" t="s">
        <v>7514</v>
      </c>
      <c r="M96" s="87" t="str">
        <f>+IFERROR(VLOOKUP($K96,'[2]NHÂN VIÊN'!$H:$I,2,0),"")</f>
        <v>Dương Thị Kim Hồng</v>
      </c>
      <c r="N96" s="88" t="s">
        <v>7515</v>
      </c>
      <c r="O96" s="82"/>
    </row>
    <row r="97" spans="1:15" hidden="1" x14ac:dyDescent="0.25">
      <c r="A97" s="87" t="s">
        <v>7770</v>
      </c>
      <c r="B97" s="86" t="s">
        <v>7508</v>
      </c>
      <c r="C97" s="87" t="s">
        <v>7771</v>
      </c>
      <c r="D97" s="87" t="s">
        <v>7772</v>
      </c>
      <c r="E97" s="87" t="s">
        <v>7512</v>
      </c>
      <c r="F97" s="87" t="s">
        <v>7499</v>
      </c>
      <c r="G97" s="87" t="s">
        <v>7402</v>
      </c>
      <c r="H97" s="87" t="s">
        <v>7436</v>
      </c>
      <c r="I97" s="87" t="str">
        <f>+IFERROR(VLOOKUP($H97,'[2]NHÂN VIÊN'!$B:$C,2,0),"")</f>
        <v>Nguyễn Quốc Thái</v>
      </c>
      <c r="J97" s="87" t="str">
        <f t="shared" si="1"/>
        <v>-</v>
      </c>
      <c r="K97" s="87" t="s">
        <v>7514</v>
      </c>
      <c r="L97" s="87" t="s">
        <v>7514</v>
      </c>
      <c r="M97" s="87" t="str">
        <f>+IFERROR(VLOOKUP($K97,'[2]NHÂN VIÊN'!$H:$I,2,0),"")</f>
        <v>Dương Thị Kim Hồng</v>
      </c>
      <c r="N97" s="88" t="s">
        <v>7515</v>
      </c>
      <c r="O97" s="82"/>
    </row>
    <row r="98" spans="1:15" hidden="1" x14ac:dyDescent="0.25">
      <c r="A98" s="87" t="s">
        <v>7773</v>
      </c>
      <c r="B98" s="86" t="s">
        <v>7508</v>
      </c>
      <c r="C98" s="87" t="s">
        <v>7774</v>
      </c>
      <c r="D98" s="87" t="s">
        <v>7775</v>
      </c>
      <c r="E98" s="87" t="s">
        <v>7512</v>
      </c>
      <c r="F98" s="87" t="s">
        <v>7499</v>
      </c>
      <c r="G98" s="87" t="s">
        <v>7402</v>
      </c>
      <c r="H98" s="87" t="s">
        <v>7436</v>
      </c>
      <c r="I98" s="87" t="str">
        <f>+IFERROR(VLOOKUP($H98,'[2]NHÂN VIÊN'!$B:$C,2,0),"")</f>
        <v>Nguyễn Quốc Thái</v>
      </c>
      <c r="J98" s="87" t="str">
        <f t="shared" si="1"/>
        <v>-</v>
      </c>
      <c r="K98" s="87" t="s">
        <v>7514</v>
      </c>
      <c r="L98" s="87" t="s">
        <v>7514</v>
      </c>
      <c r="M98" s="87" t="str">
        <f>+IFERROR(VLOOKUP($K98,'[2]NHÂN VIÊN'!$H:$I,2,0),"")</f>
        <v>Dương Thị Kim Hồng</v>
      </c>
      <c r="N98" s="88" t="s">
        <v>7515</v>
      </c>
      <c r="O98" s="82"/>
    </row>
    <row r="99" spans="1:15" hidden="1" x14ac:dyDescent="0.25">
      <c r="A99" s="87" t="s">
        <v>7776</v>
      </c>
      <c r="B99" s="86" t="s">
        <v>7508</v>
      </c>
      <c r="C99" s="87" t="s">
        <v>7777</v>
      </c>
      <c r="D99" s="87" t="s">
        <v>7778</v>
      </c>
      <c r="E99" s="87" t="s">
        <v>7512</v>
      </c>
      <c r="F99" s="87" t="s">
        <v>7499</v>
      </c>
      <c r="G99" s="87" t="s">
        <v>7402</v>
      </c>
      <c r="H99" s="87" t="s">
        <v>7436</v>
      </c>
      <c r="I99" s="87" t="str">
        <f>+IFERROR(VLOOKUP($H99,'[2]NHÂN VIÊN'!$B:$C,2,0),"")</f>
        <v>Nguyễn Quốc Thái</v>
      </c>
      <c r="J99" s="87" t="str">
        <f t="shared" si="1"/>
        <v>-</v>
      </c>
      <c r="K99" s="87" t="s">
        <v>7514</v>
      </c>
      <c r="L99" s="87" t="s">
        <v>7514</v>
      </c>
      <c r="M99" s="87" t="str">
        <f>+IFERROR(VLOOKUP($K99,'[2]NHÂN VIÊN'!$H:$I,2,0),"")</f>
        <v>Dương Thị Kim Hồng</v>
      </c>
      <c r="N99" s="88" t="s">
        <v>7515</v>
      </c>
      <c r="O99" s="82"/>
    </row>
    <row r="100" spans="1:15" hidden="1" x14ac:dyDescent="0.25">
      <c r="A100" s="87" t="s">
        <v>7779</v>
      </c>
      <c r="B100" s="86" t="s">
        <v>7508</v>
      </c>
      <c r="C100" s="87" t="s">
        <v>7780</v>
      </c>
      <c r="D100" s="87" t="s">
        <v>7781</v>
      </c>
      <c r="E100" s="87" t="s">
        <v>7512</v>
      </c>
      <c r="F100" s="87" t="s">
        <v>7499</v>
      </c>
      <c r="G100" s="87" t="s">
        <v>7402</v>
      </c>
      <c r="H100" s="87" t="s">
        <v>7436</v>
      </c>
      <c r="I100" s="87" t="str">
        <f>+IFERROR(VLOOKUP($H100,'[2]NHÂN VIÊN'!$B:$C,2,0),"")</f>
        <v>Nguyễn Quốc Thái</v>
      </c>
      <c r="J100" s="87" t="str">
        <f t="shared" si="1"/>
        <v>-</v>
      </c>
      <c r="K100" s="87" t="s">
        <v>7514</v>
      </c>
      <c r="L100" s="87" t="s">
        <v>7514</v>
      </c>
      <c r="M100" s="87" t="str">
        <f>+IFERROR(VLOOKUP($K100,'[2]NHÂN VIÊN'!$H:$I,2,0),"")</f>
        <v>Dương Thị Kim Hồng</v>
      </c>
      <c r="N100" s="88" t="s">
        <v>7515</v>
      </c>
      <c r="O100" s="82"/>
    </row>
    <row r="101" spans="1:15" hidden="1" x14ac:dyDescent="0.25">
      <c r="A101" s="87" t="s">
        <v>7783</v>
      </c>
      <c r="B101" s="86" t="s">
        <v>7782</v>
      </c>
      <c r="C101" s="87" t="s">
        <v>7784</v>
      </c>
      <c r="D101" s="87" t="s">
        <v>7785</v>
      </c>
      <c r="E101" s="87" t="s">
        <v>7512</v>
      </c>
      <c r="F101" s="87" t="s">
        <v>7459</v>
      </c>
      <c r="G101" s="87" t="s">
        <v>7402</v>
      </c>
      <c r="H101" s="87" t="s">
        <v>7403</v>
      </c>
      <c r="I101" s="87" t="str">
        <f>+IFERROR(VLOOKUP($H101,'[2]NHÂN VIÊN'!$B:$C,2,0),"")</f>
        <v>Hứa Thị Ngọc Thơ</v>
      </c>
      <c r="J101" s="87" t="str">
        <f t="shared" si="1"/>
        <v>BH</v>
      </c>
      <c r="K101" s="87" t="s">
        <v>7514</v>
      </c>
      <c r="L101" s="87" t="s">
        <v>7514</v>
      </c>
      <c r="M101" s="87" t="str">
        <f>+IFERROR(VLOOKUP($K101,'[2]NHÂN VIÊN'!$H:$I,2,0),"")</f>
        <v>Dương Thị Kim Hồng</v>
      </c>
      <c r="N101" s="88" t="s">
        <v>7515</v>
      </c>
      <c r="O101" s="82"/>
    </row>
    <row r="102" spans="1:15" hidden="1" x14ac:dyDescent="0.25">
      <c r="A102" s="87" t="s">
        <v>7787</v>
      </c>
      <c r="B102" s="86" t="s">
        <v>7786</v>
      </c>
      <c r="C102" s="87" t="s">
        <v>7788</v>
      </c>
      <c r="D102" s="87" t="s">
        <v>7789</v>
      </c>
      <c r="E102" s="87" t="s">
        <v>7512</v>
      </c>
      <c r="F102" s="87" t="s">
        <v>7790</v>
      </c>
      <c r="G102" s="87" t="s">
        <v>7790</v>
      </c>
      <c r="H102" s="87" t="s">
        <v>1837</v>
      </c>
      <c r="I102" s="87" t="str">
        <f>+IFERROR(VLOOKUP($H102,'[2]NHÂN VIÊN'!$B:$C,2,0),"")</f>
        <v/>
      </c>
      <c r="J102" s="87" t="str">
        <f t="shared" si="1"/>
        <v>BH</v>
      </c>
      <c r="K102" s="87" t="s">
        <v>7514</v>
      </c>
      <c r="L102" s="87" t="s">
        <v>7514</v>
      </c>
      <c r="M102" s="87" t="str">
        <f>+IFERROR(VLOOKUP($K102,'[2]NHÂN VIÊN'!$H:$I,2,0),"")</f>
        <v>Dương Thị Kim Hồng</v>
      </c>
      <c r="N102" s="88" t="s">
        <v>7515</v>
      </c>
      <c r="O102" s="82"/>
    </row>
    <row r="103" spans="1:15" hidden="1" x14ac:dyDescent="0.25">
      <c r="A103" s="87" t="s">
        <v>7791</v>
      </c>
      <c r="B103" s="86" t="s">
        <v>7508</v>
      </c>
      <c r="C103" s="87" t="s">
        <v>7792</v>
      </c>
      <c r="D103" s="87" t="s">
        <v>7793</v>
      </c>
      <c r="E103" s="87" t="s">
        <v>7512</v>
      </c>
      <c r="F103" s="87" t="s">
        <v>7499</v>
      </c>
      <c r="G103" s="87" t="s">
        <v>7402</v>
      </c>
      <c r="H103" s="87" t="s">
        <v>7436</v>
      </c>
      <c r="I103" s="87" t="str">
        <f>+IFERROR(VLOOKUP($H103,'[2]NHÂN VIÊN'!$B:$C,2,0),"")</f>
        <v>Nguyễn Quốc Thái</v>
      </c>
      <c r="J103" s="87" t="str">
        <f t="shared" si="1"/>
        <v>-</v>
      </c>
      <c r="K103" s="87" t="s">
        <v>7514</v>
      </c>
      <c r="L103" s="87" t="s">
        <v>7514</v>
      </c>
      <c r="M103" s="87" t="str">
        <f>+IFERROR(VLOOKUP($K103,'[2]NHÂN VIÊN'!$H:$I,2,0),"")</f>
        <v>Dương Thị Kim Hồng</v>
      </c>
      <c r="N103" s="88" t="s">
        <v>7515</v>
      </c>
      <c r="O103" s="82"/>
    </row>
    <row r="104" spans="1:15" hidden="1" x14ac:dyDescent="0.25">
      <c r="A104" s="87" t="s">
        <v>7794</v>
      </c>
      <c r="B104" s="86" t="s">
        <v>7508</v>
      </c>
      <c r="C104" s="87" t="s">
        <v>7795</v>
      </c>
      <c r="D104" s="87" t="s">
        <v>7796</v>
      </c>
      <c r="E104" s="87" t="s">
        <v>7512</v>
      </c>
      <c r="F104" s="87" t="s">
        <v>7499</v>
      </c>
      <c r="G104" s="87" t="s">
        <v>7402</v>
      </c>
      <c r="H104" s="87" t="s">
        <v>7436</v>
      </c>
      <c r="I104" s="87" t="str">
        <f>+IFERROR(VLOOKUP($H104,'[2]NHÂN VIÊN'!$B:$C,2,0),"")</f>
        <v>Nguyễn Quốc Thái</v>
      </c>
      <c r="J104" s="87" t="str">
        <f t="shared" si="1"/>
        <v>-</v>
      </c>
      <c r="K104" s="87" t="s">
        <v>7514</v>
      </c>
      <c r="L104" s="87" t="s">
        <v>7514</v>
      </c>
      <c r="M104" s="87" t="str">
        <f>+IFERROR(VLOOKUP($K104,'[2]NHÂN VIÊN'!$H:$I,2,0),"")</f>
        <v>Dương Thị Kim Hồng</v>
      </c>
      <c r="N104" s="88" t="s">
        <v>7515</v>
      </c>
      <c r="O104" s="82"/>
    </row>
    <row r="105" spans="1:15" hidden="1" x14ac:dyDescent="0.25">
      <c r="A105" s="87" t="s">
        <v>7797</v>
      </c>
      <c r="B105" s="86" t="s">
        <v>7508</v>
      </c>
      <c r="C105" s="87" t="s">
        <v>7798</v>
      </c>
      <c r="D105" s="87" t="s">
        <v>7799</v>
      </c>
      <c r="E105" s="87" t="s">
        <v>7512</v>
      </c>
      <c r="F105" s="87" t="s">
        <v>7499</v>
      </c>
      <c r="G105" s="87" t="s">
        <v>7402</v>
      </c>
      <c r="H105" s="87" t="s">
        <v>7436</v>
      </c>
      <c r="I105" s="87" t="str">
        <f>+IFERROR(VLOOKUP($H105,'[2]NHÂN VIÊN'!$B:$C,2,0),"")</f>
        <v>Nguyễn Quốc Thái</v>
      </c>
      <c r="J105" s="87" t="str">
        <f t="shared" si="1"/>
        <v>-</v>
      </c>
      <c r="K105" s="87" t="s">
        <v>7514</v>
      </c>
      <c r="L105" s="87" t="s">
        <v>7514</v>
      </c>
      <c r="M105" s="87" t="str">
        <f>+IFERROR(VLOOKUP($K105,'[2]NHÂN VIÊN'!$H:$I,2,0),"")</f>
        <v>Dương Thị Kim Hồng</v>
      </c>
      <c r="N105" s="88" t="s">
        <v>7515</v>
      </c>
      <c r="O105" s="82"/>
    </row>
    <row r="106" spans="1:15" hidden="1" x14ac:dyDescent="0.25">
      <c r="A106" s="87" t="s">
        <v>7800</v>
      </c>
      <c r="B106" s="86" t="s">
        <v>7508</v>
      </c>
      <c r="C106" s="87" t="s">
        <v>7801</v>
      </c>
      <c r="D106" s="87" t="s">
        <v>7802</v>
      </c>
      <c r="E106" s="87" t="s">
        <v>7512</v>
      </c>
      <c r="F106" s="87" t="s">
        <v>7499</v>
      </c>
      <c r="G106" s="87" t="s">
        <v>7402</v>
      </c>
      <c r="H106" s="87" t="s">
        <v>7436</v>
      </c>
      <c r="I106" s="87" t="str">
        <f>+IFERROR(VLOOKUP($H106,'[2]NHÂN VIÊN'!$B:$C,2,0),"")</f>
        <v>Nguyễn Quốc Thái</v>
      </c>
      <c r="J106" s="87" t="str">
        <f t="shared" si="1"/>
        <v>-</v>
      </c>
      <c r="K106" s="87" t="s">
        <v>7514</v>
      </c>
      <c r="L106" s="87" t="s">
        <v>7514</v>
      </c>
      <c r="M106" s="87" t="str">
        <f>+IFERROR(VLOOKUP($K106,'[2]NHÂN VIÊN'!$H:$I,2,0),"")</f>
        <v>Dương Thị Kim Hồng</v>
      </c>
      <c r="N106" s="88" t="s">
        <v>7515</v>
      </c>
      <c r="O106" s="82"/>
    </row>
    <row r="107" spans="1:15" hidden="1" x14ac:dyDescent="0.25">
      <c r="A107" s="87" t="s">
        <v>7803</v>
      </c>
      <c r="B107" s="86" t="s">
        <v>7508</v>
      </c>
      <c r="C107" s="87" t="s">
        <v>7804</v>
      </c>
      <c r="D107" s="87" t="s">
        <v>7805</v>
      </c>
      <c r="E107" s="87" t="s">
        <v>7512</v>
      </c>
      <c r="F107" s="87" t="s">
        <v>7499</v>
      </c>
      <c r="G107" s="87" t="s">
        <v>7402</v>
      </c>
      <c r="H107" s="87" t="s">
        <v>7436</v>
      </c>
      <c r="I107" s="87" t="str">
        <f>+IFERROR(VLOOKUP($H107,'[2]NHÂN VIÊN'!$B:$C,2,0),"")</f>
        <v>Nguyễn Quốc Thái</v>
      </c>
      <c r="J107" s="87" t="str">
        <f t="shared" si="1"/>
        <v>-</v>
      </c>
      <c r="K107" s="87" t="s">
        <v>7514</v>
      </c>
      <c r="L107" s="87" t="s">
        <v>7514</v>
      </c>
      <c r="M107" s="87" t="str">
        <f>+IFERROR(VLOOKUP($K107,'[2]NHÂN VIÊN'!$H:$I,2,0),"")</f>
        <v>Dương Thị Kim Hồng</v>
      </c>
      <c r="N107" s="88" t="s">
        <v>7515</v>
      </c>
      <c r="O107" s="82"/>
    </row>
    <row r="108" spans="1:15" hidden="1" x14ac:dyDescent="0.25">
      <c r="A108" s="87" t="s">
        <v>7806</v>
      </c>
      <c r="B108" s="86" t="s">
        <v>7508</v>
      </c>
      <c r="C108" s="87" t="s">
        <v>7807</v>
      </c>
      <c r="D108" s="87" t="s">
        <v>7808</v>
      </c>
      <c r="E108" s="87" t="s">
        <v>7512</v>
      </c>
      <c r="F108" s="87" t="s">
        <v>7499</v>
      </c>
      <c r="G108" s="87" t="s">
        <v>7402</v>
      </c>
      <c r="H108" s="87" t="s">
        <v>7436</v>
      </c>
      <c r="I108" s="87" t="str">
        <f>+IFERROR(VLOOKUP($H108,'[2]NHÂN VIÊN'!$B:$C,2,0),"")</f>
        <v>Nguyễn Quốc Thái</v>
      </c>
      <c r="J108" s="87" t="str">
        <f t="shared" si="1"/>
        <v>-</v>
      </c>
      <c r="K108" s="87" t="s">
        <v>7514</v>
      </c>
      <c r="L108" s="87" t="s">
        <v>7514</v>
      </c>
      <c r="M108" s="87" t="str">
        <f>+IFERROR(VLOOKUP($K108,'[2]NHÂN VIÊN'!$H:$I,2,0),"")</f>
        <v>Dương Thị Kim Hồng</v>
      </c>
      <c r="N108" s="88" t="s">
        <v>7515</v>
      </c>
      <c r="O108" s="82"/>
    </row>
    <row r="109" spans="1:15" hidden="1" x14ac:dyDescent="0.25">
      <c r="A109" s="87" t="s">
        <v>7809</v>
      </c>
      <c r="B109" s="86" t="s">
        <v>7508</v>
      </c>
      <c r="C109" s="87" t="s">
        <v>7810</v>
      </c>
      <c r="D109" s="87" t="s">
        <v>7811</v>
      </c>
      <c r="E109" s="87" t="s">
        <v>7512</v>
      </c>
      <c r="F109" s="87" t="s">
        <v>7519</v>
      </c>
      <c r="G109" s="87" t="s">
        <v>7402</v>
      </c>
      <c r="H109" s="87" t="s">
        <v>7418</v>
      </c>
      <c r="I109" s="87" t="str">
        <f>+IFERROR(VLOOKUP($H109,'[2]NHÂN VIÊN'!$B:$C,2,0),"")</f>
        <v>Trần Hạo Nhị</v>
      </c>
      <c r="J109" s="87" t="str">
        <f t="shared" si="1"/>
        <v>-</v>
      </c>
      <c r="K109" s="87" t="s">
        <v>7514</v>
      </c>
      <c r="L109" s="87" t="s">
        <v>7514</v>
      </c>
      <c r="M109" s="87" t="str">
        <f>+IFERROR(VLOOKUP($K109,'[2]NHÂN VIÊN'!$H:$I,2,0),"")</f>
        <v>Dương Thị Kim Hồng</v>
      </c>
      <c r="N109" s="88" t="s">
        <v>7515</v>
      </c>
      <c r="O109" s="82"/>
    </row>
    <row r="110" spans="1:15" hidden="1" x14ac:dyDescent="0.25">
      <c r="A110" s="87" t="s">
        <v>7812</v>
      </c>
      <c r="B110" s="86" t="s">
        <v>7508</v>
      </c>
      <c r="C110" s="87" t="s">
        <v>7813</v>
      </c>
      <c r="D110" s="87" t="s">
        <v>7814</v>
      </c>
      <c r="E110" s="87" t="s">
        <v>7512</v>
      </c>
      <c r="F110" s="87" t="s">
        <v>7435</v>
      </c>
      <c r="G110" s="87" t="s">
        <v>7402</v>
      </c>
      <c r="H110" s="87" t="s">
        <v>7436</v>
      </c>
      <c r="I110" s="87" t="str">
        <f>+IFERROR(VLOOKUP($H110,'[2]NHÂN VIÊN'!$B:$C,2,0),"")</f>
        <v>Nguyễn Quốc Thái</v>
      </c>
      <c r="J110" s="87" t="str">
        <f t="shared" si="1"/>
        <v>-</v>
      </c>
      <c r="K110" s="87" t="s">
        <v>7514</v>
      </c>
      <c r="L110" s="87" t="s">
        <v>7514</v>
      </c>
      <c r="M110" s="87" t="str">
        <f>+IFERROR(VLOOKUP($K110,'[2]NHÂN VIÊN'!$H:$I,2,0),"")</f>
        <v>Dương Thị Kim Hồng</v>
      </c>
      <c r="N110" s="88" t="s">
        <v>7515</v>
      </c>
      <c r="O110" s="82"/>
    </row>
    <row r="111" spans="1:15" hidden="1" x14ac:dyDescent="0.25">
      <c r="A111" s="87" t="s">
        <v>7815</v>
      </c>
      <c r="B111" s="86" t="s">
        <v>7508</v>
      </c>
      <c r="C111" s="87" t="s">
        <v>7816</v>
      </c>
      <c r="D111" s="87" t="s">
        <v>7817</v>
      </c>
      <c r="E111" s="87" t="s">
        <v>7512</v>
      </c>
      <c r="F111" s="87" t="s">
        <v>7499</v>
      </c>
      <c r="G111" s="87" t="s">
        <v>7402</v>
      </c>
      <c r="H111" s="87" t="s">
        <v>7436</v>
      </c>
      <c r="I111" s="87" t="str">
        <f>+IFERROR(VLOOKUP($H111,'[2]NHÂN VIÊN'!$B:$C,2,0),"")</f>
        <v>Nguyễn Quốc Thái</v>
      </c>
      <c r="J111" s="87" t="str">
        <f t="shared" si="1"/>
        <v>-</v>
      </c>
      <c r="K111" s="87" t="s">
        <v>7514</v>
      </c>
      <c r="L111" s="87" t="s">
        <v>7514</v>
      </c>
      <c r="M111" s="87" t="str">
        <f>+IFERROR(VLOOKUP($K111,'[2]NHÂN VIÊN'!$H:$I,2,0),"")</f>
        <v>Dương Thị Kim Hồng</v>
      </c>
      <c r="N111" s="88" t="s">
        <v>7515</v>
      </c>
      <c r="O111" s="82"/>
    </row>
    <row r="112" spans="1:15" hidden="1" x14ac:dyDescent="0.25">
      <c r="A112" s="87" t="s">
        <v>7818</v>
      </c>
      <c r="B112" s="86" t="s">
        <v>7508</v>
      </c>
      <c r="C112" s="87" t="s">
        <v>7819</v>
      </c>
      <c r="D112" s="87" t="s">
        <v>7820</v>
      </c>
      <c r="E112" s="87" t="s">
        <v>7512</v>
      </c>
      <c r="F112" s="87" t="s">
        <v>7499</v>
      </c>
      <c r="G112" s="87" t="s">
        <v>7402</v>
      </c>
      <c r="H112" s="87" t="s">
        <v>7436</v>
      </c>
      <c r="I112" s="87" t="str">
        <f>+IFERROR(VLOOKUP($H112,'[2]NHÂN VIÊN'!$B:$C,2,0),"")</f>
        <v>Nguyễn Quốc Thái</v>
      </c>
      <c r="J112" s="87" t="str">
        <f t="shared" si="1"/>
        <v>-</v>
      </c>
      <c r="K112" s="87" t="s">
        <v>7514</v>
      </c>
      <c r="L112" s="87" t="s">
        <v>7514</v>
      </c>
      <c r="M112" s="87" t="str">
        <f>+IFERROR(VLOOKUP($K112,'[2]NHÂN VIÊN'!$H:$I,2,0),"")</f>
        <v>Dương Thị Kim Hồng</v>
      </c>
      <c r="N112" s="88" t="s">
        <v>7515</v>
      </c>
      <c r="O112" s="82"/>
    </row>
    <row r="113" spans="1:15" hidden="1" x14ac:dyDescent="0.25">
      <c r="A113" s="87" t="s">
        <v>7821</v>
      </c>
      <c r="B113" s="86" t="s">
        <v>7508</v>
      </c>
      <c r="C113" s="87" t="s">
        <v>7822</v>
      </c>
      <c r="D113" s="87" t="s">
        <v>7823</v>
      </c>
      <c r="E113" s="87" t="s">
        <v>7512</v>
      </c>
      <c r="F113" s="87" t="s">
        <v>7490</v>
      </c>
      <c r="G113" s="87" t="s">
        <v>7402</v>
      </c>
      <c r="H113" s="87" t="s">
        <v>7418</v>
      </c>
      <c r="I113" s="87" t="str">
        <f>+IFERROR(VLOOKUP($H113,'[2]NHÂN VIÊN'!$B:$C,2,0),"")</f>
        <v>Trần Hạo Nhị</v>
      </c>
      <c r="J113" s="87" t="str">
        <f t="shared" si="1"/>
        <v>-</v>
      </c>
      <c r="K113" s="87" t="s">
        <v>7514</v>
      </c>
      <c r="L113" s="87" t="s">
        <v>7514</v>
      </c>
      <c r="M113" s="87" t="str">
        <f>+IFERROR(VLOOKUP($K113,'[2]NHÂN VIÊN'!$H:$I,2,0),"")</f>
        <v>Dương Thị Kim Hồng</v>
      </c>
      <c r="N113" s="88" t="s">
        <v>7515</v>
      </c>
      <c r="O113" s="82"/>
    </row>
    <row r="114" spans="1:15" hidden="1" x14ac:dyDescent="0.25">
      <c r="A114" s="87" t="s">
        <v>7824</v>
      </c>
      <c r="B114" s="86" t="s">
        <v>7508</v>
      </c>
      <c r="C114" s="87" t="s">
        <v>7825</v>
      </c>
      <c r="D114" s="87" t="s">
        <v>7826</v>
      </c>
      <c r="E114" s="87" t="s">
        <v>7512</v>
      </c>
      <c r="F114" s="87" t="s">
        <v>7499</v>
      </c>
      <c r="G114" s="87" t="s">
        <v>7402</v>
      </c>
      <c r="H114" s="87" t="s">
        <v>7436</v>
      </c>
      <c r="I114" s="87" t="str">
        <f>+IFERROR(VLOOKUP($H114,'[2]NHÂN VIÊN'!$B:$C,2,0),"")</f>
        <v>Nguyễn Quốc Thái</v>
      </c>
      <c r="J114" s="87" t="str">
        <f t="shared" si="1"/>
        <v>-</v>
      </c>
      <c r="K114" s="87" t="s">
        <v>7514</v>
      </c>
      <c r="L114" s="87" t="s">
        <v>7514</v>
      </c>
      <c r="M114" s="87" t="str">
        <f>+IFERROR(VLOOKUP($K114,'[2]NHÂN VIÊN'!$H:$I,2,0),"")</f>
        <v>Dương Thị Kim Hồng</v>
      </c>
      <c r="N114" s="88" t="s">
        <v>7515</v>
      </c>
      <c r="O114" s="82"/>
    </row>
    <row r="115" spans="1:15" hidden="1" x14ac:dyDescent="0.25">
      <c r="A115" s="87" t="s">
        <v>7827</v>
      </c>
      <c r="B115" s="86" t="s">
        <v>7508</v>
      </c>
      <c r="C115" s="87" t="s">
        <v>7828</v>
      </c>
      <c r="D115" s="87" t="s">
        <v>7829</v>
      </c>
      <c r="E115" s="87" t="s">
        <v>7512</v>
      </c>
      <c r="F115" s="87" t="s">
        <v>7435</v>
      </c>
      <c r="G115" s="87" t="s">
        <v>7402</v>
      </c>
      <c r="H115" s="87" t="s">
        <v>7436</v>
      </c>
      <c r="I115" s="87" t="str">
        <f>+IFERROR(VLOOKUP($H115,'[2]NHÂN VIÊN'!$B:$C,2,0),"")</f>
        <v>Nguyễn Quốc Thái</v>
      </c>
      <c r="J115" s="87" t="str">
        <f t="shared" si="1"/>
        <v>-</v>
      </c>
      <c r="K115" s="87" t="s">
        <v>7514</v>
      </c>
      <c r="L115" s="87" t="s">
        <v>7514</v>
      </c>
      <c r="M115" s="87" t="str">
        <f>+IFERROR(VLOOKUP($K115,'[2]NHÂN VIÊN'!$H:$I,2,0),"")</f>
        <v>Dương Thị Kim Hồng</v>
      </c>
      <c r="N115" s="88" t="s">
        <v>7515</v>
      </c>
      <c r="O115" s="82"/>
    </row>
    <row r="116" spans="1:15" hidden="1" x14ac:dyDescent="0.25">
      <c r="A116" s="87" t="s">
        <v>7830</v>
      </c>
      <c r="B116" s="86" t="s">
        <v>7508</v>
      </c>
      <c r="C116" s="87" t="s">
        <v>7831</v>
      </c>
      <c r="D116" s="87" t="s">
        <v>7832</v>
      </c>
      <c r="E116" s="87" t="s">
        <v>7512</v>
      </c>
      <c r="F116" s="87" t="s">
        <v>7690</v>
      </c>
      <c r="G116" s="87" t="s">
        <v>7402</v>
      </c>
      <c r="H116" s="87" t="s">
        <v>7418</v>
      </c>
      <c r="I116" s="87" t="str">
        <f>+IFERROR(VLOOKUP($H116,'[2]NHÂN VIÊN'!$B:$C,2,0),"")</f>
        <v>Trần Hạo Nhị</v>
      </c>
      <c r="J116" s="87" t="str">
        <f t="shared" si="1"/>
        <v>-</v>
      </c>
      <c r="K116" s="87" t="s">
        <v>7514</v>
      </c>
      <c r="L116" s="87" t="s">
        <v>7514</v>
      </c>
      <c r="M116" s="87" t="str">
        <f>+IFERROR(VLOOKUP($K116,'[2]NHÂN VIÊN'!$H:$I,2,0),"")</f>
        <v>Dương Thị Kim Hồng</v>
      </c>
      <c r="N116" s="88" t="s">
        <v>7515</v>
      </c>
      <c r="O116" s="82"/>
    </row>
    <row r="117" spans="1:15" hidden="1" x14ac:dyDescent="0.25">
      <c r="A117" s="87" t="s">
        <v>7833</v>
      </c>
      <c r="B117" s="86" t="s">
        <v>7508</v>
      </c>
      <c r="C117" s="87" t="s">
        <v>7834</v>
      </c>
      <c r="D117" s="87" t="s">
        <v>7835</v>
      </c>
      <c r="E117" s="87" t="s">
        <v>7512</v>
      </c>
      <c r="F117" s="87" t="s">
        <v>7417</v>
      </c>
      <c r="G117" s="87" t="s">
        <v>7402</v>
      </c>
      <c r="H117" s="87" t="s">
        <v>7418</v>
      </c>
      <c r="I117" s="87" t="str">
        <f>+IFERROR(VLOOKUP($H117,'[2]NHÂN VIÊN'!$B:$C,2,0),"")</f>
        <v>Trần Hạo Nhị</v>
      </c>
      <c r="J117" s="87" t="str">
        <f t="shared" si="1"/>
        <v>-</v>
      </c>
      <c r="K117" s="87" t="s">
        <v>7514</v>
      </c>
      <c r="L117" s="87" t="s">
        <v>7514</v>
      </c>
      <c r="M117" s="87" t="str">
        <f>+IFERROR(VLOOKUP($K117,'[2]NHÂN VIÊN'!$H:$I,2,0),"")</f>
        <v>Dương Thị Kim Hồng</v>
      </c>
      <c r="N117" s="88" t="s">
        <v>7515</v>
      </c>
      <c r="O117" s="82"/>
    </row>
    <row r="118" spans="1:15" hidden="1" x14ac:dyDescent="0.25">
      <c r="A118" s="87" t="s">
        <v>7837</v>
      </c>
      <c r="B118" s="86" t="s">
        <v>7836</v>
      </c>
      <c r="C118" s="87" t="s">
        <v>7838</v>
      </c>
      <c r="D118" s="87" t="s">
        <v>7839</v>
      </c>
      <c r="E118" s="87" t="s">
        <v>7512</v>
      </c>
      <c r="F118" s="87" t="s">
        <v>7519</v>
      </c>
      <c r="G118" s="87" t="s">
        <v>7402</v>
      </c>
      <c r="H118" s="87" t="s">
        <v>7418</v>
      </c>
      <c r="I118" s="87" t="str">
        <f>+IFERROR(VLOOKUP($H118,'[2]NHÂN VIÊN'!$B:$C,2,0),"")</f>
        <v>Trần Hạo Nhị</v>
      </c>
      <c r="J118" s="87" t="str">
        <f t="shared" si="1"/>
        <v>BH</v>
      </c>
      <c r="K118" s="87" t="s">
        <v>7514</v>
      </c>
      <c r="L118" s="87" t="s">
        <v>7514</v>
      </c>
      <c r="M118" s="87" t="str">
        <f>+IFERROR(VLOOKUP($K118,'[2]NHÂN VIÊN'!$H:$I,2,0),"")</f>
        <v>Dương Thị Kim Hồng</v>
      </c>
      <c r="N118" s="88" t="s">
        <v>7515</v>
      </c>
      <c r="O118" s="82"/>
    </row>
    <row r="119" spans="1:15" hidden="1" x14ac:dyDescent="0.25">
      <c r="A119" s="87" t="s">
        <v>7840</v>
      </c>
      <c r="B119" s="86" t="s">
        <v>7508</v>
      </c>
      <c r="C119" s="87" t="s">
        <v>7841</v>
      </c>
      <c r="D119" s="87" t="s">
        <v>7842</v>
      </c>
      <c r="E119" s="87" t="s">
        <v>7512</v>
      </c>
      <c r="F119" s="87" t="s">
        <v>7690</v>
      </c>
      <c r="G119" s="87" t="s">
        <v>7402</v>
      </c>
      <c r="H119" s="87" t="s">
        <v>7418</v>
      </c>
      <c r="I119" s="87" t="str">
        <f>+IFERROR(VLOOKUP($H119,'[2]NHÂN VIÊN'!$B:$C,2,0),"")</f>
        <v>Trần Hạo Nhị</v>
      </c>
      <c r="J119" s="87" t="str">
        <f t="shared" si="1"/>
        <v>-</v>
      </c>
      <c r="K119" s="87" t="s">
        <v>7514</v>
      </c>
      <c r="L119" s="87" t="s">
        <v>7514</v>
      </c>
      <c r="M119" s="87" t="str">
        <f>+IFERROR(VLOOKUP($K119,'[2]NHÂN VIÊN'!$H:$I,2,0),"")</f>
        <v>Dương Thị Kim Hồng</v>
      </c>
      <c r="N119" s="88" t="s">
        <v>7515</v>
      </c>
      <c r="O119" s="82"/>
    </row>
    <row r="120" spans="1:15" hidden="1" x14ac:dyDescent="0.25">
      <c r="A120" s="87" t="s">
        <v>7843</v>
      </c>
      <c r="B120" s="86" t="s">
        <v>7508</v>
      </c>
      <c r="C120" s="87" t="s">
        <v>7844</v>
      </c>
      <c r="D120" s="87" t="s">
        <v>7845</v>
      </c>
      <c r="E120" s="87" t="s">
        <v>7512</v>
      </c>
      <c r="F120" s="87" t="s">
        <v>7519</v>
      </c>
      <c r="G120" s="87" t="s">
        <v>7402</v>
      </c>
      <c r="H120" s="87" t="s">
        <v>7418</v>
      </c>
      <c r="I120" s="87" t="str">
        <f>+IFERROR(VLOOKUP($H120,'[2]NHÂN VIÊN'!$B:$C,2,0),"")</f>
        <v>Trần Hạo Nhị</v>
      </c>
      <c r="J120" s="87" t="str">
        <f t="shared" si="1"/>
        <v>-</v>
      </c>
      <c r="K120" s="87" t="s">
        <v>7514</v>
      </c>
      <c r="L120" s="87" t="s">
        <v>7514</v>
      </c>
      <c r="M120" s="87" t="str">
        <f>+IFERROR(VLOOKUP($K120,'[2]NHÂN VIÊN'!$H:$I,2,0),"")</f>
        <v>Dương Thị Kim Hồng</v>
      </c>
      <c r="N120" s="88" t="s">
        <v>7515</v>
      </c>
      <c r="O120" s="82"/>
    </row>
    <row r="121" spans="1:15" hidden="1" x14ac:dyDescent="0.25">
      <c r="A121" s="87" t="s">
        <v>7846</v>
      </c>
      <c r="B121" s="86" t="s">
        <v>7508</v>
      </c>
      <c r="C121" s="87" t="s">
        <v>7847</v>
      </c>
      <c r="D121" s="87" t="s">
        <v>7848</v>
      </c>
      <c r="E121" s="87" t="s">
        <v>7512</v>
      </c>
      <c r="F121" s="87" t="s">
        <v>7435</v>
      </c>
      <c r="G121" s="87" t="s">
        <v>7402</v>
      </c>
      <c r="H121" s="87" t="s">
        <v>7436</v>
      </c>
      <c r="I121" s="87" t="str">
        <f>+IFERROR(VLOOKUP($H121,'[2]NHÂN VIÊN'!$B:$C,2,0),"")</f>
        <v>Nguyễn Quốc Thái</v>
      </c>
      <c r="J121" s="87" t="str">
        <f t="shared" si="1"/>
        <v>-</v>
      </c>
      <c r="K121" s="87" t="s">
        <v>7514</v>
      </c>
      <c r="L121" s="87" t="s">
        <v>7514</v>
      </c>
      <c r="M121" s="87" t="str">
        <f>+IFERROR(VLOOKUP($K121,'[2]NHÂN VIÊN'!$H:$I,2,0),"")</f>
        <v>Dương Thị Kim Hồng</v>
      </c>
      <c r="N121" s="88" t="s">
        <v>7515</v>
      </c>
      <c r="O121" s="82"/>
    </row>
    <row r="122" spans="1:15" hidden="1" x14ac:dyDescent="0.25">
      <c r="A122" s="87" t="s">
        <v>7849</v>
      </c>
      <c r="B122" s="86" t="s">
        <v>7508</v>
      </c>
      <c r="C122" s="87" t="s">
        <v>7850</v>
      </c>
      <c r="D122" s="87" t="s">
        <v>7851</v>
      </c>
      <c r="E122" s="87" t="s">
        <v>7512</v>
      </c>
      <c r="F122" s="87" t="s">
        <v>7690</v>
      </c>
      <c r="G122" s="87" t="s">
        <v>7402</v>
      </c>
      <c r="H122" s="87" t="s">
        <v>7418</v>
      </c>
      <c r="I122" s="87" t="str">
        <f>+IFERROR(VLOOKUP($H122,'[2]NHÂN VIÊN'!$B:$C,2,0),"")</f>
        <v>Trần Hạo Nhị</v>
      </c>
      <c r="J122" s="87" t="str">
        <f t="shared" si="1"/>
        <v>-</v>
      </c>
      <c r="K122" s="87" t="s">
        <v>7514</v>
      </c>
      <c r="L122" s="87" t="s">
        <v>7514</v>
      </c>
      <c r="M122" s="87" t="str">
        <f>+IFERROR(VLOOKUP($K122,'[2]NHÂN VIÊN'!$H:$I,2,0),"")</f>
        <v>Dương Thị Kim Hồng</v>
      </c>
      <c r="N122" s="88" t="s">
        <v>7515</v>
      </c>
      <c r="O122" s="82"/>
    </row>
    <row r="123" spans="1:15" hidden="1" x14ac:dyDescent="0.25">
      <c r="A123" s="87" t="s">
        <v>7852</v>
      </c>
      <c r="B123" s="86" t="s">
        <v>7508</v>
      </c>
      <c r="C123" s="87" t="s">
        <v>7853</v>
      </c>
      <c r="D123" s="87" t="s">
        <v>7854</v>
      </c>
      <c r="E123" s="87" t="s">
        <v>7512</v>
      </c>
      <c r="F123" s="87" t="s">
        <v>7690</v>
      </c>
      <c r="G123" s="87" t="s">
        <v>7402</v>
      </c>
      <c r="H123" s="87" t="s">
        <v>7418</v>
      </c>
      <c r="I123" s="87" t="str">
        <f>+IFERROR(VLOOKUP($H123,'[2]NHÂN VIÊN'!$B:$C,2,0),"")</f>
        <v>Trần Hạo Nhị</v>
      </c>
      <c r="J123" s="87" t="str">
        <f t="shared" si="1"/>
        <v>-</v>
      </c>
      <c r="K123" s="87" t="s">
        <v>7514</v>
      </c>
      <c r="L123" s="87" t="s">
        <v>7514</v>
      </c>
      <c r="M123" s="87" t="str">
        <f>+IFERROR(VLOOKUP($K123,'[2]NHÂN VIÊN'!$H:$I,2,0),"")</f>
        <v>Dương Thị Kim Hồng</v>
      </c>
      <c r="N123" s="88" t="s">
        <v>7515</v>
      </c>
      <c r="O123" s="82"/>
    </row>
    <row r="124" spans="1:15" hidden="1" x14ac:dyDescent="0.25">
      <c r="A124" s="87" t="s">
        <v>7855</v>
      </c>
      <c r="B124" s="86" t="s">
        <v>7508</v>
      </c>
      <c r="C124" s="87" t="s">
        <v>7856</v>
      </c>
      <c r="D124" s="87" t="s">
        <v>7857</v>
      </c>
      <c r="E124" s="87" t="s">
        <v>7512</v>
      </c>
      <c r="F124" s="87" t="s">
        <v>7435</v>
      </c>
      <c r="G124" s="87" t="s">
        <v>7402</v>
      </c>
      <c r="H124" s="87" t="s">
        <v>7436</v>
      </c>
      <c r="I124" s="87" t="str">
        <f>+IFERROR(VLOOKUP($H124,'[2]NHÂN VIÊN'!$B:$C,2,0),"")</f>
        <v>Nguyễn Quốc Thái</v>
      </c>
      <c r="J124" s="87" t="str">
        <f t="shared" si="1"/>
        <v>-</v>
      </c>
      <c r="K124" s="87" t="s">
        <v>7514</v>
      </c>
      <c r="L124" s="87" t="s">
        <v>7514</v>
      </c>
      <c r="M124" s="87" t="str">
        <f>+IFERROR(VLOOKUP($K124,'[2]NHÂN VIÊN'!$H:$I,2,0),"")</f>
        <v>Dương Thị Kim Hồng</v>
      </c>
      <c r="N124" s="88" t="s">
        <v>7515</v>
      </c>
      <c r="O124" s="82"/>
    </row>
    <row r="125" spans="1:15" hidden="1" x14ac:dyDescent="0.25">
      <c r="A125" s="87" t="s">
        <v>7858</v>
      </c>
      <c r="B125" s="86" t="s">
        <v>7508</v>
      </c>
      <c r="C125" s="87" t="s">
        <v>7859</v>
      </c>
      <c r="D125" s="87" t="s">
        <v>7860</v>
      </c>
      <c r="E125" s="87" t="s">
        <v>7512</v>
      </c>
      <c r="F125" s="87" t="s">
        <v>7519</v>
      </c>
      <c r="G125" s="87" t="s">
        <v>7402</v>
      </c>
      <c r="H125" s="87" t="s">
        <v>7418</v>
      </c>
      <c r="I125" s="87" t="str">
        <f>+IFERROR(VLOOKUP($H125,'[2]NHÂN VIÊN'!$B:$C,2,0),"")</f>
        <v>Trần Hạo Nhị</v>
      </c>
      <c r="J125" s="87" t="str">
        <f t="shared" si="1"/>
        <v>-</v>
      </c>
      <c r="K125" s="87" t="s">
        <v>7514</v>
      </c>
      <c r="L125" s="87" t="s">
        <v>7514</v>
      </c>
      <c r="M125" s="87" t="str">
        <f>+IFERROR(VLOOKUP($K125,'[2]NHÂN VIÊN'!$H:$I,2,0),"")</f>
        <v>Dương Thị Kim Hồng</v>
      </c>
      <c r="N125" s="88" t="s">
        <v>7515</v>
      </c>
      <c r="O125" s="82"/>
    </row>
    <row r="126" spans="1:15" hidden="1" x14ac:dyDescent="0.25">
      <c r="A126" s="87" t="s">
        <v>7861</v>
      </c>
      <c r="B126" s="86" t="s">
        <v>7508</v>
      </c>
      <c r="C126" s="87" t="s">
        <v>7862</v>
      </c>
      <c r="D126" s="87" t="s">
        <v>7863</v>
      </c>
      <c r="E126" s="87" t="s">
        <v>7512</v>
      </c>
      <c r="F126" s="87" t="s">
        <v>7519</v>
      </c>
      <c r="G126" s="87" t="s">
        <v>7402</v>
      </c>
      <c r="H126" s="87" t="s">
        <v>7418</v>
      </c>
      <c r="I126" s="87" t="str">
        <f>+IFERROR(VLOOKUP($H126,'[2]NHÂN VIÊN'!$B:$C,2,0),"")</f>
        <v>Trần Hạo Nhị</v>
      </c>
      <c r="J126" s="87" t="str">
        <f t="shared" si="1"/>
        <v>-</v>
      </c>
      <c r="K126" s="87" t="s">
        <v>7514</v>
      </c>
      <c r="L126" s="87" t="s">
        <v>7514</v>
      </c>
      <c r="M126" s="87" t="str">
        <f>+IFERROR(VLOOKUP($K126,'[2]NHÂN VIÊN'!$H:$I,2,0),"")</f>
        <v>Dương Thị Kim Hồng</v>
      </c>
      <c r="N126" s="88" t="s">
        <v>7515</v>
      </c>
      <c r="O126" s="82"/>
    </row>
    <row r="127" spans="1:15" hidden="1" x14ac:dyDescent="0.25">
      <c r="A127" s="87" t="s">
        <v>7864</v>
      </c>
      <c r="B127" s="86" t="s">
        <v>7508</v>
      </c>
      <c r="C127" s="87" t="s">
        <v>7865</v>
      </c>
      <c r="D127" s="87" t="s">
        <v>7866</v>
      </c>
      <c r="E127" s="87" t="s">
        <v>7512</v>
      </c>
      <c r="F127" s="87" t="s">
        <v>7690</v>
      </c>
      <c r="G127" s="87" t="s">
        <v>7402</v>
      </c>
      <c r="H127" s="87" t="s">
        <v>7418</v>
      </c>
      <c r="I127" s="87" t="str">
        <f>+IFERROR(VLOOKUP($H127,'[2]NHÂN VIÊN'!$B:$C,2,0),"")</f>
        <v>Trần Hạo Nhị</v>
      </c>
      <c r="J127" s="87" t="str">
        <f t="shared" si="1"/>
        <v>-</v>
      </c>
      <c r="K127" s="87" t="s">
        <v>7514</v>
      </c>
      <c r="L127" s="87" t="s">
        <v>7514</v>
      </c>
      <c r="M127" s="87" t="str">
        <f>+IFERROR(VLOOKUP($K127,'[2]NHÂN VIÊN'!$H:$I,2,0),"")</f>
        <v>Dương Thị Kim Hồng</v>
      </c>
      <c r="N127" s="88" t="s">
        <v>7515</v>
      </c>
      <c r="O127" s="82"/>
    </row>
    <row r="128" spans="1:15" hidden="1" x14ac:dyDescent="0.25">
      <c r="A128" s="87" t="s">
        <v>7867</v>
      </c>
      <c r="B128" s="86" t="s">
        <v>7508</v>
      </c>
      <c r="C128" s="87" t="s">
        <v>7868</v>
      </c>
      <c r="D128" s="87" t="s">
        <v>7869</v>
      </c>
      <c r="E128" s="87" t="s">
        <v>7512</v>
      </c>
      <c r="F128" s="87" t="s">
        <v>7519</v>
      </c>
      <c r="G128" s="87" t="s">
        <v>7402</v>
      </c>
      <c r="H128" s="87" t="s">
        <v>7418</v>
      </c>
      <c r="I128" s="87" t="str">
        <f>+IFERROR(VLOOKUP($H128,'[2]NHÂN VIÊN'!$B:$C,2,0),"")</f>
        <v>Trần Hạo Nhị</v>
      </c>
      <c r="J128" s="87" t="str">
        <f t="shared" si="1"/>
        <v>-</v>
      </c>
      <c r="K128" s="87" t="s">
        <v>7514</v>
      </c>
      <c r="L128" s="87" t="s">
        <v>7514</v>
      </c>
      <c r="M128" s="87" t="str">
        <f>+IFERROR(VLOOKUP($K128,'[2]NHÂN VIÊN'!$H:$I,2,0),"")</f>
        <v>Dương Thị Kim Hồng</v>
      </c>
      <c r="N128" s="88" t="s">
        <v>7515</v>
      </c>
      <c r="O128" s="82"/>
    </row>
    <row r="129" spans="1:15" hidden="1" x14ac:dyDescent="0.25">
      <c r="A129" s="87" t="s">
        <v>7871</v>
      </c>
      <c r="B129" s="86" t="s">
        <v>7870</v>
      </c>
      <c r="C129" s="87" t="s">
        <v>7872</v>
      </c>
      <c r="D129" s="87" t="s">
        <v>7873</v>
      </c>
      <c r="E129" s="87" t="s">
        <v>7512</v>
      </c>
      <c r="F129" s="87" t="s">
        <v>7874</v>
      </c>
      <c r="G129" s="87" t="s">
        <v>7874</v>
      </c>
      <c r="H129" s="87" t="s">
        <v>1837</v>
      </c>
      <c r="I129" s="87" t="str">
        <f>+IFERROR(VLOOKUP($H129,'[2]NHÂN VIÊN'!$B:$C,2,0),"")</f>
        <v/>
      </c>
      <c r="J129" s="87" t="str">
        <f t="shared" si="1"/>
        <v>BH</v>
      </c>
      <c r="K129" s="87" t="s">
        <v>7514</v>
      </c>
      <c r="L129" s="87" t="s">
        <v>7514</v>
      </c>
      <c r="M129" s="87" t="str">
        <f>+IFERROR(VLOOKUP($K129,'[2]NHÂN VIÊN'!$H:$I,2,0),"")</f>
        <v>Dương Thị Kim Hồng</v>
      </c>
      <c r="N129" s="88" t="s">
        <v>7515</v>
      </c>
      <c r="O129" s="82"/>
    </row>
    <row r="130" spans="1:15" hidden="1" x14ac:dyDescent="0.25">
      <c r="A130" s="87" t="s">
        <v>7876</v>
      </c>
      <c r="B130" s="86" t="s">
        <v>7875</v>
      </c>
      <c r="C130" s="87" t="s">
        <v>7877</v>
      </c>
      <c r="D130" s="87" t="s">
        <v>7878</v>
      </c>
      <c r="E130" s="87" t="s">
        <v>7512</v>
      </c>
      <c r="F130" s="87" t="s">
        <v>7629</v>
      </c>
      <c r="G130" s="87" t="s">
        <v>7629</v>
      </c>
      <c r="H130" s="87" t="s">
        <v>1837</v>
      </c>
      <c r="I130" s="87" t="str">
        <f>+IFERROR(VLOOKUP($H130,'[2]NHÂN VIÊN'!$B:$C,2,0),"")</f>
        <v/>
      </c>
      <c r="J130" s="87" t="str">
        <f t="shared" si="1"/>
        <v>BH</v>
      </c>
      <c r="K130" s="87" t="s">
        <v>7514</v>
      </c>
      <c r="L130" s="87" t="s">
        <v>7514</v>
      </c>
      <c r="M130" s="87" t="str">
        <f>+IFERROR(VLOOKUP($K130,'[2]NHÂN VIÊN'!$H:$I,2,0),"")</f>
        <v>Dương Thị Kim Hồng</v>
      </c>
      <c r="N130" s="88" t="s">
        <v>7515</v>
      </c>
      <c r="O130" s="82"/>
    </row>
    <row r="131" spans="1:15" hidden="1" x14ac:dyDescent="0.25">
      <c r="A131" s="87" t="s">
        <v>7880</v>
      </c>
      <c r="B131" s="86" t="s">
        <v>7879</v>
      </c>
      <c r="C131" s="87" t="s">
        <v>7881</v>
      </c>
      <c r="D131" s="87" t="s">
        <v>7656</v>
      </c>
      <c r="E131" s="87" t="s">
        <v>7512</v>
      </c>
      <c r="F131" s="87" t="s">
        <v>7435</v>
      </c>
      <c r="G131" s="87" t="s">
        <v>7402</v>
      </c>
      <c r="H131" s="87" t="s">
        <v>7436</v>
      </c>
      <c r="I131" s="87" t="str">
        <f>+IFERROR(VLOOKUP($H131,'[2]NHÂN VIÊN'!$B:$C,2,0),"")</f>
        <v>Nguyễn Quốc Thái</v>
      </c>
      <c r="J131" s="87" t="str">
        <f t="shared" ref="J131:J194" si="2">+LEFT($B131,2)</f>
        <v>BH</v>
      </c>
      <c r="K131" s="87" t="s">
        <v>7514</v>
      </c>
      <c r="L131" s="87" t="s">
        <v>7514</v>
      </c>
      <c r="M131" s="87" t="str">
        <f>+IFERROR(VLOOKUP($K131,'[2]NHÂN VIÊN'!$H:$I,2,0),"")</f>
        <v>Dương Thị Kim Hồng</v>
      </c>
      <c r="N131" s="88" t="s">
        <v>7515</v>
      </c>
      <c r="O131" s="82"/>
    </row>
    <row r="132" spans="1:15" hidden="1" x14ac:dyDescent="0.25">
      <c r="A132" s="87" t="s">
        <v>7882</v>
      </c>
      <c r="B132" s="86" t="s">
        <v>7508</v>
      </c>
      <c r="C132" s="87" t="s">
        <v>7883</v>
      </c>
      <c r="D132" s="87" t="s">
        <v>7884</v>
      </c>
      <c r="E132" s="87" t="s">
        <v>7512</v>
      </c>
      <c r="F132" s="87" t="s">
        <v>7499</v>
      </c>
      <c r="G132" s="87" t="s">
        <v>7402</v>
      </c>
      <c r="H132" s="87" t="s">
        <v>7436</v>
      </c>
      <c r="I132" s="87" t="str">
        <f>+IFERROR(VLOOKUP($H132,'[2]NHÂN VIÊN'!$B:$C,2,0),"")</f>
        <v>Nguyễn Quốc Thái</v>
      </c>
      <c r="J132" s="87" t="str">
        <f t="shared" si="2"/>
        <v>-</v>
      </c>
      <c r="K132" s="87" t="s">
        <v>7514</v>
      </c>
      <c r="L132" s="87" t="s">
        <v>7514</v>
      </c>
      <c r="M132" s="87" t="str">
        <f>+IFERROR(VLOOKUP($K132,'[2]NHÂN VIÊN'!$H:$I,2,0),"")</f>
        <v>Dương Thị Kim Hồng</v>
      </c>
      <c r="N132" s="88" t="s">
        <v>7515</v>
      </c>
      <c r="O132" s="82"/>
    </row>
    <row r="133" spans="1:15" hidden="1" x14ac:dyDescent="0.25">
      <c r="A133" s="87" t="s">
        <v>7885</v>
      </c>
      <c r="B133" s="86" t="s">
        <v>7508</v>
      </c>
      <c r="C133" s="87" t="s">
        <v>7886</v>
      </c>
      <c r="D133" s="87" t="s">
        <v>7887</v>
      </c>
      <c r="E133" s="87" t="s">
        <v>7512</v>
      </c>
      <c r="F133" s="87" t="s">
        <v>7435</v>
      </c>
      <c r="G133" s="87" t="s">
        <v>7402</v>
      </c>
      <c r="H133" s="87" t="s">
        <v>7436</v>
      </c>
      <c r="I133" s="87" t="str">
        <f>+IFERROR(VLOOKUP($H133,'[2]NHÂN VIÊN'!$B:$C,2,0),"")</f>
        <v>Nguyễn Quốc Thái</v>
      </c>
      <c r="J133" s="87" t="str">
        <f t="shared" si="2"/>
        <v>-</v>
      </c>
      <c r="K133" s="87" t="s">
        <v>7514</v>
      </c>
      <c r="L133" s="87" t="s">
        <v>7514</v>
      </c>
      <c r="M133" s="87" t="str">
        <f>+IFERROR(VLOOKUP($K133,'[2]NHÂN VIÊN'!$H:$I,2,0),"")</f>
        <v>Dương Thị Kim Hồng</v>
      </c>
      <c r="N133" s="88" t="s">
        <v>7515</v>
      </c>
      <c r="O133" s="82"/>
    </row>
    <row r="134" spans="1:15" hidden="1" x14ac:dyDescent="0.25">
      <c r="A134" s="87" t="s">
        <v>7888</v>
      </c>
      <c r="B134" s="86" t="s">
        <v>7508</v>
      </c>
      <c r="C134" s="87" t="s">
        <v>7889</v>
      </c>
      <c r="D134" s="87" t="s">
        <v>7890</v>
      </c>
      <c r="E134" s="87" t="s">
        <v>7512</v>
      </c>
      <c r="F134" s="87" t="s">
        <v>7499</v>
      </c>
      <c r="G134" s="87" t="s">
        <v>7402</v>
      </c>
      <c r="H134" s="87" t="s">
        <v>7436</v>
      </c>
      <c r="I134" s="87" t="str">
        <f>+IFERROR(VLOOKUP($H134,'[2]NHÂN VIÊN'!$B:$C,2,0),"")</f>
        <v>Nguyễn Quốc Thái</v>
      </c>
      <c r="J134" s="87" t="str">
        <f t="shared" si="2"/>
        <v>-</v>
      </c>
      <c r="K134" s="87" t="s">
        <v>7514</v>
      </c>
      <c r="L134" s="87" t="s">
        <v>7514</v>
      </c>
      <c r="M134" s="87" t="str">
        <f>+IFERROR(VLOOKUP($K134,'[2]NHÂN VIÊN'!$H:$I,2,0),"")</f>
        <v>Dương Thị Kim Hồng</v>
      </c>
      <c r="N134" s="88" t="s">
        <v>7515</v>
      </c>
      <c r="O134" s="82"/>
    </row>
    <row r="135" spans="1:15" hidden="1" x14ac:dyDescent="0.25">
      <c r="A135" s="87" t="s">
        <v>7891</v>
      </c>
      <c r="B135" s="86" t="s">
        <v>7508</v>
      </c>
      <c r="C135" s="87" t="s">
        <v>7892</v>
      </c>
      <c r="D135" s="87" t="s">
        <v>7893</v>
      </c>
      <c r="E135" s="87" t="s">
        <v>7512</v>
      </c>
      <c r="F135" s="87" t="s">
        <v>7435</v>
      </c>
      <c r="G135" s="87" t="s">
        <v>7402</v>
      </c>
      <c r="H135" s="87" t="s">
        <v>7436</v>
      </c>
      <c r="I135" s="87" t="str">
        <f>+IFERROR(VLOOKUP($H135,'[2]NHÂN VIÊN'!$B:$C,2,0),"")</f>
        <v>Nguyễn Quốc Thái</v>
      </c>
      <c r="J135" s="87" t="str">
        <f t="shared" si="2"/>
        <v>-</v>
      </c>
      <c r="K135" s="87" t="s">
        <v>7514</v>
      </c>
      <c r="L135" s="87" t="s">
        <v>7514</v>
      </c>
      <c r="M135" s="87" t="str">
        <f>+IFERROR(VLOOKUP($K135,'[2]NHÂN VIÊN'!$H:$I,2,0),"")</f>
        <v>Dương Thị Kim Hồng</v>
      </c>
      <c r="N135" s="88" t="s">
        <v>7515</v>
      </c>
      <c r="O135" s="82"/>
    </row>
    <row r="136" spans="1:15" hidden="1" x14ac:dyDescent="0.25">
      <c r="A136" s="87" t="s">
        <v>7894</v>
      </c>
      <c r="B136" s="86" t="s">
        <v>7508</v>
      </c>
      <c r="C136" s="87" t="s">
        <v>7895</v>
      </c>
      <c r="D136" s="87" t="s">
        <v>7896</v>
      </c>
      <c r="E136" s="87" t="s">
        <v>7512</v>
      </c>
      <c r="F136" s="87" t="s">
        <v>7435</v>
      </c>
      <c r="G136" s="87" t="s">
        <v>7402</v>
      </c>
      <c r="H136" s="87" t="s">
        <v>7436</v>
      </c>
      <c r="I136" s="87" t="str">
        <f>+IFERROR(VLOOKUP($H136,'[2]NHÂN VIÊN'!$B:$C,2,0),"")</f>
        <v>Nguyễn Quốc Thái</v>
      </c>
      <c r="J136" s="87" t="str">
        <f t="shared" si="2"/>
        <v>-</v>
      </c>
      <c r="K136" s="87" t="s">
        <v>7514</v>
      </c>
      <c r="L136" s="87" t="s">
        <v>7514</v>
      </c>
      <c r="M136" s="87" t="str">
        <f>+IFERROR(VLOOKUP($K136,'[2]NHÂN VIÊN'!$H:$I,2,0),"")</f>
        <v>Dương Thị Kim Hồng</v>
      </c>
      <c r="N136" s="88" t="s">
        <v>7515</v>
      </c>
      <c r="O136" s="82"/>
    </row>
    <row r="137" spans="1:15" hidden="1" x14ac:dyDescent="0.25">
      <c r="A137" s="87" t="s">
        <v>7897</v>
      </c>
      <c r="B137" s="86" t="s">
        <v>7508</v>
      </c>
      <c r="C137" s="87" t="s">
        <v>7898</v>
      </c>
      <c r="D137" s="87" t="s">
        <v>7899</v>
      </c>
      <c r="E137" s="87" t="s">
        <v>7512</v>
      </c>
      <c r="F137" s="87" t="s">
        <v>7527</v>
      </c>
      <c r="G137" s="87" t="s">
        <v>7402</v>
      </c>
      <c r="H137" s="87" t="s">
        <v>7411</v>
      </c>
      <c r="I137" s="87" t="str">
        <f>+IFERROR(VLOOKUP($H137,'[2]NHÂN VIÊN'!$B:$C,2,0),"")</f>
        <v>Nguyễn Văn Vinh</v>
      </c>
      <c r="J137" s="87" t="str">
        <f t="shared" si="2"/>
        <v>-</v>
      </c>
      <c r="K137" s="87" t="s">
        <v>7514</v>
      </c>
      <c r="L137" s="87" t="s">
        <v>7514</v>
      </c>
      <c r="M137" s="87" t="str">
        <f>+IFERROR(VLOOKUP($K137,'[2]NHÂN VIÊN'!$H:$I,2,0),"")</f>
        <v>Dương Thị Kim Hồng</v>
      </c>
      <c r="N137" s="88" t="s">
        <v>7515</v>
      </c>
      <c r="O137" s="82"/>
    </row>
    <row r="138" spans="1:15" hidden="1" x14ac:dyDescent="0.25">
      <c r="A138" s="87" t="s">
        <v>7900</v>
      </c>
      <c r="B138" s="86" t="s">
        <v>7508</v>
      </c>
      <c r="C138" s="87" t="s">
        <v>7901</v>
      </c>
      <c r="D138" s="87" t="s">
        <v>7902</v>
      </c>
      <c r="E138" s="87" t="s">
        <v>7512</v>
      </c>
      <c r="F138" s="87" t="s">
        <v>7903</v>
      </c>
      <c r="G138" s="87" t="s">
        <v>7402</v>
      </c>
      <c r="H138" s="87" t="s">
        <v>7436</v>
      </c>
      <c r="I138" s="87" t="str">
        <f>+IFERROR(VLOOKUP($H138,'[2]NHÂN VIÊN'!$B:$C,2,0),"")</f>
        <v>Nguyễn Quốc Thái</v>
      </c>
      <c r="J138" s="87" t="str">
        <f t="shared" si="2"/>
        <v>-</v>
      </c>
      <c r="K138" s="87" t="s">
        <v>7514</v>
      </c>
      <c r="L138" s="87" t="s">
        <v>7514</v>
      </c>
      <c r="M138" s="87" t="str">
        <f>+IFERROR(VLOOKUP($K138,'[2]NHÂN VIÊN'!$H:$I,2,0),"")</f>
        <v>Dương Thị Kim Hồng</v>
      </c>
      <c r="N138" s="88" t="s">
        <v>7515</v>
      </c>
      <c r="O138" s="82"/>
    </row>
    <row r="139" spans="1:15" hidden="1" x14ac:dyDescent="0.25">
      <c r="A139" s="87" t="s">
        <v>7904</v>
      </c>
      <c r="B139" s="86" t="s">
        <v>7508</v>
      </c>
      <c r="C139" s="87" t="s">
        <v>7905</v>
      </c>
      <c r="D139" s="87" t="s">
        <v>7906</v>
      </c>
      <c r="E139" s="87" t="s">
        <v>7512</v>
      </c>
      <c r="F139" s="87" t="s">
        <v>7459</v>
      </c>
      <c r="G139" s="87" t="s">
        <v>7402</v>
      </c>
      <c r="H139" s="87" t="s">
        <v>7403</v>
      </c>
      <c r="I139" s="87" t="str">
        <f>+IFERROR(VLOOKUP($H139,'[2]NHÂN VIÊN'!$B:$C,2,0),"")</f>
        <v>Hứa Thị Ngọc Thơ</v>
      </c>
      <c r="J139" s="87" t="str">
        <f t="shared" si="2"/>
        <v>-</v>
      </c>
      <c r="K139" s="87" t="s">
        <v>7514</v>
      </c>
      <c r="L139" s="87" t="s">
        <v>7514</v>
      </c>
      <c r="M139" s="87" t="str">
        <f>+IFERROR(VLOOKUP($K139,'[2]NHÂN VIÊN'!$H:$I,2,0),"")</f>
        <v>Dương Thị Kim Hồng</v>
      </c>
      <c r="N139" s="88" t="s">
        <v>7515</v>
      </c>
      <c r="O139" s="82"/>
    </row>
    <row r="140" spans="1:15" hidden="1" x14ac:dyDescent="0.25">
      <c r="A140" s="87" t="s">
        <v>7907</v>
      </c>
      <c r="B140" s="86" t="s">
        <v>7508</v>
      </c>
      <c r="C140" s="87" t="s">
        <v>7908</v>
      </c>
      <c r="D140" s="87" t="s">
        <v>7909</v>
      </c>
      <c r="E140" s="87" t="s">
        <v>7512</v>
      </c>
      <c r="F140" s="87" t="s">
        <v>7519</v>
      </c>
      <c r="G140" s="87" t="s">
        <v>7402</v>
      </c>
      <c r="H140" s="87" t="s">
        <v>7418</v>
      </c>
      <c r="I140" s="87" t="str">
        <f>+IFERROR(VLOOKUP($H140,'[2]NHÂN VIÊN'!$B:$C,2,0),"")</f>
        <v>Trần Hạo Nhị</v>
      </c>
      <c r="J140" s="87" t="str">
        <f t="shared" si="2"/>
        <v>-</v>
      </c>
      <c r="K140" s="87" t="s">
        <v>7514</v>
      </c>
      <c r="L140" s="87" t="s">
        <v>7514</v>
      </c>
      <c r="M140" s="87" t="str">
        <f>+IFERROR(VLOOKUP($K140,'[2]NHÂN VIÊN'!$H:$I,2,0),"")</f>
        <v>Dương Thị Kim Hồng</v>
      </c>
      <c r="N140" s="88" t="s">
        <v>7515</v>
      </c>
      <c r="O140" s="82"/>
    </row>
    <row r="141" spans="1:15" hidden="1" x14ac:dyDescent="0.25">
      <c r="A141" s="87" t="s">
        <v>7910</v>
      </c>
      <c r="B141" s="86" t="s">
        <v>7508</v>
      </c>
      <c r="C141" s="87" t="s">
        <v>7911</v>
      </c>
      <c r="D141" s="87" t="s">
        <v>7912</v>
      </c>
      <c r="E141" s="87" t="s">
        <v>7512</v>
      </c>
      <c r="F141" s="87" t="s">
        <v>7435</v>
      </c>
      <c r="G141" s="87" t="s">
        <v>7402</v>
      </c>
      <c r="H141" s="87" t="s">
        <v>7436</v>
      </c>
      <c r="I141" s="87" t="str">
        <f>+IFERROR(VLOOKUP($H141,'[2]NHÂN VIÊN'!$B:$C,2,0),"")</f>
        <v>Nguyễn Quốc Thái</v>
      </c>
      <c r="J141" s="87" t="str">
        <f t="shared" si="2"/>
        <v>-</v>
      </c>
      <c r="K141" s="87" t="s">
        <v>7514</v>
      </c>
      <c r="L141" s="87" t="s">
        <v>7514</v>
      </c>
      <c r="M141" s="87" t="str">
        <f>+IFERROR(VLOOKUP($K141,'[2]NHÂN VIÊN'!$H:$I,2,0),"")</f>
        <v>Dương Thị Kim Hồng</v>
      </c>
      <c r="N141" s="88" t="s">
        <v>7515</v>
      </c>
      <c r="O141" s="82"/>
    </row>
    <row r="142" spans="1:15" hidden="1" x14ac:dyDescent="0.25">
      <c r="A142" s="87" t="s">
        <v>7913</v>
      </c>
      <c r="B142" s="86" t="s">
        <v>7508</v>
      </c>
      <c r="C142" s="87" t="s">
        <v>7914</v>
      </c>
      <c r="D142" s="87" t="s">
        <v>7915</v>
      </c>
      <c r="E142" s="87" t="s">
        <v>7512</v>
      </c>
      <c r="F142" s="87" t="s">
        <v>7442</v>
      </c>
      <c r="G142" s="87" t="s">
        <v>7402</v>
      </c>
      <c r="H142" s="87" t="s">
        <v>7403</v>
      </c>
      <c r="I142" s="87" t="str">
        <f>+IFERROR(VLOOKUP($H142,'[2]NHÂN VIÊN'!$B:$C,2,0),"")</f>
        <v>Hứa Thị Ngọc Thơ</v>
      </c>
      <c r="J142" s="87" t="str">
        <f t="shared" si="2"/>
        <v>-</v>
      </c>
      <c r="K142" s="87" t="s">
        <v>7514</v>
      </c>
      <c r="L142" s="87" t="s">
        <v>7514</v>
      </c>
      <c r="M142" s="87" t="str">
        <f>+IFERROR(VLOOKUP($K142,'[2]NHÂN VIÊN'!$H:$I,2,0),"")</f>
        <v>Dương Thị Kim Hồng</v>
      </c>
      <c r="N142" s="88" t="s">
        <v>7515</v>
      </c>
      <c r="O142" s="82"/>
    </row>
    <row r="143" spans="1:15" hidden="1" x14ac:dyDescent="0.25">
      <c r="A143" s="87" t="s">
        <v>7916</v>
      </c>
      <c r="B143" s="86" t="s">
        <v>7508</v>
      </c>
      <c r="C143" s="87" t="s">
        <v>7917</v>
      </c>
      <c r="D143" s="87" t="s">
        <v>7918</v>
      </c>
      <c r="E143" s="87" t="s">
        <v>7512</v>
      </c>
      <c r="F143" s="87" t="s">
        <v>7519</v>
      </c>
      <c r="G143" s="87" t="s">
        <v>7402</v>
      </c>
      <c r="H143" s="87" t="s">
        <v>7418</v>
      </c>
      <c r="I143" s="87" t="str">
        <f>+IFERROR(VLOOKUP($H143,'[2]NHÂN VIÊN'!$B:$C,2,0),"")</f>
        <v>Trần Hạo Nhị</v>
      </c>
      <c r="J143" s="87" t="str">
        <f t="shared" si="2"/>
        <v>-</v>
      </c>
      <c r="K143" s="87" t="s">
        <v>7514</v>
      </c>
      <c r="L143" s="87" t="s">
        <v>7514</v>
      </c>
      <c r="M143" s="87" t="str">
        <f>+IFERROR(VLOOKUP($K143,'[2]NHÂN VIÊN'!$H:$I,2,0),"")</f>
        <v>Dương Thị Kim Hồng</v>
      </c>
      <c r="N143" s="88" t="s">
        <v>7515</v>
      </c>
      <c r="O143" s="82"/>
    </row>
    <row r="144" spans="1:15" hidden="1" x14ac:dyDescent="0.25">
      <c r="A144" s="87" t="s">
        <v>7919</v>
      </c>
      <c r="B144" s="86" t="s">
        <v>7508</v>
      </c>
      <c r="C144" s="87" t="s">
        <v>7920</v>
      </c>
      <c r="D144" s="87" t="s">
        <v>7921</v>
      </c>
      <c r="E144" s="87" t="s">
        <v>7512</v>
      </c>
      <c r="F144" s="87" t="s">
        <v>7459</v>
      </c>
      <c r="G144" s="87" t="s">
        <v>7402</v>
      </c>
      <c r="H144" s="87" t="s">
        <v>7403</v>
      </c>
      <c r="I144" s="87" t="str">
        <f>+IFERROR(VLOOKUP($H144,'[2]NHÂN VIÊN'!$B:$C,2,0),"")</f>
        <v>Hứa Thị Ngọc Thơ</v>
      </c>
      <c r="J144" s="87" t="str">
        <f t="shared" si="2"/>
        <v>-</v>
      </c>
      <c r="K144" s="87" t="s">
        <v>7514</v>
      </c>
      <c r="L144" s="87" t="s">
        <v>7514</v>
      </c>
      <c r="M144" s="87" t="str">
        <f>+IFERROR(VLOOKUP($K144,'[2]NHÂN VIÊN'!$H:$I,2,0),"")</f>
        <v>Dương Thị Kim Hồng</v>
      </c>
      <c r="N144" s="88" t="s">
        <v>7515</v>
      </c>
      <c r="O144" s="82"/>
    </row>
    <row r="145" spans="1:15" hidden="1" x14ac:dyDescent="0.25">
      <c r="A145" s="87" t="s">
        <v>7922</v>
      </c>
      <c r="B145" s="86" t="s">
        <v>7508</v>
      </c>
      <c r="C145" s="87" t="s">
        <v>7923</v>
      </c>
      <c r="D145" s="87" t="s">
        <v>7924</v>
      </c>
      <c r="E145" s="87" t="s">
        <v>7512</v>
      </c>
      <c r="F145" s="87" t="s">
        <v>7925</v>
      </c>
      <c r="G145" s="87" t="s">
        <v>7402</v>
      </c>
      <c r="H145" s="87" t="s">
        <v>7418</v>
      </c>
      <c r="I145" s="87" t="str">
        <f>+IFERROR(VLOOKUP($H145,'[2]NHÂN VIÊN'!$B:$C,2,0),"")</f>
        <v>Trần Hạo Nhị</v>
      </c>
      <c r="J145" s="87" t="str">
        <f t="shared" si="2"/>
        <v>-</v>
      </c>
      <c r="K145" s="87" t="s">
        <v>7514</v>
      </c>
      <c r="L145" s="87" t="s">
        <v>7514</v>
      </c>
      <c r="M145" s="87" t="str">
        <f>+IFERROR(VLOOKUP($K145,'[2]NHÂN VIÊN'!$H:$I,2,0),"")</f>
        <v>Dương Thị Kim Hồng</v>
      </c>
      <c r="N145" s="88" t="s">
        <v>7515</v>
      </c>
      <c r="O145" s="82"/>
    </row>
    <row r="146" spans="1:15" hidden="1" x14ac:dyDescent="0.25">
      <c r="A146" s="87" t="s">
        <v>7926</v>
      </c>
      <c r="B146" s="86" t="s">
        <v>7508</v>
      </c>
      <c r="C146" s="87" t="s">
        <v>7927</v>
      </c>
      <c r="D146" s="87" t="s">
        <v>7928</v>
      </c>
      <c r="E146" s="87" t="s">
        <v>7512</v>
      </c>
      <c r="F146" s="87" t="s">
        <v>7417</v>
      </c>
      <c r="G146" s="87" t="s">
        <v>7402</v>
      </c>
      <c r="H146" s="87" t="s">
        <v>7418</v>
      </c>
      <c r="I146" s="87" t="str">
        <f>+IFERROR(VLOOKUP($H146,'[2]NHÂN VIÊN'!$B:$C,2,0),"")</f>
        <v>Trần Hạo Nhị</v>
      </c>
      <c r="J146" s="87" t="str">
        <f t="shared" si="2"/>
        <v>-</v>
      </c>
      <c r="K146" s="87" t="s">
        <v>7514</v>
      </c>
      <c r="L146" s="87" t="s">
        <v>7514</v>
      </c>
      <c r="M146" s="87" t="str">
        <f>+IFERROR(VLOOKUP($K146,'[2]NHÂN VIÊN'!$H:$I,2,0),"")</f>
        <v>Dương Thị Kim Hồng</v>
      </c>
      <c r="N146" s="88" t="s">
        <v>7515</v>
      </c>
      <c r="O146" s="82"/>
    </row>
    <row r="147" spans="1:15" hidden="1" x14ac:dyDescent="0.25">
      <c r="A147" s="87" t="s">
        <v>7929</v>
      </c>
      <c r="B147" s="86" t="s">
        <v>7508</v>
      </c>
      <c r="C147" s="87" t="s">
        <v>7930</v>
      </c>
      <c r="D147" s="87" t="s">
        <v>7931</v>
      </c>
      <c r="E147" s="87" t="s">
        <v>7512</v>
      </c>
      <c r="F147" s="87" t="s">
        <v>7527</v>
      </c>
      <c r="G147" s="87" t="s">
        <v>7402</v>
      </c>
      <c r="H147" s="87" t="s">
        <v>7411</v>
      </c>
      <c r="I147" s="87" t="str">
        <f>+IFERROR(VLOOKUP($H147,'[2]NHÂN VIÊN'!$B:$C,2,0),"")</f>
        <v>Nguyễn Văn Vinh</v>
      </c>
      <c r="J147" s="87" t="str">
        <f t="shared" si="2"/>
        <v>-</v>
      </c>
      <c r="K147" s="87" t="s">
        <v>7514</v>
      </c>
      <c r="L147" s="87" t="s">
        <v>7514</v>
      </c>
      <c r="M147" s="87" t="str">
        <f>+IFERROR(VLOOKUP($K147,'[2]NHÂN VIÊN'!$H:$I,2,0),"")</f>
        <v>Dương Thị Kim Hồng</v>
      </c>
      <c r="N147" s="88" t="s">
        <v>7515</v>
      </c>
      <c r="O147" s="82"/>
    </row>
    <row r="148" spans="1:15" hidden="1" x14ac:dyDescent="0.25">
      <c r="A148" s="87" t="s">
        <v>7932</v>
      </c>
      <c r="B148" s="86" t="s">
        <v>7508</v>
      </c>
      <c r="C148" s="87" t="s">
        <v>7933</v>
      </c>
      <c r="D148" s="87" t="s">
        <v>7934</v>
      </c>
      <c r="E148" s="87" t="s">
        <v>7512</v>
      </c>
      <c r="F148" s="87" t="s">
        <v>7527</v>
      </c>
      <c r="G148" s="87" t="s">
        <v>7402</v>
      </c>
      <c r="H148" s="87" t="s">
        <v>7411</v>
      </c>
      <c r="I148" s="87" t="str">
        <f>+IFERROR(VLOOKUP($H148,'[2]NHÂN VIÊN'!$B:$C,2,0),"")</f>
        <v>Nguyễn Văn Vinh</v>
      </c>
      <c r="J148" s="87" t="str">
        <f t="shared" si="2"/>
        <v>-</v>
      </c>
      <c r="K148" s="87" t="s">
        <v>7514</v>
      </c>
      <c r="L148" s="87" t="s">
        <v>7514</v>
      </c>
      <c r="M148" s="87" t="str">
        <f>+IFERROR(VLOOKUP($K148,'[2]NHÂN VIÊN'!$H:$I,2,0),"")</f>
        <v>Dương Thị Kim Hồng</v>
      </c>
      <c r="N148" s="88" t="s">
        <v>7515</v>
      </c>
      <c r="O148" s="82"/>
    </row>
    <row r="149" spans="1:15" hidden="1" x14ac:dyDescent="0.25">
      <c r="A149" s="87" t="s">
        <v>7935</v>
      </c>
      <c r="B149" s="86" t="s">
        <v>7508</v>
      </c>
      <c r="C149" s="87" t="s">
        <v>7936</v>
      </c>
      <c r="D149" s="87" t="s">
        <v>7937</v>
      </c>
      <c r="E149" s="87" t="s">
        <v>7512</v>
      </c>
      <c r="F149" s="87" t="s">
        <v>7938</v>
      </c>
      <c r="G149" s="87" t="s">
        <v>7402</v>
      </c>
      <c r="H149" s="87" t="s">
        <v>7436</v>
      </c>
      <c r="I149" s="87" t="str">
        <f>+IFERROR(VLOOKUP($H149,'[2]NHÂN VIÊN'!$B:$C,2,0),"")</f>
        <v>Nguyễn Quốc Thái</v>
      </c>
      <c r="J149" s="87" t="str">
        <f t="shared" si="2"/>
        <v>-</v>
      </c>
      <c r="K149" s="87" t="s">
        <v>7514</v>
      </c>
      <c r="L149" s="87" t="s">
        <v>7514</v>
      </c>
      <c r="M149" s="87" t="str">
        <f>+IFERROR(VLOOKUP($K149,'[2]NHÂN VIÊN'!$H:$I,2,0),"")</f>
        <v>Dương Thị Kim Hồng</v>
      </c>
      <c r="N149" s="88" t="s">
        <v>7515</v>
      </c>
      <c r="O149" s="82"/>
    </row>
    <row r="150" spans="1:15" hidden="1" x14ac:dyDescent="0.25">
      <c r="A150" s="87" t="s">
        <v>7939</v>
      </c>
      <c r="B150" s="86" t="s">
        <v>7508</v>
      </c>
      <c r="C150" s="87" t="s">
        <v>7940</v>
      </c>
      <c r="D150" s="87" t="s">
        <v>7941</v>
      </c>
      <c r="E150" s="87" t="s">
        <v>7512</v>
      </c>
      <c r="F150" s="87" t="s">
        <v>7527</v>
      </c>
      <c r="G150" s="87" t="s">
        <v>7402</v>
      </c>
      <c r="H150" s="87" t="s">
        <v>7411</v>
      </c>
      <c r="I150" s="87" t="str">
        <f>+IFERROR(VLOOKUP($H150,'[2]NHÂN VIÊN'!$B:$C,2,0),"")</f>
        <v>Nguyễn Văn Vinh</v>
      </c>
      <c r="J150" s="87" t="str">
        <f t="shared" si="2"/>
        <v>-</v>
      </c>
      <c r="K150" s="87" t="s">
        <v>7514</v>
      </c>
      <c r="L150" s="87" t="s">
        <v>7514</v>
      </c>
      <c r="M150" s="87" t="str">
        <f>+IFERROR(VLOOKUP($K150,'[2]NHÂN VIÊN'!$H:$I,2,0),"")</f>
        <v>Dương Thị Kim Hồng</v>
      </c>
      <c r="N150" s="88" t="s">
        <v>7515</v>
      </c>
      <c r="O150" s="82"/>
    </row>
    <row r="151" spans="1:15" hidden="1" x14ac:dyDescent="0.25">
      <c r="A151" s="87" t="s">
        <v>7942</v>
      </c>
      <c r="B151" s="86" t="s">
        <v>7508</v>
      </c>
      <c r="C151" s="87" t="s">
        <v>7943</v>
      </c>
      <c r="D151" s="87" t="s">
        <v>7944</v>
      </c>
      <c r="E151" s="87" t="s">
        <v>7512</v>
      </c>
      <c r="F151" s="87" t="s">
        <v>7519</v>
      </c>
      <c r="G151" s="87" t="s">
        <v>7402</v>
      </c>
      <c r="H151" s="87" t="s">
        <v>7418</v>
      </c>
      <c r="I151" s="87" t="str">
        <f>+IFERROR(VLOOKUP($H151,'[2]NHÂN VIÊN'!$B:$C,2,0),"")</f>
        <v>Trần Hạo Nhị</v>
      </c>
      <c r="J151" s="87" t="str">
        <f t="shared" si="2"/>
        <v>-</v>
      </c>
      <c r="K151" s="87" t="s">
        <v>7514</v>
      </c>
      <c r="L151" s="87" t="s">
        <v>7514</v>
      </c>
      <c r="M151" s="87" t="str">
        <f>+IFERROR(VLOOKUP($K151,'[2]NHÂN VIÊN'!$H:$I,2,0),"")</f>
        <v>Dương Thị Kim Hồng</v>
      </c>
      <c r="N151" s="88" t="s">
        <v>7515</v>
      </c>
      <c r="O151" s="82"/>
    </row>
    <row r="152" spans="1:15" hidden="1" x14ac:dyDescent="0.25">
      <c r="A152" s="87" t="s">
        <v>7945</v>
      </c>
      <c r="B152" s="86" t="s">
        <v>7508</v>
      </c>
      <c r="C152" s="87" t="s">
        <v>7946</v>
      </c>
      <c r="D152" s="87" t="s">
        <v>7947</v>
      </c>
      <c r="E152" s="87" t="s">
        <v>7512</v>
      </c>
      <c r="F152" s="87" t="s">
        <v>7459</v>
      </c>
      <c r="G152" s="87" t="s">
        <v>7402</v>
      </c>
      <c r="H152" s="87" t="s">
        <v>7403</v>
      </c>
      <c r="I152" s="87" t="str">
        <f>+IFERROR(VLOOKUP($H152,'[2]NHÂN VIÊN'!$B:$C,2,0),"")</f>
        <v>Hứa Thị Ngọc Thơ</v>
      </c>
      <c r="J152" s="87" t="str">
        <f t="shared" si="2"/>
        <v>-</v>
      </c>
      <c r="K152" s="87" t="s">
        <v>7514</v>
      </c>
      <c r="L152" s="87" t="s">
        <v>7514</v>
      </c>
      <c r="M152" s="87" t="str">
        <f>+IFERROR(VLOOKUP($K152,'[2]NHÂN VIÊN'!$H:$I,2,0),"")</f>
        <v>Dương Thị Kim Hồng</v>
      </c>
      <c r="N152" s="88" t="s">
        <v>7515</v>
      </c>
      <c r="O152" s="82"/>
    </row>
    <row r="153" spans="1:15" hidden="1" x14ac:dyDescent="0.25">
      <c r="A153" s="87" t="s">
        <v>7948</v>
      </c>
      <c r="B153" s="86" t="s">
        <v>7508</v>
      </c>
      <c r="C153" s="87" t="s">
        <v>7949</v>
      </c>
      <c r="D153" s="87" t="s">
        <v>7950</v>
      </c>
      <c r="E153" s="87" t="s">
        <v>7512</v>
      </c>
      <c r="F153" s="87" t="s">
        <v>7459</v>
      </c>
      <c r="G153" s="87" t="s">
        <v>7402</v>
      </c>
      <c r="H153" s="87" t="s">
        <v>7403</v>
      </c>
      <c r="I153" s="87" t="str">
        <f>+IFERROR(VLOOKUP($H153,'[2]NHÂN VIÊN'!$B:$C,2,0),"")</f>
        <v>Hứa Thị Ngọc Thơ</v>
      </c>
      <c r="J153" s="87" t="str">
        <f t="shared" si="2"/>
        <v>-</v>
      </c>
      <c r="K153" s="87" t="s">
        <v>7514</v>
      </c>
      <c r="L153" s="87" t="s">
        <v>7514</v>
      </c>
      <c r="M153" s="87" t="str">
        <f>+IFERROR(VLOOKUP($K153,'[2]NHÂN VIÊN'!$H:$I,2,0),"")</f>
        <v>Dương Thị Kim Hồng</v>
      </c>
      <c r="N153" s="88" t="s">
        <v>7515</v>
      </c>
      <c r="O153" s="82"/>
    </row>
    <row r="154" spans="1:15" hidden="1" x14ac:dyDescent="0.25">
      <c r="A154" s="87" t="s">
        <v>7951</v>
      </c>
      <c r="B154" s="86" t="s">
        <v>7508</v>
      </c>
      <c r="C154" s="87" t="s">
        <v>7952</v>
      </c>
      <c r="D154" s="87" t="s">
        <v>7953</v>
      </c>
      <c r="E154" s="87" t="s">
        <v>7512</v>
      </c>
      <c r="F154" s="87" t="s">
        <v>7519</v>
      </c>
      <c r="G154" s="87" t="s">
        <v>7402</v>
      </c>
      <c r="H154" s="87" t="s">
        <v>7418</v>
      </c>
      <c r="I154" s="87" t="str">
        <f>+IFERROR(VLOOKUP($H154,'[2]NHÂN VIÊN'!$B:$C,2,0),"")</f>
        <v>Trần Hạo Nhị</v>
      </c>
      <c r="J154" s="87" t="str">
        <f t="shared" si="2"/>
        <v>-</v>
      </c>
      <c r="K154" s="87" t="s">
        <v>7514</v>
      </c>
      <c r="L154" s="87" t="s">
        <v>7514</v>
      </c>
      <c r="M154" s="87" t="str">
        <f>+IFERROR(VLOOKUP($K154,'[2]NHÂN VIÊN'!$H:$I,2,0),"")</f>
        <v>Dương Thị Kim Hồng</v>
      </c>
      <c r="N154" s="88" t="s">
        <v>7515</v>
      </c>
      <c r="O154" s="82"/>
    </row>
    <row r="155" spans="1:15" hidden="1" x14ac:dyDescent="0.25">
      <c r="A155" s="87" t="s">
        <v>7954</v>
      </c>
      <c r="B155" s="86" t="s">
        <v>7508</v>
      </c>
      <c r="C155" s="87" t="s">
        <v>7955</v>
      </c>
      <c r="D155" s="87" t="s">
        <v>7956</v>
      </c>
      <c r="E155" s="87" t="s">
        <v>7512</v>
      </c>
      <c r="F155" s="87" t="s">
        <v>7435</v>
      </c>
      <c r="G155" s="87" t="s">
        <v>7402</v>
      </c>
      <c r="H155" s="87" t="s">
        <v>7436</v>
      </c>
      <c r="I155" s="87" t="str">
        <f>+IFERROR(VLOOKUP($H155,'[2]NHÂN VIÊN'!$B:$C,2,0),"")</f>
        <v>Nguyễn Quốc Thái</v>
      </c>
      <c r="J155" s="87" t="str">
        <f t="shared" si="2"/>
        <v>-</v>
      </c>
      <c r="K155" s="87" t="s">
        <v>7514</v>
      </c>
      <c r="L155" s="87" t="s">
        <v>7514</v>
      </c>
      <c r="M155" s="87" t="str">
        <f>+IFERROR(VLOOKUP($K155,'[2]NHÂN VIÊN'!$H:$I,2,0),"")</f>
        <v>Dương Thị Kim Hồng</v>
      </c>
      <c r="N155" s="88" t="s">
        <v>7515</v>
      </c>
      <c r="O155" s="82"/>
    </row>
    <row r="156" spans="1:15" hidden="1" x14ac:dyDescent="0.25">
      <c r="A156" s="87" t="s">
        <v>7957</v>
      </c>
      <c r="B156" s="86" t="s">
        <v>7508</v>
      </c>
      <c r="C156" s="87" t="s">
        <v>7958</v>
      </c>
      <c r="D156" s="87" t="s">
        <v>7959</v>
      </c>
      <c r="E156" s="87" t="s">
        <v>7512</v>
      </c>
      <c r="F156" s="87" t="s">
        <v>7417</v>
      </c>
      <c r="G156" s="87" t="s">
        <v>7402</v>
      </c>
      <c r="H156" s="87" t="s">
        <v>7418</v>
      </c>
      <c r="I156" s="87" t="str">
        <f>+IFERROR(VLOOKUP($H156,'[2]NHÂN VIÊN'!$B:$C,2,0),"")</f>
        <v>Trần Hạo Nhị</v>
      </c>
      <c r="J156" s="87" t="str">
        <f t="shared" si="2"/>
        <v>-</v>
      </c>
      <c r="K156" s="87" t="s">
        <v>7514</v>
      </c>
      <c r="L156" s="87" t="s">
        <v>7514</v>
      </c>
      <c r="M156" s="87" t="str">
        <f>+IFERROR(VLOOKUP($K156,'[2]NHÂN VIÊN'!$H:$I,2,0),"")</f>
        <v>Dương Thị Kim Hồng</v>
      </c>
      <c r="N156" s="88" t="s">
        <v>7515</v>
      </c>
      <c r="O156" s="82"/>
    </row>
    <row r="157" spans="1:15" hidden="1" x14ac:dyDescent="0.25">
      <c r="A157" s="87" t="s">
        <v>7960</v>
      </c>
      <c r="B157" s="86" t="s">
        <v>7508</v>
      </c>
      <c r="C157" s="87" t="s">
        <v>7961</v>
      </c>
      <c r="D157" s="87" t="s">
        <v>7962</v>
      </c>
      <c r="E157" s="87" t="s">
        <v>7512</v>
      </c>
      <c r="F157" s="87" t="s">
        <v>7925</v>
      </c>
      <c r="G157" s="87" t="s">
        <v>7402</v>
      </c>
      <c r="H157" s="87" t="s">
        <v>7418</v>
      </c>
      <c r="I157" s="87" t="str">
        <f>+IFERROR(VLOOKUP($H157,'[2]NHÂN VIÊN'!$B:$C,2,0),"")</f>
        <v>Trần Hạo Nhị</v>
      </c>
      <c r="J157" s="87" t="str">
        <f t="shared" si="2"/>
        <v>-</v>
      </c>
      <c r="K157" s="87" t="s">
        <v>7514</v>
      </c>
      <c r="L157" s="87" t="s">
        <v>7514</v>
      </c>
      <c r="M157" s="87" t="str">
        <f>+IFERROR(VLOOKUP($K157,'[2]NHÂN VIÊN'!$H:$I,2,0),"")</f>
        <v>Dương Thị Kim Hồng</v>
      </c>
      <c r="N157" s="88" t="s">
        <v>7515</v>
      </c>
      <c r="O157" s="82"/>
    </row>
    <row r="158" spans="1:15" hidden="1" x14ac:dyDescent="0.25">
      <c r="A158" s="87" t="s">
        <v>7963</v>
      </c>
      <c r="B158" s="86" t="s">
        <v>7508</v>
      </c>
      <c r="C158" s="87" t="s">
        <v>7964</v>
      </c>
      <c r="D158" s="87" t="s">
        <v>7965</v>
      </c>
      <c r="E158" s="87" t="s">
        <v>7512</v>
      </c>
      <c r="F158" s="87" t="s">
        <v>7485</v>
      </c>
      <c r="G158" s="87" t="s">
        <v>7402</v>
      </c>
      <c r="H158" s="87" t="s">
        <v>7411</v>
      </c>
      <c r="I158" s="87" t="str">
        <f>+IFERROR(VLOOKUP($H158,'[2]NHÂN VIÊN'!$B:$C,2,0),"")</f>
        <v>Nguyễn Văn Vinh</v>
      </c>
      <c r="J158" s="87" t="str">
        <f t="shared" si="2"/>
        <v>-</v>
      </c>
      <c r="K158" s="87" t="s">
        <v>7514</v>
      </c>
      <c r="L158" s="87" t="s">
        <v>7514</v>
      </c>
      <c r="M158" s="87" t="str">
        <f>+IFERROR(VLOOKUP($K158,'[2]NHÂN VIÊN'!$H:$I,2,0),"")</f>
        <v>Dương Thị Kim Hồng</v>
      </c>
      <c r="N158" s="88" t="s">
        <v>7515</v>
      </c>
      <c r="O158" s="82"/>
    </row>
    <row r="159" spans="1:15" hidden="1" x14ac:dyDescent="0.25">
      <c r="A159" s="87" t="s">
        <v>7966</v>
      </c>
      <c r="B159" s="86" t="s">
        <v>7508</v>
      </c>
      <c r="C159" s="87" t="s">
        <v>7967</v>
      </c>
      <c r="D159" s="87" t="s">
        <v>7968</v>
      </c>
      <c r="E159" s="87" t="s">
        <v>7512</v>
      </c>
      <c r="F159" s="87" t="s">
        <v>7925</v>
      </c>
      <c r="G159" s="87" t="s">
        <v>7402</v>
      </c>
      <c r="H159" s="87" t="s">
        <v>7418</v>
      </c>
      <c r="I159" s="87" t="str">
        <f>+IFERROR(VLOOKUP($H159,'[2]NHÂN VIÊN'!$B:$C,2,0),"")</f>
        <v>Trần Hạo Nhị</v>
      </c>
      <c r="J159" s="87" t="str">
        <f t="shared" si="2"/>
        <v>-</v>
      </c>
      <c r="K159" s="87" t="s">
        <v>7514</v>
      </c>
      <c r="L159" s="87" t="s">
        <v>7514</v>
      </c>
      <c r="M159" s="87" t="str">
        <f>+IFERROR(VLOOKUP($K159,'[2]NHÂN VIÊN'!$H:$I,2,0),"")</f>
        <v>Dương Thị Kim Hồng</v>
      </c>
      <c r="N159" s="88" t="s">
        <v>7515</v>
      </c>
      <c r="O159" s="82"/>
    </row>
    <row r="160" spans="1:15" hidden="1" x14ac:dyDescent="0.25">
      <c r="A160" s="87" t="s">
        <v>7969</v>
      </c>
      <c r="B160" s="86" t="s">
        <v>7508</v>
      </c>
      <c r="C160" s="87" t="s">
        <v>7970</v>
      </c>
      <c r="D160" s="87" t="s">
        <v>7971</v>
      </c>
      <c r="E160" s="87" t="s">
        <v>7512</v>
      </c>
      <c r="F160" s="87" t="s">
        <v>7527</v>
      </c>
      <c r="G160" s="87" t="s">
        <v>7402</v>
      </c>
      <c r="H160" s="87" t="s">
        <v>7411</v>
      </c>
      <c r="I160" s="87" t="str">
        <f>+IFERROR(VLOOKUP($H160,'[2]NHÂN VIÊN'!$B:$C,2,0),"")</f>
        <v>Nguyễn Văn Vinh</v>
      </c>
      <c r="J160" s="87" t="str">
        <f t="shared" si="2"/>
        <v>-</v>
      </c>
      <c r="K160" s="87" t="s">
        <v>7514</v>
      </c>
      <c r="L160" s="87" t="s">
        <v>7514</v>
      </c>
      <c r="M160" s="87" t="str">
        <f>+IFERROR(VLOOKUP($K160,'[2]NHÂN VIÊN'!$H:$I,2,0),"")</f>
        <v>Dương Thị Kim Hồng</v>
      </c>
      <c r="N160" s="88" t="s">
        <v>7515</v>
      </c>
      <c r="O160" s="82"/>
    </row>
    <row r="161" spans="1:15" hidden="1" x14ac:dyDescent="0.25">
      <c r="A161" s="87" t="s">
        <v>7972</v>
      </c>
      <c r="B161" s="86" t="s">
        <v>7508</v>
      </c>
      <c r="C161" s="87" t="s">
        <v>7973</v>
      </c>
      <c r="D161" s="87" t="s">
        <v>7974</v>
      </c>
      <c r="E161" s="87" t="s">
        <v>7512</v>
      </c>
      <c r="F161" s="87" t="s">
        <v>7442</v>
      </c>
      <c r="G161" s="87" t="s">
        <v>7402</v>
      </c>
      <c r="H161" s="87" t="s">
        <v>7403</v>
      </c>
      <c r="I161" s="87" t="str">
        <f>+IFERROR(VLOOKUP($H161,'[2]NHÂN VIÊN'!$B:$C,2,0),"")</f>
        <v>Hứa Thị Ngọc Thơ</v>
      </c>
      <c r="J161" s="87" t="str">
        <f t="shared" si="2"/>
        <v>-</v>
      </c>
      <c r="K161" s="87" t="s">
        <v>7514</v>
      </c>
      <c r="L161" s="87" t="s">
        <v>7514</v>
      </c>
      <c r="M161" s="87" t="str">
        <f>+IFERROR(VLOOKUP($K161,'[2]NHÂN VIÊN'!$H:$I,2,0),"")</f>
        <v>Dương Thị Kim Hồng</v>
      </c>
      <c r="N161" s="88" t="s">
        <v>7515</v>
      </c>
      <c r="O161" s="82"/>
    </row>
    <row r="162" spans="1:15" hidden="1" x14ac:dyDescent="0.25">
      <c r="A162" s="87" t="s">
        <v>7975</v>
      </c>
      <c r="B162" s="86" t="s">
        <v>7508</v>
      </c>
      <c r="C162" s="87" t="s">
        <v>7976</v>
      </c>
      <c r="D162" s="87" t="s">
        <v>7977</v>
      </c>
      <c r="E162" s="87" t="s">
        <v>7512</v>
      </c>
      <c r="F162" s="87" t="s">
        <v>7435</v>
      </c>
      <c r="G162" s="87" t="s">
        <v>7402</v>
      </c>
      <c r="H162" s="87" t="s">
        <v>7436</v>
      </c>
      <c r="I162" s="87" t="str">
        <f>+IFERROR(VLOOKUP($H162,'[2]NHÂN VIÊN'!$B:$C,2,0),"")</f>
        <v>Nguyễn Quốc Thái</v>
      </c>
      <c r="J162" s="87" t="str">
        <f t="shared" si="2"/>
        <v>-</v>
      </c>
      <c r="K162" s="87" t="s">
        <v>7514</v>
      </c>
      <c r="L162" s="87" t="s">
        <v>7514</v>
      </c>
      <c r="M162" s="87" t="str">
        <f>+IFERROR(VLOOKUP($K162,'[2]NHÂN VIÊN'!$H:$I,2,0),"")</f>
        <v>Dương Thị Kim Hồng</v>
      </c>
      <c r="N162" s="88" t="s">
        <v>7515</v>
      </c>
      <c r="O162" s="82"/>
    </row>
    <row r="163" spans="1:15" hidden="1" x14ac:dyDescent="0.25">
      <c r="A163" s="87" t="s">
        <v>7978</v>
      </c>
      <c r="B163" s="86" t="s">
        <v>7508</v>
      </c>
      <c r="C163" s="87" t="s">
        <v>7979</v>
      </c>
      <c r="D163" s="87" t="s">
        <v>7980</v>
      </c>
      <c r="E163" s="87" t="s">
        <v>7512</v>
      </c>
      <c r="F163" s="87" t="s">
        <v>7513</v>
      </c>
      <c r="G163" s="87" t="s">
        <v>7402</v>
      </c>
      <c r="H163" s="87" t="s">
        <v>7418</v>
      </c>
      <c r="I163" s="87" t="str">
        <f>+IFERROR(VLOOKUP($H163,'[2]NHÂN VIÊN'!$B:$C,2,0),"")</f>
        <v>Trần Hạo Nhị</v>
      </c>
      <c r="J163" s="87" t="str">
        <f t="shared" si="2"/>
        <v>-</v>
      </c>
      <c r="K163" s="87" t="s">
        <v>7514</v>
      </c>
      <c r="L163" s="87" t="s">
        <v>7514</v>
      </c>
      <c r="M163" s="87" t="str">
        <f>+IFERROR(VLOOKUP($K163,'[2]NHÂN VIÊN'!$H:$I,2,0),"")</f>
        <v>Dương Thị Kim Hồng</v>
      </c>
      <c r="N163" s="88" t="s">
        <v>7515</v>
      </c>
      <c r="O163" s="82"/>
    </row>
    <row r="164" spans="1:15" hidden="1" x14ac:dyDescent="0.25">
      <c r="A164" s="87" t="s">
        <v>7981</v>
      </c>
      <c r="B164" s="86" t="s">
        <v>7508</v>
      </c>
      <c r="C164" s="87" t="s">
        <v>7982</v>
      </c>
      <c r="D164" s="87" t="s">
        <v>7983</v>
      </c>
      <c r="E164" s="87" t="s">
        <v>7512</v>
      </c>
      <c r="F164" s="87" t="s">
        <v>7527</v>
      </c>
      <c r="G164" s="87" t="s">
        <v>7402</v>
      </c>
      <c r="H164" s="87" t="s">
        <v>7411</v>
      </c>
      <c r="I164" s="87" t="str">
        <f>+IFERROR(VLOOKUP($H164,'[2]NHÂN VIÊN'!$B:$C,2,0),"")</f>
        <v>Nguyễn Văn Vinh</v>
      </c>
      <c r="J164" s="87" t="str">
        <f t="shared" si="2"/>
        <v>-</v>
      </c>
      <c r="K164" s="87" t="s">
        <v>7514</v>
      </c>
      <c r="L164" s="87" t="s">
        <v>7514</v>
      </c>
      <c r="M164" s="87" t="str">
        <f>+IFERROR(VLOOKUP($K164,'[2]NHÂN VIÊN'!$H:$I,2,0),"")</f>
        <v>Dương Thị Kim Hồng</v>
      </c>
      <c r="N164" s="88" t="s">
        <v>7515</v>
      </c>
      <c r="O164" s="82"/>
    </row>
    <row r="165" spans="1:15" hidden="1" x14ac:dyDescent="0.25">
      <c r="A165" s="87" t="s">
        <v>7984</v>
      </c>
      <c r="B165" s="86" t="s">
        <v>7508</v>
      </c>
      <c r="C165" s="87" t="s">
        <v>7985</v>
      </c>
      <c r="D165" s="87" t="s">
        <v>7986</v>
      </c>
      <c r="E165" s="87" t="s">
        <v>7512</v>
      </c>
      <c r="F165" s="87" t="s">
        <v>7417</v>
      </c>
      <c r="G165" s="87" t="s">
        <v>7402</v>
      </c>
      <c r="H165" s="87" t="s">
        <v>7418</v>
      </c>
      <c r="I165" s="87" t="str">
        <f>+IFERROR(VLOOKUP($H165,'[2]NHÂN VIÊN'!$B:$C,2,0),"")</f>
        <v>Trần Hạo Nhị</v>
      </c>
      <c r="J165" s="87" t="str">
        <f t="shared" si="2"/>
        <v>-</v>
      </c>
      <c r="K165" s="87" t="s">
        <v>7514</v>
      </c>
      <c r="L165" s="87" t="s">
        <v>7514</v>
      </c>
      <c r="M165" s="87" t="str">
        <f>+IFERROR(VLOOKUP($K165,'[2]NHÂN VIÊN'!$H:$I,2,0),"")</f>
        <v>Dương Thị Kim Hồng</v>
      </c>
      <c r="N165" s="88" t="s">
        <v>7515</v>
      </c>
      <c r="O165" s="82"/>
    </row>
    <row r="166" spans="1:15" hidden="1" x14ac:dyDescent="0.25">
      <c r="A166" s="87" t="s">
        <v>7987</v>
      </c>
      <c r="B166" s="86" t="s">
        <v>7508</v>
      </c>
      <c r="C166" s="87" t="s">
        <v>7988</v>
      </c>
      <c r="D166" s="87" t="s">
        <v>7989</v>
      </c>
      <c r="E166" s="87" t="s">
        <v>7512</v>
      </c>
      <c r="F166" s="87" t="s">
        <v>7527</v>
      </c>
      <c r="G166" s="87" t="s">
        <v>7402</v>
      </c>
      <c r="H166" s="87" t="s">
        <v>7411</v>
      </c>
      <c r="I166" s="87" t="str">
        <f>+IFERROR(VLOOKUP($H166,'[2]NHÂN VIÊN'!$B:$C,2,0),"")</f>
        <v>Nguyễn Văn Vinh</v>
      </c>
      <c r="J166" s="87" t="str">
        <f t="shared" si="2"/>
        <v>-</v>
      </c>
      <c r="K166" s="87" t="s">
        <v>7514</v>
      </c>
      <c r="L166" s="87" t="s">
        <v>7514</v>
      </c>
      <c r="M166" s="87" t="str">
        <f>+IFERROR(VLOOKUP($K166,'[2]NHÂN VIÊN'!$H:$I,2,0),"")</f>
        <v>Dương Thị Kim Hồng</v>
      </c>
      <c r="N166" s="88" t="s">
        <v>7515</v>
      </c>
      <c r="O166" s="82"/>
    </row>
    <row r="167" spans="1:15" hidden="1" x14ac:dyDescent="0.25">
      <c r="A167" s="87" t="s">
        <v>7990</v>
      </c>
      <c r="B167" s="86" t="s">
        <v>7508</v>
      </c>
      <c r="C167" s="87" t="s">
        <v>7991</v>
      </c>
      <c r="D167" s="87" t="s">
        <v>7992</v>
      </c>
      <c r="E167" s="87" t="s">
        <v>7512</v>
      </c>
      <c r="F167" s="87" t="s">
        <v>7519</v>
      </c>
      <c r="G167" s="87" t="s">
        <v>7402</v>
      </c>
      <c r="H167" s="87" t="s">
        <v>7418</v>
      </c>
      <c r="I167" s="87" t="str">
        <f>+IFERROR(VLOOKUP($H167,'[2]NHÂN VIÊN'!$B:$C,2,0),"")</f>
        <v>Trần Hạo Nhị</v>
      </c>
      <c r="J167" s="87" t="str">
        <f t="shared" si="2"/>
        <v>-</v>
      </c>
      <c r="K167" s="87" t="s">
        <v>7514</v>
      </c>
      <c r="L167" s="87" t="s">
        <v>7514</v>
      </c>
      <c r="M167" s="87" t="str">
        <f>+IFERROR(VLOOKUP($K167,'[2]NHÂN VIÊN'!$H:$I,2,0),"")</f>
        <v>Dương Thị Kim Hồng</v>
      </c>
      <c r="N167" s="88" t="s">
        <v>7515</v>
      </c>
      <c r="O167" s="82"/>
    </row>
    <row r="168" spans="1:15" hidden="1" x14ac:dyDescent="0.25">
      <c r="A168" s="87" t="s">
        <v>7993</v>
      </c>
      <c r="B168" s="86" t="s">
        <v>7508</v>
      </c>
      <c r="C168" s="87" t="s">
        <v>7994</v>
      </c>
      <c r="D168" s="87" t="s">
        <v>7995</v>
      </c>
      <c r="E168" s="87" t="s">
        <v>7512</v>
      </c>
      <c r="F168" s="87" t="s">
        <v>7903</v>
      </c>
      <c r="G168" s="87" t="s">
        <v>7402</v>
      </c>
      <c r="H168" s="87" t="s">
        <v>7436</v>
      </c>
      <c r="I168" s="87" t="str">
        <f>+IFERROR(VLOOKUP($H168,'[2]NHÂN VIÊN'!$B:$C,2,0),"")</f>
        <v>Nguyễn Quốc Thái</v>
      </c>
      <c r="J168" s="87" t="str">
        <f t="shared" si="2"/>
        <v>-</v>
      </c>
      <c r="K168" s="87" t="s">
        <v>7514</v>
      </c>
      <c r="L168" s="87" t="s">
        <v>7514</v>
      </c>
      <c r="M168" s="87" t="str">
        <f>+IFERROR(VLOOKUP($K168,'[2]NHÂN VIÊN'!$H:$I,2,0),"")</f>
        <v>Dương Thị Kim Hồng</v>
      </c>
      <c r="N168" s="88" t="s">
        <v>7515</v>
      </c>
      <c r="O168" s="82"/>
    </row>
    <row r="169" spans="1:15" hidden="1" x14ac:dyDescent="0.25">
      <c r="A169" s="87" t="s">
        <v>7996</v>
      </c>
      <c r="B169" s="86" t="s">
        <v>7508</v>
      </c>
      <c r="C169" s="87" t="s">
        <v>7997</v>
      </c>
      <c r="D169" s="87" t="s">
        <v>7998</v>
      </c>
      <c r="E169" s="87" t="s">
        <v>7512</v>
      </c>
      <c r="F169" s="87" t="s">
        <v>7435</v>
      </c>
      <c r="G169" s="87" t="s">
        <v>7402</v>
      </c>
      <c r="H169" s="87" t="s">
        <v>7436</v>
      </c>
      <c r="I169" s="87" t="str">
        <f>+IFERROR(VLOOKUP($H169,'[2]NHÂN VIÊN'!$B:$C,2,0),"")</f>
        <v>Nguyễn Quốc Thái</v>
      </c>
      <c r="J169" s="87" t="str">
        <f t="shared" si="2"/>
        <v>-</v>
      </c>
      <c r="K169" s="87" t="s">
        <v>7514</v>
      </c>
      <c r="L169" s="87" t="s">
        <v>7514</v>
      </c>
      <c r="M169" s="87" t="str">
        <f>+IFERROR(VLOOKUP($K169,'[2]NHÂN VIÊN'!$H:$I,2,0),"")</f>
        <v>Dương Thị Kim Hồng</v>
      </c>
      <c r="N169" s="88" t="s">
        <v>7515</v>
      </c>
      <c r="O169" s="82"/>
    </row>
    <row r="170" spans="1:15" hidden="1" x14ac:dyDescent="0.25">
      <c r="A170" s="87" t="s">
        <v>7999</v>
      </c>
      <c r="B170" s="86" t="s">
        <v>7508</v>
      </c>
      <c r="C170" s="87" t="s">
        <v>8000</v>
      </c>
      <c r="D170" s="87" t="s">
        <v>8001</v>
      </c>
      <c r="E170" s="87" t="s">
        <v>7512</v>
      </c>
      <c r="F170" s="87" t="s">
        <v>7903</v>
      </c>
      <c r="G170" s="87" t="s">
        <v>7402</v>
      </c>
      <c r="H170" s="87" t="s">
        <v>7436</v>
      </c>
      <c r="I170" s="87" t="str">
        <f>+IFERROR(VLOOKUP($H170,'[2]NHÂN VIÊN'!$B:$C,2,0),"")</f>
        <v>Nguyễn Quốc Thái</v>
      </c>
      <c r="J170" s="87" t="str">
        <f t="shared" si="2"/>
        <v>-</v>
      </c>
      <c r="K170" s="87" t="s">
        <v>7514</v>
      </c>
      <c r="L170" s="87" t="s">
        <v>7514</v>
      </c>
      <c r="M170" s="87" t="str">
        <f>+IFERROR(VLOOKUP($K170,'[2]NHÂN VIÊN'!$H:$I,2,0),"")</f>
        <v>Dương Thị Kim Hồng</v>
      </c>
      <c r="N170" s="88" t="s">
        <v>7515</v>
      </c>
      <c r="O170" s="82"/>
    </row>
    <row r="171" spans="1:15" hidden="1" x14ac:dyDescent="0.25">
      <c r="A171" s="87" t="s">
        <v>8002</v>
      </c>
      <c r="B171" s="86" t="s">
        <v>7508</v>
      </c>
      <c r="C171" s="87" t="s">
        <v>8003</v>
      </c>
      <c r="D171" s="87" t="s">
        <v>8004</v>
      </c>
      <c r="E171" s="87" t="s">
        <v>7512</v>
      </c>
      <c r="F171" s="87" t="s">
        <v>7527</v>
      </c>
      <c r="G171" s="87" t="s">
        <v>7402</v>
      </c>
      <c r="H171" s="87" t="s">
        <v>7411</v>
      </c>
      <c r="I171" s="87" t="str">
        <f>+IFERROR(VLOOKUP($H171,'[2]NHÂN VIÊN'!$B:$C,2,0),"")</f>
        <v>Nguyễn Văn Vinh</v>
      </c>
      <c r="J171" s="87" t="str">
        <f t="shared" si="2"/>
        <v>-</v>
      </c>
      <c r="K171" s="87" t="s">
        <v>7514</v>
      </c>
      <c r="L171" s="87" t="s">
        <v>7514</v>
      </c>
      <c r="M171" s="87" t="str">
        <f>+IFERROR(VLOOKUP($K171,'[2]NHÂN VIÊN'!$H:$I,2,0),"")</f>
        <v>Dương Thị Kim Hồng</v>
      </c>
      <c r="N171" s="88" t="s">
        <v>7515</v>
      </c>
      <c r="O171" s="82"/>
    </row>
    <row r="172" spans="1:15" hidden="1" x14ac:dyDescent="0.25">
      <c r="A172" s="87" t="s">
        <v>8005</v>
      </c>
      <c r="B172" s="86" t="s">
        <v>7508</v>
      </c>
      <c r="C172" s="87" t="s">
        <v>8006</v>
      </c>
      <c r="D172" s="87" t="s">
        <v>8007</v>
      </c>
      <c r="E172" s="87" t="s">
        <v>7512</v>
      </c>
      <c r="F172" s="87"/>
      <c r="G172" s="87" t="s">
        <v>7424</v>
      </c>
      <c r="H172" s="87" t="s">
        <v>1837</v>
      </c>
      <c r="I172" s="87" t="str">
        <f>+IFERROR(VLOOKUP($H172,'[2]NHÂN VIÊN'!$B:$C,2,0),"")</f>
        <v/>
      </c>
      <c r="J172" s="87" t="str">
        <f t="shared" si="2"/>
        <v>-</v>
      </c>
      <c r="K172" s="87" t="s">
        <v>7514</v>
      </c>
      <c r="L172" s="87" t="s">
        <v>7514</v>
      </c>
      <c r="M172" s="87" t="str">
        <f>+IFERROR(VLOOKUP($K172,'[2]NHÂN VIÊN'!$H:$I,2,0),"")</f>
        <v>Dương Thị Kim Hồng</v>
      </c>
      <c r="N172" s="88" t="s">
        <v>7515</v>
      </c>
      <c r="O172" s="82"/>
    </row>
    <row r="173" spans="1:15" hidden="1" x14ac:dyDescent="0.25">
      <c r="A173" s="87" t="s">
        <v>8008</v>
      </c>
      <c r="B173" s="86" t="s">
        <v>7508</v>
      </c>
      <c r="C173" s="87" t="s">
        <v>8009</v>
      </c>
      <c r="D173" s="87" t="s">
        <v>8010</v>
      </c>
      <c r="E173" s="87" t="s">
        <v>7512</v>
      </c>
      <c r="F173" s="87" t="s">
        <v>7903</v>
      </c>
      <c r="G173" s="87" t="s">
        <v>7402</v>
      </c>
      <c r="H173" s="87" t="s">
        <v>7436</v>
      </c>
      <c r="I173" s="87" t="str">
        <f>+IFERROR(VLOOKUP($H173,'[2]NHÂN VIÊN'!$B:$C,2,0),"")</f>
        <v>Nguyễn Quốc Thái</v>
      </c>
      <c r="J173" s="87" t="str">
        <f t="shared" si="2"/>
        <v>-</v>
      </c>
      <c r="K173" s="87" t="s">
        <v>7514</v>
      </c>
      <c r="L173" s="87" t="s">
        <v>7514</v>
      </c>
      <c r="M173" s="87" t="str">
        <f>+IFERROR(VLOOKUP($K173,'[2]NHÂN VIÊN'!$H:$I,2,0),"")</f>
        <v>Dương Thị Kim Hồng</v>
      </c>
      <c r="N173" s="88" t="s">
        <v>7515</v>
      </c>
      <c r="O173" s="82"/>
    </row>
    <row r="174" spans="1:15" hidden="1" x14ac:dyDescent="0.25">
      <c r="A174" s="87" t="s">
        <v>8011</v>
      </c>
      <c r="B174" s="86" t="s">
        <v>7508</v>
      </c>
      <c r="C174" s="87" t="s">
        <v>8012</v>
      </c>
      <c r="D174" s="87" t="s">
        <v>8013</v>
      </c>
      <c r="E174" s="87" t="s">
        <v>7512</v>
      </c>
      <c r="F174" s="87" t="s">
        <v>7442</v>
      </c>
      <c r="G174" s="87" t="s">
        <v>7402</v>
      </c>
      <c r="H174" s="87" t="s">
        <v>7403</v>
      </c>
      <c r="I174" s="87" t="str">
        <f>+IFERROR(VLOOKUP($H174,'[2]NHÂN VIÊN'!$B:$C,2,0),"")</f>
        <v>Hứa Thị Ngọc Thơ</v>
      </c>
      <c r="J174" s="87" t="str">
        <f t="shared" si="2"/>
        <v>-</v>
      </c>
      <c r="K174" s="87" t="s">
        <v>7514</v>
      </c>
      <c r="L174" s="87" t="s">
        <v>7514</v>
      </c>
      <c r="M174" s="87" t="str">
        <f>+IFERROR(VLOOKUP($K174,'[2]NHÂN VIÊN'!$H:$I,2,0),"")</f>
        <v>Dương Thị Kim Hồng</v>
      </c>
      <c r="N174" s="88" t="s">
        <v>7515</v>
      </c>
      <c r="O174" s="82"/>
    </row>
    <row r="175" spans="1:15" hidden="1" x14ac:dyDescent="0.25">
      <c r="A175" s="87" t="s">
        <v>8014</v>
      </c>
      <c r="B175" s="86" t="s">
        <v>7508</v>
      </c>
      <c r="C175" s="87" t="s">
        <v>8015</v>
      </c>
      <c r="D175" s="87" t="s">
        <v>8016</v>
      </c>
      <c r="E175" s="87" t="s">
        <v>7512</v>
      </c>
      <c r="F175" s="87" t="s">
        <v>7499</v>
      </c>
      <c r="G175" s="87" t="s">
        <v>7402</v>
      </c>
      <c r="H175" s="87" t="s">
        <v>7436</v>
      </c>
      <c r="I175" s="87" t="str">
        <f>+IFERROR(VLOOKUP($H175,'[2]NHÂN VIÊN'!$B:$C,2,0),"")</f>
        <v>Nguyễn Quốc Thái</v>
      </c>
      <c r="J175" s="87" t="str">
        <f t="shared" si="2"/>
        <v>-</v>
      </c>
      <c r="K175" s="87" t="s">
        <v>7514</v>
      </c>
      <c r="L175" s="87" t="s">
        <v>7514</v>
      </c>
      <c r="M175" s="87" t="str">
        <f>+IFERROR(VLOOKUP($K175,'[2]NHÂN VIÊN'!$H:$I,2,0),"")</f>
        <v>Dương Thị Kim Hồng</v>
      </c>
      <c r="N175" s="88" t="s">
        <v>7515</v>
      </c>
      <c r="O175" s="82"/>
    </row>
    <row r="176" spans="1:15" hidden="1" x14ac:dyDescent="0.25">
      <c r="A176" s="87" t="s">
        <v>8017</v>
      </c>
      <c r="B176" s="86" t="s">
        <v>7508</v>
      </c>
      <c r="C176" s="87" t="s">
        <v>8018</v>
      </c>
      <c r="D176" s="87" t="s">
        <v>8019</v>
      </c>
      <c r="E176" s="87" t="s">
        <v>7512</v>
      </c>
      <c r="F176" s="87" t="s">
        <v>7903</v>
      </c>
      <c r="G176" s="87" t="s">
        <v>7402</v>
      </c>
      <c r="H176" s="87" t="s">
        <v>7436</v>
      </c>
      <c r="I176" s="87" t="str">
        <f>+IFERROR(VLOOKUP($H176,'[2]NHÂN VIÊN'!$B:$C,2,0),"")</f>
        <v>Nguyễn Quốc Thái</v>
      </c>
      <c r="J176" s="87" t="str">
        <f t="shared" si="2"/>
        <v>-</v>
      </c>
      <c r="K176" s="87" t="s">
        <v>7514</v>
      </c>
      <c r="L176" s="87" t="s">
        <v>7514</v>
      </c>
      <c r="M176" s="87" t="str">
        <f>+IFERROR(VLOOKUP($K176,'[2]NHÂN VIÊN'!$H:$I,2,0),"")</f>
        <v>Dương Thị Kim Hồng</v>
      </c>
      <c r="N176" s="88" t="s">
        <v>7515</v>
      </c>
      <c r="O176" s="82"/>
    </row>
    <row r="177" spans="1:15" hidden="1" x14ac:dyDescent="0.25">
      <c r="A177" s="87" t="s">
        <v>8020</v>
      </c>
      <c r="B177" s="86" t="s">
        <v>7508</v>
      </c>
      <c r="C177" s="87" t="s">
        <v>8021</v>
      </c>
      <c r="D177" s="87" t="s">
        <v>8022</v>
      </c>
      <c r="E177" s="87" t="s">
        <v>7512</v>
      </c>
      <c r="F177" s="87" t="s">
        <v>7435</v>
      </c>
      <c r="G177" s="87" t="s">
        <v>7402</v>
      </c>
      <c r="H177" s="87" t="s">
        <v>7436</v>
      </c>
      <c r="I177" s="87" t="str">
        <f>+IFERROR(VLOOKUP($H177,'[2]NHÂN VIÊN'!$B:$C,2,0),"")</f>
        <v>Nguyễn Quốc Thái</v>
      </c>
      <c r="J177" s="87" t="str">
        <f t="shared" si="2"/>
        <v>-</v>
      </c>
      <c r="K177" s="87" t="s">
        <v>7514</v>
      </c>
      <c r="L177" s="87" t="s">
        <v>7514</v>
      </c>
      <c r="M177" s="87" t="str">
        <f>+IFERROR(VLOOKUP($K177,'[2]NHÂN VIÊN'!$H:$I,2,0),"")</f>
        <v>Dương Thị Kim Hồng</v>
      </c>
      <c r="N177" s="88" t="s">
        <v>7515</v>
      </c>
      <c r="O177" s="82"/>
    </row>
    <row r="178" spans="1:15" hidden="1" x14ac:dyDescent="0.25">
      <c r="A178" s="87" t="s">
        <v>8023</v>
      </c>
      <c r="B178" s="86" t="s">
        <v>7508</v>
      </c>
      <c r="C178" s="87" t="s">
        <v>8024</v>
      </c>
      <c r="D178" s="87" t="s">
        <v>8025</v>
      </c>
      <c r="E178" s="87" t="s">
        <v>7512</v>
      </c>
      <c r="F178" s="87" t="s">
        <v>7527</v>
      </c>
      <c r="G178" s="87" t="s">
        <v>7402</v>
      </c>
      <c r="H178" s="87" t="s">
        <v>7411</v>
      </c>
      <c r="I178" s="87" t="str">
        <f>+IFERROR(VLOOKUP($H178,'[2]NHÂN VIÊN'!$B:$C,2,0),"")</f>
        <v>Nguyễn Văn Vinh</v>
      </c>
      <c r="J178" s="87" t="str">
        <f t="shared" si="2"/>
        <v>-</v>
      </c>
      <c r="K178" s="87" t="s">
        <v>7514</v>
      </c>
      <c r="L178" s="87" t="s">
        <v>7514</v>
      </c>
      <c r="M178" s="87" t="str">
        <f>+IFERROR(VLOOKUP($K178,'[2]NHÂN VIÊN'!$H:$I,2,0),"")</f>
        <v>Dương Thị Kim Hồng</v>
      </c>
      <c r="N178" s="88" t="s">
        <v>7515</v>
      </c>
      <c r="O178" s="82"/>
    </row>
    <row r="179" spans="1:15" hidden="1" x14ac:dyDescent="0.25">
      <c r="A179" s="87" t="s">
        <v>8026</v>
      </c>
      <c r="B179" s="86" t="s">
        <v>7508</v>
      </c>
      <c r="C179" s="87" t="s">
        <v>8027</v>
      </c>
      <c r="D179" s="87" t="s">
        <v>8028</v>
      </c>
      <c r="E179" s="87" t="s">
        <v>7512</v>
      </c>
      <c r="F179" s="87" t="s">
        <v>7666</v>
      </c>
      <c r="G179" s="87" t="s">
        <v>7402</v>
      </c>
      <c r="H179" s="87" t="s">
        <v>7403</v>
      </c>
      <c r="I179" s="87" t="str">
        <f>+IFERROR(VLOOKUP($H179,'[2]NHÂN VIÊN'!$B:$C,2,0),"")</f>
        <v>Hứa Thị Ngọc Thơ</v>
      </c>
      <c r="J179" s="87" t="str">
        <f t="shared" si="2"/>
        <v>-</v>
      </c>
      <c r="K179" s="87" t="s">
        <v>7514</v>
      </c>
      <c r="L179" s="87" t="s">
        <v>7514</v>
      </c>
      <c r="M179" s="87" t="str">
        <f>+IFERROR(VLOOKUP($K179,'[2]NHÂN VIÊN'!$H:$I,2,0),"")</f>
        <v>Dương Thị Kim Hồng</v>
      </c>
      <c r="N179" s="88" t="s">
        <v>7515</v>
      </c>
      <c r="O179" s="82"/>
    </row>
    <row r="180" spans="1:15" hidden="1" x14ac:dyDescent="0.25">
      <c r="A180" s="87" t="s">
        <v>8029</v>
      </c>
      <c r="B180" s="86" t="s">
        <v>7508</v>
      </c>
      <c r="C180" s="87" t="s">
        <v>8030</v>
      </c>
      <c r="D180" s="87" t="s">
        <v>8031</v>
      </c>
      <c r="E180" s="87" t="s">
        <v>7512</v>
      </c>
      <c r="F180" s="87" t="s">
        <v>7527</v>
      </c>
      <c r="G180" s="87" t="s">
        <v>7402</v>
      </c>
      <c r="H180" s="87" t="s">
        <v>7411</v>
      </c>
      <c r="I180" s="87" t="str">
        <f>+IFERROR(VLOOKUP($H180,'[2]NHÂN VIÊN'!$B:$C,2,0),"")</f>
        <v>Nguyễn Văn Vinh</v>
      </c>
      <c r="J180" s="87" t="str">
        <f t="shared" si="2"/>
        <v>-</v>
      </c>
      <c r="K180" s="87" t="s">
        <v>7514</v>
      </c>
      <c r="L180" s="87" t="s">
        <v>7514</v>
      </c>
      <c r="M180" s="87" t="str">
        <f>+IFERROR(VLOOKUP($K180,'[2]NHÂN VIÊN'!$H:$I,2,0),"")</f>
        <v>Dương Thị Kim Hồng</v>
      </c>
      <c r="N180" s="88" t="s">
        <v>7515</v>
      </c>
      <c r="O180" s="82"/>
    </row>
    <row r="181" spans="1:15" hidden="1" x14ac:dyDescent="0.25">
      <c r="A181" s="87" t="s">
        <v>8032</v>
      </c>
      <c r="B181" s="86" t="s">
        <v>7508</v>
      </c>
      <c r="C181" s="87" t="s">
        <v>8033</v>
      </c>
      <c r="D181" s="87" t="s">
        <v>8034</v>
      </c>
      <c r="E181" s="87" t="s">
        <v>7512</v>
      </c>
      <c r="F181" s="87" t="s">
        <v>7903</v>
      </c>
      <c r="G181" s="87" t="s">
        <v>7402</v>
      </c>
      <c r="H181" s="87" t="s">
        <v>7436</v>
      </c>
      <c r="I181" s="87" t="str">
        <f>+IFERROR(VLOOKUP($H181,'[2]NHÂN VIÊN'!$B:$C,2,0),"")</f>
        <v>Nguyễn Quốc Thái</v>
      </c>
      <c r="J181" s="87" t="str">
        <f t="shared" si="2"/>
        <v>-</v>
      </c>
      <c r="K181" s="87" t="s">
        <v>7514</v>
      </c>
      <c r="L181" s="87" t="s">
        <v>7514</v>
      </c>
      <c r="M181" s="87" t="str">
        <f>+IFERROR(VLOOKUP($K181,'[2]NHÂN VIÊN'!$H:$I,2,0),"")</f>
        <v>Dương Thị Kim Hồng</v>
      </c>
      <c r="N181" s="88" t="s">
        <v>7515</v>
      </c>
      <c r="O181" s="82"/>
    </row>
    <row r="182" spans="1:15" hidden="1" x14ac:dyDescent="0.25">
      <c r="A182" s="87" t="s">
        <v>8035</v>
      </c>
      <c r="B182" s="86" t="s">
        <v>7508</v>
      </c>
      <c r="C182" s="87" t="s">
        <v>8036</v>
      </c>
      <c r="D182" s="87" t="s">
        <v>8037</v>
      </c>
      <c r="E182" s="87" t="s">
        <v>7512</v>
      </c>
      <c r="F182" s="87" t="s">
        <v>7938</v>
      </c>
      <c r="G182" s="87" t="s">
        <v>7402</v>
      </c>
      <c r="H182" s="87" t="s">
        <v>7436</v>
      </c>
      <c r="I182" s="87" t="str">
        <f>+IFERROR(VLOOKUP($H182,'[2]NHÂN VIÊN'!$B:$C,2,0),"")</f>
        <v>Nguyễn Quốc Thái</v>
      </c>
      <c r="J182" s="87" t="str">
        <f t="shared" si="2"/>
        <v>-</v>
      </c>
      <c r="K182" s="87" t="s">
        <v>7514</v>
      </c>
      <c r="L182" s="87" t="s">
        <v>7514</v>
      </c>
      <c r="M182" s="87" t="str">
        <f>+IFERROR(VLOOKUP($K182,'[2]NHÂN VIÊN'!$H:$I,2,0),"")</f>
        <v>Dương Thị Kim Hồng</v>
      </c>
      <c r="N182" s="88" t="s">
        <v>7515</v>
      </c>
      <c r="O182" s="82"/>
    </row>
    <row r="183" spans="1:15" hidden="1" x14ac:dyDescent="0.25">
      <c r="A183" s="87" t="s">
        <v>8038</v>
      </c>
      <c r="B183" s="86" t="s">
        <v>7508</v>
      </c>
      <c r="C183" s="87" t="s">
        <v>8039</v>
      </c>
      <c r="D183" s="87" t="s">
        <v>8040</v>
      </c>
      <c r="E183" s="87" t="s">
        <v>7512</v>
      </c>
      <c r="F183" s="87" t="s">
        <v>7527</v>
      </c>
      <c r="G183" s="87" t="s">
        <v>7402</v>
      </c>
      <c r="H183" s="87" t="s">
        <v>7411</v>
      </c>
      <c r="I183" s="87" t="str">
        <f>+IFERROR(VLOOKUP($H183,'[2]NHÂN VIÊN'!$B:$C,2,0),"")</f>
        <v>Nguyễn Văn Vinh</v>
      </c>
      <c r="J183" s="87" t="str">
        <f t="shared" si="2"/>
        <v>-</v>
      </c>
      <c r="K183" s="87" t="s">
        <v>7514</v>
      </c>
      <c r="L183" s="87" t="s">
        <v>7514</v>
      </c>
      <c r="M183" s="87" t="str">
        <f>+IFERROR(VLOOKUP($K183,'[2]NHÂN VIÊN'!$H:$I,2,0),"")</f>
        <v>Dương Thị Kim Hồng</v>
      </c>
      <c r="N183" s="88" t="s">
        <v>7515</v>
      </c>
      <c r="O183" s="82"/>
    </row>
    <row r="184" spans="1:15" hidden="1" x14ac:dyDescent="0.25">
      <c r="A184" s="87" t="s">
        <v>8041</v>
      </c>
      <c r="B184" s="86" t="s">
        <v>7508</v>
      </c>
      <c r="C184" s="87" t="s">
        <v>8042</v>
      </c>
      <c r="D184" s="87" t="s">
        <v>8043</v>
      </c>
      <c r="E184" s="87" t="s">
        <v>7512</v>
      </c>
      <c r="F184" s="87" t="s">
        <v>7499</v>
      </c>
      <c r="G184" s="87" t="s">
        <v>7402</v>
      </c>
      <c r="H184" s="87" t="s">
        <v>7436</v>
      </c>
      <c r="I184" s="87" t="str">
        <f>+IFERROR(VLOOKUP($H184,'[2]NHÂN VIÊN'!$B:$C,2,0),"")</f>
        <v>Nguyễn Quốc Thái</v>
      </c>
      <c r="J184" s="87" t="str">
        <f t="shared" si="2"/>
        <v>-</v>
      </c>
      <c r="K184" s="87" t="s">
        <v>7514</v>
      </c>
      <c r="L184" s="87" t="s">
        <v>7514</v>
      </c>
      <c r="M184" s="87" t="str">
        <f>+IFERROR(VLOOKUP($K184,'[2]NHÂN VIÊN'!$H:$I,2,0),"")</f>
        <v>Dương Thị Kim Hồng</v>
      </c>
      <c r="N184" s="88" t="s">
        <v>7515</v>
      </c>
      <c r="O184" s="82"/>
    </row>
    <row r="185" spans="1:15" hidden="1" x14ac:dyDescent="0.25">
      <c r="A185" s="87" t="s">
        <v>8044</v>
      </c>
      <c r="B185" s="86" t="s">
        <v>7508</v>
      </c>
      <c r="C185" s="87" t="s">
        <v>8045</v>
      </c>
      <c r="D185" s="87" t="s">
        <v>8046</v>
      </c>
      <c r="E185" s="87" t="s">
        <v>7512</v>
      </c>
      <c r="F185" s="87" t="s">
        <v>7513</v>
      </c>
      <c r="G185" s="87" t="s">
        <v>7402</v>
      </c>
      <c r="H185" s="87" t="s">
        <v>7418</v>
      </c>
      <c r="I185" s="87" t="str">
        <f>+IFERROR(VLOOKUP($H185,'[2]NHÂN VIÊN'!$B:$C,2,0),"")</f>
        <v>Trần Hạo Nhị</v>
      </c>
      <c r="J185" s="87" t="str">
        <f t="shared" si="2"/>
        <v>-</v>
      </c>
      <c r="K185" s="87" t="s">
        <v>7514</v>
      </c>
      <c r="L185" s="87" t="s">
        <v>7514</v>
      </c>
      <c r="M185" s="87" t="str">
        <f>+IFERROR(VLOOKUP($K185,'[2]NHÂN VIÊN'!$H:$I,2,0),"")</f>
        <v>Dương Thị Kim Hồng</v>
      </c>
      <c r="N185" s="88" t="s">
        <v>7515</v>
      </c>
      <c r="O185" s="82"/>
    </row>
    <row r="186" spans="1:15" hidden="1" x14ac:dyDescent="0.25">
      <c r="A186" s="87" t="s">
        <v>8047</v>
      </c>
      <c r="B186" s="86" t="s">
        <v>7508</v>
      </c>
      <c r="C186" s="87" t="s">
        <v>8048</v>
      </c>
      <c r="D186" s="87" t="s">
        <v>8049</v>
      </c>
      <c r="E186" s="87" t="s">
        <v>7512</v>
      </c>
      <c r="F186" s="87" t="s">
        <v>7938</v>
      </c>
      <c r="G186" s="87" t="s">
        <v>7402</v>
      </c>
      <c r="H186" s="87" t="s">
        <v>7436</v>
      </c>
      <c r="I186" s="87" t="str">
        <f>+IFERROR(VLOOKUP($H186,'[2]NHÂN VIÊN'!$B:$C,2,0),"")</f>
        <v>Nguyễn Quốc Thái</v>
      </c>
      <c r="J186" s="87" t="str">
        <f t="shared" si="2"/>
        <v>-</v>
      </c>
      <c r="K186" s="87" t="s">
        <v>7514</v>
      </c>
      <c r="L186" s="87" t="s">
        <v>7514</v>
      </c>
      <c r="M186" s="87" t="str">
        <f>+IFERROR(VLOOKUP($K186,'[2]NHÂN VIÊN'!$H:$I,2,0),"")</f>
        <v>Dương Thị Kim Hồng</v>
      </c>
      <c r="N186" s="88" t="s">
        <v>7515</v>
      </c>
      <c r="O186" s="82"/>
    </row>
    <row r="187" spans="1:15" hidden="1" x14ac:dyDescent="0.25">
      <c r="A187" s="87" t="s">
        <v>8050</v>
      </c>
      <c r="B187" s="86" t="s">
        <v>7508</v>
      </c>
      <c r="C187" s="87" t="s">
        <v>8051</v>
      </c>
      <c r="D187" s="87" t="s">
        <v>8052</v>
      </c>
      <c r="E187" s="87" t="s">
        <v>7512</v>
      </c>
      <c r="F187" s="87" t="s">
        <v>7527</v>
      </c>
      <c r="G187" s="87" t="s">
        <v>7402</v>
      </c>
      <c r="H187" s="87" t="s">
        <v>7411</v>
      </c>
      <c r="I187" s="87" t="str">
        <f>+IFERROR(VLOOKUP($H187,'[2]NHÂN VIÊN'!$B:$C,2,0),"")</f>
        <v>Nguyễn Văn Vinh</v>
      </c>
      <c r="J187" s="87" t="str">
        <f t="shared" si="2"/>
        <v>-</v>
      </c>
      <c r="K187" s="87" t="s">
        <v>7514</v>
      </c>
      <c r="L187" s="87" t="s">
        <v>7514</v>
      </c>
      <c r="M187" s="87" t="str">
        <f>+IFERROR(VLOOKUP($K187,'[2]NHÂN VIÊN'!$H:$I,2,0),"")</f>
        <v>Dương Thị Kim Hồng</v>
      </c>
      <c r="N187" s="88" t="s">
        <v>7515</v>
      </c>
      <c r="O187" s="82"/>
    </row>
    <row r="188" spans="1:15" hidden="1" x14ac:dyDescent="0.25">
      <c r="A188" s="87" t="s">
        <v>8053</v>
      </c>
      <c r="B188" s="86" t="s">
        <v>7508</v>
      </c>
      <c r="C188" s="87" t="s">
        <v>8054</v>
      </c>
      <c r="D188" s="87" t="s">
        <v>8055</v>
      </c>
      <c r="E188" s="87" t="s">
        <v>7512</v>
      </c>
      <c r="F188" s="87" t="s">
        <v>7442</v>
      </c>
      <c r="G188" s="87" t="s">
        <v>7402</v>
      </c>
      <c r="H188" s="87" t="s">
        <v>7403</v>
      </c>
      <c r="I188" s="87" t="str">
        <f>+IFERROR(VLOOKUP($H188,'[2]NHÂN VIÊN'!$B:$C,2,0),"")</f>
        <v>Hứa Thị Ngọc Thơ</v>
      </c>
      <c r="J188" s="87" t="str">
        <f t="shared" si="2"/>
        <v>-</v>
      </c>
      <c r="K188" s="87" t="s">
        <v>7514</v>
      </c>
      <c r="L188" s="87" t="s">
        <v>7514</v>
      </c>
      <c r="M188" s="87" t="str">
        <f>+IFERROR(VLOOKUP($K188,'[2]NHÂN VIÊN'!$H:$I,2,0),"")</f>
        <v>Dương Thị Kim Hồng</v>
      </c>
      <c r="N188" s="88" t="s">
        <v>7515</v>
      </c>
      <c r="O188" s="82"/>
    </row>
    <row r="189" spans="1:15" hidden="1" x14ac:dyDescent="0.25">
      <c r="A189" s="87" t="s">
        <v>8056</v>
      </c>
      <c r="B189" s="86" t="s">
        <v>7508</v>
      </c>
      <c r="C189" s="87" t="s">
        <v>8057</v>
      </c>
      <c r="D189" s="87" t="s">
        <v>8058</v>
      </c>
      <c r="E189" s="87" t="s">
        <v>7512</v>
      </c>
      <c r="F189" s="87" t="s">
        <v>8059</v>
      </c>
      <c r="G189" s="87" t="s">
        <v>7402</v>
      </c>
      <c r="H189" s="87" t="s">
        <v>7436</v>
      </c>
      <c r="I189" s="87" t="str">
        <f>+IFERROR(VLOOKUP($H189,'[2]NHÂN VIÊN'!$B:$C,2,0),"")</f>
        <v>Nguyễn Quốc Thái</v>
      </c>
      <c r="J189" s="87" t="str">
        <f t="shared" si="2"/>
        <v>-</v>
      </c>
      <c r="K189" s="87" t="s">
        <v>7514</v>
      </c>
      <c r="L189" s="87" t="s">
        <v>7514</v>
      </c>
      <c r="M189" s="87" t="str">
        <f>+IFERROR(VLOOKUP($K189,'[2]NHÂN VIÊN'!$H:$I,2,0),"")</f>
        <v>Dương Thị Kim Hồng</v>
      </c>
      <c r="N189" s="88" t="s">
        <v>7515</v>
      </c>
      <c r="O189" s="82"/>
    </row>
    <row r="190" spans="1:15" hidden="1" x14ac:dyDescent="0.25">
      <c r="A190" s="87" t="s">
        <v>8060</v>
      </c>
      <c r="B190" s="86" t="s">
        <v>7508</v>
      </c>
      <c r="C190" s="87" t="s">
        <v>8061</v>
      </c>
      <c r="D190" s="87" t="s">
        <v>8062</v>
      </c>
      <c r="E190" s="87" t="s">
        <v>7512</v>
      </c>
      <c r="F190" s="87"/>
      <c r="G190" s="87" t="s">
        <v>7424</v>
      </c>
      <c r="H190" s="87" t="s">
        <v>1837</v>
      </c>
      <c r="I190" s="87" t="str">
        <f>+IFERROR(VLOOKUP($H190,'[2]NHÂN VIÊN'!$B:$C,2,0),"")</f>
        <v/>
      </c>
      <c r="J190" s="87" t="str">
        <f t="shared" si="2"/>
        <v>-</v>
      </c>
      <c r="K190" s="87" t="s">
        <v>7514</v>
      </c>
      <c r="L190" s="87" t="s">
        <v>7514</v>
      </c>
      <c r="M190" s="87" t="str">
        <f>+IFERROR(VLOOKUP($K190,'[2]NHÂN VIÊN'!$H:$I,2,0),"")</f>
        <v>Dương Thị Kim Hồng</v>
      </c>
      <c r="N190" s="88" t="s">
        <v>7515</v>
      </c>
      <c r="O190" s="82"/>
    </row>
    <row r="191" spans="1:15" hidden="1" x14ac:dyDescent="0.25">
      <c r="A191" s="87" t="s">
        <v>8063</v>
      </c>
      <c r="B191" s="86" t="s">
        <v>7508</v>
      </c>
      <c r="C191" s="87" t="s">
        <v>8064</v>
      </c>
      <c r="D191" s="87" t="s">
        <v>8065</v>
      </c>
      <c r="E191" s="87" t="s">
        <v>7512</v>
      </c>
      <c r="F191" s="87" t="s">
        <v>7499</v>
      </c>
      <c r="G191" s="87" t="s">
        <v>7402</v>
      </c>
      <c r="H191" s="87" t="s">
        <v>7436</v>
      </c>
      <c r="I191" s="87" t="str">
        <f>+IFERROR(VLOOKUP($H191,'[2]NHÂN VIÊN'!$B:$C,2,0),"")</f>
        <v>Nguyễn Quốc Thái</v>
      </c>
      <c r="J191" s="87" t="str">
        <f t="shared" si="2"/>
        <v>-</v>
      </c>
      <c r="K191" s="87" t="s">
        <v>7514</v>
      </c>
      <c r="L191" s="87" t="s">
        <v>7514</v>
      </c>
      <c r="M191" s="87" t="str">
        <f>+IFERROR(VLOOKUP($K191,'[2]NHÂN VIÊN'!$H:$I,2,0),"")</f>
        <v>Dương Thị Kim Hồng</v>
      </c>
      <c r="N191" s="88" t="s">
        <v>7515</v>
      </c>
      <c r="O191" s="82"/>
    </row>
    <row r="192" spans="1:15" hidden="1" x14ac:dyDescent="0.25">
      <c r="A192" s="87" t="s">
        <v>8066</v>
      </c>
      <c r="B192" s="86" t="s">
        <v>7508</v>
      </c>
      <c r="C192" s="87" t="s">
        <v>8067</v>
      </c>
      <c r="D192" s="87" t="s">
        <v>8068</v>
      </c>
      <c r="E192" s="87" t="s">
        <v>7512</v>
      </c>
      <c r="F192" s="87"/>
      <c r="G192" s="87" t="s">
        <v>7649</v>
      </c>
      <c r="H192" s="87" t="s">
        <v>1837</v>
      </c>
      <c r="I192" s="87" t="str">
        <f>+IFERROR(VLOOKUP($H192,'[2]NHÂN VIÊN'!$B:$C,2,0),"")</f>
        <v/>
      </c>
      <c r="J192" s="87" t="str">
        <f t="shared" si="2"/>
        <v>-</v>
      </c>
      <c r="K192" s="87" t="s">
        <v>7514</v>
      </c>
      <c r="L192" s="87" t="s">
        <v>7514</v>
      </c>
      <c r="M192" s="87" t="str">
        <f>+IFERROR(VLOOKUP($K192,'[2]NHÂN VIÊN'!$H:$I,2,0),"")</f>
        <v>Dương Thị Kim Hồng</v>
      </c>
      <c r="N192" s="88" t="s">
        <v>7515</v>
      </c>
      <c r="O192" s="82"/>
    </row>
    <row r="193" spans="1:15" hidden="1" x14ac:dyDescent="0.25">
      <c r="A193" s="87" t="s">
        <v>8069</v>
      </c>
      <c r="B193" s="86" t="s">
        <v>7508</v>
      </c>
      <c r="C193" s="87" t="s">
        <v>8070</v>
      </c>
      <c r="D193" s="87" t="s">
        <v>8071</v>
      </c>
      <c r="E193" s="87" t="s">
        <v>7512</v>
      </c>
      <c r="F193" s="87" t="s">
        <v>7435</v>
      </c>
      <c r="G193" s="87" t="s">
        <v>7402</v>
      </c>
      <c r="H193" s="87" t="s">
        <v>7436</v>
      </c>
      <c r="I193" s="87" t="str">
        <f>+IFERROR(VLOOKUP($H193,'[2]NHÂN VIÊN'!$B:$C,2,0),"")</f>
        <v>Nguyễn Quốc Thái</v>
      </c>
      <c r="J193" s="87" t="str">
        <f t="shared" si="2"/>
        <v>-</v>
      </c>
      <c r="K193" s="87" t="s">
        <v>7514</v>
      </c>
      <c r="L193" s="87" t="s">
        <v>7514</v>
      </c>
      <c r="M193" s="87" t="str">
        <f>+IFERROR(VLOOKUP($K193,'[2]NHÂN VIÊN'!$H:$I,2,0),"")</f>
        <v>Dương Thị Kim Hồng</v>
      </c>
      <c r="N193" s="88" t="s">
        <v>7515</v>
      </c>
      <c r="O193" s="82"/>
    </row>
    <row r="194" spans="1:15" hidden="1" x14ac:dyDescent="0.25">
      <c r="A194" s="87" t="s">
        <v>8072</v>
      </c>
      <c r="B194" s="86" t="s">
        <v>7508</v>
      </c>
      <c r="C194" s="87" t="s">
        <v>8073</v>
      </c>
      <c r="D194" s="87" t="s">
        <v>8074</v>
      </c>
      <c r="E194" s="87" t="s">
        <v>7512</v>
      </c>
      <c r="F194" s="87" t="s">
        <v>8075</v>
      </c>
      <c r="G194" s="87" t="s">
        <v>7402</v>
      </c>
      <c r="H194" s="87" t="s">
        <v>7403</v>
      </c>
      <c r="I194" s="87" t="str">
        <f>+IFERROR(VLOOKUP($H194,'[2]NHÂN VIÊN'!$B:$C,2,0),"")</f>
        <v>Hứa Thị Ngọc Thơ</v>
      </c>
      <c r="J194" s="87" t="str">
        <f t="shared" si="2"/>
        <v>-</v>
      </c>
      <c r="K194" s="87" t="s">
        <v>7514</v>
      </c>
      <c r="L194" s="87" t="s">
        <v>7514</v>
      </c>
      <c r="M194" s="87" t="str">
        <f>+IFERROR(VLOOKUP($K194,'[2]NHÂN VIÊN'!$H:$I,2,0),"")</f>
        <v>Dương Thị Kim Hồng</v>
      </c>
      <c r="N194" s="88" t="s">
        <v>7515</v>
      </c>
      <c r="O194" s="82"/>
    </row>
    <row r="195" spans="1:15" hidden="1" x14ac:dyDescent="0.25">
      <c r="A195" s="87" t="s">
        <v>8076</v>
      </c>
      <c r="B195" s="86" t="s">
        <v>7508</v>
      </c>
      <c r="C195" s="87" t="s">
        <v>8077</v>
      </c>
      <c r="D195" s="87" t="s">
        <v>8078</v>
      </c>
      <c r="E195" s="87" t="s">
        <v>7512</v>
      </c>
      <c r="F195" s="87"/>
      <c r="G195" s="87" t="s">
        <v>7523</v>
      </c>
      <c r="H195" s="87" t="s">
        <v>1837</v>
      </c>
      <c r="I195" s="87" t="str">
        <f>+IFERROR(VLOOKUP($H195,'[2]NHÂN VIÊN'!$B:$C,2,0),"")</f>
        <v/>
      </c>
      <c r="J195" s="87" t="str">
        <f t="shared" ref="J195:J258" si="3">+LEFT($B195,2)</f>
        <v>-</v>
      </c>
      <c r="K195" s="87" t="s">
        <v>7514</v>
      </c>
      <c r="L195" s="87" t="s">
        <v>7514</v>
      </c>
      <c r="M195" s="87" t="str">
        <f>+IFERROR(VLOOKUP($K195,'[2]NHÂN VIÊN'!$H:$I,2,0),"")</f>
        <v>Dương Thị Kim Hồng</v>
      </c>
      <c r="N195" s="88" t="s">
        <v>7515</v>
      </c>
      <c r="O195" s="82"/>
    </row>
    <row r="196" spans="1:15" hidden="1" x14ac:dyDescent="0.25">
      <c r="A196" s="87" t="s">
        <v>8079</v>
      </c>
      <c r="B196" s="86" t="s">
        <v>7508</v>
      </c>
      <c r="C196" s="87" t="s">
        <v>8080</v>
      </c>
      <c r="D196" s="87" t="s">
        <v>8081</v>
      </c>
      <c r="E196" s="87" t="s">
        <v>7512</v>
      </c>
      <c r="F196" s="87" t="s">
        <v>7527</v>
      </c>
      <c r="G196" s="87" t="s">
        <v>7402</v>
      </c>
      <c r="H196" s="87" t="s">
        <v>7411</v>
      </c>
      <c r="I196" s="87" t="str">
        <f>+IFERROR(VLOOKUP($H196,'[2]NHÂN VIÊN'!$B:$C,2,0),"")</f>
        <v>Nguyễn Văn Vinh</v>
      </c>
      <c r="J196" s="87" t="str">
        <f t="shared" si="3"/>
        <v>-</v>
      </c>
      <c r="K196" s="87" t="s">
        <v>7514</v>
      </c>
      <c r="L196" s="87" t="s">
        <v>7514</v>
      </c>
      <c r="M196" s="87" t="str">
        <f>+IFERROR(VLOOKUP($K196,'[2]NHÂN VIÊN'!$H:$I,2,0),"")</f>
        <v>Dương Thị Kim Hồng</v>
      </c>
      <c r="N196" s="88" t="s">
        <v>7515</v>
      </c>
      <c r="O196" s="82"/>
    </row>
    <row r="197" spans="1:15" hidden="1" x14ac:dyDescent="0.25">
      <c r="A197" s="87" t="s">
        <v>8082</v>
      </c>
      <c r="B197" s="86" t="s">
        <v>7508</v>
      </c>
      <c r="C197" s="87" t="s">
        <v>8083</v>
      </c>
      <c r="D197" s="87" t="s">
        <v>8084</v>
      </c>
      <c r="E197" s="87" t="s">
        <v>7512</v>
      </c>
      <c r="F197" s="87"/>
      <c r="G197" s="87" t="s">
        <v>7649</v>
      </c>
      <c r="H197" s="87" t="s">
        <v>1837</v>
      </c>
      <c r="I197" s="87" t="str">
        <f>+IFERROR(VLOOKUP($H197,'[2]NHÂN VIÊN'!$B:$C,2,0),"")</f>
        <v/>
      </c>
      <c r="J197" s="87" t="str">
        <f t="shared" si="3"/>
        <v>-</v>
      </c>
      <c r="K197" s="87" t="s">
        <v>7514</v>
      </c>
      <c r="L197" s="87" t="s">
        <v>7514</v>
      </c>
      <c r="M197" s="87" t="str">
        <f>+IFERROR(VLOOKUP($K197,'[2]NHÂN VIÊN'!$H:$I,2,0),"")</f>
        <v>Dương Thị Kim Hồng</v>
      </c>
      <c r="N197" s="88" t="s">
        <v>7515</v>
      </c>
      <c r="O197" s="82"/>
    </row>
    <row r="198" spans="1:15" hidden="1" x14ac:dyDescent="0.25">
      <c r="A198" s="87" t="s">
        <v>8085</v>
      </c>
      <c r="B198" s="86" t="s">
        <v>7508</v>
      </c>
      <c r="C198" s="87" t="s">
        <v>8086</v>
      </c>
      <c r="D198" s="87" t="s">
        <v>8087</v>
      </c>
      <c r="E198" s="87" t="s">
        <v>7512</v>
      </c>
      <c r="F198" s="87"/>
      <c r="G198" s="87" t="s">
        <v>7589</v>
      </c>
      <c r="H198" s="87" t="s">
        <v>1837</v>
      </c>
      <c r="I198" s="87" t="str">
        <f>+IFERROR(VLOOKUP($H198,'[2]NHÂN VIÊN'!$B:$C,2,0),"")</f>
        <v/>
      </c>
      <c r="J198" s="87" t="str">
        <f t="shared" si="3"/>
        <v>-</v>
      </c>
      <c r="K198" s="87" t="s">
        <v>7514</v>
      </c>
      <c r="L198" s="87" t="s">
        <v>7514</v>
      </c>
      <c r="M198" s="87" t="str">
        <f>+IFERROR(VLOOKUP($K198,'[2]NHÂN VIÊN'!$H:$I,2,0),"")</f>
        <v>Dương Thị Kim Hồng</v>
      </c>
      <c r="N198" s="88" t="s">
        <v>7515</v>
      </c>
      <c r="O198" s="82"/>
    </row>
    <row r="199" spans="1:15" hidden="1" x14ac:dyDescent="0.25">
      <c r="A199" s="87" t="s">
        <v>8088</v>
      </c>
      <c r="B199" s="86" t="s">
        <v>7508</v>
      </c>
      <c r="C199" s="87" t="s">
        <v>8089</v>
      </c>
      <c r="D199" s="87" t="s">
        <v>8090</v>
      </c>
      <c r="E199" s="87" t="s">
        <v>7512</v>
      </c>
      <c r="F199" s="87"/>
      <c r="G199" s="87" t="s">
        <v>7589</v>
      </c>
      <c r="H199" s="87" t="s">
        <v>1837</v>
      </c>
      <c r="I199" s="87" t="str">
        <f>+IFERROR(VLOOKUP($H199,'[2]NHÂN VIÊN'!$B:$C,2,0),"")</f>
        <v/>
      </c>
      <c r="J199" s="87" t="str">
        <f t="shared" si="3"/>
        <v>-</v>
      </c>
      <c r="K199" s="87" t="s">
        <v>7514</v>
      </c>
      <c r="L199" s="87" t="s">
        <v>7514</v>
      </c>
      <c r="M199" s="87" t="str">
        <f>+IFERROR(VLOOKUP($K199,'[2]NHÂN VIÊN'!$H:$I,2,0),"")</f>
        <v>Dương Thị Kim Hồng</v>
      </c>
      <c r="N199" s="88" t="s">
        <v>7515</v>
      </c>
      <c r="O199" s="82"/>
    </row>
    <row r="200" spans="1:15" hidden="1" x14ac:dyDescent="0.25">
      <c r="A200" s="87" t="s">
        <v>8091</v>
      </c>
      <c r="B200" s="86" t="s">
        <v>7508</v>
      </c>
      <c r="C200" s="87" t="s">
        <v>8092</v>
      </c>
      <c r="D200" s="87" t="s">
        <v>8093</v>
      </c>
      <c r="E200" s="87" t="s">
        <v>7512</v>
      </c>
      <c r="F200" s="87"/>
      <c r="G200" s="87" t="s">
        <v>7685</v>
      </c>
      <c r="H200" s="87" t="s">
        <v>1837</v>
      </c>
      <c r="I200" s="87" t="str">
        <f>+IFERROR(VLOOKUP($H200,'[2]NHÂN VIÊN'!$B:$C,2,0),"")</f>
        <v/>
      </c>
      <c r="J200" s="87" t="str">
        <f t="shared" si="3"/>
        <v>-</v>
      </c>
      <c r="K200" s="87" t="s">
        <v>7514</v>
      </c>
      <c r="L200" s="87" t="s">
        <v>7514</v>
      </c>
      <c r="M200" s="87" t="str">
        <f>+IFERROR(VLOOKUP($K200,'[2]NHÂN VIÊN'!$H:$I,2,0),"")</f>
        <v>Dương Thị Kim Hồng</v>
      </c>
      <c r="N200" s="88" t="s">
        <v>7515</v>
      </c>
      <c r="O200" s="82"/>
    </row>
    <row r="201" spans="1:15" hidden="1" x14ac:dyDescent="0.25">
      <c r="A201" s="87" t="s">
        <v>8094</v>
      </c>
      <c r="B201" s="86" t="s">
        <v>7508</v>
      </c>
      <c r="C201" s="87" t="s">
        <v>8095</v>
      </c>
      <c r="D201" s="87" t="s">
        <v>8096</v>
      </c>
      <c r="E201" s="87" t="s">
        <v>7512</v>
      </c>
      <c r="F201" s="87" t="s">
        <v>7499</v>
      </c>
      <c r="G201" s="87" t="s">
        <v>7402</v>
      </c>
      <c r="H201" s="87" t="s">
        <v>7436</v>
      </c>
      <c r="I201" s="87" t="str">
        <f>+IFERROR(VLOOKUP($H201,'[2]NHÂN VIÊN'!$B:$C,2,0),"")</f>
        <v>Nguyễn Quốc Thái</v>
      </c>
      <c r="J201" s="87" t="str">
        <f t="shared" si="3"/>
        <v>-</v>
      </c>
      <c r="K201" s="87" t="s">
        <v>7514</v>
      </c>
      <c r="L201" s="87" t="s">
        <v>7514</v>
      </c>
      <c r="M201" s="87" t="str">
        <f>+IFERROR(VLOOKUP($K201,'[2]NHÂN VIÊN'!$H:$I,2,0),"")</f>
        <v>Dương Thị Kim Hồng</v>
      </c>
      <c r="N201" s="88" t="s">
        <v>7515</v>
      </c>
      <c r="O201" s="82"/>
    </row>
    <row r="202" spans="1:15" hidden="1" x14ac:dyDescent="0.25">
      <c r="A202" s="87" t="s">
        <v>8097</v>
      </c>
      <c r="B202" s="86" t="s">
        <v>7508</v>
      </c>
      <c r="C202" s="87" t="s">
        <v>8098</v>
      </c>
      <c r="D202" s="87" t="s">
        <v>8099</v>
      </c>
      <c r="E202" s="87" t="s">
        <v>7512</v>
      </c>
      <c r="F202" s="87"/>
      <c r="G202" s="87" t="s">
        <v>7649</v>
      </c>
      <c r="H202" s="87" t="s">
        <v>1837</v>
      </c>
      <c r="I202" s="87" t="str">
        <f>+IFERROR(VLOOKUP($H202,'[2]NHÂN VIÊN'!$B:$C,2,0),"")</f>
        <v/>
      </c>
      <c r="J202" s="87" t="str">
        <f t="shared" si="3"/>
        <v>-</v>
      </c>
      <c r="K202" s="87" t="s">
        <v>7514</v>
      </c>
      <c r="L202" s="87" t="s">
        <v>7514</v>
      </c>
      <c r="M202" s="87" t="str">
        <f>+IFERROR(VLOOKUP($K202,'[2]NHÂN VIÊN'!$H:$I,2,0),"")</f>
        <v>Dương Thị Kim Hồng</v>
      </c>
      <c r="N202" s="88" t="s">
        <v>7515</v>
      </c>
      <c r="O202" s="82"/>
    </row>
    <row r="203" spans="1:15" hidden="1" x14ac:dyDescent="0.25">
      <c r="A203" s="87" t="s">
        <v>8100</v>
      </c>
      <c r="B203" s="86" t="s">
        <v>7508</v>
      </c>
      <c r="C203" s="87" t="s">
        <v>8101</v>
      </c>
      <c r="D203" s="87" t="s">
        <v>8102</v>
      </c>
      <c r="E203" s="87" t="s">
        <v>7512</v>
      </c>
      <c r="F203" s="87"/>
      <c r="G203" s="87" t="s">
        <v>7607</v>
      </c>
      <c r="H203" s="87" t="s">
        <v>1837</v>
      </c>
      <c r="I203" s="87" t="str">
        <f>+IFERROR(VLOOKUP($H203,'[2]NHÂN VIÊN'!$B:$C,2,0),"")</f>
        <v/>
      </c>
      <c r="J203" s="87" t="str">
        <f t="shared" si="3"/>
        <v>-</v>
      </c>
      <c r="K203" s="87" t="s">
        <v>7514</v>
      </c>
      <c r="L203" s="87" t="s">
        <v>7514</v>
      </c>
      <c r="M203" s="87" t="str">
        <f>+IFERROR(VLOOKUP($K203,'[2]NHÂN VIÊN'!$H:$I,2,0),"")</f>
        <v>Dương Thị Kim Hồng</v>
      </c>
      <c r="N203" s="88" t="s">
        <v>7515</v>
      </c>
      <c r="O203" s="82"/>
    </row>
    <row r="204" spans="1:15" hidden="1" x14ac:dyDescent="0.25">
      <c r="A204" s="87" t="s">
        <v>8103</v>
      </c>
      <c r="B204" s="86" t="s">
        <v>7508</v>
      </c>
      <c r="C204" s="87" t="s">
        <v>8104</v>
      </c>
      <c r="D204" s="87" t="s">
        <v>8105</v>
      </c>
      <c r="E204" s="87" t="s">
        <v>7512</v>
      </c>
      <c r="F204" s="87"/>
      <c r="G204" s="87" t="s">
        <v>7607</v>
      </c>
      <c r="H204" s="87" t="s">
        <v>1837</v>
      </c>
      <c r="I204" s="87" t="str">
        <f>+IFERROR(VLOOKUP($H204,'[2]NHÂN VIÊN'!$B:$C,2,0),"")</f>
        <v/>
      </c>
      <c r="J204" s="87" t="str">
        <f t="shared" si="3"/>
        <v>-</v>
      </c>
      <c r="K204" s="87" t="s">
        <v>7514</v>
      </c>
      <c r="L204" s="87" t="s">
        <v>7514</v>
      </c>
      <c r="M204" s="87" t="str">
        <f>+IFERROR(VLOOKUP($K204,'[2]NHÂN VIÊN'!$H:$I,2,0),"")</f>
        <v>Dương Thị Kim Hồng</v>
      </c>
      <c r="N204" s="88" t="s">
        <v>7515</v>
      </c>
      <c r="O204" s="82"/>
    </row>
    <row r="205" spans="1:15" hidden="1" x14ac:dyDescent="0.25">
      <c r="A205" s="87" t="s">
        <v>8106</v>
      </c>
      <c r="B205" s="86" t="s">
        <v>7508</v>
      </c>
      <c r="C205" s="87" t="s">
        <v>8107</v>
      </c>
      <c r="D205" s="87" t="s">
        <v>8108</v>
      </c>
      <c r="E205" s="87" t="s">
        <v>7512</v>
      </c>
      <c r="F205" s="87"/>
      <c r="G205" s="87" t="s">
        <v>7607</v>
      </c>
      <c r="H205" s="87" t="s">
        <v>1837</v>
      </c>
      <c r="I205" s="87" t="str">
        <f>+IFERROR(VLOOKUP($H205,'[2]NHÂN VIÊN'!$B:$C,2,0),"")</f>
        <v/>
      </c>
      <c r="J205" s="87" t="str">
        <f t="shared" si="3"/>
        <v>-</v>
      </c>
      <c r="K205" s="87" t="s">
        <v>7514</v>
      </c>
      <c r="L205" s="87" t="s">
        <v>7514</v>
      </c>
      <c r="M205" s="87" t="str">
        <f>+IFERROR(VLOOKUP($K205,'[2]NHÂN VIÊN'!$H:$I,2,0),"")</f>
        <v>Dương Thị Kim Hồng</v>
      </c>
      <c r="N205" s="88" t="s">
        <v>7515</v>
      </c>
      <c r="O205" s="82"/>
    </row>
    <row r="206" spans="1:15" hidden="1" x14ac:dyDescent="0.25">
      <c r="A206" s="87" t="s">
        <v>8109</v>
      </c>
      <c r="B206" s="86" t="s">
        <v>7508</v>
      </c>
      <c r="C206" s="87" t="s">
        <v>8110</v>
      </c>
      <c r="D206" s="87" t="s">
        <v>8111</v>
      </c>
      <c r="E206" s="87" t="s">
        <v>7512</v>
      </c>
      <c r="F206" s="87"/>
      <c r="G206" s="87" t="s">
        <v>7685</v>
      </c>
      <c r="H206" s="87" t="s">
        <v>1837</v>
      </c>
      <c r="I206" s="87" t="str">
        <f>+IFERROR(VLOOKUP($H206,'[2]NHÂN VIÊN'!$B:$C,2,0),"")</f>
        <v/>
      </c>
      <c r="J206" s="87" t="str">
        <f t="shared" si="3"/>
        <v>-</v>
      </c>
      <c r="K206" s="87" t="s">
        <v>7514</v>
      </c>
      <c r="L206" s="87" t="s">
        <v>7514</v>
      </c>
      <c r="M206" s="87" t="str">
        <f>+IFERROR(VLOOKUP($K206,'[2]NHÂN VIÊN'!$H:$I,2,0),"")</f>
        <v>Dương Thị Kim Hồng</v>
      </c>
      <c r="N206" s="88" t="s">
        <v>7515</v>
      </c>
      <c r="O206" s="82"/>
    </row>
    <row r="207" spans="1:15" hidden="1" x14ac:dyDescent="0.25">
      <c r="A207" s="87" t="s">
        <v>8112</v>
      </c>
      <c r="B207" s="86" t="s">
        <v>7508</v>
      </c>
      <c r="C207" s="87" t="s">
        <v>8113</v>
      </c>
      <c r="D207" s="87" t="s">
        <v>8114</v>
      </c>
      <c r="E207" s="87" t="s">
        <v>7512</v>
      </c>
      <c r="F207" s="87" t="s">
        <v>7513</v>
      </c>
      <c r="G207" s="87" t="s">
        <v>7402</v>
      </c>
      <c r="H207" s="87" t="s">
        <v>7418</v>
      </c>
      <c r="I207" s="87" t="str">
        <f>+IFERROR(VLOOKUP($H207,'[2]NHÂN VIÊN'!$B:$C,2,0),"")</f>
        <v>Trần Hạo Nhị</v>
      </c>
      <c r="J207" s="87" t="str">
        <f t="shared" si="3"/>
        <v>-</v>
      </c>
      <c r="K207" s="87" t="s">
        <v>7514</v>
      </c>
      <c r="L207" s="87" t="s">
        <v>7514</v>
      </c>
      <c r="M207" s="87" t="str">
        <f>+IFERROR(VLOOKUP($K207,'[2]NHÂN VIÊN'!$H:$I,2,0),"")</f>
        <v>Dương Thị Kim Hồng</v>
      </c>
      <c r="N207" s="88" t="s">
        <v>7515</v>
      </c>
      <c r="O207" s="82"/>
    </row>
    <row r="208" spans="1:15" hidden="1" x14ac:dyDescent="0.25">
      <c r="A208" s="87" t="s">
        <v>8115</v>
      </c>
      <c r="B208" s="86" t="s">
        <v>7508</v>
      </c>
      <c r="C208" s="87" t="s">
        <v>8116</v>
      </c>
      <c r="D208" s="87" t="s">
        <v>8117</v>
      </c>
      <c r="E208" s="87" t="s">
        <v>7512</v>
      </c>
      <c r="F208" s="87"/>
      <c r="G208" s="87" t="s">
        <v>7424</v>
      </c>
      <c r="H208" s="87" t="s">
        <v>1837</v>
      </c>
      <c r="I208" s="87" t="str">
        <f>+IFERROR(VLOOKUP($H208,'[2]NHÂN VIÊN'!$B:$C,2,0),"")</f>
        <v/>
      </c>
      <c r="J208" s="87" t="str">
        <f t="shared" si="3"/>
        <v>-</v>
      </c>
      <c r="K208" s="87" t="s">
        <v>7514</v>
      </c>
      <c r="L208" s="87" t="s">
        <v>7514</v>
      </c>
      <c r="M208" s="87" t="str">
        <f>+IFERROR(VLOOKUP($K208,'[2]NHÂN VIÊN'!$H:$I,2,0),"")</f>
        <v>Dương Thị Kim Hồng</v>
      </c>
      <c r="N208" s="88" t="s">
        <v>7515</v>
      </c>
      <c r="O208" s="82"/>
    </row>
    <row r="209" spans="1:15" hidden="1" x14ac:dyDescent="0.25">
      <c r="A209" s="87" t="s">
        <v>8118</v>
      </c>
      <c r="B209" s="86" t="s">
        <v>7508</v>
      </c>
      <c r="C209" s="87" t="s">
        <v>8119</v>
      </c>
      <c r="D209" s="87" t="s">
        <v>8120</v>
      </c>
      <c r="E209" s="87" t="s">
        <v>7512</v>
      </c>
      <c r="F209" s="87"/>
      <c r="G209" s="87" t="s">
        <v>7584</v>
      </c>
      <c r="H209" s="87" t="s">
        <v>1837</v>
      </c>
      <c r="I209" s="87" t="str">
        <f>+IFERROR(VLOOKUP($H209,'[2]NHÂN VIÊN'!$B:$C,2,0),"")</f>
        <v/>
      </c>
      <c r="J209" s="87" t="str">
        <f t="shared" si="3"/>
        <v>-</v>
      </c>
      <c r="K209" s="87" t="s">
        <v>7514</v>
      </c>
      <c r="L209" s="87" t="s">
        <v>7514</v>
      </c>
      <c r="M209" s="87" t="str">
        <f>+IFERROR(VLOOKUP($K209,'[2]NHÂN VIÊN'!$H:$I,2,0),"")</f>
        <v>Dương Thị Kim Hồng</v>
      </c>
      <c r="N209" s="88" t="s">
        <v>7515</v>
      </c>
      <c r="O209" s="82"/>
    </row>
    <row r="210" spans="1:15" hidden="1" x14ac:dyDescent="0.25">
      <c r="A210" s="87" t="s">
        <v>8121</v>
      </c>
      <c r="B210" s="86" t="s">
        <v>7508</v>
      </c>
      <c r="C210" s="87" t="s">
        <v>8122</v>
      </c>
      <c r="D210" s="87" t="s">
        <v>8123</v>
      </c>
      <c r="E210" s="87" t="s">
        <v>7512</v>
      </c>
      <c r="F210" s="87" t="s">
        <v>7666</v>
      </c>
      <c r="G210" s="87" t="s">
        <v>7402</v>
      </c>
      <c r="H210" s="87" t="s">
        <v>7403</v>
      </c>
      <c r="I210" s="87" t="str">
        <f>+IFERROR(VLOOKUP($H210,'[2]NHÂN VIÊN'!$B:$C,2,0),"")</f>
        <v>Hứa Thị Ngọc Thơ</v>
      </c>
      <c r="J210" s="87" t="str">
        <f t="shared" si="3"/>
        <v>-</v>
      </c>
      <c r="K210" s="87" t="s">
        <v>7514</v>
      </c>
      <c r="L210" s="87" t="s">
        <v>7514</v>
      </c>
      <c r="M210" s="87" t="str">
        <f>+IFERROR(VLOOKUP($K210,'[2]NHÂN VIÊN'!$H:$I,2,0),"")</f>
        <v>Dương Thị Kim Hồng</v>
      </c>
      <c r="N210" s="88" t="s">
        <v>7515</v>
      </c>
      <c r="O210" s="82"/>
    </row>
    <row r="211" spans="1:15" hidden="1" x14ac:dyDescent="0.25">
      <c r="A211" s="87" t="s">
        <v>8124</v>
      </c>
      <c r="B211" s="86" t="s">
        <v>7508</v>
      </c>
      <c r="C211" s="87" t="s">
        <v>8125</v>
      </c>
      <c r="D211" s="87" t="s">
        <v>8126</v>
      </c>
      <c r="E211" s="87" t="s">
        <v>7512</v>
      </c>
      <c r="F211" s="87"/>
      <c r="G211" s="87" t="s">
        <v>7589</v>
      </c>
      <c r="H211" s="87" t="s">
        <v>1837</v>
      </c>
      <c r="I211" s="87" t="str">
        <f>+IFERROR(VLOOKUP($H211,'[2]NHÂN VIÊN'!$B:$C,2,0),"")</f>
        <v/>
      </c>
      <c r="J211" s="87" t="str">
        <f t="shared" si="3"/>
        <v>-</v>
      </c>
      <c r="K211" s="87" t="s">
        <v>7514</v>
      </c>
      <c r="L211" s="87" t="s">
        <v>7514</v>
      </c>
      <c r="M211" s="87" t="str">
        <f>+IFERROR(VLOOKUP($K211,'[2]NHÂN VIÊN'!$H:$I,2,0),"")</f>
        <v>Dương Thị Kim Hồng</v>
      </c>
      <c r="N211" s="88" t="s">
        <v>7515</v>
      </c>
      <c r="O211" s="82"/>
    </row>
    <row r="212" spans="1:15" hidden="1" x14ac:dyDescent="0.25">
      <c r="A212" s="87" t="s">
        <v>8127</v>
      </c>
      <c r="B212" s="86" t="s">
        <v>7508</v>
      </c>
      <c r="C212" s="87" t="s">
        <v>8128</v>
      </c>
      <c r="D212" s="87" t="s">
        <v>8129</v>
      </c>
      <c r="E212" s="87" t="s">
        <v>7512</v>
      </c>
      <c r="F212" s="87"/>
      <c r="G212" s="87" t="s">
        <v>7589</v>
      </c>
      <c r="H212" s="87" t="s">
        <v>1837</v>
      </c>
      <c r="I212" s="87" t="str">
        <f>+IFERROR(VLOOKUP($H212,'[2]NHÂN VIÊN'!$B:$C,2,0),"")</f>
        <v/>
      </c>
      <c r="J212" s="87" t="str">
        <f t="shared" si="3"/>
        <v>-</v>
      </c>
      <c r="K212" s="87" t="s">
        <v>7514</v>
      </c>
      <c r="L212" s="87" t="s">
        <v>7514</v>
      </c>
      <c r="M212" s="87" t="str">
        <f>+IFERROR(VLOOKUP($K212,'[2]NHÂN VIÊN'!$H:$I,2,0),"")</f>
        <v>Dương Thị Kim Hồng</v>
      </c>
      <c r="N212" s="88" t="s">
        <v>7515</v>
      </c>
      <c r="O212" s="82"/>
    </row>
    <row r="213" spans="1:15" hidden="1" x14ac:dyDescent="0.25">
      <c r="A213" s="87" t="s">
        <v>8130</v>
      </c>
      <c r="B213" s="86" t="s">
        <v>7508</v>
      </c>
      <c r="C213" s="87" t="s">
        <v>8131</v>
      </c>
      <c r="D213" s="87" t="s">
        <v>8132</v>
      </c>
      <c r="E213" s="87" t="s">
        <v>7512</v>
      </c>
      <c r="F213" s="87"/>
      <c r="G213" s="87" t="s">
        <v>7649</v>
      </c>
      <c r="H213" s="87" t="s">
        <v>1837</v>
      </c>
      <c r="I213" s="87" t="str">
        <f>+IFERROR(VLOOKUP($H213,'[2]NHÂN VIÊN'!$B:$C,2,0),"")</f>
        <v/>
      </c>
      <c r="J213" s="87" t="str">
        <f t="shared" si="3"/>
        <v>-</v>
      </c>
      <c r="K213" s="87" t="s">
        <v>7514</v>
      </c>
      <c r="L213" s="87" t="s">
        <v>7514</v>
      </c>
      <c r="M213" s="87" t="str">
        <f>+IFERROR(VLOOKUP($K213,'[2]NHÂN VIÊN'!$H:$I,2,0),"")</f>
        <v>Dương Thị Kim Hồng</v>
      </c>
      <c r="N213" s="88" t="s">
        <v>7515</v>
      </c>
      <c r="O213" s="82"/>
    </row>
    <row r="214" spans="1:15" hidden="1" x14ac:dyDescent="0.25">
      <c r="A214" s="87" t="s">
        <v>8133</v>
      </c>
      <c r="B214" s="86" t="s">
        <v>7508</v>
      </c>
      <c r="C214" s="87" t="s">
        <v>8134</v>
      </c>
      <c r="D214" s="87" t="s">
        <v>8135</v>
      </c>
      <c r="E214" s="87" t="s">
        <v>7512</v>
      </c>
      <c r="F214" s="87" t="s">
        <v>7519</v>
      </c>
      <c r="G214" s="87" t="s">
        <v>7402</v>
      </c>
      <c r="H214" s="87" t="s">
        <v>7418</v>
      </c>
      <c r="I214" s="87" t="str">
        <f>+IFERROR(VLOOKUP($H214,'[2]NHÂN VIÊN'!$B:$C,2,0),"")</f>
        <v>Trần Hạo Nhị</v>
      </c>
      <c r="J214" s="87" t="str">
        <f t="shared" si="3"/>
        <v>-</v>
      </c>
      <c r="K214" s="87" t="s">
        <v>7514</v>
      </c>
      <c r="L214" s="87" t="s">
        <v>7514</v>
      </c>
      <c r="M214" s="87" t="str">
        <f>+IFERROR(VLOOKUP($K214,'[2]NHÂN VIÊN'!$H:$I,2,0),"")</f>
        <v>Dương Thị Kim Hồng</v>
      </c>
      <c r="N214" s="88" t="s">
        <v>7515</v>
      </c>
      <c r="O214" s="82"/>
    </row>
    <row r="215" spans="1:15" hidden="1" x14ac:dyDescent="0.25">
      <c r="A215" s="87" t="s">
        <v>8136</v>
      </c>
      <c r="B215" s="86" t="s">
        <v>7508</v>
      </c>
      <c r="C215" s="87" t="s">
        <v>8137</v>
      </c>
      <c r="D215" s="87" t="s">
        <v>8138</v>
      </c>
      <c r="E215" s="87" t="s">
        <v>7512</v>
      </c>
      <c r="F215" s="87" t="s">
        <v>7903</v>
      </c>
      <c r="G215" s="87" t="s">
        <v>7402</v>
      </c>
      <c r="H215" s="87" t="s">
        <v>7436</v>
      </c>
      <c r="I215" s="87" t="str">
        <f>+IFERROR(VLOOKUP($H215,'[2]NHÂN VIÊN'!$B:$C,2,0),"")</f>
        <v>Nguyễn Quốc Thái</v>
      </c>
      <c r="J215" s="87" t="str">
        <f t="shared" si="3"/>
        <v>-</v>
      </c>
      <c r="K215" s="87" t="s">
        <v>7514</v>
      </c>
      <c r="L215" s="87" t="s">
        <v>7514</v>
      </c>
      <c r="M215" s="87" t="str">
        <f>+IFERROR(VLOOKUP($K215,'[2]NHÂN VIÊN'!$H:$I,2,0),"")</f>
        <v>Dương Thị Kim Hồng</v>
      </c>
      <c r="N215" s="88" t="s">
        <v>7515</v>
      </c>
      <c r="O215" s="82"/>
    </row>
    <row r="216" spans="1:15" hidden="1" x14ac:dyDescent="0.25">
      <c r="A216" s="87" t="s">
        <v>8139</v>
      </c>
      <c r="B216" s="86" t="s">
        <v>7508</v>
      </c>
      <c r="C216" s="87" t="s">
        <v>8140</v>
      </c>
      <c r="D216" s="87" t="s">
        <v>8141</v>
      </c>
      <c r="E216" s="87" t="s">
        <v>7512</v>
      </c>
      <c r="F216" s="87" t="s">
        <v>7459</v>
      </c>
      <c r="G216" s="87" t="s">
        <v>7402</v>
      </c>
      <c r="H216" s="87" t="s">
        <v>7403</v>
      </c>
      <c r="I216" s="87" t="str">
        <f>+IFERROR(VLOOKUP($H216,'[2]NHÂN VIÊN'!$B:$C,2,0),"")</f>
        <v>Hứa Thị Ngọc Thơ</v>
      </c>
      <c r="J216" s="87" t="str">
        <f t="shared" si="3"/>
        <v>-</v>
      </c>
      <c r="K216" s="87" t="s">
        <v>7514</v>
      </c>
      <c r="L216" s="87" t="s">
        <v>7514</v>
      </c>
      <c r="M216" s="87" t="str">
        <f>+IFERROR(VLOOKUP($K216,'[2]NHÂN VIÊN'!$H:$I,2,0),"")</f>
        <v>Dương Thị Kim Hồng</v>
      </c>
      <c r="N216" s="88" t="s">
        <v>7515</v>
      </c>
      <c r="O216" s="82"/>
    </row>
    <row r="217" spans="1:15" hidden="1" x14ac:dyDescent="0.25">
      <c r="A217" s="87" t="s">
        <v>8142</v>
      </c>
      <c r="B217" s="86" t="s">
        <v>7508</v>
      </c>
      <c r="C217" s="87" t="s">
        <v>8143</v>
      </c>
      <c r="D217" s="87" t="s">
        <v>8144</v>
      </c>
      <c r="E217" s="87" t="s">
        <v>7512</v>
      </c>
      <c r="F217" s="87"/>
      <c r="G217" s="87" t="s">
        <v>7424</v>
      </c>
      <c r="H217" s="87" t="s">
        <v>1837</v>
      </c>
      <c r="I217" s="87" t="str">
        <f>+IFERROR(VLOOKUP($H217,'[2]NHÂN VIÊN'!$B:$C,2,0),"")</f>
        <v/>
      </c>
      <c r="J217" s="87" t="str">
        <f t="shared" si="3"/>
        <v>-</v>
      </c>
      <c r="K217" s="87" t="s">
        <v>7514</v>
      </c>
      <c r="L217" s="87" t="s">
        <v>7514</v>
      </c>
      <c r="M217" s="87" t="str">
        <f>+IFERROR(VLOOKUP($K217,'[2]NHÂN VIÊN'!$H:$I,2,0),"")</f>
        <v>Dương Thị Kim Hồng</v>
      </c>
      <c r="N217" s="88" t="s">
        <v>7515</v>
      </c>
      <c r="O217" s="82"/>
    </row>
    <row r="218" spans="1:15" hidden="1" x14ac:dyDescent="0.25">
      <c r="A218" s="87" t="s">
        <v>8145</v>
      </c>
      <c r="B218" s="86" t="s">
        <v>7508</v>
      </c>
      <c r="C218" s="87" t="s">
        <v>8146</v>
      </c>
      <c r="D218" s="87" t="s">
        <v>8147</v>
      </c>
      <c r="E218" s="87" t="s">
        <v>7512</v>
      </c>
      <c r="F218" s="87"/>
      <c r="G218" s="87" t="s">
        <v>7523</v>
      </c>
      <c r="H218" s="87" t="s">
        <v>1837</v>
      </c>
      <c r="I218" s="87" t="str">
        <f>+IFERROR(VLOOKUP($H218,'[2]NHÂN VIÊN'!$B:$C,2,0),"")</f>
        <v/>
      </c>
      <c r="J218" s="87" t="str">
        <f t="shared" si="3"/>
        <v>-</v>
      </c>
      <c r="K218" s="87" t="s">
        <v>7514</v>
      </c>
      <c r="L218" s="87" t="s">
        <v>7514</v>
      </c>
      <c r="M218" s="87" t="str">
        <f>+IFERROR(VLOOKUP($K218,'[2]NHÂN VIÊN'!$H:$I,2,0),"")</f>
        <v>Dương Thị Kim Hồng</v>
      </c>
      <c r="N218" s="88" t="s">
        <v>7515</v>
      </c>
      <c r="O218" s="82"/>
    </row>
    <row r="219" spans="1:15" hidden="1" x14ac:dyDescent="0.25">
      <c r="A219" s="87" t="s">
        <v>8148</v>
      </c>
      <c r="B219" s="86" t="s">
        <v>7508</v>
      </c>
      <c r="C219" s="87" t="s">
        <v>8149</v>
      </c>
      <c r="D219" s="87" t="s">
        <v>8150</v>
      </c>
      <c r="E219" s="87" t="s">
        <v>7512</v>
      </c>
      <c r="F219" s="87"/>
      <c r="G219" s="87" t="s">
        <v>7424</v>
      </c>
      <c r="H219" s="87" t="s">
        <v>1837</v>
      </c>
      <c r="I219" s="87" t="str">
        <f>+IFERROR(VLOOKUP($H219,'[2]NHÂN VIÊN'!$B:$C,2,0),"")</f>
        <v/>
      </c>
      <c r="J219" s="87" t="str">
        <f t="shared" si="3"/>
        <v>-</v>
      </c>
      <c r="K219" s="87" t="s">
        <v>7514</v>
      </c>
      <c r="L219" s="87" t="s">
        <v>7514</v>
      </c>
      <c r="M219" s="87" t="str">
        <f>+IFERROR(VLOOKUP($K219,'[2]NHÂN VIÊN'!$H:$I,2,0),"")</f>
        <v>Dương Thị Kim Hồng</v>
      </c>
      <c r="N219" s="88" t="s">
        <v>7515</v>
      </c>
      <c r="O219" s="82"/>
    </row>
    <row r="220" spans="1:15" hidden="1" x14ac:dyDescent="0.25">
      <c r="A220" s="87" t="s">
        <v>8151</v>
      </c>
      <c r="B220" s="86" t="s">
        <v>7508</v>
      </c>
      <c r="C220" s="87" t="s">
        <v>8152</v>
      </c>
      <c r="D220" s="87" t="s">
        <v>8153</v>
      </c>
      <c r="E220" s="87" t="s">
        <v>7512</v>
      </c>
      <c r="F220" s="87"/>
      <c r="G220" s="87" t="s">
        <v>7685</v>
      </c>
      <c r="H220" s="87" t="s">
        <v>1837</v>
      </c>
      <c r="I220" s="87" t="str">
        <f>+IFERROR(VLOOKUP($H220,'[2]NHÂN VIÊN'!$B:$C,2,0),"")</f>
        <v/>
      </c>
      <c r="J220" s="87" t="str">
        <f t="shared" si="3"/>
        <v>-</v>
      </c>
      <c r="K220" s="87" t="s">
        <v>7514</v>
      </c>
      <c r="L220" s="87" t="s">
        <v>7514</v>
      </c>
      <c r="M220" s="87" t="str">
        <f>+IFERROR(VLOOKUP($K220,'[2]NHÂN VIÊN'!$H:$I,2,0),"")</f>
        <v>Dương Thị Kim Hồng</v>
      </c>
      <c r="N220" s="88" t="s">
        <v>7515</v>
      </c>
      <c r="O220" s="82"/>
    </row>
    <row r="221" spans="1:15" hidden="1" x14ac:dyDescent="0.25">
      <c r="A221" s="87" t="s">
        <v>8154</v>
      </c>
      <c r="B221" s="86" t="s">
        <v>7508</v>
      </c>
      <c r="C221" s="87" t="s">
        <v>8155</v>
      </c>
      <c r="D221" s="87" t="s">
        <v>8156</v>
      </c>
      <c r="E221" s="87" t="s">
        <v>7512</v>
      </c>
      <c r="F221" s="87"/>
      <c r="G221" s="87" t="s">
        <v>7685</v>
      </c>
      <c r="H221" s="87" t="s">
        <v>1837</v>
      </c>
      <c r="I221" s="87" t="str">
        <f>+IFERROR(VLOOKUP($H221,'[2]NHÂN VIÊN'!$B:$C,2,0),"")</f>
        <v/>
      </c>
      <c r="J221" s="87" t="str">
        <f t="shared" si="3"/>
        <v>-</v>
      </c>
      <c r="K221" s="87" t="s">
        <v>7514</v>
      </c>
      <c r="L221" s="87" t="s">
        <v>7514</v>
      </c>
      <c r="M221" s="87" t="str">
        <f>+IFERROR(VLOOKUP($K221,'[2]NHÂN VIÊN'!$H:$I,2,0),"")</f>
        <v>Dương Thị Kim Hồng</v>
      </c>
      <c r="N221" s="88" t="s">
        <v>7515</v>
      </c>
      <c r="O221" s="82"/>
    </row>
    <row r="222" spans="1:15" hidden="1" x14ac:dyDescent="0.25">
      <c r="A222" s="87" t="s">
        <v>8157</v>
      </c>
      <c r="B222" s="86" t="s">
        <v>7508</v>
      </c>
      <c r="C222" s="87" t="s">
        <v>8158</v>
      </c>
      <c r="D222" s="87" t="s">
        <v>8159</v>
      </c>
      <c r="E222" s="87" t="s">
        <v>7512</v>
      </c>
      <c r="F222" s="87"/>
      <c r="G222" s="87" t="s">
        <v>7607</v>
      </c>
      <c r="H222" s="87" t="s">
        <v>1837</v>
      </c>
      <c r="I222" s="87" t="str">
        <f>+IFERROR(VLOOKUP($H222,'[2]NHÂN VIÊN'!$B:$C,2,0),"")</f>
        <v/>
      </c>
      <c r="J222" s="87" t="str">
        <f t="shared" si="3"/>
        <v>-</v>
      </c>
      <c r="K222" s="87" t="s">
        <v>7514</v>
      </c>
      <c r="L222" s="87" t="s">
        <v>7514</v>
      </c>
      <c r="M222" s="87" t="str">
        <f>+IFERROR(VLOOKUP($K222,'[2]NHÂN VIÊN'!$H:$I,2,0),"")</f>
        <v>Dương Thị Kim Hồng</v>
      </c>
      <c r="N222" s="88" t="s">
        <v>7515</v>
      </c>
      <c r="O222" s="82"/>
    </row>
    <row r="223" spans="1:15" hidden="1" x14ac:dyDescent="0.25">
      <c r="A223" s="87" t="s">
        <v>8160</v>
      </c>
      <c r="B223" s="86" t="s">
        <v>7508</v>
      </c>
      <c r="C223" s="87" t="s">
        <v>8161</v>
      </c>
      <c r="D223" s="87" t="s">
        <v>8162</v>
      </c>
      <c r="E223" s="87" t="s">
        <v>7512</v>
      </c>
      <c r="F223" s="87" t="s">
        <v>7459</v>
      </c>
      <c r="G223" s="87" t="s">
        <v>7402</v>
      </c>
      <c r="H223" s="87" t="s">
        <v>7403</v>
      </c>
      <c r="I223" s="87" t="str">
        <f>+IFERROR(VLOOKUP($H223,'[2]NHÂN VIÊN'!$B:$C,2,0),"")</f>
        <v>Hứa Thị Ngọc Thơ</v>
      </c>
      <c r="J223" s="87" t="str">
        <f t="shared" si="3"/>
        <v>-</v>
      </c>
      <c r="K223" s="87" t="s">
        <v>7514</v>
      </c>
      <c r="L223" s="87" t="s">
        <v>7514</v>
      </c>
      <c r="M223" s="87" t="str">
        <f>+IFERROR(VLOOKUP($K223,'[2]NHÂN VIÊN'!$H:$I,2,0),"")</f>
        <v>Dương Thị Kim Hồng</v>
      </c>
      <c r="N223" s="88" t="s">
        <v>7515</v>
      </c>
      <c r="O223" s="82"/>
    </row>
    <row r="224" spans="1:15" hidden="1" x14ac:dyDescent="0.25">
      <c r="A224" s="87" t="s">
        <v>8163</v>
      </c>
      <c r="B224" s="86" t="s">
        <v>7508</v>
      </c>
      <c r="C224" s="87" t="s">
        <v>8164</v>
      </c>
      <c r="D224" s="87" t="s">
        <v>8165</v>
      </c>
      <c r="E224" s="87" t="s">
        <v>7512</v>
      </c>
      <c r="F224" s="87" t="s">
        <v>7925</v>
      </c>
      <c r="G224" s="87" t="s">
        <v>7402</v>
      </c>
      <c r="H224" s="87" t="s">
        <v>7418</v>
      </c>
      <c r="I224" s="87" t="str">
        <f>+IFERROR(VLOOKUP($H224,'[2]NHÂN VIÊN'!$B:$C,2,0),"")</f>
        <v>Trần Hạo Nhị</v>
      </c>
      <c r="J224" s="87" t="str">
        <f t="shared" si="3"/>
        <v>-</v>
      </c>
      <c r="K224" s="87" t="s">
        <v>7514</v>
      </c>
      <c r="L224" s="87" t="s">
        <v>7514</v>
      </c>
      <c r="M224" s="87" t="str">
        <f>+IFERROR(VLOOKUP($K224,'[2]NHÂN VIÊN'!$H:$I,2,0),"")</f>
        <v>Dương Thị Kim Hồng</v>
      </c>
      <c r="N224" s="88" t="s">
        <v>7515</v>
      </c>
      <c r="O224" s="82"/>
    </row>
    <row r="225" spans="1:15" hidden="1" x14ac:dyDescent="0.25">
      <c r="A225" s="87" t="s">
        <v>8166</v>
      </c>
      <c r="B225" s="86" t="s">
        <v>7508</v>
      </c>
      <c r="C225" s="87" t="s">
        <v>8167</v>
      </c>
      <c r="D225" s="87" t="s">
        <v>8168</v>
      </c>
      <c r="E225" s="87" t="s">
        <v>7512</v>
      </c>
      <c r="F225" s="87"/>
      <c r="G225" s="87" t="s">
        <v>7589</v>
      </c>
      <c r="H225" s="87" t="s">
        <v>1837</v>
      </c>
      <c r="I225" s="87" t="str">
        <f>+IFERROR(VLOOKUP($H225,'[2]NHÂN VIÊN'!$B:$C,2,0),"")</f>
        <v/>
      </c>
      <c r="J225" s="87" t="str">
        <f t="shared" si="3"/>
        <v>-</v>
      </c>
      <c r="K225" s="87" t="s">
        <v>7514</v>
      </c>
      <c r="L225" s="87" t="s">
        <v>7514</v>
      </c>
      <c r="M225" s="87" t="str">
        <f>+IFERROR(VLOOKUP($K225,'[2]NHÂN VIÊN'!$H:$I,2,0),"")</f>
        <v>Dương Thị Kim Hồng</v>
      </c>
      <c r="N225" s="88" t="s">
        <v>7515</v>
      </c>
      <c r="O225" s="82"/>
    </row>
    <row r="226" spans="1:15" hidden="1" x14ac:dyDescent="0.25">
      <c r="A226" s="87" t="s">
        <v>8169</v>
      </c>
      <c r="B226" s="86" t="s">
        <v>7508</v>
      </c>
      <c r="C226" s="87" t="s">
        <v>8170</v>
      </c>
      <c r="D226" s="87" t="s">
        <v>8171</v>
      </c>
      <c r="E226" s="87" t="s">
        <v>7512</v>
      </c>
      <c r="F226" s="87"/>
      <c r="G226" s="87" t="s">
        <v>7572</v>
      </c>
      <c r="H226" s="87" t="s">
        <v>1837</v>
      </c>
      <c r="I226" s="87" t="str">
        <f>+IFERROR(VLOOKUP($H226,'[2]NHÂN VIÊN'!$B:$C,2,0),"")</f>
        <v/>
      </c>
      <c r="J226" s="87" t="str">
        <f t="shared" si="3"/>
        <v>-</v>
      </c>
      <c r="K226" s="87" t="s">
        <v>7514</v>
      </c>
      <c r="L226" s="87" t="s">
        <v>7514</v>
      </c>
      <c r="M226" s="87" t="str">
        <f>+IFERROR(VLOOKUP($K226,'[2]NHÂN VIÊN'!$H:$I,2,0),"")</f>
        <v>Dương Thị Kim Hồng</v>
      </c>
      <c r="N226" s="88" t="s">
        <v>7515</v>
      </c>
      <c r="O226" s="82"/>
    </row>
    <row r="227" spans="1:15" hidden="1" x14ac:dyDescent="0.25">
      <c r="A227" s="87" t="s">
        <v>8172</v>
      </c>
      <c r="B227" s="86" t="s">
        <v>7508</v>
      </c>
      <c r="C227" s="87" t="s">
        <v>8173</v>
      </c>
      <c r="D227" s="87" t="s">
        <v>8174</v>
      </c>
      <c r="E227" s="87" t="s">
        <v>7512</v>
      </c>
      <c r="F227" s="87"/>
      <c r="G227" s="87" t="s">
        <v>7523</v>
      </c>
      <c r="H227" s="87" t="s">
        <v>1837</v>
      </c>
      <c r="I227" s="87" t="str">
        <f>+IFERROR(VLOOKUP($H227,'[2]NHÂN VIÊN'!$B:$C,2,0),"")</f>
        <v/>
      </c>
      <c r="J227" s="87" t="str">
        <f t="shared" si="3"/>
        <v>-</v>
      </c>
      <c r="K227" s="87" t="s">
        <v>7514</v>
      </c>
      <c r="L227" s="87" t="s">
        <v>7514</v>
      </c>
      <c r="M227" s="87" t="str">
        <f>+IFERROR(VLOOKUP($K227,'[2]NHÂN VIÊN'!$H:$I,2,0),"")</f>
        <v>Dương Thị Kim Hồng</v>
      </c>
      <c r="N227" s="88" t="s">
        <v>7515</v>
      </c>
      <c r="O227" s="82"/>
    </row>
    <row r="228" spans="1:15" hidden="1" x14ac:dyDescent="0.25">
      <c r="A228" s="87" t="s">
        <v>8175</v>
      </c>
      <c r="B228" s="86" t="s">
        <v>7508</v>
      </c>
      <c r="C228" s="87" t="s">
        <v>8176</v>
      </c>
      <c r="D228" s="87" t="s">
        <v>8177</v>
      </c>
      <c r="E228" s="87" t="s">
        <v>7512</v>
      </c>
      <c r="F228" s="87"/>
      <c r="G228" s="87" t="s">
        <v>7424</v>
      </c>
      <c r="H228" s="87" t="s">
        <v>1837</v>
      </c>
      <c r="I228" s="87" t="str">
        <f>+IFERROR(VLOOKUP($H228,'[2]NHÂN VIÊN'!$B:$C,2,0),"")</f>
        <v/>
      </c>
      <c r="J228" s="87" t="str">
        <f t="shared" si="3"/>
        <v>-</v>
      </c>
      <c r="K228" s="87" t="s">
        <v>7514</v>
      </c>
      <c r="L228" s="87" t="s">
        <v>7514</v>
      </c>
      <c r="M228" s="87" t="str">
        <f>+IFERROR(VLOOKUP($K228,'[2]NHÂN VIÊN'!$H:$I,2,0),"")</f>
        <v>Dương Thị Kim Hồng</v>
      </c>
      <c r="N228" s="88" t="s">
        <v>7515</v>
      </c>
      <c r="O228" s="82"/>
    </row>
    <row r="229" spans="1:15" hidden="1" x14ac:dyDescent="0.25">
      <c r="A229" s="87" t="s">
        <v>8178</v>
      </c>
      <c r="B229" s="86" t="s">
        <v>7508</v>
      </c>
      <c r="C229" s="87" t="s">
        <v>8179</v>
      </c>
      <c r="D229" s="87" t="s">
        <v>8180</v>
      </c>
      <c r="E229" s="87" t="s">
        <v>7512</v>
      </c>
      <c r="F229" s="87" t="s">
        <v>7459</v>
      </c>
      <c r="G229" s="87" t="s">
        <v>7402</v>
      </c>
      <c r="H229" s="87" t="s">
        <v>7403</v>
      </c>
      <c r="I229" s="87" t="str">
        <f>+IFERROR(VLOOKUP($H229,'[2]NHÂN VIÊN'!$B:$C,2,0),"")</f>
        <v>Hứa Thị Ngọc Thơ</v>
      </c>
      <c r="J229" s="87" t="str">
        <f t="shared" si="3"/>
        <v>-</v>
      </c>
      <c r="K229" s="87" t="s">
        <v>7514</v>
      </c>
      <c r="L229" s="87" t="s">
        <v>7514</v>
      </c>
      <c r="M229" s="87" t="str">
        <f>+IFERROR(VLOOKUP($K229,'[2]NHÂN VIÊN'!$H:$I,2,0),"")</f>
        <v>Dương Thị Kim Hồng</v>
      </c>
      <c r="N229" s="88" t="s">
        <v>7515</v>
      </c>
      <c r="O229" s="82"/>
    </row>
    <row r="230" spans="1:15" hidden="1" x14ac:dyDescent="0.25">
      <c r="A230" s="87" t="s">
        <v>8181</v>
      </c>
      <c r="B230" s="86" t="s">
        <v>7508</v>
      </c>
      <c r="C230" s="87" t="s">
        <v>8182</v>
      </c>
      <c r="D230" s="87" t="s">
        <v>8183</v>
      </c>
      <c r="E230" s="87" t="s">
        <v>7512</v>
      </c>
      <c r="F230" s="87"/>
      <c r="G230" s="87" t="s">
        <v>7424</v>
      </c>
      <c r="H230" s="87" t="s">
        <v>1837</v>
      </c>
      <c r="I230" s="87" t="str">
        <f>+IFERROR(VLOOKUP($H230,'[2]NHÂN VIÊN'!$B:$C,2,0),"")</f>
        <v/>
      </c>
      <c r="J230" s="87" t="str">
        <f t="shared" si="3"/>
        <v>-</v>
      </c>
      <c r="K230" s="87" t="s">
        <v>7514</v>
      </c>
      <c r="L230" s="87" t="s">
        <v>7514</v>
      </c>
      <c r="M230" s="87" t="str">
        <f>+IFERROR(VLOOKUP($K230,'[2]NHÂN VIÊN'!$H:$I,2,0),"")</f>
        <v>Dương Thị Kim Hồng</v>
      </c>
      <c r="N230" s="88" t="s">
        <v>7515</v>
      </c>
      <c r="O230" s="82"/>
    </row>
    <row r="231" spans="1:15" hidden="1" x14ac:dyDescent="0.25">
      <c r="A231" s="87" t="s">
        <v>8184</v>
      </c>
      <c r="B231" s="86" t="s">
        <v>7508</v>
      </c>
      <c r="C231" s="87" t="s">
        <v>8185</v>
      </c>
      <c r="D231" s="87" t="s">
        <v>8186</v>
      </c>
      <c r="E231" s="87" t="s">
        <v>7512</v>
      </c>
      <c r="F231" s="87"/>
      <c r="G231" s="87" t="s">
        <v>8187</v>
      </c>
      <c r="H231" s="87" t="s">
        <v>1837</v>
      </c>
      <c r="I231" s="87" t="str">
        <f>+IFERROR(VLOOKUP($H231,'[2]NHÂN VIÊN'!$B:$C,2,0),"")</f>
        <v/>
      </c>
      <c r="J231" s="87" t="str">
        <f t="shared" si="3"/>
        <v>-</v>
      </c>
      <c r="K231" s="87" t="s">
        <v>7514</v>
      </c>
      <c r="L231" s="87" t="s">
        <v>7514</v>
      </c>
      <c r="M231" s="87" t="str">
        <f>+IFERROR(VLOOKUP($K231,'[2]NHÂN VIÊN'!$H:$I,2,0),"")</f>
        <v>Dương Thị Kim Hồng</v>
      </c>
      <c r="N231" s="88" t="s">
        <v>7515</v>
      </c>
      <c r="O231" s="82"/>
    </row>
    <row r="232" spans="1:15" hidden="1" x14ac:dyDescent="0.25">
      <c r="A232" s="87" t="s">
        <v>8188</v>
      </c>
      <c r="B232" s="86" t="s">
        <v>7508</v>
      </c>
      <c r="C232" s="87" t="s">
        <v>8189</v>
      </c>
      <c r="D232" s="87" t="s">
        <v>8190</v>
      </c>
      <c r="E232" s="87" t="s">
        <v>7512</v>
      </c>
      <c r="F232" s="87"/>
      <c r="G232" s="87" t="s">
        <v>7607</v>
      </c>
      <c r="H232" s="87" t="s">
        <v>1837</v>
      </c>
      <c r="I232" s="87" t="str">
        <f>+IFERROR(VLOOKUP($H232,'[2]NHÂN VIÊN'!$B:$C,2,0),"")</f>
        <v/>
      </c>
      <c r="J232" s="87" t="str">
        <f t="shared" si="3"/>
        <v>-</v>
      </c>
      <c r="K232" s="87" t="s">
        <v>7514</v>
      </c>
      <c r="L232" s="87" t="s">
        <v>7514</v>
      </c>
      <c r="M232" s="87" t="str">
        <f>+IFERROR(VLOOKUP($K232,'[2]NHÂN VIÊN'!$H:$I,2,0),"")</f>
        <v>Dương Thị Kim Hồng</v>
      </c>
      <c r="N232" s="88" t="s">
        <v>7515</v>
      </c>
      <c r="O232" s="82"/>
    </row>
    <row r="233" spans="1:15" hidden="1" x14ac:dyDescent="0.25">
      <c r="A233" s="87" t="s">
        <v>8191</v>
      </c>
      <c r="B233" s="86" t="s">
        <v>7508</v>
      </c>
      <c r="C233" s="87" t="s">
        <v>8192</v>
      </c>
      <c r="D233" s="87" t="s">
        <v>8193</v>
      </c>
      <c r="E233" s="87" t="s">
        <v>7512</v>
      </c>
      <c r="F233" s="87"/>
      <c r="G233" s="87" t="s">
        <v>7649</v>
      </c>
      <c r="H233" s="87" t="s">
        <v>1837</v>
      </c>
      <c r="I233" s="87" t="str">
        <f>+IFERROR(VLOOKUP($H233,'[2]NHÂN VIÊN'!$B:$C,2,0),"")</f>
        <v/>
      </c>
      <c r="J233" s="87" t="str">
        <f t="shared" si="3"/>
        <v>-</v>
      </c>
      <c r="K233" s="87" t="s">
        <v>7514</v>
      </c>
      <c r="L233" s="87" t="s">
        <v>7514</v>
      </c>
      <c r="M233" s="87" t="str">
        <f>+IFERROR(VLOOKUP($K233,'[2]NHÂN VIÊN'!$H:$I,2,0),"")</f>
        <v>Dương Thị Kim Hồng</v>
      </c>
      <c r="N233" s="88" t="s">
        <v>7515</v>
      </c>
      <c r="O233" s="82"/>
    </row>
    <row r="234" spans="1:15" hidden="1" x14ac:dyDescent="0.25">
      <c r="A234" s="87" t="s">
        <v>8194</v>
      </c>
      <c r="B234" s="86" t="s">
        <v>7508</v>
      </c>
      <c r="C234" s="87" t="s">
        <v>8195</v>
      </c>
      <c r="D234" s="87" t="s">
        <v>8196</v>
      </c>
      <c r="E234" s="87" t="s">
        <v>7512</v>
      </c>
      <c r="F234" s="87" t="s">
        <v>7442</v>
      </c>
      <c r="G234" s="87" t="s">
        <v>7402</v>
      </c>
      <c r="H234" s="87" t="s">
        <v>7403</v>
      </c>
      <c r="I234" s="87" t="str">
        <f>+IFERROR(VLOOKUP($H234,'[2]NHÂN VIÊN'!$B:$C,2,0),"")</f>
        <v>Hứa Thị Ngọc Thơ</v>
      </c>
      <c r="J234" s="87" t="str">
        <f t="shared" si="3"/>
        <v>-</v>
      </c>
      <c r="K234" s="87" t="s">
        <v>7514</v>
      </c>
      <c r="L234" s="87" t="s">
        <v>7514</v>
      </c>
      <c r="M234" s="87" t="str">
        <f>+IFERROR(VLOOKUP($K234,'[2]NHÂN VIÊN'!$H:$I,2,0),"")</f>
        <v>Dương Thị Kim Hồng</v>
      </c>
      <c r="N234" s="88" t="s">
        <v>7515</v>
      </c>
      <c r="O234" s="82"/>
    </row>
    <row r="235" spans="1:15" hidden="1" x14ac:dyDescent="0.25">
      <c r="A235" s="87" t="s">
        <v>8197</v>
      </c>
      <c r="B235" s="86" t="s">
        <v>7508</v>
      </c>
      <c r="C235" s="87" t="s">
        <v>8198</v>
      </c>
      <c r="D235" s="87" t="s">
        <v>8199</v>
      </c>
      <c r="E235" s="87" t="s">
        <v>7512</v>
      </c>
      <c r="F235" s="87"/>
      <c r="G235" s="87" t="s">
        <v>7589</v>
      </c>
      <c r="H235" s="87" t="s">
        <v>1837</v>
      </c>
      <c r="I235" s="87" t="str">
        <f>+IFERROR(VLOOKUP($H235,'[2]NHÂN VIÊN'!$B:$C,2,0),"")</f>
        <v/>
      </c>
      <c r="J235" s="87" t="str">
        <f t="shared" si="3"/>
        <v>-</v>
      </c>
      <c r="K235" s="87" t="s">
        <v>7514</v>
      </c>
      <c r="L235" s="87" t="s">
        <v>7514</v>
      </c>
      <c r="M235" s="87" t="str">
        <f>+IFERROR(VLOOKUP($K235,'[2]NHÂN VIÊN'!$H:$I,2,0),"")</f>
        <v>Dương Thị Kim Hồng</v>
      </c>
      <c r="N235" s="88" t="s">
        <v>7515</v>
      </c>
      <c r="O235" s="82"/>
    </row>
    <row r="236" spans="1:15" hidden="1" x14ac:dyDescent="0.25">
      <c r="A236" s="87" t="s">
        <v>8200</v>
      </c>
      <c r="B236" s="86" t="s">
        <v>7508</v>
      </c>
      <c r="C236" s="87" t="s">
        <v>8201</v>
      </c>
      <c r="D236" s="87" t="s">
        <v>8202</v>
      </c>
      <c r="E236" s="87" t="s">
        <v>7512</v>
      </c>
      <c r="F236" s="87" t="s">
        <v>7435</v>
      </c>
      <c r="G236" s="87" t="s">
        <v>7402</v>
      </c>
      <c r="H236" s="87" t="s">
        <v>7436</v>
      </c>
      <c r="I236" s="87" t="str">
        <f>+IFERROR(VLOOKUP($H236,'[2]NHÂN VIÊN'!$B:$C,2,0),"")</f>
        <v>Nguyễn Quốc Thái</v>
      </c>
      <c r="J236" s="87" t="str">
        <f t="shared" si="3"/>
        <v>-</v>
      </c>
      <c r="K236" s="87" t="s">
        <v>7514</v>
      </c>
      <c r="L236" s="87" t="s">
        <v>7514</v>
      </c>
      <c r="M236" s="87" t="str">
        <f>+IFERROR(VLOOKUP($K236,'[2]NHÂN VIÊN'!$H:$I,2,0),"")</f>
        <v>Dương Thị Kim Hồng</v>
      </c>
      <c r="N236" s="88" t="s">
        <v>7515</v>
      </c>
      <c r="O236" s="82"/>
    </row>
    <row r="237" spans="1:15" hidden="1" x14ac:dyDescent="0.25">
      <c r="A237" s="87" t="s">
        <v>8203</v>
      </c>
      <c r="B237" s="86" t="s">
        <v>7508</v>
      </c>
      <c r="C237" s="87" t="s">
        <v>8204</v>
      </c>
      <c r="D237" s="87" t="s">
        <v>8205</v>
      </c>
      <c r="E237" s="87" t="s">
        <v>7512</v>
      </c>
      <c r="F237" s="87"/>
      <c r="G237" s="87" t="s">
        <v>7674</v>
      </c>
      <c r="H237" s="87" t="s">
        <v>1837</v>
      </c>
      <c r="I237" s="87" t="str">
        <f>+IFERROR(VLOOKUP($H237,'[2]NHÂN VIÊN'!$B:$C,2,0),"")</f>
        <v/>
      </c>
      <c r="J237" s="87" t="str">
        <f t="shared" si="3"/>
        <v>-</v>
      </c>
      <c r="K237" s="87" t="s">
        <v>7514</v>
      </c>
      <c r="L237" s="87" t="s">
        <v>7514</v>
      </c>
      <c r="M237" s="87" t="str">
        <f>+IFERROR(VLOOKUP($K237,'[2]NHÂN VIÊN'!$H:$I,2,0),"")</f>
        <v>Dương Thị Kim Hồng</v>
      </c>
      <c r="N237" s="88" t="s">
        <v>7515</v>
      </c>
      <c r="O237" s="82"/>
    </row>
    <row r="238" spans="1:15" hidden="1" x14ac:dyDescent="0.25">
      <c r="A238" s="87" t="s">
        <v>8206</v>
      </c>
      <c r="B238" s="86" t="s">
        <v>7508</v>
      </c>
      <c r="C238" s="87" t="s">
        <v>8207</v>
      </c>
      <c r="D238" s="87" t="s">
        <v>8208</v>
      </c>
      <c r="E238" s="87" t="s">
        <v>7512</v>
      </c>
      <c r="F238" s="87"/>
      <c r="G238" s="87" t="s">
        <v>7589</v>
      </c>
      <c r="H238" s="87" t="s">
        <v>1837</v>
      </c>
      <c r="I238" s="87" t="str">
        <f>+IFERROR(VLOOKUP($H238,'[2]NHÂN VIÊN'!$B:$C,2,0),"")</f>
        <v/>
      </c>
      <c r="J238" s="87" t="str">
        <f t="shared" si="3"/>
        <v>-</v>
      </c>
      <c r="K238" s="87" t="s">
        <v>7514</v>
      </c>
      <c r="L238" s="87" t="s">
        <v>7514</v>
      </c>
      <c r="M238" s="87" t="str">
        <f>+IFERROR(VLOOKUP($K238,'[2]NHÂN VIÊN'!$H:$I,2,0),"")</f>
        <v>Dương Thị Kim Hồng</v>
      </c>
      <c r="N238" s="88" t="s">
        <v>7515</v>
      </c>
      <c r="O238" s="82"/>
    </row>
    <row r="239" spans="1:15" hidden="1" x14ac:dyDescent="0.25">
      <c r="A239" s="87" t="s">
        <v>8209</v>
      </c>
      <c r="B239" s="86" t="s">
        <v>7508</v>
      </c>
      <c r="C239" s="87" t="s">
        <v>8210</v>
      </c>
      <c r="D239" s="87" t="s">
        <v>8211</v>
      </c>
      <c r="E239" s="87" t="s">
        <v>7512</v>
      </c>
      <c r="F239" s="87" t="s">
        <v>7527</v>
      </c>
      <c r="G239" s="87" t="s">
        <v>7402</v>
      </c>
      <c r="H239" s="87" t="s">
        <v>7411</v>
      </c>
      <c r="I239" s="87" t="str">
        <f>+IFERROR(VLOOKUP($H239,'[2]NHÂN VIÊN'!$B:$C,2,0),"")</f>
        <v>Nguyễn Văn Vinh</v>
      </c>
      <c r="J239" s="87" t="str">
        <f t="shared" si="3"/>
        <v>-</v>
      </c>
      <c r="K239" s="87" t="s">
        <v>7514</v>
      </c>
      <c r="L239" s="87" t="s">
        <v>7514</v>
      </c>
      <c r="M239" s="87" t="str">
        <f>+IFERROR(VLOOKUP($K239,'[2]NHÂN VIÊN'!$H:$I,2,0),"")</f>
        <v>Dương Thị Kim Hồng</v>
      </c>
      <c r="N239" s="88" t="s">
        <v>7515</v>
      </c>
      <c r="O239" s="82"/>
    </row>
    <row r="240" spans="1:15" hidden="1" x14ac:dyDescent="0.25">
      <c r="A240" s="87" t="s">
        <v>8212</v>
      </c>
      <c r="B240" s="86" t="s">
        <v>7508</v>
      </c>
      <c r="C240" s="87" t="s">
        <v>8213</v>
      </c>
      <c r="D240" s="87" t="s">
        <v>8214</v>
      </c>
      <c r="E240" s="87" t="s">
        <v>7512</v>
      </c>
      <c r="F240" s="87"/>
      <c r="G240" s="87" t="s">
        <v>7424</v>
      </c>
      <c r="H240" s="87" t="s">
        <v>1837</v>
      </c>
      <c r="I240" s="87" t="str">
        <f>+IFERROR(VLOOKUP($H240,'[2]NHÂN VIÊN'!$B:$C,2,0),"")</f>
        <v/>
      </c>
      <c r="J240" s="87" t="str">
        <f t="shared" si="3"/>
        <v>-</v>
      </c>
      <c r="K240" s="87" t="s">
        <v>7514</v>
      </c>
      <c r="L240" s="87" t="s">
        <v>7514</v>
      </c>
      <c r="M240" s="87" t="str">
        <f>+IFERROR(VLOOKUP($K240,'[2]NHÂN VIÊN'!$H:$I,2,0),"")</f>
        <v>Dương Thị Kim Hồng</v>
      </c>
      <c r="N240" s="88" t="s">
        <v>7515</v>
      </c>
      <c r="O240" s="82"/>
    </row>
    <row r="241" spans="1:15" hidden="1" x14ac:dyDescent="0.25">
      <c r="A241" s="87" t="s">
        <v>8215</v>
      </c>
      <c r="B241" s="86" t="s">
        <v>7508</v>
      </c>
      <c r="C241" s="87" t="s">
        <v>8216</v>
      </c>
      <c r="D241" s="87" t="s">
        <v>8217</v>
      </c>
      <c r="E241" s="87" t="s">
        <v>7512</v>
      </c>
      <c r="F241" s="87"/>
      <c r="G241" s="87" t="s">
        <v>7584</v>
      </c>
      <c r="H241" s="87" t="s">
        <v>1837</v>
      </c>
      <c r="I241" s="87" t="str">
        <f>+IFERROR(VLOOKUP($H241,'[2]NHÂN VIÊN'!$B:$C,2,0),"")</f>
        <v/>
      </c>
      <c r="J241" s="87" t="str">
        <f t="shared" si="3"/>
        <v>-</v>
      </c>
      <c r="K241" s="87" t="s">
        <v>7514</v>
      </c>
      <c r="L241" s="87" t="s">
        <v>7514</v>
      </c>
      <c r="M241" s="87" t="str">
        <f>+IFERROR(VLOOKUP($K241,'[2]NHÂN VIÊN'!$H:$I,2,0),"")</f>
        <v>Dương Thị Kim Hồng</v>
      </c>
      <c r="N241" s="88" t="s">
        <v>7515</v>
      </c>
      <c r="O241" s="82"/>
    </row>
    <row r="242" spans="1:15" hidden="1" x14ac:dyDescent="0.25">
      <c r="A242" s="87" t="s">
        <v>8218</v>
      </c>
      <c r="B242" s="86" t="s">
        <v>7508</v>
      </c>
      <c r="C242" s="87" t="s">
        <v>8219</v>
      </c>
      <c r="D242" s="87" t="s">
        <v>8220</v>
      </c>
      <c r="E242" s="87" t="s">
        <v>7512</v>
      </c>
      <c r="F242" s="87"/>
      <c r="G242" s="87" t="s">
        <v>7674</v>
      </c>
      <c r="H242" s="87" t="s">
        <v>1837</v>
      </c>
      <c r="I242" s="87" t="str">
        <f>+IFERROR(VLOOKUP($H242,'[2]NHÂN VIÊN'!$B:$C,2,0),"")</f>
        <v/>
      </c>
      <c r="J242" s="87" t="str">
        <f t="shared" si="3"/>
        <v>-</v>
      </c>
      <c r="K242" s="87" t="s">
        <v>7514</v>
      </c>
      <c r="L242" s="87" t="s">
        <v>7514</v>
      </c>
      <c r="M242" s="87" t="str">
        <f>+IFERROR(VLOOKUP($K242,'[2]NHÂN VIÊN'!$H:$I,2,0),"")</f>
        <v>Dương Thị Kim Hồng</v>
      </c>
      <c r="N242" s="88" t="s">
        <v>7515</v>
      </c>
      <c r="O242" s="82"/>
    </row>
    <row r="243" spans="1:15" hidden="1" x14ac:dyDescent="0.25">
      <c r="A243" s="87" t="s">
        <v>8221</v>
      </c>
      <c r="B243" s="86" t="s">
        <v>7508</v>
      </c>
      <c r="C243" s="87" t="s">
        <v>8222</v>
      </c>
      <c r="D243" s="87" t="s">
        <v>8223</v>
      </c>
      <c r="E243" s="87" t="s">
        <v>7512</v>
      </c>
      <c r="F243" s="87" t="s">
        <v>7938</v>
      </c>
      <c r="G243" s="87" t="s">
        <v>7402</v>
      </c>
      <c r="H243" s="87" t="s">
        <v>7436</v>
      </c>
      <c r="I243" s="87" t="str">
        <f>+IFERROR(VLOOKUP($H243,'[2]NHÂN VIÊN'!$B:$C,2,0),"")</f>
        <v>Nguyễn Quốc Thái</v>
      </c>
      <c r="J243" s="87" t="str">
        <f t="shared" si="3"/>
        <v>-</v>
      </c>
      <c r="K243" s="87" t="s">
        <v>7514</v>
      </c>
      <c r="L243" s="87" t="s">
        <v>7514</v>
      </c>
      <c r="M243" s="87" t="str">
        <f>+IFERROR(VLOOKUP($K243,'[2]NHÂN VIÊN'!$H:$I,2,0),"")</f>
        <v>Dương Thị Kim Hồng</v>
      </c>
      <c r="N243" s="88" t="s">
        <v>7515</v>
      </c>
      <c r="O243" s="82"/>
    </row>
    <row r="244" spans="1:15" hidden="1" x14ac:dyDescent="0.25">
      <c r="A244" s="87" t="s">
        <v>8224</v>
      </c>
      <c r="B244" s="86" t="s">
        <v>7508</v>
      </c>
      <c r="C244" s="87" t="s">
        <v>8225</v>
      </c>
      <c r="D244" s="87" t="s">
        <v>8226</v>
      </c>
      <c r="E244" s="87" t="s">
        <v>7512</v>
      </c>
      <c r="F244" s="87" t="s">
        <v>7519</v>
      </c>
      <c r="G244" s="87" t="s">
        <v>7402</v>
      </c>
      <c r="H244" s="87" t="s">
        <v>7418</v>
      </c>
      <c r="I244" s="87" t="str">
        <f>+IFERROR(VLOOKUP($H244,'[2]NHÂN VIÊN'!$B:$C,2,0),"")</f>
        <v>Trần Hạo Nhị</v>
      </c>
      <c r="J244" s="87" t="str">
        <f t="shared" si="3"/>
        <v>-</v>
      </c>
      <c r="K244" s="87" t="s">
        <v>7514</v>
      </c>
      <c r="L244" s="87" t="s">
        <v>7514</v>
      </c>
      <c r="M244" s="87" t="str">
        <f>+IFERROR(VLOOKUP($K244,'[2]NHÂN VIÊN'!$H:$I,2,0),"")</f>
        <v>Dương Thị Kim Hồng</v>
      </c>
      <c r="N244" s="88" t="s">
        <v>7515</v>
      </c>
      <c r="O244" s="82"/>
    </row>
    <row r="245" spans="1:15" hidden="1" x14ac:dyDescent="0.25">
      <c r="A245" s="87" t="s">
        <v>8227</v>
      </c>
      <c r="B245" s="86" t="s">
        <v>7508</v>
      </c>
      <c r="C245" s="87" t="s">
        <v>8228</v>
      </c>
      <c r="D245" s="87" t="s">
        <v>8229</v>
      </c>
      <c r="E245" s="87" t="s">
        <v>7512</v>
      </c>
      <c r="F245" s="87"/>
      <c r="G245" s="87" t="s">
        <v>7424</v>
      </c>
      <c r="H245" s="87" t="s">
        <v>1837</v>
      </c>
      <c r="I245" s="87" t="str">
        <f>+IFERROR(VLOOKUP($H245,'[2]NHÂN VIÊN'!$B:$C,2,0),"")</f>
        <v/>
      </c>
      <c r="J245" s="87" t="str">
        <f t="shared" si="3"/>
        <v>-</v>
      </c>
      <c r="K245" s="87" t="s">
        <v>7514</v>
      </c>
      <c r="L245" s="87" t="s">
        <v>7514</v>
      </c>
      <c r="M245" s="87" t="str">
        <f>+IFERROR(VLOOKUP($K245,'[2]NHÂN VIÊN'!$H:$I,2,0),"")</f>
        <v>Dương Thị Kim Hồng</v>
      </c>
      <c r="N245" s="88" t="s">
        <v>7515</v>
      </c>
      <c r="O245" s="82"/>
    </row>
    <row r="246" spans="1:15" hidden="1" x14ac:dyDescent="0.25">
      <c r="A246" s="87" t="s">
        <v>8230</v>
      </c>
      <c r="B246" s="86" t="s">
        <v>7508</v>
      </c>
      <c r="C246" s="87" t="s">
        <v>8231</v>
      </c>
      <c r="D246" s="87" t="s">
        <v>8232</v>
      </c>
      <c r="E246" s="87" t="s">
        <v>7512</v>
      </c>
      <c r="F246" s="87"/>
      <c r="G246" s="87" t="s">
        <v>7424</v>
      </c>
      <c r="H246" s="87" t="s">
        <v>1837</v>
      </c>
      <c r="I246" s="87" t="str">
        <f>+IFERROR(VLOOKUP($H246,'[2]NHÂN VIÊN'!$B:$C,2,0),"")</f>
        <v/>
      </c>
      <c r="J246" s="87" t="str">
        <f t="shared" si="3"/>
        <v>-</v>
      </c>
      <c r="K246" s="87" t="s">
        <v>7514</v>
      </c>
      <c r="L246" s="87" t="s">
        <v>7514</v>
      </c>
      <c r="M246" s="87" t="str">
        <f>+IFERROR(VLOOKUP($K246,'[2]NHÂN VIÊN'!$H:$I,2,0),"")</f>
        <v>Dương Thị Kim Hồng</v>
      </c>
      <c r="N246" s="88" t="s">
        <v>7515</v>
      </c>
      <c r="O246" s="82"/>
    </row>
    <row r="247" spans="1:15" hidden="1" x14ac:dyDescent="0.25">
      <c r="A247" s="87" t="s">
        <v>8233</v>
      </c>
      <c r="B247" s="86" t="s">
        <v>7508</v>
      </c>
      <c r="C247" s="87" t="s">
        <v>8234</v>
      </c>
      <c r="D247" s="87" t="s">
        <v>8235</v>
      </c>
      <c r="E247" s="87" t="s">
        <v>7512</v>
      </c>
      <c r="F247" s="87"/>
      <c r="G247" s="87" t="s">
        <v>7589</v>
      </c>
      <c r="H247" s="87" t="s">
        <v>1837</v>
      </c>
      <c r="I247" s="87" t="str">
        <f>+IFERROR(VLOOKUP($H247,'[2]NHÂN VIÊN'!$B:$C,2,0),"")</f>
        <v/>
      </c>
      <c r="J247" s="87" t="str">
        <f t="shared" si="3"/>
        <v>-</v>
      </c>
      <c r="K247" s="87" t="s">
        <v>7514</v>
      </c>
      <c r="L247" s="87" t="s">
        <v>7514</v>
      </c>
      <c r="M247" s="87" t="str">
        <f>+IFERROR(VLOOKUP($K247,'[2]NHÂN VIÊN'!$H:$I,2,0),"")</f>
        <v>Dương Thị Kim Hồng</v>
      </c>
      <c r="N247" s="88" t="s">
        <v>7515</v>
      </c>
      <c r="O247" s="82"/>
    </row>
    <row r="248" spans="1:15" hidden="1" x14ac:dyDescent="0.25">
      <c r="A248" s="87" t="s">
        <v>8236</v>
      </c>
      <c r="B248" s="86" t="s">
        <v>7508</v>
      </c>
      <c r="C248" s="87" t="s">
        <v>8237</v>
      </c>
      <c r="D248" s="87" t="s">
        <v>8238</v>
      </c>
      <c r="E248" s="87" t="s">
        <v>7512</v>
      </c>
      <c r="F248" s="87"/>
      <c r="G248" s="87" t="s">
        <v>7649</v>
      </c>
      <c r="H248" s="87" t="s">
        <v>1837</v>
      </c>
      <c r="I248" s="87" t="str">
        <f>+IFERROR(VLOOKUP($H248,'[2]NHÂN VIÊN'!$B:$C,2,0),"")</f>
        <v/>
      </c>
      <c r="J248" s="87" t="str">
        <f t="shared" si="3"/>
        <v>-</v>
      </c>
      <c r="K248" s="87" t="s">
        <v>7514</v>
      </c>
      <c r="L248" s="87" t="s">
        <v>7514</v>
      </c>
      <c r="M248" s="87" t="str">
        <f>+IFERROR(VLOOKUP($K248,'[2]NHÂN VIÊN'!$H:$I,2,0),"")</f>
        <v>Dương Thị Kim Hồng</v>
      </c>
      <c r="N248" s="88" t="s">
        <v>7515</v>
      </c>
      <c r="O248" s="82"/>
    </row>
    <row r="249" spans="1:15" hidden="1" x14ac:dyDescent="0.25">
      <c r="A249" s="87" t="s">
        <v>8239</v>
      </c>
      <c r="B249" s="86" t="s">
        <v>7508</v>
      </c>
      <c r="C249" s="87" t="s">
        <v>8240</v>
      </c>
      <c r="D249" s="87" t="s">
        <v>8241</v>
      </c>
      <c r="E249" s="87" t="s">
        <v>7512</v>
      </c>
      <c r="F249" s="87"/>
      <c r="G249" s="87" t="s">
        <v>7584</v>
      </c>
      <c r="H249" s="87" t="s">
        <v>1837</v>
      </c>
      <c r="I249" s="87" t="str">
        <f>+IFERROR(VLOOKUP($H249,'[2]NHÂN VIÊN'!$B:$C,2,0),"")</f>
        <v/>
      </c>
      <c r="J249" s="87" t="str">
        <f t="shared" si="3"/>
        <v>-</v>
      </c>
      <c r="K249" s="87" t="s">
        <v>7514</v>
      </c>
      <c r="L249" s="87" t="s">
        <v>7514</v>
      </c>
      <c r="M249" s="87" t="str">
        <f>+IFERROR(VLOOKUP($K249,'[2]NHÂN VIÊN'!$H:$I,2,0),"")</f>
        <v>Dương Thị Kim Hồng</v>
      </c>
      <c r="N249" s="88" t="s">
        <v>7515</v>
      </c>
      <c r="O249" s="82"/>
    </row>
    <row r="250" spans="1:15" hidden="1" x14ac:dyDescent="0.25">
      <c r="A250" s="87" t="s">
        <v>8242</v>
      </c>
      <c r="B250" s="86" t="s">
        <v>7508</v>
      </c>
      <c r="C250" s="87" t="s">
        <v>8243</v>
      </c>
      <c r="D250" s="87" t="s">
        <v>8244</v>
      </c>
      <c r="E250" s="87" t="s">
        <v>7512</v>
      </c>
      <c r="F250" s="87" t="s">
        <v>7527</v>
      </c>
      <c r="G250" s="87" t="s">
        <v>7402</v>
      </c>
      <c r="H250" s="87" t="s">
        <v>7411</v>
      </c>
      <c r="I250" s="87" t="str">
        <f>+IFERROR(VLOOKUP($H250,'[2]NHÂN VIÊN'!$B:$C,2,0),"")</f>
        <v>Nguyễn Văn Vinh</v>
      </c>
      <c r="J250" s="87" t="str">
        <f t="shared" si="3"/>
        <v>-</v>
      </c>
      <c r="K250" s="87" t="s">
        <v>7514</v>
      </c>
      <c r="L250" s="87" t="s">
        <v>7514</v>
      </c>
      <c r="M250" s="87" t="str">
        <f>+IFERROR(VLOOKUP($K250,'[2]NHÂN VIÊN'!$H:$I,2,0),"")</f>
        <v>Dương Thị Kim Hồng</v>
      </c>
      <c r="N250" s="88" t="s">
        <v>7515</v>
      </c>
      <c r="O250" s="82"/>
    </row>
    <row r="251" spans="1:15" hidden="1" x14ac:dyDescent="0.25">
      <c r="A251" s="87" t="s">
        <v>8245</v>
      </c>
      <c r="B251" s="86" t="s">
        <v>7508</v>
      </c>
      <c r="C251" s="87" t="s">
        <v>8246</v>
      </c>
      <c r="D251" s="87" t="s">
        <v>8247</v>
      </c>
      <c r="E251" s="87" t="s">
        <v>7512</v>
      </c>
      <c r="F251" s="87" t="s">
        <v>8248</v>
      </c>
      <c r="G251" s="87" t="s">
        <v>7402</v>
      </c>
      <c r="H251" s="87" t="s">
        <v>7411</v>
      </c>
      <c r="I251" s="87" t="str">
        <f>+IFERROR(VLOOKUP($H251,'[2]NHÂN VIÊN'!$B:$C,2,0),"")</f>
        <v>Nguyễn Văn Vinh</v>
      </c>
      <c r="J251" s="87" t="str">
        <f t="shared" si="3"/>
        <v>-</v>
      </c>
      <c r="K251" s="87" t="s">
        <v>7514</v>
      </c>
      <c r="L251" s="87" t="s">
        <v>7514</v>
      </c>
      <c r="M251" s="87" t="str">
        <f>+IFERROR(VLOOKUP($K251,'[2]NHÂN VIÊN'!$H:$I,2,0),"")</f>
        <v>Dương Thị Kim Hồng</v>
      </c>
      <c r="N251" s="88" t="s">
        <v>7515</v>
      </c>
      <c r="O251" s="82"/>
    </row>
    <row r="252" spans="1:15" hidden="1" x14ac:dyDescent="0.25">
      <c r="A252" s="87" t="s">
        <v>8249</v>
      </c>
      <c r="B252" s="86" t="s">
        <v>7508</v>
      </c>
      <c r="C252" s="87" t="s">
        <v>8250</v>
      </c>
      <c r="D252" s="87" t="s">
        <v>8251</v>
      </c>
      <c r="E252" s="87" t="s">
        <v>7512</v>
      </c>
      <c r="F252" s="87"/>
      <c r="G252" s="87" t="s">
        <v>7589</v>
      </c>
      <c r="H252" s="87" t="s">
        <v>1837</v>
      </c>
      <c r="I252" s="87" t="str">
        <f>+IFERROR(VLOOKUP($H252,'[2]NHÂN VIÊN'!$B:$C,2,0),"")</f>
        <v/>
      </c>
      <c r="J252" s="87" t="str">
        <f t="shared" si="3"/>
        <v>-</v>
      </c>
      <c r="K252" s="87" t="s">
        <v>7514</v>
      </c>
      <c r="L252" s="87" t="s">
        <v>7514</v>
      </c>
      <c r="M252" s="87" t="str">
        <f>+IFERROR(VLOOKUP($K252,'[2]NHÂN VIÊN'!$H:$I,2,0),"")</f>
        <v>Dương Thị Kim Hồng</v>
      </c>
      <c r="N252" s="88" t="s">
        <v>7515</v>
      </c>
      <c r="O252" s="82"/>
    </row>
    <row r="253" spans="1:15" hidden="1" x14ac:dyDescent="0.25">
      <c r="A253" s="87" t="s">
        <v>8252</v>
      </c>
      <c r="B253" s="86" t="s">
        <v>7508</v>
      </c>
      <c r="C253" s="87" t="s">
        <v>8253</v>
      </c>
      <c r="D253" s="87" t="s">
        <v>8254</v>
      </c>
      <c r="E253" s="87" t="s">
        <v>7512</v>
      </c>
      <c r="F253" s="87" t="s">
        <v>7442</v>
      </c>
      <c r="G253" s="87" t="s">
        <v>7402</v>
      </c>
      <c r="H253" s="87" t="s">
        <v>7403</v>
      </c>
      <c r="I253" s="87" t="str">
        <f>+IFERROR(VLOOKUP($H253,'[2]NHÂN VIÊN'!$B:$C,2,0),"")</f>
        <v>Hứa Thị Ngọc Thơ</v>
      </c>
      <c r="J253" s="87" t="str">
        <f t="shared" si="3"/>
        <v>-</v>
      </c>
      <c r="K253" s="87" t="s">
        <v>7514</v>
      </c>
      <c r="L253" s="87" t="s">
        <v>7514</v>
      </c>
      <c r="M253" s="87" t="str">
        <f>+IFERROR(VLOOKUP($K253,'[2]NHÂN VIÊN'!$H:$I,2,0),"")</f>
        <v>Dương Thị Kim Hồng</v>
      </c>
      <c r="N253" s="88" t="s">
        <v>7515</v>
      </c>
      <c r="O253" s="82"/>
    </row>
    <row r="254" spans="1:15" hidden="1" x14ac:dyDescent="0.25">
      <c r="A254" s="87" t="s">
        <v>8255</v>
      </c>
      <c r="B254" s="86" t="s">
        <v>7508</v>
      </c>
      <c r="C254" s="87" t="s">
        <v>8256</v>
      </c>
      <c r="D254" s="87" t="s">
        <v>8257</v>
      </c>
      <c r="E254" s="87" t="s">
        <v>7512</v>
      </c>
      <c r="F254" s="87"/>
      <c r="G254" s="87" t="s">
        <v>7649</v>
      </c>
      <c r="H254" s="87" t="s">
        <v>1837</v>
      </c>
      <c r="I254" s="87" t="str">
        <f>+IFERROR(VLOOKUP($H254,'[2]NHÂN VIÊN'!$B:$C,2,0),"")</f>
        <v/>
      </c>
      <c r="J254" s="87" t="str">
        <f t="shared" si="3"/>
        <v>-</v>
      </c>
      <c r="K254" s="87" t="s">
        <v>7514</v>
      </c>
      <c r="L254" s="87" t="s">
        <v>7514</v>
      </c>
      <c r="M254" s="87" t="str">
        <f>+IFERROR(VLOOKUP($K254,'[2]NHÂN VIÊN'!$H:$I,2,0),"")</f>
        <v>Dương Thị Kim Hồng</v>
      </c>
      <c r="N254" s="88" t="s">
        <v>7515</v>
      </c>
      <c r="O254" s="82"/>
    </row>
    <row r="255" spans="1:15" hidden="1" x14ac:dyDescent="0.25">
      <c r="A255" s="87" t="s">
        <v>8258</v>
      </c>
      <c r="B255" s="86" t="s">
        <v>7508</v>
      </c>
      <c r="C255" s="87" t="s">
        <v>8259</v>
      </c>
      <c r="D255" s="87" t="s">
        <v>8260</v>
      </c>
      <c r="E255" s="87" t="s">
        <v>7512</v>
      </c>
      <c r="F255" s="87"/>
      <c r="G255" s="87" t="s">
        <v>7572</v>
      </c>
      <c r="H255" s="87" t="s">
        <v>1837</v>
      </c>
      <c r="I255" s="87" t="str">
        <f>+IFERROR(VLOOKUP($H255,'[2]NHÂN VIÊN'!$B:$C,2,0),"")</f>
        <v/>
      </c>
      <c r="J255" s="87" t="str">
        <f t="shared" si="3"/>
        <v>-</v>
      </c>
      <c r="K255" s="87" t="s">
        <v>7514</v>
      </c>
      <c r="L255" s="87" t="s">
        <v>7514</v>
      </c>
      <c r="M255" s="87" t="str">
        <f>+IFERROR(VLOOKUP($K255,'[2]NHÂN VIÊN'!$H:$I,2,0),"")</f>
        <v>Dương Thị Kim Hồng</v>
      </c>
      <c r="N255" s="88" t="s">
        <v>7515</v>
      </c>
      <c r="O255" s="82"/>
    </row>
    <row r="256" spans="1:15" hidden="1" x14ac:dyDescent="0.25">
      <c r="A256" s="87" t="s">
        <v>8261</v>
      </c>
      <c r="B256" s="86" t="s">
        <v>7508</v>
      </c>
      <c r="C256" s="87" t="s">
        <v>8262</v>
      </c>
      <c r="D256" s="87" t="s">
        <v>8263</v>
      </c>
      <c r="E256" s="87" t="s">
        <v>7512</v>
      </c>
      <c r="F256" s="87"/>
      <c r="G256" s="87" t="s">
        <v>7424</v>
      </c>
      <c r="H256" s="87" t="s">
        <v>1837</v>
      </c>
      <c r="I256" s="87" t="str">
        <f>+IFERROR(VLOOKUP($H256,'[2]NHÂN VIÊN'!$B:$C,2,0),"")</f>
        <v/>
      </c>
      <c r="J256" s="87" t="str">
        <f t="shared" si="3"/>
        <v>-</v>
      </c>
      <c r="K256" s="87" t="s">
        <v>7514</v>
      </c>
      <c r="L256" s="87" t="s">
        <v>7514</v>
      </c>
      <c r="M256" s="87" t="str">
        <f>+IFERROR(VLOOKUP($K256,'[2]NHÂN VIÊN'!$H:$I,2,0),"")</f>
        <v>Dương Thị Kim Hồng</v>
      </c>
      <c r="N256" s="88" t="s">
        <v>7515</v>
      </c>
      <c r="O256" s="82"/>
    </row>
    <row r="257" spans="1:15" hidden="1" x14ac:dyDescent="0.25">
      <c r="A257" s="87" t="s">
        <v>8264</v>
      </c>
      <c r="B257" s="86" t="s">
        <v>7508</v>
      </c>
      <c r="C257" s="87" t="s">
        <v>8265</v>
      </c>
      <c r="D257" s="87" t="s">
        <v>8266</v>
      </c>
      <c r="E257" s="87" t="s">
        <v>7512</v>
      </c>
      <c r="F257" s="87"/>
      <c r="G257" s="87" t="s">
        <v>7598</v>
      </c>
      <c r="H257" s="87" t="s">
        <v>1837</v>
      </c>
      <c r="I257" s="87" t="str">
        <f>+IFERROR(VLOOKUP($H257,'[2]NHÂN VIÊN'!$B:$C,2,0),"")</f>
        <v/>
      </c>
      <c r="J257" s="87" t="str">
        <f t="shared" si="3"/>
        <v>-</v>
      </c>
      <c r="K257" s="87" t="s">
        <v>7514</v>
      </c>
      <c r="L257" s="87" t="s">
        <v>7514</v>
      </c>
      <c r="M257" s="87" t="str">
        <f>+IFERROR(VLOOKUP($K257,'[2]NHÂN VIÊN'!$H:$I,2,0),"")</f>
        <v>Dương Thị Kim Hồng</v>
      </c>
      <c r="N257" s="88" t="s">
        <v>7515</v>
      </c>
      <c r="O257" s="82"/>
    </row>
    <row r="258" spans="1:15" hidden="1" x14ac:dyDescent="0.25">
      <c r="A258" s="87" t="s">
        <v>8267</v>
      </c>
      <c r="B258" s="86" t="s">
        <v>7508</v>
      </c>
      <c r="C258" s="87" t="s">
        <v>8268</v>
      </c>
      <c r="D258" s="87" t="s">
        <v>8269</v>
      </c>
      <c r="E258" s="87" t="s">
        <v>7512</v>
      </c>
      <c r="F258" s="87"/>
      <c r="G258" s="87" t="s">
        <v>7674</v>
      </c>
      <c r="H258" s="87" t="s">
        <v>1837</v>
      </c>
      <c r="I258" s="87" t="str">
        <f>+IFERROR(VLOOKUP($H258,'[2]NHÂN VIÊN'!$B:$C,2,0),"")</f>
        <v/>
      </c>
      <c r="J258" s="87" t="str">
        <f t="shared" si="3"/>
        <v>-</v>
      </c>
      <c r="K258" s="87" t="s">
        <v>7514</v>
      </c>
      <c r="L258" s="87" t="s">
        <v>7514</v>
      </c>
      <c r="M258" s="87" t="str">
        <f>+IFERROR(VLOOKUP($K258,'[2]NHÂN VIÊN'!$H:$I,2,0),"")</f>
        <v>Dương Thị Kim Hồng</v>
      </c>
      <c r="N258" s="88" t="s">
        <v>7515</v>
      </c>
      <c r="O258" s="82"/>
    </row>
    <row r="259" spans="1:15" hidden="1" x14ac:dyDescent="0.25">
      <c r="A259" s="87" t="s">
        <v>8270</v>
      </c>
      <c r="B259" s="86" t="s">
        <v>7508</v>
      </c>
      <c r="C259" s="87" t="s">
        <v>8271</v>
      </c>
      <c r="D259" s="87" t="s">
        <v>8272</v>
      </c>
      <c r="E259" s="87" t="s">
        <v>7512</v>
      </c>
      <c r="F259" s="87" t="s">
        <v>7519</v>
      </c>
      <c r="G259" s="87" t="s">
        <v>7402</v>
      </c>
      <c r="H259" s="87" t="s">
        <v>7418</v>
      </c>
      <c r="I259" s="87" t="str">
        <f>+IFERROR(VLOOKUP($H259,'[2]NHÂN VIÊN'!$B:$C,2,0),"")</f>
        <v>Trần Hạo Nhị</v>
      </c>
      <c r="J259" s="87" t="str">
        <f t="shared" ref="J259:J322" si="4">+LEFT($B259,2)</f>
        <v>-</v>
      </c>
      <c r="K259" s="87" t="s">
        <v>7514</v>
      </c>
      <c r="L259" s="87" t="s">
        <v>7514</v>
      </c>
      <c r="M259" s="87" t="str">
        <f>+IFERROR(VLOOKUP($K259,'[2]NHÂN VIÊN'!$H:$I,2,0),"")</f>
        <v>Dương Thị Kim Hồng</v>
      </c>
      <c r="N259" s="88" t="s">
        <v>7515</v>
      </c>
      <c r="O259" s="82"/>
    </row>
    <row r="260" spans="1:15" hidden="1" x14ac:dyDescent="0.25">
      <c r="A260" s="87" t="s">
        <v>8273</v>
      </c>
      <c r="B260" s="86" t="s">
        <v>7508</v>
      </c>
      <c r="C260" s="87" t="s">
        <v>8274</v>
      </c>
      <c r="D260" s="87" t="s">
        <v>8275</v>
      </c>
      <c r="E260" s="87" t="s">
        <v>7512</v>
      </c>
      <c r="F260" s="87"/>
      <c r="G260" s="87" t="s">
        <v>7424</v>
      </c>
      <c r="H260" s="87" t="s">
        <v>1837</v>
      </c>
      <c r="I260" s="87" t="str">
        <f>+IFERROR(VLOOKUP($H260,'[2]NHÂN VIÊN'!$B:$C,2,0),"")</f>
        <v/>
      </c>
      <c r="J260" s="87" t="str">
        <f t="shared" si="4"/>
        <v>-</v>
      </c>
      <c r="K260" s="87" t="s">
        <v>7514</v>
      </c>
      <c r="L260" s="87" t="s">
        <v>7514</v>
      </c>
      <c r="M260" s="87" t="str">
        <f>+IFERROR(VLOOKUP($K260,'[2]NHÂN VIÊN'!$H:$I,2,0),"")</f>
        <v>Dương Thị Kim Hồng</v>
      </c>
      <c r="N260" s="88" t="s">
        <v>7515</v>
      </c>
      <c r="O260" s="82"/>
    </row>
    <row r="261" spans="1:15" hidden="1" x14ac:dyDescent="0.25">
      <c r="A261" s="87" t="s">
        <v>8276</v>
      </c>
      <c r="B261" s="86" t="s">
        <v>7508</v>
      </c>
      <c r="C261" s="87" t="s">
        <v>8277</v>
      </c>
      <c r="D261" s="87" t="s">
        <v>8278</v>
      </c>
      <c r="E261" s="87" t="s">
        <v>7512</v>
      </c>
      <c r="F261" s="87"/>
      <c r="G261" s="87" t="s">
        <v>7424</v>
      </c>
      <c r="H261" s="87" t="s">
        <v>1837</v>
      </c>
      <c r="I261" s="87" t="str">
        <f>+IFERROR(VLOOKUP($H261,'[2]NHÂN VIÊN'!$B:$C,2,0),"")</f>
        <v/>
      </c>
      <c r="J261" s="87" t="str">
        <f t="shared" si="4"/>
        <v>-</v>
      </c>
      <c r="K261" s="87" t="s">
        <v>7514</v>
      </c>
      <c r="L261" s="87" t="s">
        <v>7514</v>
      </c>
      <c r="M261" s="87" t="str">
        <f>+IFERROR(VLOOKUP($K261,'[2]NHÂN VIÊN'!$H:$I,2,0),"")</f>
        <v>Dương Thị Kim Hồng</v>
      </c>
      <c r="N261" s="88" t="s">
        <v>7515</v>
      </c>
      <c r="O261" s="82"/>
    </row>
    <row r="262" spans="1:15" hidden="1" x14ac:dyDescent="0.25">
      <c r="A262" s="87" t="s">
        <v>8279</v>
      </c>
      <c r="B262" s="86" t="s">
        <v>7508</v>
      </c>
      <c r="C262" s="87" t="s">
        <v>8280</v>
      </c>
      <c r="D262" s="87" t="s">
        <v>8281</v>
      </c>
      <c r="E262" s="87" t="s">
        <v>7512</v>
      </c>
      <c r="F262" s="87"/>
      <c r="G262" s="87" t="s">
        <v>7649</v>
      </c>
      <c r="H262" s="87" t="s">
        <v>1837</v>
      </c>
      <c r="I262" s="87" t="str">
        <f>+IFERROR(VLOOKUP($H262,'[2]NHÂN VIÊN'!$B:$C,2,0),"")</f>
        <v/>
      </c>
      <c r="J262" s="87" t="str">
        <f t="shared" si="4"/>
        <v>-</v>
      </c>
      <c r="K262" s="87" t="s">
        <v>7514</v>
      </c>
      <c r="L262" s="87" t="s">
        <v>7514</v>
      </c>
      <c r="M262" s="87" t="str">
        <f>+IFERROR(VLOOKUP($K262,'[2]NHÂN VIÊN'!$H:$I,2,0),"")</f>
        <v>Dương Thị Kim Hồng</v>
      </c>
      <c r="N262" s="88" t="s">
        <v>7515</v>
      </c>
      <c r="O262" s="82"/>
    </row>
    <row r="263" spans="1:15" hidden="1" x14ac:dyDescent="0.25">
      <c r="A263" s="87" t="s">
        <v>8282</v>
      </c>
      <c r="B263" s="86" t="s">
        <v>7508</v>
      </c>
      <c r="C263" s="87" t="s">
        <v>8283</v>
      </c>
      <c r="D263" s="87" t="s">
        <v>8284</v>
      </c>
      <c r="E263" s="87" t="s">
        <v>7512</v>
      </c>
      <c r="F263" s="87" t="s">
        <v>7459</v>
      </c>
      <c r="G263" s="87" t="s">
        <v>7402</v>
      </c>
      <c r="H263" s="87" t="s">
        <v>7403</v>
      </c>
      <c r="I263" s="87" t="str">
        <f>+IFERROR(VLOOKUP($H263,'[2]NHÂN VIÊN'!$B:$C,2,0),"")</f>
        <v>Hứa Thị Ngọc Thơ</v>
      </c>
      <c r="J263" s="87" t="str">
        <f t="shared" si="4"/>
        <v>-</v>
      </c>
      <c r="K263" s="87" t="s">
        <v>7514</v>
      </c>
      <c r="L263" s="87" t="s">
        <v>7514</v>
      </c>
      <c r="M263" s="87" t="str">
        <f>+IFERROR(VLOOKUP($K263,'[2]NHÂN VIÊN'!$H:$I,2,0),"")</f>
        <v>Dương Thị Kim Hồng</v>
      </c>
      <c r="N263" s="88" t="s">
        <v>7515</v>
      </c>
      <c r="O263" s="82"/>
    </row>
    <row r="264" spans="1:15" hidden="1" x14ac:dyDescent="0.25">
      <c r="A264" s="87" t="s">
        <v>8285</v>
      </c>
      <c r="B264" s="86" t="s">
        <v>7508</v>
      </c>
      <c r="C264" s="87" t="s">
        <v>8286</v>
      </c>
      <c r="D264" s="87" t="s">
        <v>8287</v>
      </c>
      <c r="E264" s="87" t="s">
        <v>7512</v>
      </c>
      <c r="F264" s="87" t="s">
        <v>7513</v>
      </c>
      <c r="G264" s="87" t="s">
        <v>7402</v>
      </c>
      <c r="H264" s="87" t="s">
        <v>7418</v>
      </c>
      <c r="I264" s="87" t="str">
        <f>+IFERROR(VLOOKUP($H264,'[2]NHÂN VIÊN'!$B:$C,2,0),"")</f>
        <v>Trần Hạo Nhị</v>
      </c>
      <c r="J264" s="87" t="str">
        <f t="shared" si="4"/>
        <v>-</v>
      </c>
      <c r="K264" s="87" t="s">
        <v>7514</v>
      </c>
      <c r="L264" s="87" t="s">
        <v>7514</v>
      </c>
      <c r="M264" s="87" t="str">
        <f>+IFERROR(VLOOKUP($K264,'[2]NHÂN VIÊN'!$H:$I,2,0),"")</f>
        <v>Dương Thị Kim Hồng</v>
      </c>
      <c r="N264" s="88" t="s">
        <v>7515</v>
      </c>
      <c r="O264" s="82"/>
    </row>
    <row r="265" spans="1:15" hidden="1" x14ac:dyDescent="0.25">
      <c r="A265" s="87" t="s">
        <v>8288</v>
      </c>
      <c r="B265" s="86" t="s">
        <v>7508</v>
      </c>
      <c r="C265" s="87" t="s">
        <v>8289</v>
      </c>
      <c r="D265" s="87" t="s">
        <v>8290</v>
      </c>
      <c r="E265" s="87" t="s">
        <v>7512</v>
      </c>
      <c r="F265" s="87" t="s">
        <v>7513</v>
      </c>
      <c r="G265" s="87" t="s">
        <v>7402</v>
      </c>
      <c r="H265" s="87" t="s">
        <v>7418</v>
      </c>
      <c r="I265" s="87" t="str">
        <f>+IFERROR(VLOOKUP($H265,'[2]NHÂN VIÊN'!$B:$C,2,0),"")</f>
        <v>Trần Hạo Nhị</v>
      </c>
      <c r="J265" s="87" t="str">
        <f t="shared" si="4"/>
        <v>-</v>
      </c>
      <c r="K265" s="87" t="s">
        <v>7514</v>
      </c>
      <c r="L265" s="87" t="s">
        <v>7514</v>
      </c>
      <c r="M265" s="87" t="str">
        <f>+IFERROR(VLOOKUP($K265,'[2]NHÂN VIÊN'!$H:$I,2,0),"")</f>
        <v>Dương Thị Kim Hồng</v>
      </c>
      <c r="N265" s="88" t="s">
        <v>7515</v>
      </c>
      <c r="O265" s="82"/>
    </row>
    <row r="266" spans="1:15" hidden="1" x14ac:dyDescent="0.25">
      <c r="A266" s="87" t="s">
        <v>8291</v>
      </c>
      <c r="B266" s="86" t="s">
        <v>7508</v>
      </c>
      <c r="C266" s="87" t="s">
        <v>8292</v>
      </c>
      <c r="D266" s="87" t="s">
        <v>8293</v>
      </c>
      <c r="E266" s="87" t="s">
        <v>7512</v>
      </c>
      <c r="F266" s="87"/>
      <c r="G266" s="87" t="s">
        <v>7584</v>
      </c>
      <c r="H266" s="87" t="s">
        <v>1837</v>
      </c>
      <c r="I266" s="87" t="str">
        <f>+IFERROR(VLOOKUP($H266,'[2]NHÂN VIÊN'!$B:$C,2,0),"")</f>
        <v/>
      </c>
      <c r="J266" s="87" t="str">
        <f t="shared" si="4"/>
        <v>-</v>
      </c>
      <c r="K266" s="87" t="s">
        <v>7514</v>
      </c>
      <c r="L266" s="87" t="s">
        <v>7514</v>
      </c>
      <c r="M266" s="87" t="str">
        <f>+IFERROR(VLOOKUP($K266,'[2]NHÂN VIÊN'!$H:$I,2,0),"")</f>
        <v>Dương Thị Kim Hồng</v>
      </c>
      <c r="N266" s="88" t="s">
        <v>7515</v>
      </c>
      <c r="O266" s="82"/>
    </row>
    <row r="267" spans="1:15" hidden="1" x14ac:dyDescent="0.25">
      <c r="A267" s="87" t="s">
        <v>8294</v>
      </c>
      <c r="B267" s="86" t="s">
        <v>7508</v>
      </c>
      <c r="C267" s="87" t="s">
        <v>8295</v>
      </c>
      <c r="D267" s="87" t="s">
        <v>8296</v>
      </c>
      <c r="E267" s="87" t="s">
        <v>7512</v>
      </c>
      <c r="F267" s="87"/>
      <c r="G267" s="87" t="s">
        <v>7424</v>
      </c>
      <c r="H267" s="87" t="s">
        <v>1837</v>
      </c>
      <c r="I267" s="87" t="str">
        <f>+IFERROR(VLOOKUP($H267,'[2]NHÂN VIÊN'!$B:$C,2,0),"")</f>
        <v/>
      </c>
      <c r="J267" s="87" t="str">
        <f t="shared" si="4"/>
        <v>-</v>
      </c>
      <c r="K267" s="87" t="s">
        <v>7514</v>
      </c>
      <c r="L267" s="87" t="s">
        <v>7514</v>
      </c>
      <c r="M267" s="87" t="str">
        <f>+IFERROR(VLOOKUP($K267,'[2]NHÂN VIÊN'!$H:$I,2,0),"")</f>
        <v>Dương Thị Kim Hồng</v>
      </c>
      <c r="N267" s="88" t="s">
        <v>7515</v>
      </c>
      <c r="O267" s="82"/>
    </row>
    <row r="268" spans="1:15" hidden="1" x14ac:dyDescent="0.25">
      <c r="A268" s="87" t="s">
        <v>8297</v>
      </c>
      <c r="B268" s="86" t="s">
        <v>7508</v>
      </c>
      <c r="C268" s="87" t="s">
        <v>8298</v>
      </c>
      <c r="D268" s="87" t="s">
        <v>8299</v>
      </c>
      <c r="E268" s="87" t="s">
        <v>7512</v>
      </c>
      <c r="F268" s="87"/>
      <c r="G268" s="87" t="s">
        <v>7674</v>
      </c>
      <c r="H268" s="87" t="s">
        <v>1837</v>
      </c>
      <c r="I268" s="87" t="str">
        <f>+IFERROR(VLOOKUP($H268,'[2]NHÂN VIÊN'!$B:$C,2,0),"")</f>
        <v/>
      </c>
      <c r="J268" s="87" t="str">
        <f t="shared" si="4"/>
        <v>-</v>
      </c>
      <c r="K268" s="87" t="s">
        <v>7514</v>
      </c>
      <c r="L268" s="87" t="s">
        <v>7514</v>
      </c>
      <c r="M268" s="87" t="str">
        <f>+IFERROR(VLOOKUP($K268,'[2]NHÂN VIÊN'!$H:$I,2,0),"")</f>
        <v>Dương Thị Kim Hồng</v>
      </c>
      <c r="N268" s="88" t="s">
        <v>7515</v>
      </c>
      <c r="O268" s="82"/>
    </row>
    <row r="269" spans="1:15" hidden="1" x14ac:dyDescent="0.25">
      <c r="A269" s="87" t="s">
        <v>8300</v>
      </c>
      <c r="B269" s="86" t="s">
        <v>7508</v>
      </c>
      <c r="C269" s="87" t="s">
        <v>8301</v>
      </c>
      <c r="D269" s="87" t="s">
        <v>8302</v>
      </c>
      <c r="E269" s="87" t="s">
        <v>7512</v>
      </c>
      <c r="F269" s="87" t="s">
        <v>7459</v>
      </c>
      <c r="G269" s="87" t="s">
        <v>7402</v>
      </c>
      <c r="H269" s="87" t="s">
        <v>7403</v>
      </c>
      <c r="I269" s="87" t="str">
        <f>+IFERROR(VLOOKUP($H269,'[2]NHÂN VIÊN'!$B:$C,2,0),"")</f>
        <v>Hứa Thị Ngọc Thơ</v>
      </c>
      <c r="J269" s="87" t="str">
        <f t="shared" si="4"/>
        <v>-</v>
      </c>
      <c r="K269" s="87" t="s">
        <v>7514</v>
      </c>
      <c r="L269" s="87" t="s">
        <v>7514</v>
      </c>
      <c r="M269" s="87" t="str">
        <f>+IFERROR(VLOOKUP($K269,'[2]NHÂN VIÊN'!$H:$I,2,0),"")</f>
        <v>Dương Thị Kim Hồng</v>
      </c>
      <c r="N269" s="88" t="s">
        <v>7515</v>
      </c>
      <c r="O269" s="82"/>
    </row>
    <row r="270" spans="1:15" hidden="1" x14ac:dyDescent="0.25">
      <c r="A270" s="87" t="s">
        <v>8303</v>
      </c>
      <c r="B270" s="86" t="s">
        <v>7508</v>
      </c>
      <c r="C270" s="87" t="s">
        <v>8304</v>
      </c>
      <c r="D270" s="87" t="s">
        <v>8305</v>
      </c>
      <c r="E270" s="87" t="s">
        <v>7512</v>
      </c>
      <c r="F270" s="87"/>
      <c r="G270" s="87" t="s">
        <v>7598</v>
      </c>
      <c r="H270" s="87" t="s">
        <v>1837</v>
      </c>
      <c r="I270" s="87" t="str">
        <f>+IFERROR(VLOOKUP($H270,'[2]NHÂN VIÊN'!$B:$C,2,0),"")</f>
        <v/>
      </c>
      <c r="J270" s="87" t="str">
        <f t="shared" si="4"/>
        <v>-</v>
      </c>
      <c r="K270" s="87" t="s">
        <v>7514</v>
      </c>
      <c r="L270" s="87" t="s">
        <v>7514</v>
      </c>
      <c r="M270" s="87" t="str">
        <f>+IFERROR(VLOOKUP($K270,'[2]NHÂN VIÊN'!$H:$I,2,0),"")</f>
        <v>Dương Thị Kim Hồng</v>
      </c>
      <c r="N270" s="88" t="s">
        <v>7515</v>
      </c>
      <c r="O270" s="82"/>
    </row>
    <row r="271" spans="1:15" hidden="1" x14ac:dyDescent="0.25">
      <c r="A271" s="87" t="s">
        <v>8306</v>
      </c>
      <c r="B271" s="86" t="s">
        <v>7508</v>
      </c>
      <c r="C271" s="87" t="s">
        <v>8307</v>
      </c>
      <c r="D271" s="87" t="s">
        <v>8308</v>
      </c>
      <c r="E271" s="87" t="s">
        <v>7512</v>
      </c>
      <c r="F271" s="87" t="s">
        <v>7527</v>
      </c>
      <c r="G271" s="87" t="s">
        <v>7402</v>
      </c>
      <c r="H271" s="87" t="s">
        <v>7411</v>
      </c>
      <c r="I271" s="87" t="str">
        <f>+IFERROR(VLOOKUP($H271,'[2]NHÂN VIÊN'!$B:$C,2,0),"")</f>
        <v>Nguyễn Văn Vinh</v>
      </c>
      <c r="J271" s="87" t="str">
        <f t="shared" si="4"/>
        <v>-</v>
      </c>
      <c r="K271" s="87" t="s">
        <v>7514</v>
      </c>
      <c r="L271" s="87" t="s">
        <v>7514</v>
      </c>
      <c r="M271" s="87" t="str">
        <f>+IFERROR(VLOOKUP($K271,'[2]NHÂN VIÊN'!$H:$I,2,0),"")</f>
        <v>Dương Thị Kim Hồng</v>
      </c>
      <c r="N271" s="88" t="s">
        <v>7515</v>
      </c>
      <c r="O271" s="82"/>
    </row>
    <row r="272" spans="1:15" hidden="1" x14ac:dyDescent="0.25">
      <c r="A272" s="87" t="s">
        <v>8309</v>
      </c>
      <c r="B272" s="86" t="s">
        <v>7508</v>
      </c>
      <c r="C272" s="87" t="s">
        <v>8310</v>
      </c>
      <c r="D272" s="87" t="s">
        <v>8311</v>
      </c>
      <c r="E272" s="87" t="s">
        <v>7512</v>
      </c>
      <c r="F272" s="87"/>
      <c r="G272" s="87" t="s">
        <v>7674</v>
      </c>
      <c r="H272" s="87" t="s">
        <v>1837</v>
      </c>
      <c r="I272" s="87" t="str">
        <f>+IFERROR(VLOOKUP($H272,'[2]NHÂN VIÊN'!$B:$C,2,0),"")</f>
        <v/>
      </c>
      <c r="J272" s="87" t="str">
        <f t="shared" si="4"/>
        <v>-</v>
      </c>
      <c r="K272" s="87" t="s">
        <v>7514</v>
      </c>
      <c r="L272" s="87" t="s">
        <v>7514</v>
      </c>
      <c r="M272" s="87" t="str">
        <f>+IFERROR(VLOOKUP($K272,'[2]NHÂN VIÊN'!$H:$I,2,0),"")</f>
        <v>Dương Thị Kim Hồng</v>
      </c>
      <c r="N272" s="88" t="s">
        <v>7515</v>
      </c>
      <c r="O272" s="82"/>
    </row>
    <row r="273" spans="1:15" hidden="1" x14ac:dyDescent="0.25">
      <c r="A273" s="87" t="s">
        <v>8312</v>
      </c>
      <c r="B273" s="86" t="s">
        <v>7508</v>
      </c>
      <c r="C273" s="87" t="s">
        <v>8313</v>
      </c>
      <c r="D273" s="87" t="s">
        <v>8314</v>
      </c>
      <c r="E273" s="87" t="s">
        <v>7512</v>
      </c>
      <c r="F273" s="87"/>
      <c r="G273" s="87" t="s">
        <v>7674</v>
      </c>
      <c r="H273" s="87" t="s">
        <v>1837</v>
      </c>
      <c r="I273" s="87" t="str">
        <f>+IFERROR(VLOOKUP($H273,'[2]NHÂN VIÊN'!$B:$C,2,0),"")</f>
        <v/>
      </c>
      <c r="J273" s="87" t="str">
        <f t="shared" si="4"/>
        <v>-</v>
      </c>
      <c r="K273" s="87" t="s">
        <v>7514</v>
      </c>
      <c r="L273" s="87" t="s">
        <v>7514</v>
      </c>
      <c r="M273" s="87" t="str">
        <f>+IFERROR(VLOOKUP($K273,'[2]NHÂN VIÊN'!$H:$I,2,0),"")</f>
        <v>Dương Thị Kim Hồng</v>
      </c>
      <c r="N273" s="88" t="s">
        <v>7515</v>
      </c>
      <c r="O273" s="82"/>
    </row>
    <row r="274" spans="1:15" hidden="1" x14ac:dyDescent="0.25">
      <c r="A274" s="87" t="s">
        <v>8315</v>
      </c>
      <c r="B274" s="86" t="s">
        <v>7508</v>
      </c>
      <c r="C274" s="87" t="s">
        <v>8316</v>
      </c>
      <c r="D274" s="87" t="s">
        <v>8317</v>
      </c>
      <c r="E274" s="87" t="s">
        <v>7512</v>
      </c>
      <c r="F274" s="87"/>
      <c r="G274" s="87" t="s">
        <v>7424</v>
      </c>
      <c r="H274" s="87" t="s">
        <v>1837</v>
      </c>
      <c r="I274" s="87" t="str">
        <f>+IFERROR(VLOOKUP($H274,'[2]NHÂN VIÊN'!$B:$C,2,0),"")</f>
        <v/>
      </c>
      <c r="J274" s="87" t="str">
        <f t="shared" si="4"/>
        <v>-</v>
      </c>
      <c r="K274" s="87" t="s">
        <v>7514</v>
      </c>
      <c r="L274" s="87" t="s">
        <v>7514</v>
      </c>
      <c r="M274" s="87" t="str">
        <f>+IFERROR(VLOOKUP($K274,'[2]NHÂN VIÊN'!$H:$I,2,0),"")</f>
        <v>Dương Thị Kim Hồng</v>
      </c>
      <c r="N274" s="88" t="s">
        <v>7515</v>
      </c>
      <c r="O274" s="82"/>
    </row>
    <row r="275" spans="1:15" hidden="1" x14ac:dyDescent="0.25">
      <c r="A275" s="87" t="s">
        <v>8318</v>
      </c>
      <c r="B275" s="86" t="s">
        <v>7508</v>
      </c>
      <c r="C275" s="87" t="s">
        <v>8319</v>
      </c>
      <c r="D275" s="87" t="s">
        <v>8320</v>
      </c>
      <c r="E275" s="87" t="s">
        <v>7512</v>
      </c>
      <c r="F275" s="87"/>
      <c r="G275" s="87" t="s">
        <v>7584</v>
      </c>
      <c r="H275" s="87" t="s">
        <v>1837</v>
      </c>
      <c r="I275" s="87" t="str">
        <f>+IFERROR(VLOOKUP($H275,'[2]NHÂN VIÊN'!$B:$C,2,0),"")</f>
        <v/>
      </c>
      <c r="J275" s="87" t="str">
        <f t="shared" si="4"/>
        <v>-</v>
      </c>
      <c r="K275" s="87" t="s">
        <v>7514</v>
      </c>
      <c r="L275" s="87" t="s">
        <v>7514</v>
      </c>
      <c r="M275" s="87" t="str">
        <f>+IFERROR(VLOOKUP($K275,'[2]NHÂN VIÊN'!$H:$I,2,0),"")</f>
        <v>Dương Thị Kim Hồng</v>
      </c>
      <c r="N275" s="88" t="s">
        <v>7515</v>
      </c>
      <c r="O275" s="82"/>
    </row>
    <row r="276" spans="1:15" hidden="1" x14ac:dyDescent="0.25">
      <c r="A276" s="87" t="s">
        <v>8321</v>
      </c>
      <c r="B276" s="86" t="s">
        <v>7508</v>
      </c>
      <c r="C276" s="87" t="s">
        <v>8322</v>
      </c>
      <c r="D276" s="87" t="s">
        <v>8323</v>
      </c>
      <c r="E276" s="87" t="s">
        <v>7512</v>
      </c>
      <c r="F276" s="87"/>
      <c r="G276" s="87" t="s">
        <v>7674</v>
      </c>
      <c r="H276" s="87" t="s">
        <v>1837</v>
      </c>
      <c r="I276" s="87" t="str">
        <f>+IFERROR(VLOOKUP($H276,'[2]NHÂN VIÊN'!$B:$C,2,0),"")</f>
        <v/>
      </c>
      <c r="J276" s="87" t="str">
        <f t="shared" si="4"/>
        <v>-</v>
      </c>
      <c r="K276" s="87" t="s">
        <v>7514</v>
      </c>
      <c r="L276" s="87" t="s">
        <v>7514</v>
      </c>
      <c r="M276" s="87" t="str">
        <f>+IFERROR(VLOOKUP($K276,'[2]NHÂN VIÊN'!$H:$I,2,0),"")</f>
        <v>Dương Thị Kim Hồng</v>
      </c>
      <c r="N276" s="88" t="s">
        <v>7515</v>
      </c>
      <c r="O276" s="82"/>
    </row>
    <row r="277" spans="1:15" hidden="1" x14ac:dyDescent="0.25">
      <c r="A277" s="87" t="s">
        <v>8324</v>
      </c>
      <c r="B277" s="86" t="s">
        <v>7508</v>
      </c>
      <c r="C277" s="87" t="s">
        <v>8325</v>
      </c>
      <c r="D277" s="87" t="s">
        <v>8326</v>
      </c>
      <c r="E277" s="87" t="s">
        <v>7512</v>
      </c>
      <c r="F277" s="87"/>
      <c r="G277" s="87" t="s">
        <v>7607</v>
      </c>
      <c r="H277" s="87" t="s">
        <v>1837</v>
      </c>
      <c r="I277" s="87" t="str">
        <f>+IFERROR(VLOOKUP($H277,'[2]NHÂN VIÊN'!$B:$C,2,0),"")</f>
        <v/>
      </c>
      <c r="J277" s="87" t="str">
        <f t="shared" si="4"/>
        <v>-</v>
      </c>
      <c r="K277" s="87" t="s">
        <v>7514</v>
      </c>
      <c r="L277" s="87" t="s">
        <v>7514</v>
      </c>
      <c r="M277" s="87" t="str">
        <f>+IFERROR(VLOOKUP($K277,'[2]NHÂN VIÊN'!$H:$I,2,0),"")</f>
        <v>Dương Thị Kim Hồng</v>
      </c>
      <c r="N277" s="88" t="s">
        <v>7515</v>
      </c>
      <c r="O277" s="82"/>
    </row>
    <row r="278" spans="1:15" hidden="1" x14ac:dyDescent="0.25">
      <c r="A278" s="87" t="s">
        <v>8327</v>
      </c>
      <c r="B278" s="86" t="s">
        <v>7508</v>
      </c>
      <c r="C278" s="87" t="s">
        <v>8328</v>
      </c>
      <c r="D278" s="87" t="s">
        <v>8329</v>
      </c>
      <c r="E278" s="87" t="s">
        <v>7512</v>
      </c>
      <c r="F278" s="87"/>
      <c r="G278" s="87" t="s">
        <v>7424</v>
      </c>
      <c r="H278" s="87" t="s">
        <v>1837</v>
      </c>
      <c r="I278" s="87" t="str">
        <f>+IFERROR(VLOOKUP($H278,'[2]NHÂN VIÊN'!$B:$C,2,0),"")</f>
        <v/>
      </c>
      <c r="J278" s="87" t="str">
        <f t="shared" si="4"/>
        <v>-</v>
      </c>
      <c r="K278" s="87" t="s">
        <v>7514</v>
      </c>
      <c r="L278" s="87" t="s">
        <v>7514</v>
      </c>
      <c r="M278" s="87" t="str">
        <f>+IFERROR(VLOOKUP($K278,'[2]NHÂN VIÊN'!$H:$I,2,0),"")</f>
        <v>Dương Thị Kim Hồng</v>
      </c>
      <c r="N278" s="88" t="s">
        <v>7515</v>
      </c>
      <c r="O278" s="82"/>
    </row>
    <row r="279" spans="1:15" hidden="1" x14ac:dyDescent="0.25">
      <c r="A279" s="87" t="s">
        <v>8330</v>
      </c>
      <c r="B279" s="86" t="s">
        <v>7508</v>
      </c>
      <c r="C279" s="87" t="s">
        <v>8331</v>
      </c>
      <c r="D279" s="87" t="s">
        <v>8332</v>
      </c>
      <c r="E279" s="87" t="s">
        <v>7512</v>
      </c>
      <c r="F279" s="87"/>
      <c r="G279" s="87" t="s">
        <v>7572</v>
      </c>
      <c r="H279" s="87" t="s">
        <v>1837</v>
      </c>
      <c r="I279" s="87" t="str">
        <f>+IFERROR(VLOOKUP($H279,'[2]NHÂN VIÊN'!$B:$C,2,0),"")</f>
        <v/>
      </c>
      <c r="J279" s="87" t="str">
        <f t="shared" si="4"/>
        <v>-</v>
      </c>
      <c r="K279" s="87" t="s">
        <v>7514</v>
      </c>
      <c r="L279" s="87" t="s">
        <v>7514</v>
      </c>
      <c r="M279" s="87" t="str">
        <f>+IFERROR(VLOOKUP($K279,'[2]NHÂN VIÊN'!$H:$I,2,0),"")</f>
        <v>Dương Thị Kim Hồng</v>
      </c>
      <c r="N279" s="88" t="s">
        <v>7515</v>
      </c>
      <c r="O279" s="82"/>
    </row>
    <row r="280" spans="1:15" hidden="1" x14ac:dyDescent="0.25">
      <c r="A280" s="87" t="s">
        <v>8333</v>
      </c>
      <c r="B280" s="86" t="s">
        <v>7508</v>
      </c>
      <c r="C280" s="87" t="s">
        <v>8334</v>
      </c>
      <c r="D280" s="87" t="s">
        <v>8335</v>
      </c>
      <c r="E280" s="87" t="s">
        <v>7512</v>
      </c>
      <c r="F280" s="87"/>
      <c r="G280" s="87" t="s">
        <v>7572</v>
      </c>
      <c r="H280" s="87" t="s">
        <v>1837</v>
      </c>
      <c r="I280" s="87" t="str">
        <f>+IFERROR(VLOOKUP($H280,'[2]NHÂN VIÊN'!$B:$C,2,0),"")</f>
        <v/>
      </c>
      <c r="J280" s="87" t="str">
        <f t="shared" si="4"/>
        <v>-</v>
      </c>
      <c r="K280" s="87" t="s">
        <v>7514</v>
      </c>
      <c r="L280" s="87" t="s">
        <v>7514</v>
      </c>
      <c r="M280" s="87" t="str">
        <f>+IFERROR(VLOOKUP($K280,'[2]NHÂN VIÊN'!$H:$I,2,0),"")</f>
        <v>Dương Thị Kim Hồng</v>
      </c>
      <c r="N280" s="88" t="s">
        <v>7515</v>
      </c>
      <c r="O280" s="82"/>
    </row>
    <row r="281" spans="1:15" hidden="1" x14ac:dyDescent="0.25">
      <c r="A281" s="87" t="s">
        <v>8336</v>
      </c>
      <c r="B281" s="86" t="s">
        <v>7508</v>
      </c>
      <c r="C281" s="87" t="s">
        <v>8337</v>
      </c>
      <c r="D281" s="87" t="s">
        <v>8338</v>
      </c>
      <c r="E281" s="87" t="s">
        <v>7512</v>
      </c>
      <c r="F281" s="87" t="s">
        <v>7925</v>
      </c>
      <c r="G281" s="87" t="s">
        <v>7402</v>
      </c>
      <c r="H281" s="87" t="s">
        <v>7418</v>
      </c>
      <c r="I281" s="87" t="str">
        <f>+IFERROR(VLOOKUP($H281,'[2]NHÂN VIÊN'!$B:$C,2,0),"")</f>
        <v>Trần Hạo Nhị</v>
      </c>
      <c r="J281" s="87" t="str">
        <f t="shared" si="4"/>
        <v>-</v>
      </c>
      <c r="K281" s="87" t="s">
        <v>7514</v>
      </c>
      <c r="L281" s="87" t="s">
        <v>7514</v>
      </c>
      <c r="M281" s="87" t="str">
        <f>+IFERROR(VLOOKUP($K281,'[2]NHÂN VIÊN'!$H:$I,2,0),"")</f>
        <v>Dương Thị Kim Hồng</v>
      </c>
      <c r="N281" s="88" t="s">
        <v>7515</v>
      </c>
      <c r="O281" s="82"/>
    </row>
    <row r="282" spans="1:15" hidden="1" x14ac:dyDescent="0.25">
      <c r="A282" s="87" t="s">
        <v>8339</v>
      </c>
      <c r="B282" s="86" t="s">
        <v>7508</v>
      </c>
      <c r="C282" s="87" t="s">
        <v>8340</v>
      </c>
      <c r="D282" s="87" t="s">
        <v>8341</v>
      </c>
      <c r="E282" s="87" t="s">
        <v>7512</v>
      </c>
      <c r="F282" s="87"/>
      <c r="G282" s="87" t="s">
        <v>7598</v>
      </c>
      <c r="H282" s="87" t="s">
        <v>1837</v>
      </c>
      <c r="I282" s="87" t="str">
        <f>+IFERROR(VLOOKUP($H282,'[2]NHÂN VIÊN'!$B:$C,2,0),"")</f>
        <v/>
      </c>
      <c r="J282" s="87" t="str">
        <f t="shared" si="4"/>
        <v>-</v>
      </c>
      <c r="K282" s="87" t="s">
        <v>7514</v>
      </c>
      <c r="L282" s="87" t="s">
        <v>7514</v>
      </c>
      <c r="M282" s="87" t="str">
        <f>+IFERROR(VLOOKUP($K282,'[2]NHÂN VIÊN'!$H:$I,2,0),"")</f>
        <v>Dương Thị Kim Hồng</v>
      </c>
      <c r="N282" s="88" t="s">
        <v>7515</v>
      </c>
      <c r="O282" s="82"/>
    </row>
    <row r="283" spans="1:15" hidden="1" x14ac:dyDescent="0.25">
      <c r="A283" s="87" t="s">
        <v>8342</v>
      </c>
      <c r="B283" s="86" t="s">
        <v>7508</v>
      </c>
      <c r="C283" s="87" t="s">
        <v>8343</v>
      </c>
      <c r="D283" s="87" t="s">
        <v>8344</v>
      </c>
      <c r="E283" s="87" t="s">
        <v>7512</v>
      </c>
      <c r="F283" s="87"/>
      <c r="G283" s="87" t="s">
        <v>7553</v>
      </c>
      <c r="H283" s="87" t="s">
        <v>1837</v>
      </c>
      <c r="I283" s="87" t="str">
        <f>+IFERROR(VLOOKUP($H283,'[2]NHÂN VIÊN'!$B:$C,2,0),"")</f>
        <v/>
      </c>
      <c r="J283" s="87" t="str">
        <f t="shared" si="4"/>
        <v>-</v>
      </c>
      <c r="K283" s="87" t="s">
        <v>7514</v>
      </c>
      <c r="L283" s="87" t="s">
        <v>7514</v>
      </c>
      <c r="M283" s="87" t="str">
        <f>+IFERROR(VLOOKUP($K283,'[2]NHÂN VIÊN'!$H:$I,2,0),"")</f>
        <v>Dương Thị Kim Hồng</v>
      </c>
      <c r="N283" s="88" t="s">
        <v>7515</v>
      </c>
      <c r="O283" s="82"/>
    </row>
    <row r="284" spans="1:15" hidden="1" x14ac:dyDescent="0.25">
      <c r="A284" s="87" t="s">
        <v>8345</v>
      </c>
      <c r="B284" s="86" t="s">
        <v>7508</v>
      </c>
      <c r="C284" s="87" t="s">
        <v>8346</v>
      </c>
      <c r="D284" s="87" t="s">
        <v>8347</v>
      </c>
      <c r="E284" s="87" t="s">
        <v>7512</v>
      </c>
      <c r="F284" s="87"/>
      <c r="G284" s="87" t="s">
        <v>7674</v>
      </c>
      <c r="H284" s="87" t="s">
        <v>1837</v>
      </c>
      <c r="I284" s="87" t="str">
        <f>+IFERROR(VLOOKUP($H284,'[2]NHÂN VIÊN'!$B:$C,2,0),"")</f>
        <v/>
      </c>
      <c r="J284" s="87" t="str">
        <f t="shared" si="4"/>
        <v>-</v>
      </c>
      <c r="K284" s="87" t="s">
        <v>7514</v>
      </c>
      <c r="L284" s="87" t="s">
        <v>7514</v>
      </c>
      <c r="M284" s="87" t="str">
        <f>+IFERROR(VLOOKUP($K284,'[2]NHÂN VIÊN'!$H:$I,2,0),"")</f>
        <v>Dương Thị Kim Hồng</v>
      </c>
      <c r="N284" s="88" t="s">
        <v>7515</v>
      </c>
      <c r="O284" s="82"/>
    </row>
    <row r="285" spans="1:15" hidden="1" x14ac:dyDescent="0.25">
      <c r="A285" s="87" t="s">
        <v>8348</v>
      </c>
      <c r="B285" s="86" t="s">
        <v>7508</v>
      </c>
      <c r="C285" s="87" t="s">
        <v>8349</v>
      </c>
      <c r="D285" s="87" t="s">
        <v>8350</v>
      </c>
      <c r="E285" s="87" t="s">
        <v>7512</v>
      </c>
      <c r="F285" s="87" t="s">
        <v>7490</v>
      </c>
      <c r="G285" s="87" t="s">
        <v>7402</v>
      </c>
      <c r="H285" s="87" t="s">
        <v>7418</v>
      </c>
      <c r="I285" s="87" t="str">
        <f>+IFERROR(VLOOKUP($H285,'[2]NHÂN VIÊN'!$B:$C,2,0),"")</f>
        <v>Trần Hạo Nhị</v>
      </c>
      <c r="J285" s="87" t="str">
        <f t="shared" si="4"/>
        <v>-</v>
      </c>
      <c r="K285" s="87" t="s">
        <v>7514</v>
      </c>
      <c r="L285" s="87" t="s">
        <v>7514</v>
      </c>
      <c r="M285" s="87" t="str">
        <f>+IFERROR(VLOOKUP($K285,'[2]NHÂN VIÊN'!$H:$I,2,0),"")</f>
        <v>Dương Thị Kim Hồng</v>
      </c>
      <c r="N285" s="88" t="s">
        <v>7515</v>
      </c>
      <c r="O285" s="82"/>
    </row>
    <row r="286" spans="1:15" hidden="1" x14ac:dyDescent="0.25">
      <c r="A286" s="87" t="s">
        <v>8351</v>
      </c>
      <c r="B286" s="86" t="s">
        <v>7508</v>
      </c>
      <c r="C286" s="87" t="s">
        <v>8352</v>
      </c>
      <c r="D286" s="87" t="s">
        <v>8353</v>
      </c>
      <c r="E286" s="87" t="s">
        <v>7512</v>
      </c>
      <c r="F286" s="87"/>
      <c r="G286" s="87" t="s">
        <v>7553</v>
      </c>
      <c r="H286" s="87" t="s">
        <v>1837</v>
      </c>
      <c r="I286" s="87" t="str">
        <f>+IFERROR(VLOOKUP($H286,'[2]NHÂN VIÊN'!$B:$C,2,0),"")</f>
        <v/>
      </c>
      <c r="J286" s="87" t="str">
        <f t="shared" si="4"/>
        <v>-</v>
      </c>
      <c r="K286" s="87" t="s">
        <v>7514</v>
      </c>
      <c r="L286" s="87" t="s">
        <v>7514</v>
      </c>
      <c r="M286" s="87" t="str">
        <f>+IFERROR(VLOOKUP($K286,'[2]NHÂN VIÊN'!$H:$I,2,0),"")</f>
        <v>Dương Thị Kim Hồng</v>
      </c>
      <c r="N286" s="88" t="s">
        <v>7515</v>
      </c>
      <c r="O286" s="82"/>
    </row>
    <row r="287" spans="1:15" hidden="1" x14ac:dyDescent="0.25">
      <c r="A287" s="87" t="s">
        <v>8354</v>
      </c>
      <c r="B287" s="86" t="s">
        <v>7508</v>
      </c>
      <c r="C287" s="87" t="s">
        <v>8355</v>
      </c>
      <c r="D287" s="87" t="s">
        <v>8356</v>
      </c>
      <c r="E287" s="87" t="s">
        <v>7512</v>
      </c>
      <c r="F287" s="87"/>
      <c r="G287" s="87" t="s">
        <v>8357</v>
      </c>
      <c r="H287" s="87" t="s">
        <v>1837</v>
      </c>
      <c r="I287" s="87" t="str">
        <f>+IFERROR(VLOOKUP($H287,'[2]NHÂN VIÊN'!$B:$C,2,0),"")</f>
        <v/>
      </c>
      <c r="J287" s="87" t="str">
        <f t="shared" si="4"/>
        <v>-</v>
      </c>
      <c r="K287" s="87" t="s">
        <v>7514</v>
      </c>
      <c r="L287" s="87" t="s">
        <v>7514</v>
      </c>
      <c r="M287" s="87" t="str">
        <f>+IFERROR(VLOOKUP($K287,'[2]NHÂN VIÊN'!$H:$I,2,0),"")</f>
        <v>Dương Thị Kim Hồng</v>
      </c>
      <c r="N287" s="88" t="s">
        <v>7515</v>
      </c>
      <c r="O287" s="82"/>
    </row>
    <row r="288" spans="1:15" hidden="1" x14ac:dyDescent="0.25">
      <c r="A288" s="87" t="s">
        <v>8358</v>
      </c>
      <c r="B288" s="86" t="s">
        <v>7508</v>
      </c>
      <c r="C288" s="87" t="s">
        <v>8359</v>
      </c>
      <c r="D288" s="87" t="s">
        <v>8360</v>
      </c>
      <c r="E288" s="87" t="s">
        <v>7512</v>
      </c>
      <c r="F288" s="87" t="s">
        <v>7513</v>
      </c>
      <c r="G288" s="87" t="s">
        <v>7402</v>
      </c>
      <c r="H288" s="87" t="s">
        <v>7418</v>
      </c>
      <c r="I288" s="87" t="str">
        <f>+IFERROR(VLOOKUP($H288,'[2]NHÂN VIÊN'!$B:$C,2,0),"")</f>
        <v>Trần Hạo Nhị</v>
      </c>
      <c r="J288" s="87" t="str">
        <f t="shared" si="4"/>
        <v>-</v>
      </c>
      <c r="K288" s="87" t="s">
        <v>7514</v>
      </c>
      <c r="L288" s="87" t="s">
        <v>7514</v>
      </c>
      <c r="M288" s="87" t="str">
        <f>+IFERROR(VLOOKUP($K288,'[2]NHÂN VIÊN'!$H:$I,2,0),"")</f>
        <v>Dương Thị Kim Hồng</v>
      </c>
      <c r="N288" s="88" t="s">
        <v>7515</v>
      </c>
      <c r="O288" s="82"/>
    </row>
    <row r="289" spans="1:15" hidden="1" x14ac:dyDescent="0.25">
      <c r="A289" s="87" t="s">
        <v>8361</v>
      </c>
      <c r="B289" s="86" t="s">
        <v>7508</v>
      </c>
      <c r="C289" s="87" t="s">
        <v>8362</v>
      </c>
      <c r="D289" s="87" t="s">
        <v>8363</v>
      </c>
      <c r="E289" s="87" t="s">
        <v>7512</v>
      </c>
      <c r="F289" s="87"/>
      <c r="G289" s="87" t="s">
        <v>7607</v>
      </c>
      <c r="H289" s="87" t="s">
        <v>1837</v>
      </c>
      <c r="I289" s="87" t="str">
        <f>+IFERROR(VLOOKUP($H289,'[2]NHÂN VIÊN'!$B:$C,2,0),"")</f>
        <v/>
      </c>
      <c r="J289" s="87" t="str">
        <f t="shared" si="4"/>
        <v>-</v>
      </c>
      <c r="K289" s="87" t="s">
        <v>7514</v>
      </c>
      <c r="L289" s="87" t="s">
        <v>7514</v>
      </c>
      <c r="M289" s="87" t="str">
        <f>+IFERROR(VLOOKUP($K289,'[2]NHÂN VIÊN'!$H:$I,2,0),"")</f>
        <v>Dương Thị Kim Hồng</v>
      </c>
      <c r="N289" s="88" t="s">
        <v>7515</v>
      </c>
      <c r="O289" s="82"/>
    </row>
    <row r="290" spans="1:15" hidden="1" x14ac:dyDescent="0.25">
      <c r="A290" s="87" t="s">
        <v>8364</v>
      </c>
      <c r="B290" s="86" t="s">
        <v>7508</v>
      </c>
      <c r="C290" s="87" t="s">
        <v>8365</v>
      </c>
      <c r="D290" s="87" t="s">
        <v>8366</v>
      </c>
      <c r="E290" s="87" t="s">
        <v>7512</v>
      </c>
      <c r="F290" s="87"/>
      <c r="G290" s="87" t="s">
        <v>7424</v>
      </c>
      <c r="H290" s="87" t="s">
        <v>1837</v>
      </c>
      <c r="I290" s="87" t="str">
        <f>+IFERROR(VLOOKUP($H290,'[2]NHÂN VIÊN'!$B:$C,2,0),"")</f>
        <v/>
      </c>
      <c r="J290" s="87" t="str">
        <f t="shared" si="4"/>
        <v>-</v>
      </c>
      <c r="K290" s="87" t="s">
        <v>7514</v>
      </c>
      <c r="L290" s="87" t="s">
        <v>7514</v>
      </c>
      <c r="M290" s="87" t="str">
        <f>+IFERROR(VLOOKUP($K290,'[2]NHÂN VIÊN'!$H:$I,2,0),"")</f>
        <v>Dương Thị Kim Hồng</v>
      </c>
      <c r="N290" s="88" t="s">
        <v>7515</v>
      </c>
      <c r="O290" s="82"/>
    </row>
    <row r="291" spans="1:15" hidden="1" x14ac:dyDescent="0.25">
      <c r="A291" s="87" t="s">
        <v>8367</v>
      </c>
      <c r="B291" s="86" t="s">
        <v>7508</v>
      </c>
      <c r="C291" s="87" t="s">
        <v>8368</v>
      </c>
      <c r="D291" s="87" t="s">
        <v>8369</v>
      </c>
      <c r="E291" s="87" t="s">
        <v>7512</v>
      </c>
      <c r="F291" s="87"/>
      <c r="G291" s="87" t="s">
        <v>7499</v>
      </c>
      <c r="H291" s="87" t="s">
        <v>1837</v>
      </c>
      <c r="I291" s="87" t="str">
        <f>+IFERROR(VLOOKUP($H291,'[2]NHÂN VIÊN'!$B:$C,2,0),"")</f>
        <v/>
      </c>
      <c r="J291" s="87" t="str">
        <f t="shared" si="4"/>
        <v>-</v>
      </c>
      <c r="K291" s="87" t="s">
        <v>7514</v>
      </c>
      <c r="L291" s="87" t="s">
        <v>7514</v>
      </c>
      <c r="M291" s="87" t="str">
        <f>+IFERROR(VLOOKUP($K291,'[2]NHÂN VIÊN'!$H:$I,2,0),"")</f>
        <v>Dương Thị Kim Hồng</v>
      </c>
      <c r="N291" s="88" t="s">
        <v>7515</v>
      </c>
      <c r="O291" s="82"/>
    </row>
    <row r="292" spans="1:15" hidden="1" x14ac:dyDescent="0.25">
      <c r="A292" s="87" t="s">
        <v>8370</v>
      </c>
      <c r="B292" s="86" t="s">
        <v>7508</v>
      </c>
      <c r="C292" s="87" t="s">
        <v>8371</v>
      </c>
      <c r="D292" s="87" t="s">
        <v>8372</v>
      </c>
      <c r="E292" s="87" t="s">
        <v>7512</v>
      </c>
      <c r="F292" s="87"/>
      <c r="G292" s="87" t="s">
        <v>7685</v>
      </c>
      <c r="H292" s="87" t="s">
        <v>1837</v>
      </c>
      <c r="I292" s="87" t="str">
        <f>+IFERROR(VLOOKUP($H292,'[2]NHÂN VIÊN'!$B:$C,2,0),"")</f>
        <v/>
      </c>
      <c r="J292" s="87" t="str">
        <f t="shared" si="4"/>
        <v>-</v>
      </c>
      <c r="K292" s="87" t="s">
        <v>7514</v>
      </c>
      <c r="L292" s="87" t="s">
        <v>7514</v>
      </c>
      <c r="M292" s="87" t="str">
        <f>+IFERROR(VLOOKUP($K292,'[2]NHÂN VIÊN'!$H:$I,2,0),"")</f>
        <v>Dương Thị Kim Hồng</v>
      </c>
      <c r="N292" s="88" t="s">
        <v>7515</v>
      </c>
      <c r="O292" s="82"/>
    </row>
    <row r="293" spans="1:15" hidden="1" x14ac:dyDescent="0.25">
      <c r="A293" s="87" t="s">
        <v>8373</v>
      </c>
      <c r="B293" s="86" t="s">
        <v>7508</v>
      </c>
      <c r="C293" s="87" t="s">
        <v>8374</v>
      </c>
      <c r="D293" s="87" t="s">
        <v>8375</v>
      </c>
      <c r="E293" s="87" t="s">
        <v>7512</v>
      </c>
      <c r="F293" s="87"/>
      <c r="G293" s="87" t="s">
        <v>7629</v>
      </c>
      <c r="H293" s="87" t="s">
        <v>1837</v>
      </c>
      <c r="I293" s="87" t="str">
        <f>+IFERROR(VLOOKUP($H293,'[2]NHÂN VIÊN'!$B:$C,2,0),"")</f>
        <v/>
      </c>
      <c r="J293" s="87" t="str">
        <f t="shared" si="4"/>
        <v>-</v>
      </c>
      <c r="K293" s="87" t="s">
        <v>7514</v>
      </c>
      <c r="L293" s="87" t="s">
        <v>7514</v>
      </c>
      <c r="M293" s="87" t="str">
        <f>+IFERROR(VLOOKUP($K293,'[2]NHÂN VIÊN'!$H:$I,2,0),"")</f>
        <v>Dương Thị Kim Hồng</v>
      </c>
      <c r="N293" s="88" t="s">
        <v>7515</v>
      </c>
      <c r="O293" s="82"/>
    </row>
    <row r="294" spans="1:15" hidden="1" x14ac:dyDescent="0.25">
      <c r="A294" s="87" t="s">
        <v>8376</v>
      </c>
      <c r="B294" s="86" t="s">
        <v>7508</v>
      </c>
      <c r="C294" s="87" t="s">
        <v>8377</v>
      </c>
      <c r="D294" s="87" t="s">
        <v>8378</v>
      </c>
      <c r="E294" s="87" t="s">
        <v>7512</v>
      </c>
      <c r="F294" s="87" t="s">
        <v>7938</v>
      </c>
      <c r="G294" s="87" t="s">
        <v>7402</v>
      </c>
      <c r="H294" s="87" t="s">
        <v>7436</v>
      </c>
      <c r="I294" s="87" t="str">
        <f>+IFERROR(VLOOKUP($H294,'[2]NHÂN VIÊN'!$B:$C,2,0),"")</f>
        <v>Nguyễn Quốc Thái</v>
      </c>
      <c r="J294" s="87" t="str">
        <f t="shared" si="4"/>
        <v>-</v>
      </c>
      <c r="K294" s="87" t="s">
        <v>7514</v>
      </c>
      <c r="L294" s="87" t="s">
        <v>7514</v>
      </c>
      <c r="M294" s="87" t="str">
        <f>+IFERROR(VLOOKUP($K294,'[2]NHÂN VIÊN'!$H:$I,2,0),"")</f>
        <v>Dương Thị Kim Hồng</v>
      </c>
      <c r="N294" s="88" t="s">
        <v>7515</v>
      </c>
      <c r="O294" s="82"/>
    </row>
    <row r="295" spans="1:15" hidden="1" x14ac:dyDescent="0.25">
      <c r="A295" s="87" t="s">
        <v>8379</v>
      </c>
      <c r="B295" s="86" t="s">
        <v>7508</v>
      </c>
      <c r="C295" s="87" t="s">
        <v>8380</v>
      </c>
      <c r="D295" s="87" t="s">
        <v>8381</v>
      </c>
      <c r="E295" s="87" t="s">
        <v>7512</v>
      </c>
      <c r="F295" s="87"/>
      <c r="G295" s="87" t="s">
        <v>7553</v>
      </c>
      <c r="H295" s="87" t="s">
        <v>1837</v>
      </c>
      <c r="I295" s="87" t="str">
        <f>+IFERROR(VLOOKUP($H295,'[2]NHÂN VIÊN'!$B:$C,2,0),"")</f>
        <v/>
      </c>
      <c r="J295" s="87" t="str">
        <f t="shared" si="4"/>
        <v>-</v>
      </c>
      <c r="K295" s="87" t="s">
        <v>7514</v>
      </c>
      <c r="L295" s="87" t="s">
        <v>7514</v>
      </c>
      <c r="M295" s="87" t="str">
        <f>+IFERROR(VLOOKUP($K295,'[2]NHÂN VIÊN'!$H:$I,2,0),"")</f>
        <v>Dương Thị Kim Hồng</v>
      </c>
      <c r="N295" s="88" t="s">
        <v>7515</v>
      </c>
      <c r="O295" s="82"/>
    </row>
    <row r="296" spans="1:15" hidden="1" x14ac:dyDescent="0.25">
      <c r="A296" s="87" t="s">
        <v>8382</v>
      </c>
      <c r="B296" s="86" t="s">
        <v>7508</v>
      </c>
      <c r="C296" s="87" t="s">
        <v>8383</v>
      </c>
      <c r="D296" s="87" t="s">
        <v>8384</v>
      </c>
      <c r="E296" s="87" t="s">
        <v>7512</v>
      </c>
      <c r="F296" s="87" t="s">
        <v>7519</v>
      </c>
      <c r="G296" s="87" t="s">
        <v>7402</v>
      </c>
      <c r="H296" s="87" t="s">
        <v>7418</v>
      </c>
      <c r="I296" s="87" t="str">
        <f>+IFERROR(VLOOKUP($H296,'[2]NHÂN VIÊN'!$B:$C,2,0),"")</f>
        <v>Trần Hạo Nhị</v>
      </c>
      <c r="J296" s="87" t="str">
        <f t="shared" si="4"/>
        <v>-</v>
      </c>
      <c r="K296" s="87" t="s">
        <v>7514</v>
      </c>
      <c r="L296" s="87" t="s">
        <v>7514</v>
      </c>
      <c r="M296" s="87" t="str">
        <f>+IFERROR(VLOOKUP($K296,'[2]NHÂN VIÊN'!$H:$I,2,0),"")</f>
        <v>Dương Thị Kim Hồng</v>
      </c>
      <c r="N296" s="88" t="s">
        <v>7515</v>
      </c>
      <c r="O296" s="82"/>
    </row>
    <row r="297" spans="1:15" hidden="1" x14ac:dyDescent="0.25">
      <c r="A297" s="87" t="s">
        <v>8385</v>
      </c>
      <c r="B297" s="86" t="s">
        <v>7508</v>
      </c>
      <c r="C297" s="87" t="s">
        <v>8386</v>
      </c>
      <c r="D297" s="87" t="s">
        <v>8387</v>
      </c>
      <c r="E297" s="87" t="s">
        <v>7512</v>
      </c>
      <c r="F297" s="87"/>
      <c r="G297" s="87" t="s">
        <v>7499</v>
      </c>
      <c r="H297" s="87" t="s">
        <v>1837</v>
      </c>
      <c r="I297" s="87" t="str">
        <f>+IFERROR(VLOOKUP($H297,'[2]NHÂN VIÊN'!$B:$C,2,0),"")</f>
        <v/>
      </c>
      <c r="J297" s="87" t="str">
        <f t="shared" si="4"/>
        <v>-</v>
      </c>
      <c r="K297" s="87" t="s">
        <v>7514</v>
      </c>
      <c r="L297" s="87" t="s">
        <v>7514</v>
      </c>
      <c r="M297" s="87" t="str">
        <f>+IFERROR(VLOOKUP($K297,'[2]NHÂN VIÊN'!$H:$I,2,0),"")</f>
        <v>Dương Thị Kim Hồng</v>
      </c>
      <c r="N297" s="88" t="s">
        <v>7515</v>
      </c>
      <c r="O297" s="82"/>
    </row>
    <row r="298" spans="1:15" hidden="1" x14ac:dyDescent="0.25">
      <c r="A298" s="87" t="s">
        <v>8388</v>
      </c>
      <c r="B298" s="86" t="s">
        <v>7508</v>
      </c>
      <c r="C298" s="87" t="s">
        <v>8389</v>
      </c>
      <c r="D298" s="87" t="s">
        <v>8390</v>
      </c>
      <c r="E298" s="87" t="s">
        <v>7512</v>
      </c>
      <c r="F298" s="87"/>
      <c r="G298" s="87" t="s">
        <v>7598</v>
      </c>
      <c r="H298" s="87" t="s">
        <v>1837</v>
      </c>
      <c r="I298" s="87" t="str">
        <f>+IFERROR(VLOOKUP($H298,'[2]NHÂN VIÊN'!$B:$C,2,0),"")</f>
        <v/>
      </c>
      <c r="J298" s="87" t="str">
        <f t="shared" si="4"/>
        <v>-</v>
      </c>
      <c r="K298" s="87" t="s">
        <v>7514</v>
      </c>
      <c r="L298" s="87" t="s">
        <v>7514</v>
      </c>
      <c r="M298" s="87" t="str">
        <f>+IFERROR(VLOOKUP($K298,'[2]NHÂN VIÊN'!$H:$I,2,0),"")</f>
        <v>Dương Thị Kim Hồng</v>
      </c>
      <c r="N298" s="88" t="s">
        <v>7515</v>
      </c>
      <c r="O298" s="82"/>
    </row>
    <row r="299" spans="1:15" hidden="1" x14ac:dyDescent="0.25">
      <c r="A299" s="87" t="s">
        <v>8391</v>
      </c>
      <c r="B299" s="86" t="s">
        <v>7508</v>
      </c>
      <c r="C299" s="87" t="s">
        <v>8392</v>
      </c>
      <c r="D299" s="87" t="s">
        <v>8393</v>
      </c>
      <c r="E299" s="87" t="s">
        <v>7512</v>
      </c>
      <c r="F299" s="87" t="s">
        <v>7925</v>
      </c>
      <c r="G299" s="87" t="s">
        <v>7402</v>
      </c>
      <c r="H299" s="87" t="s">
        <v>7418</v>
      </c>
      <c r="I299" s="87" t="str">
        <f>+IFERROR(VLOOKUP($H299,'[2]NHÂN VIÊN'!$B:$C,2,0),"")</f>
        <v>Trần Hạo Nhị</v>
      </c>
      <c r="J299" s="87" t="str">
        <f t="shared" si="4"/>
        <v>-</v>
      </c>
      <c r="K299" s="87" t="s">
        <v>7514</v>
      </c>
      <c r="L299" s="87" t="s">
        <v>7514</v>
      </c>
      <c r="M299" s="87" t="str">
        <f>+IFERROR(VLOOKUP($K299,'[2]NHÂN VIÊN'!$H:$I,2,0),"")</f>
        <v>Dương Thị Kim Hồng</v>
      </c>
      <c r="N299" s="88" t="s">
        <v>7515</v>
      </c>
      <c r="O299" s="82"/>
    </row>
    <row r="300" spans="1:15" hidden="1" x14ac:dyDescent="0.25">
      <c r="A300" s="87" t="s">
        <v>8394</v>
      </c>
      <c r="B300" s="86" t="s">
        <v>7508</v>
      </c>
      <c r="C300" s="87" t="s">
        <v>8395</v>
      </c>
      <c r="D300" s="87" t="s">
        <v>8396</v>
      </c>
      <c r="E300" s="87" t="s">
        <v>7512</v>
      </c>
      <c r="F300" s="87" t="s">
        <v>7527</v>
      </c>
      <c r="G300" s="87" t="s">
        <v>7402</v>
      </c>
      <c r="H300" s="87" t="s">
        <v>7411</v>
      </c>
      <c r="I300" s="87" t="str">
        <f>+IFERROR(VLOOKUP($H300,'[2]NHÂN VIÊN'!$B:$C,2,0),"")</f>
        <v>Nguyễn Văn Vinh</v>
      </c>
      <c r="J300" s="87" t="str">
        <f t="shared" si="4"/>
        <v>-</v>
      </c>
      <c r="K300" s="87" t="s">
        <v>7514</v>
      </c>
      <c r="L300" s="87" t="s">
        <v>7514</v>
      </c>
      <c r="M300" s="87" t="str">
        <f>+IFERROR(VLOOKUP($K300,'[2]NHÂN VIÊN'!$H:$I,2,0),"")</f>
        <v>Dương Thị Kim Hồng</v>
      </c>
      <c r="N300" s="88" t="s">
        <v>7515</v>
      </c>
      <c r="O300" s="82"/>
    </row>
    <row r="301" spans="1:15" hidden="1" x14ac:dyDescent="0.25">
      <c r="A301" s="87" t="s">
        <v>8397</v>
      </c>
      <c r="B301" s="86" t="s">
        <v>7508</v>
      </c>
      <c r="C301" s="87" t="s">
        <v>8398</v>
      </c>
      <c r="D301" s="87" t="s">
        <v>8399</v>
      </c>
      <c r="E301" s="87" t="s">
        <v>7512</v>
      </c>
      <c r="F301" s="87" t="s">
        <v>7499</v>
      </c>
      <c r="G301" s="87" t="s">
        <v>7402</v>
      </c>
      <c r="H301" s="87" t="s">
        <v>7436</v>
      </c>
      <c r="I301" s="87" t="str">
        <f>+IFERROR(VLOOKUP($H301,'[2]NHÂN VIÊN'!$B:$C,2,0),"")</f>
        <v>Nguyễn Quốc Thái</v>
      </c>
      <c r="J301" s="87" t="str">
        <f t="shared" si="4"/>
        <v>-</v>
      </c>
      <c r="K301" s="87" t="s">
        <v>7514</v>
      </c>
      <c r="L301" s="87" t="s">
        <v>7514</v>
      </c>
      <c r="M301" s="87" t="str">
        <f>+IFERROR(VLOOKUP($K301,'[2]NHÂN VIÊN'!$H:$I,2,0),"")</f>
        <v>Dương Thị Kim Hồng</v>
      </c>
      <c r="N301" s="88" t="s">
        <v>7515</v>
      </c>
      <c r="O301" s="82"/>
    </row>
    <row r="302" spans="1:15" hidden="1" x14ac:dyDescent="0.25">
      <c r="A302" s="87" t="s">
        <v>8400</v>
      </c>
      <c r="B302" s="86" t="s">
        <v>7508</v>
      </c>
      <c r="C302" s="87" t="s">
        <v>8401</v>
      </c>
      <c r="D302" s="87" t="s">
        <v>8402</v>
      </c>
      <c r="E302" s="87" t="s">
        <v>7512</v>
      </c>
      <c r="F302" s="87" t="s">
        <v>7417</v>
      </c>
      <c r="G302" s="87" t="s">
        <v>7402</v>
      </c>
      <c r="H302" s="87" t="s">
        <v>7418</v>
      </c>
      <c r="I302" s="87" t="str">
        <f>+IFERROR(VLOOKUP($H302,'[2]NHÂN VIÊN'!$B:$C,2,0),"")</f>
        <v>Trần Hạo Nhị</v>
      </c>
      <c r="J302" s="87" t="str">
        <f t="shared" si="4"/>
        <v>-</v>
      </c>
      <c r="K302" s="87" t="s">
        <v>7514</v>
      </c>
      <c r="L302" s="87" t="s">
        <v>7514</v>
      </c>
      <c r="M302" s="87" t="str">
        <f>+IFERROR(VLOOKUP($K302,'[2]NHÂN VIÊN'!$H:$I,2,0),"")</f>
        <v>Dương Thị Kim Hồng</v>
      </c>
      <c r="N302" s="88" t="s">
        <v>7515</v>
      </c>
      <c r="O302" s="82"/>
    </row>
    <row r="303" spans="1:15" hidden="1" x14ac:dyDescent="0.25">
      <c r="A303" s="87" t="s">
        <v>8403</v>
      </c>
      <c r="B303" s="86" t="s">
        <v>7508</v>
      </c>
      <c r="C303" s="87" t="s">
        <v>8404</v>
      </c>
      <c r="D303" s="87" t="s">
        <v>8405</v>
      </c>
      <c r="E303" s="87" t="s">
        <v>7512</v>
      </c>
      <c r="F303" s="87"/>
      <c r="G303" s="87" t="s">
        <v>7649</v>
      </c>
      <c r="H303" s="87" t="s">
        <v>1837</v>
      </c>
      <c r="I303" s="87" t="str">
        <f>+IFERROR(VLOOKUP($H303,'[2]NHÂN VIÊN'!$B:$C,2,0),"")</f>
        <v/>
      </c>
      <c r="J303" s="87" t="str">
        <f t="shared" si="4"/>
        <v>-</v>
      </c>
      <c r="K303" s="87" t="s">
        <v>7514</v>
      </c>
      <c r="L303" s="87" t="s">
        <v>7514</v>
      </c>
      <c r="M303" s="87" t="str">
        <f>+IFERROR(VLOOKUP($K303,'[2]NHÂN VIÊN'!$H:$I,2,0),"")</f>
        <v>Dương Thị Kim Hồng</v>
      </c>
      <c r="N303" s="88" t="s">
        <v>7515</v>
      </c>
      <c r="O303" s="82"/>
    </row>
    <row r="304" spans="1:15" hidden="1" x14ac:dyDescent="0.25">
      <c r="A304" s="87" t="s">
        <v>8406</v>
      </c>
      <c r="B304" s="86" t="s">
        <v>7508</v>
      </c>
      <c r="C304" s="87" t="s">
        <v>8407</v>
      </c>
      <c r="D304" s="87" t="s">
        <v>8408</v>
      </c>
      <c r="E304" s="87" t="s">
        <v>7512</v>
      </c>
      <c r="F304" s="87"/>
      <c r="G304" s="87" t="s">
        <v>7553</v>
      </c>
      <c r="H304" s="87" t="s">
        <v>1837</v>
      </c>
      <c r="I304" s="87" t="str">
        <f>+IFERROR(VLOOKUP($H304,'[2]NHÂN VIÊN'!$B:$C,2,0),"")</f>
        <v/>
      </c>
      <c r="J304" s="87" t="str">
        <f t="shared" si="4"/>
        <v>-</v>
      </c>
      <c r="K304" s="87" t="s">
        <v>7514</v>
      </c>
      <c r="L304" s="87" t="s">
        <v>7514</v>
      </c>
      <c r="M304" s="87" t="str">
        <f>+IFERROR(VLOOKUP($K304,'[2]NHÂN VIÊN'!$H:$I,2,0),"")</f>
        <v>Dương Thị Kim Hồng</v>
      </c>
      <c r="N304" s="88" t="s">
        <v>7515</v>
      </c>
      <c r="O304" s="82"/>
    </row>
    <row r="305" spans="1:15" hidden="1" x14ac:dyDescent="0.25">
      <c r="A305" s="87" t="s">
        <v>8409</v>
      </c>
      <c r="B305" s="86" t="s">
        <v>7508</v>
      </c>
      <c r="C305" s="87" t="s">
        <v>8410</v>
      </c>
      <c r="D305" s="87" t="s">
        <v>8411</v>
      </c>
      <c r="E305" s="87" t="s">
        <v>7512</v>
      </c>
      <c r="F305" s="87" t="s">
        <v>7442</v>
      </c>
      <c r="G305" s="87" t="s">
        <v>7402</v>
      </c>
      <c r="H305" s="87" t="s">
        <v>7403</v>
      </c>
      <c r="I305" s="87" t="str">
        <f>+IFERROR(VLOOKUP($H305,'[2]NHÂN VIÊN'!$B:$C,2,0),"")</f>
        <v>Hứa Thị Ngọc Thơ</v>
      </c>
      <c r="J305" s="87" t="str">
        <f t="shared" si="4"/>
        <v>-</v>
      </c>
      <c r="K305" s="87" t="s">
        <v>7514</v>
      </c>
      <c r="L305" s="87" t="s">
        <v>7514</v>
      </c>
      <c r="M305" s="87" t="str">
        <f>+IFERROR(VLOOKUP($K305,'[2]NHÂN VIÊN'!$H:$I,2,0),"")</f>
        <v>Dương Thị Kim Hồng</v>
      </c>
      <c r="N305" s="88" t="s">
        <v>7515</v>
      </c>
      <c r="O305" s="82"/>
    </row>
    <row r="306" spans="1:15" hidden="1" x14ac:dyDescent="0.25">
      <c r="A306" s="87" t="s">
        <v>8412</v>
      </c>
      <c r="B306" s="86" t="s">
        <v>7508</v>
      </c>
      <c r="C306" s="87" t="s">
        <v>8413</v>
      </c>
      <c r="D306" s="87" t="s">
        <v>8414</v>
      </c>
      <c r="E306" s="87" t="s">
        <v>7512</v>
      </c>
      <c r="F306" s="87"/>
      <c r="G306" s="87" t="s">
        <v>7598</v>
      </c>
      <c r="H306" s="87" t="s">
        <v>1837</v>
      </c>
      <c r="I306" s="87" t="str">
        <f>+IFERROR(VLOOKUP($H306,'[2]NHÂN VIÊN'!$B:$C,2,0),"")</f>
        <v/>
      </c>
      <c r="J306" s="87" t="str">
        <f t="shared" si="4"/>
        <v>-</v>
      </c>
      <c r="K306" s="87" t="s">
        <v>7514</v>
      </c>
      <c r="L306" s="87" t="s">
        <v>7514</v>
      </c>
      <c r="M306" s="87" t="str">
        <f>+IFERROR(VLOOKUP($K306,'[2]NHÂN VIÊN'!$H:$I,2,0),"")</f>
        <v>Dương Thị Kim Hồng</v>
      </c>
      <c r="N306" s="88" t="s">
        <v>7515</v>
      </c>
      <c r="O306" s="82"/>
    </row>
    <row r="307" spans="1:15" hidden="1" x14ac:dyDescent="0.25">
      <c r="A307" s="87" t="s">
        <v>8415</v>
      </c>
      <c r="B307" s="86" t="s">
        <v>7508</v>
      </c>
      <c r="C307" s="87" t="s">
        <v>8416</v>
      </c>
      <c r="D307" s="87" t="s">
        <v>8417</v>
      </c>
      <c r="E307" s="87" t="s">
        <v>7512</v>
      </c>
      <c r="F307" s="87"/>
      <c r="G307" s="87" t="s">
        <v>7589</v>
      </c>
      <c r="H307" s="87" t="s">
        <v>1837</v>
      </c>
      <c r="I307" s="87" t="str">
        <f>+IFERROR(VLOOKUP($H307,'[2]NHÂN VIÊN'!$B:$C,2,0),"")</f>
        <v/>
      </c>
      <c r="J307" s="87" t="str">
        <f t="shared" si="4"/>
        <v>-</v>
      </c>
      <c r="K307" s="87" t="s">
        <v>7514</v>
      </c>
      <c r="L307" s="87" t="s">
        <v>7514</v>
      </c>
      <c r="M307" s="87" t="str">
        <f>+IFERROR(VLOOKUP($K307,'[2]NHÂN VIÊN'!$H:$I,2,0),"")</f>
        <v>Dương Thị Kim Hồng</v>
      </c>
      <c r="N307" s="88" t="s">
        <v>7515</v>
      </c>
      <c r="O307" s="82"/>
    </row>
    <row r="308" spans="1:15" hidden="1" x14ac:dyDescent="0.25">
      <c r="A308" s="87" t="s">
        <v>8418</v>
      </c>
      <c r="B308" s="86" t="s">
        <v>7508</v>
      </c>
      <c r="C308" s="87" t="s">
        <v>8419</v>
      </c>
      <c r="D308" s="87" t="s">
        <v>8420</v>
      </c>
      <c r="E308" s="87" t="s">
        <v>7512</v>
      </c>
      <c r="F308" s="87" t="s">
        <v>7499</v>
      </c>
      <c r="G308" s="87" t="s">
        <v>7402</v>
      </c>
      <c r="H308" s="87" t="s">
        <v>7436</v>
      </c>
      <c r="I308" s="87" t="str">
        <f>+IFERROR(VLOOKUP($H308,'[2]NHÂN VIÊN'!$B:$C,2,0),"")</f>
        <v>Nguyễn Quốc Thái</v>
      </c>
      <c r="J308" s="87" t="str">
        <f t="shared" si="4"/>
        <v>-</v>
      </c>
      <c r="K308" s="87" t="s">
        <v>7514</v>
      </c>
      <c r="L308" s="87" t="s">
        <v>7514</v>
      </c>
      <c r="M308" s="87" t="str">
        <f>+IFERROR(VLOOKUP($K308,'[2]NHÂN VIÊN'!$H:$I,2,0),"")</f>
        <v>Dương Thị Kim Hồng</v>
      </c>
      <c r="N308" s="88" t="s">
        <v>7515</v>
      </c>
      <c r="O308" s="82"/>
    </row>
    <row r="309" spans="1:15" hidden="1" x14ac:dyDescent="0.25">
      <c r="A309" s="87" t="s">
        <v>8421</v>
      </c>
      <c r="B309" s="86" t="s">
        <v>7508</v>
      </c>
      <c r="C309" s="87" t="s">
        <v>8422</v>
      </c>
      <c r="D309" s="87" t="s">
        <v>8423</v>
      </c>
      <c r="E309" s="87" t="s">
        <v>7512</v>
      </c>
      <c r="F309" s="87"/>
      <c r="G309" s="87" t="s">
        <v>7674</v>
      </c>
      <c r="H309" s="87" t="s">
        <v>1837</v>
      </c>
      <c r="I309" s="87" t="str">
        <f>+IFERROR(VLOOKUP($H309,'[2]NHÂN VIÊN'!$B:$C,2,0),"")</f>
        <v/>
      </c>
      <c r="J309" s="87" t="str">
        <f t="shared" si="4"/>
        <v>-</v>
      </c>
      <c r="K309" s="87" t="s">
        <v>7514</v>
      </c>
      <c r="L309" s="87" t="s">
        <v>7514</v>
      </c>
      <c r="M309" s="87" t="str">
        <f>+IFERROR(VLOOKUP($K309,'[2]NHÂN VIÊN'!$H:$I,2,0),"")</f>
        <v>Dương Thị Kim Hồng</v>
      </c>
      <c r="N309" s="88" t="s">
        <v>7515</v>
      </c>
      <c r="O309" s="82"/>
    </row>
    <row r="310" spans="1:15" hidden="1" x14ac:dyDescent="0.25">
      <c r="A310" s="87" t="s">
        <v>8424</v>
      </c>
      <c r="B310" s="86" t="s">
        <v>7508</v>
      </c>
      <c r="C310" s="87" t="s">
        <v>8425</v>
      </c>
      <c r="D310" s="87" t="s">
        <v>8426</v>
      </c>
      <c r="E310" s="87" t="s">
        <v>7512</v>
      </c>
      <c r="F310" s="87"/>
      <c r="G310" s="87" t="s">
        <v>7674</v>
      </c>
      <c r="H310" s="87" t="s">
        <v>1837</v>
      </c>
      <c r="I310" s="87" t="str">
        <f>+IFERROR(VLOOKUP($H310,'[2]NHÂN VIÊN'!$B:$C,2,0),"")</f>
        <v/>
      </c>
      <c r="J310" s="87" t="str">
        <f t="shared" si="4"/>
        <v>-</v>
      </c>
      <c r="K310" s="87" t="s">
        <v>7514</v>
      </c>
      <c r="L310" s="87" t="s">
        <v>7514</v>
      </c>
      <c r="M310" s="87" t="str">
        <f>+IFERROR(VLOOKUP($K310,'[2]NHÂN VIÊN'!$H:$I,2,0),"")</f>
        <v>Dương Thị Kim Hồng</v>
      </c>
      <c r="N310" s="88" t="s">
        <v>7515</v>
      </c>
      <c r="O310" s="82"/>
    </row>
    <row r="311" spans="1:15" hidden="1" x14ac:dyDescent="0.25">
      <c r="A311" s="87" t="s">
        <v>8427</v>
      </c>
      <c r="B311" s="86" t="s">
        <v>7508</v>
      </c>
      <c r="C311" s="87" t="s">
        <v>8428</v>
      </c>
      <c r="D311" s="87" t="s">
        <v>8429</v>
      </c>
      <c r="E311" s="87" t="s">
        <v>7512</v>
      </c>
      <c r="F311" s="87"/>
      <c r="G311" s="87" t="s">
        <v>7553</v>
      </c>
      <c r="H311" s="87" t="s">
        <v>1837</v>
      </c>
      <c r="I311" s="87" t="str">
        <f>+IFERROR(VLOOKUP($H311,'[2]NHÂN VIÊN'!$B:$C,2,0),"")</f>
        <v/>
      </c>
      <c r="J311" s="87" t="str">
        <f t="shared" si="4"/>
        <v>-</v>
      </c>
      <c r="K311" s="87" t="s">
        <v>7514</v>
      </c>
      <c r="L311" s="87" t="s">
        <v>7514</v>
      </c>
      <c r="M311" s="87" t="str">
        <f>+IFERROR(VLOOKUP($K311,'[2]NHÂN VIÊN'!$H:$I,2,0),"")</f>
        <v>Dương Thị Kim Hồng</v>
      </c>
      <c r="N311" s="88" t="s">
        <v>7515</v>
      </c>
      <c r="O311" s="82"/>
    </row>
    <row r="312" spans="1:15" hidden="1" x14ac:dyDescent="0.25">
      <c r="A312" s="87" t="s">
        <v>8430</v>
      </c>
      <c r="B312" s="86" t="s">
        <v>7508</v>
      </c>
      <c r="C312" s="87" t="s">
        <v>8431</v>
      </c>
      <c r="D312" s="87" t="s">
        <v>8432</v>
      </c>
      <c r="E312" s="87" t="s">
        <v>7512</v>
      </c>
      <c r="F312" s="87" t="s">
        <v>7527</v>
      </c>
      <c r="G312" s="87" t="s">
        <v>7402</v>
      </c>
      <c r="H312" s="87" t="s">
        <v>7411</v>
      </c>
      <c r="I312" s="87" t="str">
        <f>+IFERROR(VLOOKUP($H312,'[2]NHÂN VIÊN'!$B:$C,2,0),"")</f>
        <v>Nguyễn Văn Vinh</v>
      </c>
      <c r="J312" s="87" t="str">
        <f t="shared" si="4"/>
        <v>-</v>
      </c>
      <c r="K312" s="87" t="s">
        <v>7514</v>
      </c>
      <c r="L312" s="87" t="s">
        <v>7514</v>
      </c>
      <c r="M312" s="87" t="str">
        <f>+IFERROR(VLOOKUP($K312,'[2]NHÂN VIÊN'!$H:$I,2,0),"")</f>
        <v>Dương Thị Kim Hồng</v>
      </c>
      <c r="N312" s="88" t="s">
        <v>7515</v>
      </c>
      <c r="O312" s="82"/>
    </row>
    <row r="313" spans="1:15" hidden="1" x14ac:dyDescent="0.25">
      <c r="A313" s="87" t="s">
        <v>8433</v>
      </c>
      <c r="B313" s="86" t="s">
        <v>7508</v>
      </c>
      <c r="C313" s="87" t="s">
        <v>8434</v>
      </c>
      <c r="D313" s="87" t="s">
        <v>8435</v>
      </c>
      <c r="E313" s="87" t="s">
        <v>7512</v>
      </c>
      <c r="F313" s="87" t="s">
        <v>7442</v>
      </c>
      <c r="G313" s="87" t="s">
        <v>7402</v>
      </c>
      <c r="H313" s="87" t="s">
        <v>7403</v>
      </c>
      <c r="I313" s="87" t="str">
        <f>+IFERROR(VLOOKUP($H313,'[2]NHÂN VIÊN'!$B:$C,2,0),"")</f>
        <v>Hứa Thị Ngọc Thơ</v>
      </c>
      <c r="J313" s="87" t="str">
        <f t="shared" si="4"/>
        <v>-</v>
      </c>
      <c r="K313" s="87" t="s">
        <v>7514</v>
      </c>
      <c r="L313" s="87" t="s">
        <v>7514</v>
      </c>
      <c r="M313" s="87" t="str">
        <f>+IFERROR(VLOOKUP($K313,'[2]NHÂN VIÊN'!$H:$I,2,0),"")</f>
        <v>Dương Thị Kim Hồng</v>
      </c>
      <c r="N313" s="88" t="s">
        <v>7515</v>
      </c>
      <c r="O313" s="82"/>
    </row>
    <row r="314" spans="1:15" hidden="1" x14ac:dyDescent="0.25">
      <c r="A314" s="87" t="s">
        <v>8436</v>
      </c>
      <c r="B314" s="86" t="s">
        <v>7508</v>
      </c>
      <c r="C314" s="87" t="s">
        <v>8437</v>
      </c>
      <c r="D314" s="87" t="s">
        <v>8438</v>
      </c>
      <c r="E314" s="87" t="s">
        <v>7512</v>
      </c>
      <c r="F314" s="87"/>
      <c r="G314" s="87" t="s">
        <v>7523</v>
      </c>
      <c r="H314" s="87" t="s">
        <v>1837</v>
      </c>
      <c r="I314" s="87" t="str">
        <f>+IFERROR(VLOOKUP($H314,'[2]NHÂN VIÊN'!$B:$C,2,0),"")</f>
        <v/>
      </c>
      <c r="J314" s="87" t="str">
        <f t="shared" si="4"/>
        <v>-</v>
      </c>
      <c r="K314" s="87" t="s">
        <v>7514</v>
      </c>
      <c r="L314" s="87" t="s">
        <v>7514</v>
      </c>
      <c r="M314" s="87" t="str">
        <f>+IFERROR(VLOOKUP($K314,'[2]NHÂN VIÊN'!$H:$I,2,0),"")</f>
        <v>Dương Thị Kim Hồng</v>
      </c>
      <c r="N314" s="88" t="s">
        <v>7515</v>
      </c>
      <c r="O314" s="82"/>
    </row>
    <row r="315" spans="1:15" hidden="1" x14ac:dyDescent="0.25">
      <c r="A315" s="87" t="s">
        <v>8439</v>
      </c>
      <c r="B315" s="86" t="s">
        <v>7508</v>
      </c>
      <c r="C315" s="87" t="s">
        <v>8440</v>
      </c>
      <c r="D315" s="87" t="s">
        <v>8441</v>
      </c>
      <c r="E315" s="87" t="s">
        <v>7512</v>
      </c>
      <c r="F315" s="87" t="s">
        <v>7903</v>
      </c>
      <c r="G315" s="87" t="s">
        <v>7402</v>
      </c>
      <c r="H315" s="87" t="s">
        <v>7436</v>
      </c>
      <c r="I315" s="87" t="str">
        <f>+IFERROR(VLOOKUP($H315,'[2]NHÂN VIÊN'!$B:$C,2,0),"")</f>
        <v>Nguyễn Quốc Thái</v>
      </c>
      <c r="J315" s="87" t="str">
        <f t="shared" si="4"/>
        <v>-</v>
      </c>
      <c r="K315" s="87" t="s">
        <v>7514</v>
      </c>
      <c r="L315" s="87" t="s">
        <v>7514</v>
      </c>
      <c r="M315" s="87" t="str">
        <f>+IFERROR(VLOOKUP($K315,'[2]NHÂN VIÊN'!$H:$I,2,0),"")</f>
        <v>Dương Thị Kim Hồng</v>
      </c>
      <c r="N315" s="88" t="s">
        <v>7515</v>
      </c>
      <c r="O315" s="82"/>
    </row>
    <row r="316" spans="1:15" hidden="1" x14ac:dyDescent="0.25">
      <c r="A316" s="87" t="s">
        <v>8442</v>
      </c>
      <c r="B316" s="86" t="s">
        <v>7508</v>
      </c>
      <c r="C316" s="87" t="s">
        <v>8443</v>
      </c>
      <c r="D316" s="87" t="s">
        <v>8444</v>
      </c>
      <c r="E316" s="87" t="s">
        <v>7512</v>
      </c>
      <c r="F316" s="87" t="s">
        <v>7527</v>
      </c>
      <c r="G316" s="87" t="s">
        <v>7402</v>
      </c>
      <c r="H316" s="87" t="s">
        <v>7411</v>
      </c>
      <c r="I316" s="87" t="str">
        <f>+IFERROR(VLOOKUP($H316,'[2]NHÂN VIÊN'!$B:$C,2,0),"")</f>
        <v>Nguyễn Văn Vinh</v>
      </c>
      <c r="J316" s="87" t="str">
        <f t="shared" si="4"/>
        <v>-</v>
      </c>
      <c r="K316" s="87" t="s">
        <v>7514</v>
      </c>
      <c r="L316" s="87" t="s">
        <v>7514</v>
      </c>
      <c r="M316" s="87" t="str">
        <f>+IFERROR(VLOOKUP($K316,'[2]NHÂN VIÊN'!$H:$I,2,0),"")</f>
        <v>Dương Thị Kim Hồng</v>
      </c>
      <c r="N316" s="88" t="s">
        <v>7515</v>
      </c>
      <c r="O316" s="82"/>
    </row>
    <row r="317" spans="1:15" hidden="1" x14ac:dyDescent="0.25">
      <c r="A317" s="87" t="s">
        <v>8445</v>
      </c>
      <c r="B317" s="86" t="s">
        <v>7508</v>
      </c>
      <c r="C317" s="87" t="s">
        <v>8446</v>
      </c>
      <c r="D317" s="87" t="s">
        <v>8447</v>
      </c>
      <c r="E317" s="87" t="s">
        <v>7512</v>
      </c>
      <c r="F317" s="87" t="s">
        <v>7537</v>
      </c>
      <c r="G317" s="87" t="s">
        <v>7537</v>
      </c>
      <c r="H317" s="87" t="s">
        <v>1837</v>
      </c>
      <c r="I317" s="87" t="str">
        <f>+IFERROR(VLOOKUP($H317,'[2]NHÂN VIÊN'!$B:$C,2,0),"")</f>
        <v/>
      </c>
      <c r="J317" s="87" t="str">
        <f t="shared" si="4"/>
        <v>-</v>
      </c>
      <c r="K317" s="87" t="s">
        <v>7514</v>
      </c>
      <c r="L317" s="87" t="s">
        <v>7514</v>
      </c>
      <c r="M317" s="87" t="str">
        <f>+IFERROR(VLOOKUP($K317,'[2]NHÂN VIÊN'!$H:$I,2,0),"")</f>
        <v>Dương Thị Kim Hồng</v>
      </c>
      <c r="N317" s="88" t="s">
        <v>7515</v>
      </c>
      <c r="O317" s="82"/>
    </row>
    <row r="318" spans="1:15" hidden="1" x14ac:dyDescent="0.25">
      <c r="A318" s="87" t="s">
        <v>8448</v>
      </c>
      <c r="B318" s="86" t="s">
        <v>7508</v>
      </c>
      <c r="C318" s="87" t="s">
        <v>8449</v>
      </c>
      <c r="D318" s="87" t="s">
        <v>8450</v>
      </c>
      <c r="E318" s="87" t="s">
        <v>7512</v>
      </c>
      <c r="F318" s="87"/>
      <c r="G318" s="87" t="s">
        <v>7553</v>
      </c>
      <c r="H318" s="87" t="s">
        <v>1837</v>
      </c>
      <c r="I318" s="87" t="str">
        <f>+IFERROR(VLOOKUP($H318,'[2]NHÂN VIÊN'!$B:$C,2,0),"")</f>
        <v/>
      </c>
      <c r="J318" s="87" t="str">
        <f t="shared" si="4"/>
        <v>-</v>
      </c>
      <c r="K318" s="87" t="s">
        <v>7514</v>
      </c>
      <c r="L318" s="87" t="s">
        <v>7514</v>
      </c>
      <c r="M318" s="87" t="str">
        <f>+IFERROR(VLOOKUP($K318,'[2]NHÂN VIÊN'!$H:$I,2,0),"")</f>
        <v>Dương Thị Kim Hồng</v>
      </c>
      <c r="N318" s="88" t="s">
        <v>7515</v>
      </c>
      <c r="O318" s="82"/>
    </row>
    <row r="319" spans="1:15" hidden="1" x14ac:dyDescent="0.25">
      <c r="A319" s="87" t="s">
        <v>8451</v>
      </c>
      <c r="B319" s="86" t="s">
        <v>7508</v>
      </c>
      <c r="C319" s="87" t="s">
        <v>8452</v>
      </c>
      <c r="D319" s="87" t="s">
        <v>8453</v>
      </c>
      <c r="E319" s="87" t="s">
        <v>7512</v>
      </c>
      <c r="F319" s="87"/>
      <c r="G319" s="87" t="s">
        <v>7523</v>
      </c>
      <c r="H319" s="87" t="s">
        <v>1837</v>
      </c>
      <c r="I319" s="87" t="str">
        <f>+IFERROR(VLOOKUP($H319,'[2]NHÂN VIÊN'!$B:$C,2,0),"")</f>
        <v/>
      </c>
      <c r="J319" s="87" t="str">
        <f t="shared" si="4"/>
        <v>-</v>
      </c>
      <c r="K319" s="87" t="s">
        <v>7514</v>
      </c>
      <c r="L319" s="87" t="s">
        <v>7514</v>
      </c>
      <c r="M319" s="87" t="str">
        <f>+IFERROR(VLOOKUP($K319,'[2]NHÂN VIÊN'!$H:$I,2,0),"")</f>
        <v>Dương Thị Kim Hồng</v>
      </c>
      <c r="N319" s="88" t="s">
        <v>7515</v>
      </c>
      <c r="O319" s="82"/>
    </row>
    <row r="320" spans="1:15" hidden="1" x14ac:dyDescent="0.25">
      <c r="A320" s="87" t="s">
        <v>8454</v>
      </c>
      <c r="B320" s="86" t="s">
        <v>7508</v>
      </c>
      <c r="C320" s="87" t="s">
        <v>8455</v>
      </c>
      <c r="D320" s="87" t="s">
        <v>8456</v>
      </c>
      <c r="E320" s="87" t="s">
        <v>7512</v>
      </c>
      <c r="F320" s="87" t="s">
        <v>7925</v>
      </c>
      <c r="G320" s="87" t="s">
        <v>7402</v>
      </c>
      <c r="H320" s="87" t="s">
        <v>7418</v>
      </c>
      <c r="I320" s="87" t="str">
        <f>+IFERROR(VLOOKUP($H320,'[2]NHÂN VIÊN'!$B:$C,2,0),"")</f>
        <v>Trần Hạo Nhị</v>
      </c>
      <c r="J320" s="87" t="str">
        <f t="shared" si="4"/>
        <v>-</v>
      </c>
      <c r="K320" s="87" t="s">
        <v>7514</v>
      </c>
      <c r="L320" s="87" t="s">
        <v>7514</v>
      </c>
      <c r="M320" s="87" t="str">
        <f>+IFERROR(VLOOKUP($K320,'[2]NHÂN VIÊN'!$H:$I,2,0),"")</f>
        <v>Dương Thị Kim Hồng</v>
      </c>
      <c r="N320" s="88" t="s">
        <v>7515</v>
      </c>
      <c r="O320" s="82"/>
    </row>
    <row r="321" spans="1:15" hidden="1" x14ac:dyDescent="0.25">
      <c r="A321" s="87" t="s">
        <v>8457</v>
      </c>
      <c r="B321" s="86" t="s">
        <v>7508</v>
      </c>
      <c r="C321" s="87" t="s">
        <v>8458</v>
      </c>
      <c r="D321" s="87" t="s">
        <v>8459</v>
      </c>
      <c r="E321" s="87" t="s">
        <v>7512</v>
      </c>
      <c r="F321" s="87"/>
      <c r="G321" s="87" t="s">
        <v>7567</v>
      </c>
      <c r="H321" s="87" t="s">
        <v>1837</v>
      </c>
      <c r="I321" s="87" t="str">
        <f>+IFERROR(VLOOKUP($H321,'[2]NHÂN VIÊN'!$B:$C,2,0),"")</f>
        <v/>
      </c>
      <c r="J321" s="87" t="str">
        <f t="shared" si="4"/>
        <v>-</v>
      </c>
      <c r="K321" s="87" t="s">
        <v>7514</v>
      </c>
      <c r="L321" s="87" t="s">
        <v>7514</v>
      </c>
      <c r="M321" s="87" t="str">
        <f>+IFERROR(VLOOKUP($K321,'[2]NHÂN VIÊN'!$H:$I,2,0),"")</f>
        <v>Dương Thị Kim Hồng</v>
      </c>
      <c r="N321" s="88" t="s">
        <v>7515</v>
      </c>
      <c r="O321" s="82"/>
    </row>
    <row r="322" spans="1:15" hidden="1" x14ac:dyDescent="0.25">
      <c r="A322" s="87" t="s">
        <v>8460</v>
      </c>
      <c r="B322" s="86" t="s">
        <v>7508</v>
      </c>
      <c r="C322" s="87" t="s">
        <v>8461</v>
      </c>
      <c r="D322" s="87" t="s">
        <v>8462</v>
      </c>
      <c r="E322" s="87" t="s">
        <v>7512</v>
      </c>
      <c r="F322" s="87"/>
      <c r="G322" s="87" t="s">
        <v>7874</v>
      </c>
      <c r="H322" s="87" t="s">
        <v>1837</v>
      </c>
      <c r="I322" s="87" t="str">
        <f>+IFERROR(VLOOKUP($H322,'[2]NHÂN VIÊN'!$B:$C,2,0),"")</f>
        <v/>
      </c>
      <c r="J322" s="87" t="str">
        <f t="shared" si="4"/>
        <v>-</v>
      </c>
      <c r="K322" s="87" t="s">
        <v>7514</v>
      </c>
      <c r="L322" s="87" t="s">
        <v>7514</v>
      </c>
      <c r="M322" s="87" t="str">
        <f>+IFERROR(VLOOKUP($K322,'[2]NHÂN VIÊN'!$H:$I,2,0),"")</f>
        <v>Dương Thị Kim Hồng</v>
      </c>
      <c r="N322" s="88" t="s">
        <v>7515</v>
      </c>
      <c r="O322" s="82"/>
    </row>
    <row r="323" spans="1:15" hidden="1" x14ac:dyDescent="0.25">
      <c r="A323" s="87" t="s">
        <v>8463</v>
      </c>
      <c r="B323" s="86" t="s">
        <v>7508</v>
      </c>
      <c r="C323" s="87" t="s">
        <v>8464</v>
      </c>
      <c r="D323" s="87" t="s">
        <v>8465</v>
      </c>
      <c r="E323" s="87" t="s">
        <v>7512</v>
      </c>
      <c r="F323" s="87"/>
      <c r="G323" s="87" t="s">
        <v>7790</v>
      </c>
      <c r="H323" s="87" t="s">
        <v>1837</v>
      </c>
      <c r="I323" s="87" t="str">
        <f>+IFERROR(VLOOKUP($H323,'[2]NHÂN VIÊN'!$B:$C,2,0),"")</f>
        <v/>
      </c>
      <c r="J323" s="87" t="str">
        <f t="shared" ref="J323:J386" si="5">+LEFT($B323,2)</f>
        <v>-</v>
      </c>
      <c r="K323" s="87" t="s">
        <v>7514</v>
      </c>
      <c r="L323" s="87" t="s">
        <v>7514</v>
      </c>
      <c r="M323" s="87" t="str">
        <f>+IFERROR(VLOOKUP($K323,'[2]NHÂN VIÊN'!$H:$I,2,0),"")</f>
        <v>Dương Thị Kim Hồng</v>
      </c>
      <c r="N323" s="88" t="s">
        <v>7515</v>
      </c>
      <c r="O323" s="82"/>
    </row>
    <row r="324" spans="1:15" hidden="1" x14ac:dyDescent="0.25">
      <c r="A324" s="87" t="s">
        <v>8466</v>
      </c>
      <c r="B324" s="86" t="s">
        <v>7508</v>
      </c>
      <c r="C324" s="87" t="s">
        <v>8467</v>
      </c>
      <c r="D324" s="87" t="s">
        <v>8468</v>
      </c>
      <c r="E324" s="87" t="s">
        <v>7512</v>
      </c>
      <c r="F324" s="87" t="s">
        <v>7513</v>
      </c>
      <c r="G324" s="87" t="s">
        <v>7402</v>
      </c>
      <c r="H324" s="87" t="s">
        <v>7418</v>
      </c>
      <c r="I324" s="87" t="str">
        <f>+IFERROR(VLOOKUP($H324,'[2]NHÂN VIÊN'!$B:$C,2,0),"")</f>
        <v>Trần Hạo Nhị</v>
      </c>
      <c r="J324" s="87" t="str">
        <f t="shared" si="5"/>
        <v>-</v>
      </c>
      <c r="K324" s="87" t="s">
        <v>7514</v>
      </c>
      <c r="L324" s="87" t="s">
        <v>7514</v>
      </c>
      <c r="M324" s="87" t="str">
        <f>+IFERROR(VLOOKUP($K324,'[2]NHÂN VIÊN'!$H:$I,2,0),"")</f>
        <v>Dương Thị Kim Hồng</v>
      </c>
      <c r="N324" s="88" t="s">
        <v>7515</v>
      </c>
      <c r="O324" s="82"/>
    </row>
    <row r="325" spans="1:15" hidden="1" x14ac:dyDescent="0.25">
      <c r="A325" s="87" t="s">
        <v>8469</v>
      </c>
      <c r="B325" s="86" t="s">
        <v>7508</v>
      </c>
      <c r="C325" s="87" t="s">
        <v>8470</v>
      </c>
      <c r="D325" s="87" t="s">
        <v>8471</v>
      </c>
      <c r="E325" s="87" t="s">
        <v>7512</v>
      </c>
      <c r="F325" s="87"/>
      <c r="G325" s="87" t="s">
        <v>7674</v>
      </c>
      <c r="H325" s="87" t="s">
        <v>1837</v>
      </c>
      <c r="I325" s="87" t="str">
        <f>+IFERROR(VLOOKUP($H325,'[2]NHÂN VIÊN'!$B:$C,2,0),"")</f>
        <v/>
      </c>
      <c r="J325" s="87" t="str">
        <f t="shared" si="5"/>
        <v>-</v>
      </c>
      <c r="K325" s="87" t="s">
        <v>7514</v>
      </c>
      <c r="L325" s="87" t="s">
        <v>7514</v>
      </c>
      <c r="M325" s="87" t="str">
        <f>+IFERROR(VLOOKUP($K325,'[2]NHÂN VIÊN'!$H:$I,2,0),"")</f>
        <v>Dương Thị Kim Hồng</v>
      </c>
      <c r="N325" s="88" t="s">
        <v>7515</v>
      </c>
      <c r="O325" s="82"/>
    </row>
    <row r="326" spans="1:15" hidden="1" x14ac:dyDescent="0.25">
      <c r="A326" s="87" t="s">
        <v>8472</v>
      </c>
      <c r="B326" s="86" t="s">
        <v>7508</v>
      </c>
      <c r="C326" s="87" t="s">
        <v>8473</v>
      </c>
      <c r="D326" s="87" t="s">
        <v>8474</v>
      </c>
      <c r="E326" s="87" t="s">
        <v>7512</v>
      </c>
      <c r="F326" s="87"/>
      <c r="G326" s="87" t="s">
        <v>7567</v>
      </c>
      <c r="H326" s="87" t="s">
        <v>1837</v>
      </c>
      <c r="I326" s="87" t="str">
        <f>+IFERROR(VLOOKUP($H326,'[2]NHÂN VIÊN'!$B:$C,2,0),"")</f>
        <v/>
      </c>
      <c r="J326" s="87" t="str">
        <f t="shared" si="5"/>
        <v>-</v>
      </c>
      <c r="K326" s="87" t="s">
        <v>7514</v>
      </c>
      <c r="L326" s="87" t="s">
        <v>7514</v>
      </c>
      <c r="M326" s="87" t="str">
        <f>+IFERROR(VLOOKUP($K326,'[2]NHÂN VIÊN'!$H:$I,2,0),"")</f>
        <v>Dương Thị Kim Hồng</v>
      </c>
      <c r="N326" s="88" t="s">
        <v>7515</v>
      </c>
      <c r="O326" s="82"/>
    </row>
    <row r="327" spans="1:15" hidden="1" x14ac:dyDescent="0.25">
      <c r="A327" s="87" t="s">
        <v>8475</v>
      </c>
      <c r="B327" s="86" t="s">
        <v>7508</v>
      </c>
      <c r="C327" s="87" t="s">
        <v>8476</v>
      </c>
      <c r="D327" s="87" t="s">
        <v>8477</v>
      </c>
      <c r="E327" s="87" t="s">
        <v>7512</v>
      </c>
      <c r="F327" s="87" t="s">
        <v>7442</v>
      </c>
      <c r="G327" s="87" t="s">
        <v>7402</v>
      </c>
      <c r="H327" s="87" t="s">
        <v>7403</v>
      </c>
      <c r="I327" s="87" t="str">
        <f>+IFERROR(VLOOKUP($H327,'[2]NHÂN VIÊN'!$B:$C,2,0),"")</f>
        <v>Hứa Thị Ngọc Thơ</v>
      </c>
      <c r="J327" s="87" t="str">
        <f t="shared" si="5"/>
        <v>-</v>
      </c>
      <c r="K327" s="87" t="s">
        <v>7514</v>
      </c>
      <c r="L327" s="87" t="s">
        <v>7514</v>
      </c>
      <c r="M327" s="87" t="str">
        <f>+IFERROR(VLOOKUP($K327,'[2]NHÂN VIÊN'!$H:$I,2,0),"")</f>
        <v>Dương Thị Kim Hồng</v>
      </c>
      <c r="N327" s="88" t="s">
        <v>7515</v>
      </c>
      <c r="O327" s="82"/>
    </row>
    <row r="328" spans="1:15" hidden="1" x14ac:dyDescent="0.25">
      <c r="A328" s="87" t="s">
        <v>8478</v>
      </c>
      <c r="B328" s="86" t="s">
        <v>7508</v>
      </c>
      <c r="C328" s="87" t="s">
        <v>8479</v>
      </c>
      <c r="D328" s="87" t="s">
        <v>8480</v>
      </c>
      <c r="E328" s="87" t="s">
        <v>7512</v>
      </c>
      <c r="F328" s="87"/>
      <c r="G328" s="87" t="s">
        <v>7685</v>
      </c>
      <c r="H328" s="87" t="s">
        <v>1837</v>
      </c>
      <c r="I328" s="87" t="str">
        <f>+IFERROR(VLOOKUP($H328,'[2]NHÂN VIÊN'!$B:$C,2,0),"")</f>
        <v/>
      </c>
      <c r="J328" s="87" t="str">
        <f t="shared" si="5"/>
        <v>-</v>
      </c>
      <c r="K328" s="87" t="s">
        <v>7514</v>
      </c>
      <c r="L328" s="87" t="s">
        <v>7514</v>
      </c>
      <c r="M328" s="87" t="str">
        <f>+IFERROR(VLOOKUP($K328,'[2]NHÂN VIÊN'!$H:$I,2,0),"")</f>
        <v>Dương Thị Kim Hồng</v>
      </c>
      <c r="N328" s="88" t="s">
        <v>7515</v>
      </c>
      <c r="O328" s="82"/>
    </row>
    <row r="329" spans="1:15" hidden="1" x14ac:dyDescent="0.25">
      <c r="A329" s="87" t="s">
        <v>8481</v>
      </c>
      <c r="B329" s="86" t="s">
        <v>7508</v>
      </c>
      <c r="C329" s="87" t="s">
        <v>8482</v>
      </c>
      <c r="D329" s="87" t="s">
        <v>8483</v>
      </c>
      <c r="E329" s="87" t="s">
        <v>7512</v>
      </c>
      <c r="F329" s="87"/>
      <c r="G329" s="87" t="s">
        <v>7790</v>
      </c>
      <c r="H329" s="87" t="s">
        <v>1837</v>
      </c>
      <c r="I329" s="87" t="str">
        <f>+IFERROR(VLOOKUP($H329,'[2]NHÂN VIÊN'!$B:$C,2,0),"")</f>
        <v/>
      </c>
      <c r="J329" s="87" t="str">
        <f t="shared" si="5"/>
        <v>-</v>
      </c>
      <c r="K329" s="87" t="s">
        <v>7514</v>
      </c>
      <c r="L329" s="87" t="s">
        <v>7514</v>
      </c>
      <c r="M329" s="87" t="str">
        <f>+IFERROR(VLOOKUP($K329,'[2]NHÂN VIÊN'!$H:$I,2,0),"")</f>
        <v>Dương Thị Kim Hồng</v>
      </c>
      <c r="N329" s="88" t="s">
        <v>7515</v>
      </c>
      <c r="O329" s="82"/>
    </row>
    <row r="330" spans="1:15" hidden="1" x14ac:dyDescent="0.25">
      <c r="A330" s="87" t="s">
        <v>8484</v>
      </c>
      <c r="B330" s="86" t="s">
        <v>7508</v>
      </c>
      <c r="C330" s="87" t="s">
        <v>8485</v>
      </c>
      <c r="D330" s="87" t="s">
        <v>8486</v>
      </c>
      <c r="E330" s="87" t="s">
        <v>7512</v>
      </c>
      <c r="F330" s="87" t="s">
        <v>7938</v>
      </c>
      <c r="G330" s="87" t="s">
        <v>7402</v>
      </c>
      <c r="H330" s="87" t="s">
        <v>7436</v>
      </c>
      <c r="I330" s="87" t="str">
        <f>+IFERROR(VLOOKUP($H330,'[2]NHÂN VIÊN'!$B:$C,2,0),"")</f>
        <v>Nguyễn Quốc Thái</v>
      </c>
      <c r="J330" s="87" t="str">
        <f t="shared" si="5"/>
        <v>-</v>
      </c>
      <c r="K330" s="87" t="s">
        <v>7514</v>
      </c>
      <c r="L330" s="87" t="s">
        <v>7514</v>
      </c>
      <c r="M330" s="87" t="str">
        <f>+IFERROR(VLOOKUP($K330,'[2]NHÂN VIÊN'!$H:$I,2,0),"")</f>
        <v>Dương Thị Kim Hồng</v>
      </c>
      <c r="N330" s="88" t="s">
        <v>7515</v>
      </c>
      <c r="O330" s="82"/>
    </row>
    <row r="331" spans="1:15" hidden="1" x14ac:dyDescent="0.25">
      <c r="A331" s="87" t="s">
        <v>8487</v>
      </c>
      <c r="B331" s="86" t="s">
        <v>7508</v>
      </c>
      <c r="C331" s="87" t="s">
        <v>8488</v>
      </c>
      <c r="D331" s="87" t="s">
        <v>8489</v>
      </c>
      <c r="E331" s="87" t="s">
        <v>7512</v>
      </c>
      <c r="F331" s="87"/>
      <c r="G331" s="87" t="s">
        <v>7674</v>
      </c>
      <c r="H331" s="87" t="s">
        <v>1837</v>
      </c>
      <c r="I331" s="87" t="str">
        <f>+IFERROR(VLOOKUP($H331,'[2]NHÂN VIÊN'!$B:$C,2,0),"")</f>
        <v/>
      </c>
      <c r="J331" s="87" t="str">
        <f t="shared" si="5"/>
        <v>-</v>
      </c>
      <c r="K331" s="87" t="s">
        <v>7514</v>
      </c>
      <c r="L331" s="87" t="s">
        <v>7514</v>
      </c>
      <c r="M331" s="87" t="str">
        <f>+IFERROR(VLOOKUP($K331,'[2]NHÂN VIÊN'!$H:$I,2,0),"")</f>
        <v>Dương Thị Kim Hồng</v>
      </c>
      <c r="N331" s="88" t="s">
        <v>7515</v>
      </c>
      <c r="O331" s="82"/>
    </row>
    <row r="332" spans="1:15" hidden="1" x14ac:dyDescent="0.25">
      <c r="A332" s="87" t="s">
        <v>8490</v>
      </c>
      <c r="B332" s="86" t="s">
        <v>7508</v>
      </c>
      <c r="C332" s="87" t="s">
        <v>8491</v>
      </c>
      <c r="D332" s="87" t="s">
        <v>8492</v>
      </c>
      <c r="E332" s="87" t="s">
        <v>7512</v>
      </c>
      <c r="F332" s="87" t="s">
        <v>8248</v>
      </c>
      <c r="G332" s="87" t="s">
        <v>7402</v>
      </c>
      <c r="H332" s="87" t="s">
        <v>7411</v>
      </c>
      <c r="I332" s="87" t="str">
        <f>+IFERROR(VLOOKUP($H332,'[2]NHÂN VIÊN'!$B:$C,2,0),"")</f>
        <v>Nguyễn Văn Vinh</v>
      </c>
      <c r="J332" s="87" t="str">
        <f t="shared" si="5"/>
        <v>-</v>
      </c>
      <c r="K332" s="87" t="s">
        <v>7514</v>
      </c>
      <c r="L332" s="87" t="s">
        <v>7514</v>
      </c>
      <c r="M332" s="87" t="str">
        <f>+IFERROR(VLOOKUP($K332,'[2]NHÂN VIÊN'!$H:$I,2,0),"")</f>
        <v>Dương Thị Kim Hồng</v>
      </c>
      <c r="N332" s="88" t="s">
        <v>7515</v>
      </c>
      <c r="O332" s="82"/>
    </row>
    <row r="333" spans="1:15" hidden="1" x14ac:dyDescent="0.25">
      <c r="A333" s="87" t="s">
        <v>8493</v>
      </c>
      <c r="B333" s="86" t="s">
        <v>7508</v>
      </c>
      <c r="C333" s="87" t="s">
        <v>8494</v>
      </c>
      <c r="D333" s="87" t="s">
        <v>8495</v>
      </c>
      <c r="E333" s="87" t="s">
        <v>7512</v>
      </c>
      <c r="F333" s="87" t="s">
        <v>7519</v>
      </c>
      <c r="G333" s="87" t="s">
        <v>7402</v>
      </c>
      <c r="H333" s="87" t="s">
        <v>7418</v>
      </c>
      <c r="I333" s="87" t="str">
        <f>+IFERROR(VLOOKUP($H333,'[2]NHÂN VIÊN'!$B:$C,2,0),"")</f>
        <v>Trần Hạo Nhị</v>
      </c>
      <c r="J333" s="87" t="str">
        <f t="shared" si="5"/>
        <v>-</v>
      </c>
      <c r="K333" s="87" t="s">
        <v>7514</v>
      </c>
      <c r="L333" s="87" t="s">
        <v>7514</v>
      </c>
      <c r="M333" s="87" t="str">
        <f>+IFERROR(VLOOKUP($K333,'[2]NHÂN VIÊN'!$H:$I,2,0),"")</f>
        <v>Dương Thị Kim Hồng</v>
      </c>
      <c r="N333" s="88" t="s">
        <v>7515</v>
      </c>
      <c r="O333" s="82"/>
    </row>
    <row r="334" spans="1:15" hidden="1" x14ac:dyDescent="0.25">
      <c r="A334" s="87" t="s">
        <v>8496</v>
      </c>
      <c r="B334" s="86" t="s">
        <v>7508</v>
      </c>
      <c r="C334" s="87" t="s">
        <v>8497</v>
      </c>
      <c r="D334" s="87" t="s">
        <v>8498</v>
      </c>
      <c r="E334" s="87" t="s">
        <v>7512</v>
      </c>
      <c r="F334" s="87" t="s">
        <v>7527</v>
      </c>
      <c r="G334" s="87" t="s">
        <v>7402</v>
      </c>
      <c r="H334" s="87" t="s">
        <v>7411</v>
      </c>
      <c r="I334" s="87" t="str">
        <f>+IFERROR(VLOOKUP($H334,'[2]NHÂN VIÊN'!$B:$C,2,0),"")</f>
        <v>Nguyễn Văn Vinh</v>
      </c>
      <c r="J334" s="87" t="str">
        <f t="shared" si="5"/>
        <v>-</v>
      </c>
      <c r="K334" s="87" t="s">
        <v>7514</v>
      </c>
      <c r="L334" s="87" t="s">
        <v>7514</v>
      </c>
      <c r="M334" s="87" t="str">
        <f>+IFERROR(VLOOKUP($K334,'[2]NHÂN VIÊN'!$H:$I,2,0),"")</f>
        <v>Dương Thị Kim Hồng</v>
      </c>
      <c r="N334" s="88" t="s">
        <v>7515</v>
      </c>
      <c r="O334" s="82"/>
    </row>
    <row r="335" spans="1:15" hidden="1" x14ac:dyDescent="0.25">
      <c r="A335" s="87" t="s">
        <v>8499</v>
      </c>
      <c r="B335" s="86" t="s">
        <v>7508</v>
      </c>
      <c r="C335" s="87" t="s">
        <v>8500</v>
      </c>
      <c r="D335" s="87" t="s">
        <v>8501</v>
      </c>
      <c r="E335" s="87" t="s">
        <v>7512</v>
      </c>
      <c r="F335" s="87" t="s">
        <v>7527</v>
      </c>
      <c r="G335" s="87" t="s">
        <v>7402</v>
      </c>
      <c r="H335" s="87" t="s">
        <v>7411</v>
      </c>
      <c r="I335" s="87" t="str">
        <f>+IFERROR(VLOOKUP($H335,'[2]NHÂN VIÊN'!$B:$C,2,0),"")</f>
        <v>Nguyễn Văn Vinh</v>
      </c>
      <c r="J335" s="87" t="str">
        <f t="shared" si="5"/>
        <v>-</v>
      </c>
      <c r="K335" s="87" t="s">
        <v>7514</v>
      </c>
      <c r="L335" s="87" t="s">
        <v>7514</v>
      </c>
      <c r="M335" s="87" t="str">
        <f>+IFERROR(VLOOKUP($K335,'[2]NHÂN VIÊN'!$H:$I,2,0),"")</f>
        <v>Dương Thị Kim Hồng</v>
      </c>
      <c r="N335" s="88" t="s">
        <v>7515</v>
      </c>
      <c r="O335" s="82"/>
    </row>
    <row r="336" spans="1:15" hidden="1" x14ac:dyDescent="0.25">
      <c r="A336" s="87" t="s">
        <v>8502</v>
      </c>
      <c r="B336" s="86" t="s">
        <v>7508</v>
      </c>
      <c r="C336" s="87" t="s">
        <v>8503</v>
      </c>
      <c r="D336" s="87" t="s">
        <v>8504</v>
      </c>
      <c r="E336" s="87" t="s">
        <v>7512</v>
      </c>
      <c r="F336" s="87"/>
      <c r="G336" s="87" t="s">
        <v>7790</v>
      </c>
      <c r="H336" s="87" t="s">
        <v>1837</v>
      </c>
      <c r="I336" s="87" t="str">
        <f>+IFERROR(VLOOKUP($H336,'[2]NHÂN VIÊN'!$B:$C,2,0),"")</f>
        <v/>
      </c>
      <c r="J336" s="87" t="str">
        <f t="shared" si="5"/>
        <v>-</v>
      </c>
      <c r="K336" s="87" t="s">
        <v>7514</v>
      </c>
      <c r="L336" s="87" t="s">
        <v>7514</v>
      </c>
      <c r="M336" s="87" t="str">
        <f>+IFERROR(VLOOKUP($K336,'[2]NHÂN VIÊN'!$H:$I,2,0),"")</f>
        <v>Dương Thị Kim Hồng</v>
      </c>
      <c r="N336" s="88" t="s">
        <v>7515</v>
      </c>
      <c r="O336" s="82"/>
    </row>
    <row r="337" spans="1:15" hidden="1" x14ac:dyDescent="0.25">
      <c r="A337" s="87" t="s">
        <v>8505</v>
      </c>
      <c r="B337" s="86" t="s">
        <v>7508</v>
      </c>
      <c r="C337" s="87" t="s">
        <v>8506</v>
      </c>
      <c r="D337" s="87" t="s">
        <v>8507</v>
      </c>
      <c r="E337" s="87" t="s">
        <v>7512</v>
      </c>
      <c r="F337" s="87"/>
      <c r="G337" s="87" t="s">
        <v>7674</v>
      </c>
      <c r="H337" s="87" t="s">
        <v>1837</v>
      </c>
      <c r="I337" s="87" t="str">
        <f>+IFERROR(VLOOKUP($H337,'[2]NHÂN VIÊN'!$B:$C,2,0),"")</f>
        <v/>
      </c>
      <c r="J337" s="87" t="str">
        <f t="shared" si="5"/>
        <v>-</v>
      </c>
      <c r="K337" s="87" t="s">
        <v>7514</v>
      </c>
      <c r="L337" s="87" t="s">
        <v>7514</v>
      </c>
      <c r="M337" s="87" t="str">
        <f>+IFERROR(VLOOKUP($K337,'[2]NHÂN VIÊN'!$H:$I,2,0),"")</f>
        <v>Dương Thị Kim Hồng</v>
      </c>
      <c r="N337" s="88" t="s">
        <v>7515</v>
      </c>
      <c r="O337" s="82"/>
    </row>
    <row r="338" spans="1:15" hidden="1" x14ac:dyDescent="0.25">
      <c r="A338" s="87" t="s">
        <v>8508</v>
      </c>
      <c r="B338" s="86" t="s">
        <v>7508</v>
      </c>
      <c r="C338" s="87" t="s">
        <v>8509</v>
      </c>
      <c r="D338" s="87" t="s">
        <v>8510</v>
      </c>
      <c r="E338" s="87" t="s">
        <v>7512</v>
      </c>
      <c r="F338" s="87"/>
      <c r="G338" s="87" t="s">
        <v>7567</v>
      </c>
      <c r="H338" s="87" t="s">
        <v>1837</v>
      </c>
      <c r="I338" s="87" t="str">
        <f>+IFERROR(VLOOKUP($H338,'[2]NHÂN VIÊN'!$B:$C,2,0),"")</f>
        <v/>
      </c>
      <c r="J338" s="87" t="str">
        <f t="shared" si="5"/>
        <v>-</v>
      </c>
      <c r="K338" s="87" t="s">
        <v>7514</v>
      </c>
      <c r="L338" s="87" t="s">
        <v>7514</v>
      </c>
      <c r="M338" s="87" t="str">
        <f>+IFERROR(VLOOKUP($K338,'[2]NHÂN VIÊN'!$H:$I,2,0),"")</f>
        <v>Dương Thị Kim Hồng</v>
      </c>
      <c r="N338" s="88" t="s">
        <v>7515</v>
      </c>
      <c r="O338" s="82"/>
    </row>
    <row r="339" spans="1:15" hidden="1" x14ac:dyDescent="0.25">
      <c r="A339" s="87" t="s">
        <v>8511</v>
      </c>
      <c r="B339" s="86" t="s">
        <v>7508</v>
      </c>
      <c r="C339" s="87" t="s">
        <v>8512</v>
      </c>
      <c r="D339" s="87" t="s">
        <v>8513</v>
      </c>
      <c r="E339" s="87" t="s">
        <v>7512</v>
      </c>
      <c r="F339" s="87"/>
      <c r="G339" s="87" t="s">
        <v>7553</v>
      </c>
      <c r="H339" s="87" t="s">
        <v>1837</v>
      </c>
      <c r="I339" s="87" t="str">
        <f>+IFERROR(VLOOKUP($H339,'[2]NHÂN VIÊN'!$B:$C,2,0),"")</f>
        <v/>
      </c>
      <c r="J339" s="87" t="str">
        <f t="shared" si="5"/>
        <v>-</v>
      </c>
      <c r="K339" s="87" t="s">
        <v>7514</v>
      </c>
      <c r="L339" s="87" t="s">
        <v>7514</v>
      </c>
      <c r="M339" s="87" t="str">
        <f>+IFERROR(VLOOKUP($K339,'[2]NHÂN VIÊN'!$H:$I,2,0),"")</f>
        <v>Dương Thị Kim Hồng</v>
      </c>
      <c r="N339" s="88" t="s">
        <v>7515</v>
      </c>
      <c r="O339" s="82"/>
    </row>
    <row r="340" spans="1:15" hidden="1" x14ac:dyDescent="0.25">
      <c r="A340" s="87" t="s">
        <v>8514</v>
      </c>
      <c r="B340" s="86" t="s">
        <v>7508</v>
      </c>
      <c r="C340" s="87" t="s">
        <v>8515</v>
      </c>
      <c r="D340" s="87" t="s">
        <v>8516</v>
      </c>
      <c r="E340" s="87" t="s">
        <v>7512</v>
      </c>
      <c r="F340" s="87"/>
      <c r="G340" s="87" t="s">
        <v>7553</v>
      </c>
      <c r="H340" s="87" t="s">
        <v>1837</v>
      </c>
      <c r="I340" s="87" t="str">
        <f>+IFERROR(VLOOKUP($H340,'[2]NHÂN VIÊN'!$B:$C,2,0),"")</f>
        <v/>
      </c>
      <c r="J340" s="87" t="str">
        <f t="shared" si="5"/>
        <v>-</v>
      </c>
      <c r="K340" s="87" t="s">
        <v>7514</v>
      </c>
      <c r="L340" s="87" t="s">
        <v>7514</v>
      </c>
      <c r="M340" s="87" t="str">
        <f>+IFERROR(VLOOKUP($K340,'[2]NHÂN VIÊN'!$H:$I,2,0),"")</f>
        <v>Dương Thị Kim Hồng</v>
      </c>
      <c r="N340" s="88" t="s">
        <v>7515</v>
      </c>
      <c r="O340" s="82"/>
    </row>
    <row r="341" spans="1:15" hidden="1" x14ac:dyDescent="0.25">
      <c r="A341" s="87" t="s">
        <v>8517</v>
      </c>
      <c r="B341" s="86" t="s">
        <v>7508</v>
      </c>
      <c r="C341" s="87" t="s">
        <v>8518</v>
      </c>
      <c r="D341" s="87" t="s">
        <v>8519</v>
      </c>
      <c r="E341" s="87" t="s">
        <v>7512</v>
      </c>
      <c r="F341" s="87"/>
      <c r="G341" s="87" t="s">
        <v>7584</v>
      </c>
      <c r="H341" s="87" t="s">
        <v>1837</v>
      </c>
      <c r="I341" s="87" t="str">
        <f>+IFERROR(VLOOKUP($H341,'[2]NHÂN VIÊN'!$B:$C,2,0),"")</f>
        <v/>
      </c>
      <c r="J341" s="87" t="str">
        <f t="shared" si="5"/>
        <v>-</v>
      </c>
      <c r="K341" s="87" t="s">
        <v>7514</v>
      </c>
      <c r="L341" s="87" t="s">
        <v>7514</v>
      </c>
      <c r="M341" s="87" t="str">
        <f>+IFERROR(VLOOKUP($K341,'[2]NHÂN VIÊN'!$H:$I,2,0),"")</f>
        <v>Dương Thị Kim Hồng</v>
      </c>
      <c r="N341" s="88" t="s">
        <v>7515</v>
      </c>
      <c r="O341" s="82"/>
    </row>
    <row r="342" spans="1:15" hidden="1" x14ac:dyDescent="0.25">
      <c r="A342" s="87" t="s">
        <v>8520</v>
      </c>
      <c r="B342" s="86" t="s">
        <v>7508</v>
      </c>
      <c r="C342" s="87" t="s">
        <v>8521</v>
      </c>
      <c r="D342" s="87" t="s">
        <v>8522</v>
      </c>
      <c r="E342" s="87" t="s">
        <v>7512</v>
      </c>
      <c r="F342" s="87" t="s">
        <v>7442</v>
      </c>
      <c r="G342" s="87" t="s">
        <v>7402</v>
      </c>
      <c r="H342" s="87" t="s">
        <v>7403</v>
      </c>
      <c r="I342" s="87" t="str">
        <f>+IFERROR(VLOOKUP($H342,'[2]NHÂN VIÊN'!$B:$C,2,0),"")</f>
        <v>Hứa Thị Ngọc Thơ</v>
      </c>
      <c r="J342" s="87" t="str">
        <f t="shared" si="5"/>
        <v>-</v>
      </c>
      <c r="K342" s="87" t="s">
        <v>7514</v>
      </c>
      <c r="L342" s="87" t="s">
        <v>7514</v>
      </c>
      <c r="M342" s="87" t="str">
        <f>+IFERROR(VLOOKUP($K342,'[2]NHÂN VIÊN'!$H:$I,2,0),"")</f>
        <v>Dương Thị Kim Hồng</v>
      </c>
      <c r="N342" s="88" t="s">
        <v>7515</v>
      </c>
      <c r="O342" s="82"/>
    </row>
    <row r="343" spans="1:15" hidden="1" x14ac:dyDescent="0.25">
      <c r="A343" s="87" t="s">
        <v>8523</v>
      </c>
      <c r="B343" s="86" t="s">
        <v>7508</v>
      </c>
      <c r="C343" s="87" t="s">
        <v>8524</v>
      </c>
      <c r="D343" s="87" t="s">
        <v>8525</v>
      </c>
      <c r="E343" s="87" t="s">
        <v>7512</v>
      </c>
      <c r="F343" s="87"/>
      <c r="G343" s="87" t="s">
        <v>7790</v>
      </c>
      <c r="H343" s="87" t="s">
        <v>1837</v>
      </c>
      <c r="I343" s="87" t="str">
        <f>+IFERROR(VLOOKUP($H343,'[2]NHÂN VIÊN'!$B:$C,2,0),"")</f>
        <v/>
      </c>
      <c r="J343" s="87" t="str">
        <f t="shared" si="5"/>
        <v>-</v>
      </c>
      <c r="K343" s="87" t="s">
        <v>7514</v>
      </c>
      <c r="L343" s="87" t="s">
        <v>7514</v>
      </c>
      <c r="M343" s="87" t="str">
        <f>+IFERROR(VLOOKUP($K343,'[2]NHÂN VIÊN'!$H:$I,2,0),"")</f>
        <v>Dương Thị Kim Hồng</v>
      </c>
      <c r="N343" s="88" t="s">
        <v>7515</v>
      </c>
      <c r="O343" s="82"/>
    </row>
    <row r="344" spans="1:15" hidden="1" x14ac:dyDescent="0.25">
      <c r="A344" s="87" t="s">
        <v>8526</v>
      </c>
      <c r="B344" s="86" t="s">
        <v>7508</v>
      </c>
      <c r="C344" s="87" t="s">
        <v>8527</v>
      </c>
      <c r="D344" s="87" t="s">
        <v>8528</v>
      </c>
      <c r="E344" s="87" t="s">
        <v>7512</v>
      </c>
      <c r="F344" s="87"/>
      <c r="G344" s="87" t="s">
        <v>7553</v>
      </c>
      <c r="H344" s="87" t="s">
        <v>1837</v>
      </c>
      <c r="I344" s="87" t="str">
        <f>+IFERROR(VLOOKUP($H344,'[2]NHÂN VIÊN'!$B:$C,2,0),"")</f>
        <v/>
      </c>
      <c r="J344" s="87" t="str">
        <f t="shared" si="5"/>
        <v>-</v>
      </c>
      <c r="K344" s="87" t="s">
        <v>7514</v>
      </c>
      <c r="L344" s="87" t="s">
        <v>7514</v>
      </c>
      <c r="M344" s="87" t="str">
        <f>+IFERROR(VLOOKUP($K344,'[2]NHÂN VIÊN'!$H:$I,2,0),"")</f>
        <v>Dương Thị Kim Hồng</v>
      </c>
      <c r="N344" s="88" t="s">
        <v>7515</v>
      </c>
      <c r="O344" s="82"/>
    </row>
    <row r="345" spans="1:15" hidden="1" x14ac:dyDescent="0.25">
      <c r="A345" s="87" t="s">
        <v>8529</v>
      </c>
      <c r="B345" s="86" t="s">
        <v>7508</v>
      </c>
      <c r="C345" s="87" t="s">
        <v>8530</v>
      </c>
      <c r="D345" s="87" t="s">
        <v>8531</v>
      </c>
      <c r="E345" s="87" t="s">
        <v>7512</v>
      </c>
      <c r="F345" s="87"/>
      <c r="G345" s="87" t="s">
        <v>7523</v>
      </c>
      <c r="H345" s="87" t="s">
        <v>1837</v>
      </c>
      <c r="I345" s="87" t="str">
        <f>+IFERROR(VLOOKUP($H345,'[2]NHÂN VIÊN'!$B:$C,2,0),"")</f>
        <v/>
      </c>
      <c r="J345" s="87" t="str">
        <f t="shared" si="5"/>
        <v>-</v>
      </c>
      <c r="K345" s="87" t="s">
        <v>7514</v>
      </c>
      <c r="L345" s="87" t="s">
        <v>7514</v>
      </c>
      <c r="M345" s="87" t="str">
        <f>+IFERROR(VLOOKUP($K345,'[2]NHÂN VIÊN'!$H:$I,2,0),"")</f>
        <v>Dương Thị Kim Hồng</v>
      </c>
      <c r="N345" s="88" t="s">
        <v>7515</v>
      </c>
      <c r="O345" s="82"/>
    </row>
    <row r="346" spans="1:15" hidden="1" x14ac:dyDescent="0.25">
      <c r="A346" s="87" t="s">
        <v>8532</v>
      </c>
      <c r="B346" s="86" t="s">
        <v>7508</v>
      </c>
      <c r="C346" s="87" t="s">
        <v>8533</v>
      </c>
      <c r="D346" s="87" t="s">
        <v>8534</v>
      </c>
      <c r="E346" s="87" t="s">
        <v>7512</v>
      </c>
      <c r="F346" s="87"/>
      <c r="G346" s="87" t="s">
        <v>7629</v>
      </c>
      <c r="H346" s="87" t="s">
        <v>1837</v>
      </c>
      <c r="I346" s="87" t="str">
        <f>+IFERROR(VLOOKUP($H346,'[2]NHÂN VIÊN'!$B:$C,2,0),"")</f>
        <v/>
      </c>
      <c r="J346" s="87" t="str">
        <f t="shared" si="5"/>
        <v>-</v>
      </c>
      <c r="K346" s="87" t="s">
        <v>7514</v>
      </c>
      <c r="L346" s="87" t="s">
        <v>7514</v>
      </c>
      <c r="M346" s="87" t="str">
        <f>+IFERROR(VLOOKUP($K346,'[2]NHÂN VIÊN'!$H:$I,2,0),"")</f>
        <v>Dương Thị Kim Hồng</v>
      </c>
      <c r="N346" s="88" t="s">
        <v>7515</v>
      </c>
      <c r="O346" s="82"/>
    </row>
    <row r="347" spans="1:15" hidden="1" x14ac:dyDescent="0.25">
      <c r="A347" s="87" t="s">
        <v>8535</v>
      </c>
      <c r="B347" s="86" t="s">
        <v>7508</v>
      </c>
      <c r="C347" s="87" t="s">
        <v>8536</v>
      </c>
      <c r="D347" s="87" t="s">
        <v>8537</v>
      </c>
      <c r="E347" s="87" t="s">
        <v>7512</v>
      </c>
      <c r="F347" s="87"/>
      <c r="G347" s="87" t="s">
        <v>7790</v>
      </c>
      <c r="H347" s="87" t="s">
        <v>1837</v>
      </c>
      <c r="I347" s="87" t="str">
        <f>+IFERROR(VLOOKUP($H347,'[2]NHÂN VIÊN'!$B:$C,2,0),"")</f>
        <v/>
      </c>
      <c r="J347" s="87" t="str">
        <f t="shared" si="5"/>
        <v>-</v>
      </c>
      <c r="K347" s="87" t="s">
        <v>7514</v>
      </c>
      <c r="L347" s="87" t="s">
        <v>7514</v>
      </c>
      <c r="M347" s="87" t="str">
        <f>+IFERROR(VLOOKUP($K347,'[2]NHÂN VIÊN'!$H:$I,2,0),"")</f>
        <v>Dương Thị Kim Hồng</v>
      </c>
      <c r="N347" s="88" t="s">
        <v>7515</v>
      </c>
      <c r="O347" s="82"/>
    </row>
    <row r="348" spans="1:15" hidden="1" x14ac:dyDescent="0.25">
      <c r="A348" s="87" t="s">
        <v>8538</v>
      </c>
      <c r="B348" s="86" t="s">
        <v>7508</v>
      </c>
      <c r="C348" s="87" t="s">
        <v>8539</v>
      </c>
      <c r="D348" s="87" t="s">
        <v>8540</v>
      </c>
      <c r="E348" s="87" t="s">
        <v>7512</v>
      </c>
      <c r="F348" s="87"/>
      <c r="G348" s="87" t="s">
        <v>7790</v>
      </c>
      <c r="H348" s="87" t="s">
        <v>1837</v>
      </c>
      <c r="I348" s="87" t="str">
        <f>+IFERROR(VLOOKUP($H348,'[2]NHÂN VIÊN'!$B:$C,2,0),"")</f>
        <v/>
      </c>
      <c r="J348" s="87" t="str">
        <f t="shared" si="5"/>
        <v>-</v>
      </c>
      <c r="K348" s="87" t="s">
        <v>7514</v>
      </c>
      <c r="L348" s="87" t="s">
        <v>7514</v>
      </c>
      <c r="M348" s="87" t="str">
        <f>+IFERROR(VLOOKUP($K348,'[2]NHÂN VIÊN'!$H:$I,2,0),"")</f>
        <v>Dương Thị Kim Hồng</v>
      </c>
      <c r="N348" s="88" t="s">
        <v>7515</v>
      </c>
      <c r="O348" s="82"/>
    </row>
    <row r="349" spans="1:15" hidden="1" x14ac:dyDescent="0.25">
      <c r="A349" s="87" t="s">
        <v>8541</v>
      </c>
      <c r="B349" s="86" t="s">
        <v>7508</v>
      </c>
      <c r="C349" s="87" t="s">
        <v>8542</v>
      </c>
      <c r="D349" s="87" t="s">
        <v>8543</v>
      </c>
      <c r="E349" s="87" t="s">
        <v>7512</v>
      </c>
      <c r="F349" s="87" t="s">
        <v>7499</v>
      </c>
      <c r="G349" s="87" t="s">
        <v>7402</v>
      </c>
      <c r="H349" s="87" t="s">
        <v>7436</v>
      </c>
      <c r="I349" s="87" t="str">
        <f>+IFERROR(VLOOKUP($H349,'[2]NHÂN VIÊN'!$B:$C,2,0),"")</f>
        <v>Nguyễn Quốc Thái</v>
      </c>
      <c r="J349" s="87" t="str">
        <f t="shared" si="5"/>
        <v>-</v>
      </c>
      <c r="K349" s="87" t="s">
        <v>7514</v>
      </c>
      <c r="L349" s="87" t="s">
        <v>7514</v>
      </c>
      <c r="M349" s="87" t="str">
        <f>+IFERROR(VLOOKUP($K349,'[2]NHÂN VIÊN'!$H:$I,2,0),"")</f>
        <v>Dương Thị Kim Hồng</v>
      </c>
      <c r="N349" s="88" t="s">
        <v>7515</v>
      </c>
      <c r="O349" s="82"/>
    </row>
    <row r="350" spans="1:15" hidden="1" x14ac:dyDescent="0.25">
      <c r="A350" s="87" t="s">
        <v>8544</v>
      </c>
      <c r="B350" s="86" t="s">
        <v>7508</v>
      </c>
      <c r="C350" s="87" t="s">
        <v>8545</v>
      </c>
      <c r="D350" s="87" t="s">
        <v>8546</v>
      </c>
      <c r="E350" s="87" t="s">
        <v>7512</v>
      </c>
      <c r="F350" s="87"/>
      <c r="G350" s="87" t="s">
        <v>7567</v>
      </c>
      <c r="H350" s="87" t="s">
        <v>1837</v>
      </c>
      <c r="I350" s="87" t="str">
        <f>+IFERROR(VLOOKUP($H350,'[2]NHÂN VIÊN'!$B:$C,2,0),"")</f>
        <v/>
      </c>
      <c r="J350" s="87" t="str">
        <f t="shared" si="5"/>
        <v>-</v>
      </c>
      <c r="K350" s="87" t="s">
        <v>7514</v>
      </c>
      <c r="L350" s="87" t="s">
        <v>7514</v>
      </c>
      <c r="M350" s="87" t="str">
        <f>+IFERROR(VLOOKUP($K350,'[2]NHÂN VIÊN'!$H:$I,2,0),"")</f>
        <v>Dương Thị Kim Hồng</v>
      </c>
      <c r="N350" s="88" t="s">
        <v>7515</v>
      </c>
      <c r="O350" s="82"/>
    </row>
    <row r="351" spans="1:15" hidden="1" x14ac:dyDescent="0.25">
      <c r="A351" s="87" t="s">
        <v>8547</v>
      </c>
      <c r="B351" s="86" t="s">
        <v>7508</v>
      </c>
      <c r="C351" s="87" t="s">
        <v>8548</v>
      </c>
      <c r="D351" s="87" t="s">
        <v>8549</v>
      </c>
      <c r="E351" s="87" t="s">
        <v>7512</v>
      </c>
      <c r="F351" s="87"/>
      <c r="G351" s="87" t="s">
        <v>7424</v>
      </c>
      <c r="H351" s="87" t="s">
        <v>1837</v>
      </c>
      <c r="I351" s="87" t="str">
        <f>+IFERROR(VLOOKUP($H351,'[2]NHÂN VIÊN'!$B:$C,2,0),"")</f>
        <v/>
      </c>
      <c r="J351" s="87" t="str">
        <f t="shared" si="5"/>
        <v>-</v>
      </c>
      <c r="K351" s="87" t="s">
        <v>7514</v>
      </c>
      <c r="L351" s="87" t="s">
        <v>7514</v>
      </c>
      <c r="M351" s="87" t="str">
        <f>+IFERROR(VLOOKUP($K351,'[2]NHÂN VIÊN'!$H:$I,2,0),"")</f>
        <v>Dương Thị Kim Hồng</v>
      </c>
      <c r="N351" s="88" t="s">
        <v>7515</v>
      </c>
      <c r="O351" s="82"/>
    </row>
    <row r="352" spans="1:15" hidden="1" x14ac:dyDescent="0.25">
      <c r="A352" s="87" t="s">
        <v>8550</v>
      </c>
      <c r="B352" s="86" t="s">
        <v>7508</v>
      </c>
      <c r="C352" s="87" t="s">
        <v>8551</v>
      </c>
      <c r="D352" s="87" t="s">
        <v>8552</v>
      </c>
      <c r="E352" s="87" t="s">
        <v>7512</v>
      </c>
      <c r="F352" s="87"/>
      <c r="G352" s="87" t="s">
        <v>7790</v>
      </c>
      <c r="H352" s="87" t="s">
        <v>1837</v>
      </c>
      <c r="I352" s="87" t="str">
        <f>+IFERROR(VLOOKUP($H352,'[2]NHÂN VIÊN'!$B:$C,2,0),"")</f>
        <v/>
      </c>
      <c r="J352" s="87" t="str">
        <f t="shared" si="5"/>
        <v>-</v>
      </c>
      <c r="K352" s="87" t="s">
        <v>7514</v>
      </c>
      <c r="L352" s="87" t="s">
        <v>7514</v>
      </c>
      <c r="M352" s="87" t="str">
        <f>+IFERROR(VLOOKUP($K352,'[2]NHÂN VIÊN'!$H:$I,2,0),"")</f>
        <v>Dương Thị Kim Hồng</v>
      </c>
      <c r="N352" s="88" t="s">
        <v>7515</v>
      </c>
      <c r="O352" s="82"/>
    </row>
    <row r="353" spans="1:15" hidden="1" x14ac:dyDescent="0.25">
      <c r="A353" s="87" t="s">
        <v>8553</v>
      </c>
      <c r="B353" s="86" t="s">
        <v>7508</v>
      </c>
      <c r="C353" s="87" t="s">
        <v>8554</v>
      </c>
      <c r="D353" s="87" t="s">
        <v>8555</v>
      </c>
      <c r="E353" s="87" t="s">
        <v>7512</v>
      </c>
      <c r="F353" s="87"/>
      <c r="G353" s="87" t="s">
        <v>7499</v>
      </c>
      <c r="H353" s="87" t="s">
        <v>1837</v>
      </c>
      <c r="I353" s="87" t="str">
        <f>+IFERROR(VLOOKUP($H353,'[2]NHÂN VIÊN'!$B:$C,2,0),"")</f>
        <v/>
      </c>
      <c r="J353" s="87" t="str">
        <f t="shared" si="5"/>
        <v>-</v>
      </c>
      <c r="K353" s="87" t="s">
        <v>7514</v>
      </c>
      <c r="L353" s="87" t="s">
        <v>7514</v>
      </c>
      <c r="M353" s="87" t="str">
        <f>+IFERROR(VLOOKUP($K353,'[2]NHÂN VIÊN'!$H:$I,2,0),"")</f>
        <v>Dương Thị Kim Hồng</v>
      </c>
      <c r="N353" s="88" t="s">
        <v>7515</v>
      </c>
      <c r="O353" s="82"/>
    </row>
    <row r="354" spans="1:15" hidden="1" x14ac:dyDescent="0.25">
      <c r="A354" s="87" t="s">
        <v>8556</v>
      </c>
      <c r="B354" s="86" t="s">
        <v>7508</v>
      </c>
      <c r="C354" s="87" t="s">
        <v>8557</v>
      </c>
      <c r="D354" s="87" t="s">
        <v>8558</v>
      </c>
      <c r="E354" s="87" t="s">
        <v>7512</v>
      </c>
      <c r="F354" s="87"/>
      <c r="G354" s="87" t="s">
        <v>7598</v>
      </c>
      <c r="H354" s="87" t="s">
        <v>1837</v>
      </c>
      <c r="I354" s="87" t="str">
        <f>+IFERROR(VLOOKUP($H354,'[2]NHÂN VIÊN'!$B:$C,2,0),"")</f>
        <v/>
      </c>
      <c r="J354" s="87" t="str">
        <f t="shared" si="5"/>
        <v>-</v>
      </c>
      <c r="K354" s="87" t="s">
        <v>7514</v>
      </c>
      <c r="L354" s="87" t="s">
        <v>7514</v>
      </c>
      <c r="M354" s="87" t="str">
        <f>+IFERROR(VLOOKUP($K354,'[2]NHÂN VIÊN'!$H:$I,2,0),"")</f>
        <v>Dương Thị Kim Hồng</v>
      </c>
      <c r="N354" s="88" t="s">
        <v>7515</v>
      </c>
      <c r="O354" s="82"/>
    </row>
    <row r="355" spans="1:15" hidden="1" x14ac:dyDescent="0.25">
      <c r="A355" s="87" t="s">
        <v>8559</v>
      </c>
      <c r="B355" s="86" t="s">
        <v>7508</v>
      </c>
      <c r="C355" s="87" t="s">
        <v>8560</v>
      </c>
      <c r="D355" s="87" t="s">
        <v>8561</v>
      </c>
      <c r="E355" s="87" t="s">
        <v>7512</v>
      </c>
      <c r="F355" s="87"/>
      <c r="G355" s="87" t="s">
        <v>7649</v>
      </c>
      <c r="H355" s="87" t="s">
        <v>1837</v>
      </c>
      <c r="I355" s="87" t="str">
        <f>+IFERROR(VLOOKUP($H355,'[2]NHÂN VIÊN'!$B:$C,2,0),"")</f>
        <v/>
      </c>
      <c r="J355" s="87" t="str">
        <f t="shared" si="5"/>
        <v>-</v>
      </c>
      <c r="K355" s="87" t="s">
        <v>7514</v>
      </c>
      <c r="L355" s="87" t="s">
        <v>7514</v>
      </c>
      <c r="M355" s="87" t="str">
        <f>+IFERROR(VLOOKUP($K355,'[2]NHÂN VIÊN'!$H:$I,2,0),"")</f>
        <v>Dương Thị Kim Hồng</v>
      </c>
      <c r="N355" s="88" t="s">
        <v>7515</v>
      </c>
      <c r="O355" s="82"/>
    </row>
    <row r="356" spans="1:15" hidden="1" x14ac:dyDescent="0.25">
      <c r="A356" s="87" t="s">
        <v>8562</v>
      </c>
      <c r="B356" s="86" t="s">
        <v>7508</v>
      </c>
      <c r="C356" s="87" t="s">
        <v>8563</v>
      </c>
      <c r="D356" s="87" t="s">
        <v>8564</v>
      </c>
      <c r="E356" s="87" t="s">
        <v>7512</v>
      </c>
      <c r="F356" s="87"/>
      <c r="G356" s="87" t="s">
        <v>7598</v>
      </c>
      <c r="H356" s="87" t="s">
        <v>1837</v>
      </c>
      <c r="I356" s="87" t="str">
        <f>+IFERROR(VLOOKUP($H356,'[2]NHÂN VIÊN'!$B:$C,2,0),"")</f>
        <v/>
      </c>
      <c r="J356" s="87" t="str">
        <f t="shared" si="5"/>
        <v>-</v>
      </c>
      <c r="K356" s="87" t="s">
        <v>7514</v>
      </c>
      <c r="L356" s="87" t="s">
        <v>7514</v>
      </c>
      <c r="M356" s="87" t="str">
        <f>+IFERROR(VLOOKUP($K356,'[2]NHÂN VIÊN'!$H:$I,2,0),"")</f>
        <v>Dương Thị Kim Hồng</v>
      </c>
      <c r="N356" s="88" t="s">
        <v>7515</v>
      </c>
      <c r="O356" s="82"/>
    </row>
    <row r="357" spans="1:15" hidden="1" x14ac:dyDescent="0.25">
      <c r="A357" s="87" t="s">
        <v>8565</v>
      </c>
      <c r="B357" s="86" t="s">
        <v>7508</v>
      </c>
      <c r="C357" s="87" t="s">
        <v>8566</v>
      </c>
      <c r="D357" s="87" t="s">
        <v>8567</v>
      </c>
      <c r="E357" s="87" t="s">
        <v>7512</v>
      </c>
      <c r="F357" s="87"/>
      <c r="G357" s="87" t="s">
        <v>7567</v>
      </c>
      <c r="H357" s="87" t="s">
        <v>1837</v>
      </c>
      <c r="I357" s="87" t="str">
        <f>+IFERROR(VLOOKUP($H357,'[2]NHÂN VIÊN'!$B:$C,2,0),"")</f>
        <v/>
      </c>
      <c r="J357" s="87" t="str">
        <f t="shared" si="5"/>
        <v>-</v>
      </c>
      <c r="K357" s="87" t="s">
        <v>7514</v>
      </c>
      <c r="L357" s="87" t="s">
        <v>7514</v>
      </c>
      <c r="M357" s="87" t="str">
        <f>+IFERROR(VLOOKUP($K357,'[2]NHÂN VIÊN'!$H:$I,2,0),"")</f>
        <v>Dương Thị Kim Hồng</v>
      </c>
      <c r="N357" s="88" t="s">
        <v>7515</v>
      </c>
      <c r="O357" s="82"/>
    </row>
    <row r="358" spans="1:15" hidden="1" x14ac:dyDescent="0.25">
      <c r="A358" s="87" t="s">
        <v>8568</v>
      </c>
      <c r="B358" s="86" t="s">
        <v>7508</v>
      </c>
      <c r="C358" s="87" t="s">
        <v>8569</v>
      </c>
      <c r="D358" s="87" t="s">
        <v>8570</v>
      </c>
      <c r="E358" s="87" t="s">
        <v>7512</v>
      </c>
      <c r="F358" s="87"/>
      <c r="G358" s="87" t="s">
        <v>7674</v>
      </c>
      <c r="H358" s="87" t="s">
        <v>1837</v>
      </c>
      <c r="I358" s="87" t="str">
        <f>+IFERROR(VLOOKUP($H358,'[2]NHÂN VIÊN'!$B:$C,2,0),"")</f>
        <v/>
      </c>
      <c r="J358" s="87" t="str">
        <f t="shared" si="5"/>
        <v>-</v>
      </c>
      <c r="K358" s="87" t="s">
        <v>7514</v>
      </c>
      <c r="L358" s="87" t="s">
        <v>7514</v>
      </c>
      <c r="M358" s="87" t="str">
        <f>+IFERROR(VLOOKUP($K358,'[2]NHÂN VIÊN'!$H:$I,2,0),"")</f>
        <v>Dương Thị Kim Hồng</v>
      </c>
      <c r="N358" s="88" t="s">
        <v>7515</v>
      </c>
      <c r="O358" s="82"/>
    </row>
    <row r="359" spans="1:15" hidden="1" x14ac:dyDescent="0.25">
      <c r="A359" s="87" t="s">
        <v>8571</v>
      </c>
      <c r="B359" s="86" t="s">
        <v>7508</v>
      </c>
      <c r="C359" s="87" t="s">
        <v>8572</v>
      </c>
      <c r="D359" s="87" t="s">
        <v>8573</v>
      </c>
      <c r="E359" s="87" t="s">
        <v>7512</v>
      </c>
      <c r="F359" s="87"/>
      <c r="G359" s="87" t="s">
        <v>7649</v>
      </c>
      <c r="H359" s="87" t="s">
        <v>1837</v>
      </c>
      <c r="I359" s="87" t="str">
        <f>+IFERROR(VLOOKUP($H359,'[2]NHÂN VIÊN'!$B:$C,2,0),"")</f>
        <v/>
      </c>
      <c r="J359" s="87" t="str">
        <f t="shared" si="5"/>
        <v>-</v>
      </c>
      <c r="K359" s="87" t="s">
        <v>7514</v>
      </c>
      <c r="L359" s="87" t="s">
        <v>7514</v>
      </c>
      <c r="M359" s="87" t="str">
        <f>+IFERROR(VLOOKUP($K359,'[2]NHÂN VIÊN'!$H:$I,2,0),"")</f>
        <v>Dương Thị Kim Hồng</v>
      </c>
      <c r="N359" s="88" t="s">
        <v>7515</v>
      </c>
      <c r="O359" s="82"/>
    </row>
    <row r="360" spans="1:15" hidden="1" x14ac:dyDescent="0.25">
      <c r="A360" s="87" t="s">
        <v>8574</v>
      </c>
      <c r="B360" s="86" t="s">
        <v>7508</v>
      </c>
      <c r="C360" s="87" t="s">
        <v>8575</v>
      </c>
      <c r="D360" s="87" t="s">
        <v>8576</v>
      </c>
      <c r="E360" s="87" t="s">
        <v>7512</v>
      </c>
      <c r="F360" s="87"/>
      <c r="G360" s="87" t="s">
        <v>7649</v>
      </c>
      <c r="H360" s="87" t="s">
        <v>1837</v>
      </c>
      <c r="I360" s="87" t="str">
        <f>+IFERROR(VLOOKUP($H360,'[2]NHÂN VIÊN'!$B:$C,2,0),"")</f>
        <v/>
      </c>
      <c r="J360" s="87" t="str">
        <f t="shared" si="5"/>
        <v>-</v>
      </c>
      <c r="K360" s="87" t="s">
        <v>7514</v>
      </c>
      <c r="L360" s="87" t="s">
        <v>7514</v>
      </c>
      <c r="M360" s="87" t="str">
        <f>+IFERROR(VLOOKUP($K360,'[2]NHÂN VIÊN'!$H:$I,2,0),"")</f>
        <v>Dương Thị Kim Hồng</v>
      </c>
      <c r="N360" s="88" t="s">
        <v>7515</v>
      </c>
      <c r="O360" s="82"/>
    </row>
    <row r="361" spans="1:15" hidden="1" x14ac:dyDescent="0.25">
      <c r="A361" s="87" t="s">
        <v>8577</v>
      </c>
      <c r="B361" s="86" t="s">
        <v>7508</v>
      </c>
      <c r="C361" s="87" t="s">
        <v>8578</v>
      </c>
      <c r="D361" s="87" t="s">
        <v>8579</v>
      </c>
      <c r="E361" s="87" t="s">
        <v>7512</v>
      </c>
      <c r="F361" s="87"/>
      <c r="G361" s="87" t="s">
        <v>7584</v>
      </c>
      <c r="H361" s="87" t="s">
        <v>1837</v>
      </c>
      <c r="I361" s="87" t="str">
        <f>+IFERROR(VLOOKUP($H361,'[2]NHÂN VIÊN'!$B:$C,2,0),"")</f>
        <v/>
      </c>
      <c r="J361" s="87" t="str">
        <f t="shared" si="5"/>
        <v>-</v>
      </c>
      <c r="K361" s="87" t="s">
        <v>7514</v>
      </c>
      <c r="L361" s="87" t="s">
        <v>7514</v>
      </c>
      <c r="M361" s="87" t="str">
        <f>+IFERROR(VLOOKUP($K361,'[2]NHÂN VIÊN'!$H:$I,2,0),"")</f>
        <v>Dương Thị Kim Hồng</v>
      </c>
      <c r="N361" s="88" t="s">
        <v>7515</v>
      </c>
      <c r="O361" s="82"/>
    </row>
    <row r="362" spans="1:15" hidden="1" x14ac:dyDescent="0.25">
      <c r="A362" s="87" t="s">
        <v>8580</v>
      </c>
      <c r="B362" s="86" t="s">
        <v>7508</v>
      </c>
      <c r="C362" s="87" t="s">
        <v>8581</v>
      </c>
      <c r="D362" s="87" t="s">
        <v>8582</v>
      </c>
      <c r="E362" s="87" t="s">
        <v>7512</v>
      </c>
      <c r="F362" s="87"/>
      <c r="G362" s="87" t="s">
        <v>7553</v>
      </c>
      <c r="H362" s="87" t="s">
        <v>1837</v>
      </c>
      <c r="I362" s="87" t="str">
        <f>+IFERROR(VLOOKUP($H362,'[2]NHÂN VIÊN'!$B:$C,2,0),"")</f>
        <v/>
      </c>
      <c r="J362" s="87" t="str">
        <f t="shared" si="5"/>
        <v>-</v>
      </c>
      <c r="K362" s="87" t="s">
        <v>7514</v>
      </c>
      <c r="L362" s="87" t="s">
        <v>7514</v>
      </c>
      <c r="M362" s="87" t="str">
        <f>+IFERROR(VLOOKUP($K362,'[2]NHÂN VIÊN'!$H:$I,2,0),"")</f>
        <v>Dương Thị Kim Hồng</v>
      </c>
      <c r="N362" s="88" t="s">
        <v>7515</v>
      </c>
      <c r="O362" s="82"/>
    </row>
    <row r="363" spans="1:15" hidden="1" x14ac:dyDescent="0.25">
      <c r="A363" s="87" t="s">
        <v>8583</v>
      </c>
      <c r="B363" s="86" t="s">
        <v>7508</v>
      </c>
      <c r="C363" s="87" t="s">
        <v>8584</v>
      </c>
      <c r="D363" s="87" t="s">
        <v>8585</v>
      </c>
      <c r="E363" s="87" t="s">
        <v>7512</v>
      </c>
      <c r="F363" s="87"/>
      <c r="G363" s="87" t="s">
        <v>7567</v>
      </c>
      <c r="H363" s="87" t="s">
        <v>1837</v>
      </c>
      <c r="I363" s="87" t="str">
        <f>+IFERROR(VLOOKUP($H363,'[2]NHÂN VIÊN'!$B:$C,2,0),"")</f>
        <v/>
      </c>
      <c r="J363" s="87" t="str">
        <f t="shared" si="5"/>
        <v>-</v>
      </c>
      <c r="K363" s="87" t="s">
        <v>7514</v>
      </c>
      <c r="L363" s="87" t="s">
        <v>7514</v>
      </c>
      <c r="M363" s="87" t="str">
        <f>+IFERROR(VLOOKUP($K363,'[2]NHÂN VIÊN'!$H:$I,2,0),"")</f>
        <v>Dương Thị Kim Hồng</v>
      </c>
      <c r="N363" s="88" t="s">
        <v>7515</v>
      </c>
      <c r="O363" s="82"/>
    </row>
    <row r="364" spans="1:15" hidden="1" x14ac:dyDescent="0.25">
      <c r="A364" s="87" t="s">
        <v>8586</v>
      </c>
      <c r="B364" s="86" t="s">
        <v>7508</v>
      </c>
      <c r="C364" s="87" t="s">
        <v>8587</v>
      </c>
      <c r="D364" s="87" t="s">
        <v>8588</v>
      </c>
      <c r="E364" s="87" t="s">
        <v>7512</v>
      </c>
      <c r="F364" s="87"/>
      <c r="G364" s="87" t="s">
        <v>7649</v>
      </c>
      <c r="H364" s="87" t="s">
        <v>1837</v>
      </c>
      <c r="I364" s="87" t="str">
        <f>+IFERROR(VLOOKUP($H364,'[2]NHÂN VIÊN'!$B:$C,2,0),"")</f>
        <v/>
      </c>
      <c r="J364" s="87" t="str">
        <f t="shared" si="5"/>
        <v>-</v>
      </c>
      <c r="K364" s="87" t="s">
        <v>7514</v>
      </c>
      <c r="L364" s="87" t="s">
        <v>7514</v>
      </c>
      <c r="M364" s="87" t="str">
        <f>+IFERROR(VLOOKUP($K364,'[2]NHÂN VIÊN'!$H:$I,2,0),"")</f>
        <v>Dương Thị Kim Hồng</v>
      </c>
      <c r="N364" s="88" t="s">
        <v>7515</v>
      </c>
      <c r="O364" s="82"/>
    </row>
    <row r="365" spans="1:15" hidden="1" x14ac:dyDescent="0.25">
      <c r="A365" s="87" t="s">
        <v>8589</v>
      </c>
      <c r="B365" s="86" t="s">
        <v>7508</v>
      </c>
      <c r="C365" s="87" t="s">
        <v>8590</v>
      </c>
      <c r="D365" s="87" t="s">
        <v>8591</v>
      </c>
      <c r="E365" s="87" t="s">
        <v>7512</v>
      </c>
      <c r="F365" s="87" t="s">
        <v>7499</v>
      </c>
      <c r="G365" s="87" t="s">
        <v>7402</v>
      </c>
      <c r="H365" s="87" t="s">
        <v>7436</v>
      </c>
      <c r="I365" s="87" t="str">
        <f>+IFERROR(VLOOKUP($H365,'[2]NHÂN VIÊN'!$B:$C,2,0),"")</f>
        <v>Nguyễn Quốc Thái</v>
      </c>
      <c r="J365" s="87" t="str">
        <f t="shared" si="5"/>
        <v>-</v>
      </c>
      <c r="K365" s="87" t="s">
        <v>7514</v>
      </c>
      <c r="L365" s="87" t="s">
        <v>7514</v>
      </c>
      <c r="M365" s="87" t="str">
        <f>+IFERROR(VLOOKUP($K365,'[2]NHÂN VIÊN'!$H:$I,2,0),"")</f>
        <v>Dương Thị Kim Hồng</v>
      </c>
      <c r="N365" s="88" t="s">
        <v>7515</v>
      </c>
      <c r="O365" s="82"/>
    </row>
    <row r="366" spans="1:15" hidden="1" x14ac:dyDescent="0.25">
      <c r="A366" s="87" t="s">
        <v>8592</v>
      </c>
      <c r="B366" s="86" t="s">
        <v>7508</v>
      </c>
      <c r="C366" s="87" t="s">
        <v>8593</v>
      </c>
      <c r="D366" s="87" t="s">
        <v>8594</v>
      </c>
      <c r="E366" s="87" t="s">
        <v>7512</v>
      </c>
      <c r="F366" s="87" t="s">
        <v>7938</v>
      </c>
      <c r="G366" s="87" t="s">
        <v>7402</v>
      </c>
      <c r="H366" s="87" t="s">
        <v>7436</v>
      </c>
      <c r="I366" s="87" t="str">
        <f>+IFERROR(VLOOKUP($H366,'[2]NHÂN VIÊN'!$B:$C,2,0),"")</f>
        <v>Nguyễn Quốc Thái</v>
      </c>
      <c r="J366" s="87" t="str">
        <f t="shared" si="5"/>
        <v>-</v>
      </c>
      <c r="K366" s="87" t="s">
        <v>7514</v>
      </c>
      <c r="L366" s="87" t="s">
        <v>7514</v>
      </c>
      <c r="M366" s="87" t="str">
        <f>+IFERROR(VLOOKUP($K366,'[2]NHÂN VIÊN'!$H:$I,2,0),"")</f>
        <v>Dương Thị Kim Hồng</v>
      </c>
      <c r="N366" s="88" t="s">
        <v>7515</v>
      </c>
      <c r="O366" s="82"/>
    </row>
    <row r="367" spans="1:15" hidden="1" x14ac:dyDescent="0.25">
      <c r="A367" s="87" t="s">
        <v>8595</v>
      </c>
      <c r="B367" s="86" t="s">
        <v>7508</v>
      </c>
      <c r="C367" s="87" t="s">
        <v>8596</v>
      </c>
      <c r="D367" s="87" t="s">
        <v>8597</v>
      </c>
      <c r="E367" s="87" t="s">
        <v>7512</v>
      </c>
      <c r="F367" s="87" t="s">
        <v>7925</v>
      </c>
      <c r="G367" s="87" t="s">
        <v>7402</v>
      </c>
      <c r="H367" s="87" t="s">
        <v>7418</v>
      </c>
      <c r="I367" s="87" t="str">
        <f>+IFERROR(VLOOKUP($H367,'[2]NHÂN VIÊN'!$B:$C,2,0),"")</f>
        <v>Trần Hạo Nhị</v>
      </c>
      <c r="J367" s="87" t="str">
        <f t="shared" si="5"/>
        <v>-</v>
      </c>
      <c r="K367" s="87" t="s">
        <v>7514</v>
      </c>
      <c r="L367" s="87" t="s">
        <v>7514</v>
      </c>
      <c r="M367" s="87" t="str">
        <f>+IFERROR(VLOOKUP($K367,'[2]NHÂN VIÊN'!$H:$I,2,0),"")</f>
        <v>Dương Thị Kim Hồng</v>
      </c>
      <c r="N367" s="88" t="s">
        <v>7515</v>
      </c>
      <c r="O367" s="82"/>
    </row>
    <row r="368" spans="1:15" hidden="1" x14ac:dyDescent="0.25">
      <c r="A368" s="87" t="s">
        <v>8598</v>
      </c>
      <c r="B368" s="86" t="s">
        <v>7508</v>
      </c>
      <c r="C368" s="87" t="s">
        <v>8599</v>
      </c>
      <c r="D368" s="87" t="s">
        <v>8600</v>
      </c>
      <c r="E368" s="87" t="s">
        <v>7512</v>
      </c>
      <c r="F368" s="87"/>
      <c r="G368" s="87" t="s">
        <v>7567</v>
      </c>
      <c r="H368" s="87" t="s">
        <v>1837</v>
      </c>
      <c r="I368" s="87" t="str">
        <f>+IFERROR(VLOOKUP($H368,'[2]NHÂN VIÊN'!$B:$C,2,0),"")</f>
        <v/>
      </c>
      <c r="J368" s="87" t="str">
        <f t="shared" si="5"/>
        <v>-</v>
      </c>
      <c r="K368" s="87" t="s">
        <v>7514</v>
      </c>
      <c r="L368" s="87" t="s">
        <v>7514</v>
      </c>
      <c r="M368" s="87" t="str">
        <f>+IFERROR(VLOOKUP($K368,'[2]NHÂN VIÊN'!$H:$I,2,0),"")</f>
        <v>Dương Thị Kim Hồng</v>
      </c>
      <c r="N368" s="88" t="s">
        <v>7515</v>
      </c>
      <c r="O368" s="82"/>
    </row>
    <row r="369" spans="1:15" hidden="1" x14ac:dyDescent="0.25">
      <c r="A369" s="87" t="s">
        <v>8601</v>
      </c>
      <c r="B369" s="86" t="s">
        <v>7508</v>
      </c>
      <c r="C369" s="87" t="s">
        <v>8602</v>
      </c>
      <c r="D369" s="87" t="s">
        <v>8603</v>
      </c>
      <c r="E369" s="87" t="s">
        <v>7512</v>
      </c>
      <c r="F369" s="87"/>
      <c r="G369" s="87" t="s">
        <v>7567</v>
      </c>
      <c r="H369" s="87" t="s">
        <v>1837</v>
      </c>
      <c r="I369" s="87" t="str">
        <f>+IFERROR(VLOOKUP($H369,'[2]NHÂN VIÊN'!$B:$C,2,0),"")</f>
        <v/>
      </c>
      <c r="J369" s="87" t="str">
        <f t="shared" si="5"/>
        <v>-</v>
      </c>
      <c r="K369" s="87" t="s">
        <v>7514</v>
      </c>
      <c r="L369" s="87" t="s">
        <v>7514</v>
      </c>
      <c r="M369" s="87" t="str">
        <f>+IFERROR(VLOOKUP($K369,'[2]NHÂN VIÊN'!$H:$I,2,0),"")</f>
        <v>Dương Thị Kim Hồng</v>
      </c>
      <c r="N369" s="88" t="s">
        <v>7515</v>
      </c>
      <c r="O369" s="82"/>
    </row>
    <row r="370" spans="1:15" hidden="1" x14ac:dyDescent="0.25">
      <c r="A370" s="87" t="s">
        <v>8604</v>
      </c>
      <c r="B370" s="86" t="s">
        <v>7508</v>
      </c>
      <c r="C370" s="87" t="s">
        <v>8605</v>
      </c>
      <c r="D370" s="87" t="s">
        <v>8606</v>
      </c>
      <c r="E370" s="87" t="s">
        <v>7512</v>
      </c>
      <c r="F370" s="87"/>
      <c r="G370" s="87" t="s">
        <v>7553</v>
      </c>
      <c r="H370" s="87" t="s">
        <v>1837</v>
      </c>
      <c r="I370" s="87" t="str">
        <f>+IFERROR(VLOOKUP($H370,'[2]NHÂN VIÊN'!$B:$C,2,0),"")</f>
        <v/>
      </c>
      <c r="J370" s="87" t="str">
        <f t="shared" si="5"/>
        <v>-</v>
      </c>
      <c r="K370" s="87" t="s">
        <v>7514</v>
      </c>
      <c r="L370" s="87" t="s">
        <v>7514</v>
      </c>
      <c r="M370" s="87" t="str">
        <f>+IFERROR(VLOOKUP($K370,'[2]NHÂN VIÊN'!$H:$I,2,0),"")</f>
        <v>Dương Thị Kim Hồng</v>
      </c>
      <c r="N370" s="88" t="s">
        <v>7515</v>
      </c>
      <c r="O370" s="82"/>
    </row>
    <row r="371" spans="1:15" hidden="1" x14ac:dyDescent="0.25">
      <c r="A371" s="87" t="s">
        <v>8607</v>
      </c>
      <c r="B371" s="86" t="s">
        <v>7508</v>
      </c>
      <c r="C371" s="87" t="s">
        <v>8608</v>
      </c>
      <c r="D371" s="87" t="s">
        <v>8609</v>
      </c>
      <c r="E371" s="87" t="s">
        <v>7512</v>
      </c>
      <c r="F371" s="87"/>
      <c r="G371" s="87" t="s">
        <v>7553</v>
      </c>
      <c r="H371" s="87" t="s">
        <v>1837</v>
      </c>
      <c r="I371" s="87" t="str">
        <f>+IFERROR(VLOOKUP($H371,'[2]NHÂN VIÊN'!$B:$C,2,0),"")</f>
        <v/>
      </c>
      <c r="J371" s="87" t="str">
        <f t="shared" si="5"/>
        <v>-</v>
      </c>
      <c r="K371" s="87" t="s">
        <v>7514</v>
      </c>
      <c r="L371" s="87" t="s">
        <v>7514</v>
      </c>
      <c r="M371" s="87" t="str">
        <f>+IFERROR(VLOOKUP($K371,'[2]NHÂN VIÊN'!$H:$I,2,0),"")</f>
        <v>Dương Thị Kim Hồng</v>
      </c>
      <c r="N371" s="88" t="s">
        <v>7515</v>
      </c>
      <c r="O371" s="82"/>
    </row>
    <row r="372" spans="1:15" hidden="1" x14ac:dyDescent="0.25">
      <c r="A372" s="87" t="s">
        <v>8610</v>
      </c>
      <c r="B372" s="86" t="s">
        <v>7508</v>
      </c>
      <c r="C372" s="87" t="s">
        <v>8611</v>
      </c>
      <c r="D372" s="87" t="s">
        <v>8612</v>
      </c>
      <c r="E372" s="87" t="s">
        <v>7512</v>
      </c>
      <c r="F372" s="87" t="s">
        <v>7513</v>
      </c>
      <c r="G372" s="87" t="s">
        <v>7402</v>
      </c>
      <c r="H372" s="87" t="s">
        <v>7418</v>
      </c>
      <c r="I372" s="87" t="str">
        <f>+IFERROR(VLOOKUP($H372,'[2]NHÂN VIÊN'!$B:$C,2,0),"")</f>
        <v>Trần Hạo Nhị</v>
      </c>
      <c r="J372" s="87" t="str">
        <f t="shared" si="5"/>
        <v>-</v>
      </c>
      <c r="K372" s="87" t="s">
        <v>7514</v>
      </c>
      <c r="L372" s="87" t="s">
        <v>7514</v>
      </c>
      <c r="M372" s="87" t="str">
        <f>+IFERROR(VLOOKUP($K372,'[2]NHÂN VIÊN'!$H:$I,2,0),"")</f>
        <v>Dương Thị Kim Hồng</v>
      </c>
      <c r="N372" s="88" t="s">
        <v>7515</v>
      </c>
      <c r="O372" s="82"/>
    </row>
    <row r="373" spans="1:15" hidden="1" x14ac:dyDescent="0.25">
      <c r="A373" s="87" t="s">
        <v>8613</v>
      </c>
      <c r="B373" s="86" t="s">
        <v>7508</v>
      </c>
      <c r="C373" s="87" t="s">
        <v>8614</v>
      </c>
      <c r="D373" s="87" t="s">
        <v>8615</v>
      </c>
      <c r="E373" s="87" t="s">
        <v>7512</v>
      </c>
      <c r="F373" s="87"/>
      <c r="G373" s="87" t="s">
        <v>7567</v>
      </c>
      <c r="H373" s="87" t="s">
        <v>1837</v>
      </c>
      <c r="I373" s="87" t="str">
        <f>+IFERROR(VLOOKUP($H373,'[2]NHÂN VIÊN'!$B:$C,2,0),"")</f>
        <v/>
      </c>
      <c r="J373" s="87" t="str">
        <f t="shared" si="5"/>
        <v>-</v>
      </c>
      <c r="K373" s="87" t="s">
        <v>7514</v>
      </c>
      <c r="L373" s="87" t="s">
        <v>7514</v>
      </c>
      <c r="M373" s="87" t="str">
        <f>+IFERROR(VLOOKUP($K373,'[2]NHÂN VIÊN'!$H:$I,2,0),"")</f>
        <v>Dương Thị Kim Hồng</v>
      </c>
      <c r="N373" s="88" t="s">
        <v>7515</v>
      </c>
      <c r="O373" s="82"/>
    </row>
    <row r="374" spans="1:15" hidden="1" x14ac:dyDescent="0.25">
      <c r="A374" s="87" t="s">
        <v>8616</v>
      </c>
      <c r="B374" s="86" t="s">
        <v>7508</v>
      </c>
      <c r="C374" s="87" t="s">
        <v>8617</v>
      </c>
      <c r="D374" s="87" t="s">
        <v>8618</v>
      </c>
      <c r="E374" s="87" t="s">
        <v>7512</v>
      </c>
      <c r="F374" s="87"/>
      <c r="G374" s="87" t="s">
        <v>7567</v>
      </c>
      <c r="H374" s="87" t="s">
        <v>1837</v>
      </c>
      <c r="I374" s="87" t="str">
        <f>+IFERROR(VLOOKUP($H374,'[2]NHÂN VIÊN'!$B:$C,2,0),"")</f>
        <v/>
      </c>
      <c r="J374" s="87" t="str">
        <f t="shared" si="5"/>
        <v>-</v>
      </c>
      <c r="K374" s="87" t="s">
        <v>7514</v>
      </c>
      <c r="L374" s="87" t="s">
        <v>7514</v>
      </c>
      <c r="M374" s="87" t="str">
        <f>+IFERROR(VLOOKUP($K374,'[2]NHÂN VIÊN'!$H:$I,2,0),"")</f>
        <v>Dương Thị Kim Hồng</v>
      </c>
      <c r="N374" s="88" t="s">
        <v>7515</v>
      </c>
      <c r="O374" s="82"/>
    </row>
    <row r="375" spans="1:15" hidden="1" x14ac:dyDescent="0.25">
      <c r="A375" s="87" t="s">
        <v>8619</v>
      </c>
      <c r="B375" s="86" t="s">
        <v>7508</v>
      </c>
      <c r="C375" s="87" t="s">
        <v>8620</v>
      </c>
      <c r="D375" s="87" t="s">
        <v>8621</v>
      </c>
      <c r="E375" s="87" t="s">
        <v>7512</v>
      </c>
      <c r="F375" s="87"/>
      <c r="G375" s="87" t="s">
        <v>7629</v>
      </c>
      <c r="H375" s="87" t="s">
        <v>1837</v>
      </c>
      <c r="I375" s="87" t="str">
        <f>+IFERROR(VLOOKUP($H375,'[2]NHÂN VIÊN'!$B:$C,2,0),"")</f>
        <v/>
      </c>
      <c r="J375" s="87" t="str">
        <f t="shared" si="5"/>
        <v>-</v>
      </c>
      <c r="K375" s="87" t="s">
        <v>7514</v>
      </c>
      <c r="L375" s="87" t="s">
        <v>7514</v>
      </c>
      <c r="M375" s="87" t="str">
        <f>+IFERROR(VLOOKUP($K375,'[2]NHÂN VIÊN'!$H:$I,2,0),"")</f>
        <v>Dương Thị Kim Hồng</v>
      </c>
      <c r="N375" s="88" t="s">
        <v>7515</v>
      </c>
      <c r="O375" s="82"/>
    </row>
    <row r="376" spans="1:15" hidden="1" x14ac:dyDescent="0.25">
      <c r="A376" s="87" t="s">
        <v>8622</v>
      </c>
      <c r="B376" s="86" t="s">
        <v>7508</v>
      </c>
      <c r="C376" s="87" t="s">
        <v>8623</v>
      </c>
      <c r="D376" s="87" t="s">
        <v>8624</v>
      </c>
      <c r="E376" s="87" t="s">
        <v>7512</v>
      </c>
      <c r="F376" s="87"/>
      <c r="G376" s="87" t="s">
        <v>7567</v>
      </c>
      <c r="H376" s="87" t="s">
        <v>1837</v>
      </c>
      <c r="I376" s="87" t="str">
        <f>+IFERROR(VLOOKUP($H376,'[2]NHÂN VIÊN'!$B:$C,2,0),"")</f>
        <v/>
      </c>
      <c r="J376" s="87" t="str">
        <f t="shared" si="5"/>
        <v>-</v>
      </c>
      <c r="K376" s="87" t="s">
        <v>7514</v>
      </c>
      <c r="L376" s="87" t="s">
        <v>7514</v>
      </c>
      <c r="M376" s="87" t="str">
        <f>+IFERROR(VLOOKUP($K376,'[2]NHÂN VIÊN'!$H:$I,2,0),"")</f>
        <v>Dương Thị Kim Hồng</v>
      </c>
      <c r="N376" s="88" t="s">
        <v>7515</v>
      </c>
      <c r="O376" s="82"/>
    </row>
    <row r="377" spans="1:15" hidden="1" x14ac:dyDescent="0.25">
      <c r="A377" s="87" t="s">
        <v>8625</v>
      </c>
      <c r="B377" s="86" t="s">
        <v>7508</v>
      </c>
      <c r="C377" s="87" t="s">
        <v>8626</v>
      </c>
      <c r="D377" s="87" t="s">
        <v>8627</v>
      </c>
      <c r="E377" s="87" t="s">
        <v>7512</v>
      </c>
      <c r="F377" s="87"/>
      <c r="G377" s="87" t="s">
        <v>7567</v>
      </c>
      <c r="H377" s="87" t="s">
        <v>1837</v>
      </c>
      <c r="I377" s="87" t="str">
        <f>+IFERROR(VLOOKUP($H377,'[2]NHÂN VIÊN'!$B:$C,2,0),"")</f>
        <v/>
      </c>
      <c r="J377" s="87" t="str">
        <f t="shared" si="5"/>
        <v>-</v>
      </c>
      <c r="K377" s="87" t="s">
        <v>7514</v>
      </c>
      <c r="L377" s="87" t="s">
        <v>7514</v>
      </c>
      <c r="M377" s="87" t="str">
        <f>+IFERROR(VLOOKUP($K377,'[2]NHÂN VIÊN'!$H:$I,2,0),"")</f>
        <v>Dương Thị Kim Hồng</v>
      </c>
      <c r="N377" s="88" t="s">
        <v>7515</v>
      </c>
      <c r="O377" s="82"/>
    </row>
    <row r="378" spans="1:15" hidden="1" x14ac:dyDescent="0.25">
      <c r="A378" s="87" t="s">
        <v>8628</v>
      </c>
      <c r="B378" s="86" t="s">
        <v>7508</v>
      </c>
      <c r="C378" s="87" t="s">
        <v>8629</v>
      </c>
      <c r="D378" s="87" t="s">
        <v>8630</v>
      </c>
      <c r="E378" s="87" t="s">
        <v>7512</v>
      </c>
      <c r="F378" s="87"/>
      <c r="G378" s="87" t="s">
        <v>7567</v>
      </c>
      <c r="H378" s="87" t="s">
        <v>1837</v>
      </c>
      <c r="I378" s="87" t="str">
        <f>+IFERROR(VLOOKUP($H378,'[2]NHÂN VIÊN'!$B:$C,2,0),"")</f>
        <v/>
      </c>
      <c r="J378" s="87" t="str">
        <f t="shared" si="5"/>
        <v>-</v>
      </c>
      <c r="K378" s="87" t="s">
        <v>7514</v>
      </c>
      <c r="L378" s="87" t="s">
        <v>7514</v>
      </c>
      <c r="M378" s="87" t="str">
        <f>+IFERROR(VLOOKUP($K378,'[2]NHÂN VIÊN'!$H:$I,2,0),"")</f>
        <v>Dương Thị Kim Hồng</v>
      </c>
      <c r="N378" s="88" t="s">
        <v>7515</v>
      </c>
      <c r="O378" s="82"/>
    </row>
    <row r="379" spans="1:15" hidden="1" x14ac:dyDescent="0.25">
      <c r="A379" s="87" t="s">
        <v>8631</v>
      </c>
      <c r="B379" s="86" t="s">
        <v>7508</v>
      </c>
      <c r="C379" s="87" t="s">
        <v>8632</v>
      </c>
      <c r="D379" s="87" t="s">
        <v>8633</v>
      </c>
      <c r="E379" s="87" t="s">
        <v>7512</v>
      </c>
      <c r="F379" s="87"/>
      <c r="G379" s="87" t="s">
        <v>7499</v>
      </c>
      <c r="H379" s="87" t="s">
        <v>1837</v>
      </c>
      <c r="I379" s="87" t="str">
        <f>+IFERROR(VLOOKUP($H379,'[2]NHÂN VIÊN'!$B:$C,2,0),"")</f>
        <v/>
      </c>
      <c r="J379" s="87" t="str">
        <f t="shared" si="5"/>
        <v>-</v>
      </c>
      <c r="K379" s="87" t="s">
        <v>7514</v>
      </c>
      <c r="L379" s="87" t="s">
        <v>7514</v>
      </c>
      <c r="M379" s="87" t="str">
        <f>+IFERROR(VLOOKUP($K379,'[2]NHÂN VIÊN'!$H:$I,2,0),"")</f>
        <v>Dương Thị Kim Hồng</v>
      </c>
      <c r="N379" s="88" t="s">
        <v>7515</v>
      </c>
      <c r="O379" s="82"/>
    </row>
    <row r="380" spans="1:15" hidden="1" x14ac:dyDescent="0.25">
      <c r="A380" s="87" t="s">
        <v>8634</v>
      </c>
      <c r="B380" s="86" t="s">
        <v>7508</v>
      </c>
      <c r="C380" s="87" t="s">
        <v>8635</v>
      </c>
      <c r="D380" s="87" t="s">
        <v>8636</v>
      </c>
      <c r="E380" s="87" t="s">
        <v>7512</v>
      </c>
      <c r="F380" s="87" t="s">
        <v>7938</v>
      </c>
      <c r="G380" s="87" t="s">
        <v>7402</v>
      </c>
      <c r="H380" s="87" t="s">
        <v>7436</v>
      </c>
      <c r="I380" s="87" t="str">
        <f>+IFERROR(VLOOKUP($H380,'[2]NHÂN VIÊN'!$B:$C,2,0),"")</f>
        <v>Nguyễn Quốc Thái</v>
      </c>
      <c r="J380" s="87" t="str">
        <f t="shared" si="5"/>
        <v>-</v>
      </c>
      <c r="K380" s="87" t="s">
        <v>7514</v>
      </c>
      <c r="L380" s="87" t="s">
        <v>7514</v>
      </c>
      <c r="M380" s="87" t="str">
        <f>+IFERROR(VLOOKUP($K380,'[2]NHÂN VIÊN'!$H:$I,2,0),"")</f>
        <v>Dương Thị Kim Hồng</v>
      </c>
      <c r="N380" s="88" t="s">
        <v>7515</v>
      </c>
      <c r="O380" s="82"/>
    </row>
    <row r="381" spans="1:15" hidden="1" x14ac:dyDescent="0.25">
      <c r="A381" s="87" t="s">
        <v>8637</v>
      </c>
      <c r="B381" s="86" t="s">
        <v>7508</v>
      </c>
      <c r="C381" s="87" t="s">
        <v>8638</v>
      </c>
      <c r="D381" s="87" t="s">
        <v>8639</v>
      </c>
      <c r="E381" s="87" t="s">
        <v>7512</v>
      </c>
      <c r="F381" s="87"/>
      <c r="G381" s="87" t="s">
        <v>7607</v>
      </c>
      <c r="H381" s="87" t="s">
        <v>1837</v>
      </c>
      <c r="I381" s="87" t="str">
        <f>+IFERROR(VLOOKUP($H381,'[2]NHÂN VIÊN'!$B:$C,2,0),"")</f>
        <v/>
      </c>
      <c r="J381" s="87" t="str">
        <f t="shared" si="5"/>
        <v>-</v>
      </c>
      <c r="K381" s="87" t="s">
        <v>7514</v>
      </c>
      <c r="L381" s="87" t="s">
        <v>7514</v>
      </c>
      <c r="M381" s="87" t="str">
        <f>+IFERROR(VLOOKUP($K381,'[2]NHÂN VIÊN'!$H:$I,2,0),"")</f>
        <v>Dương Thị Kim Hồng</v>
      </c>
      <c r="N381" s="88" t="s">
        <v>7515</v>
      </c>
      <c r="O381" s="82"/>
    </row>
    <row r="382" spans="1:15" hidden="1" x14ac:dyDescent="0.25">
      <c r="A382" s="87" t="s">
        <v>8640</v>
      </c>
      <c r="B382" s="86" t="s">
        <v>7508</v>
      </c>
      <c r="C382" s="87" t="s">
        <v>8641</v>
      </c>
      <c r="D382" s="87" t="s">
        <v>8642</v>
      </c>
      <c r="E382" s="87" t="s">
        <v>7512</v>
      </c>
      <c r="F382" s="87"/>
      <c r="G382" s="87" t="s">
        <v>7649</v>
      </c>
      <c r="H382" s="87" t="s">
        <v>1837</v>
      </c>
      <c r="I382" s="87" t="str">
        <f>+IFERROR(VLOOKUP($H382,'[2]NHÂN VIÊN'!$B:$C,2,0),"")</f>
        <v/>
      </c>
      <c r="J382" s="87" t="str">
        <f t="shared" si="5"/>
        <v>-</v>
      </c>
      <c r="K382" s="87" t="s">
        <v>7514</v>
      </c>
      <c r="L382" s="87" t="s">
        <v>7514</v>
      </c>
      <c r="M382" s="87" t="str">
        <f>+IFERROR(VLOOKUP($K382,'[2]NHÂN VIÊN'!$H:$I,2,0),"")</f>
        <v>Dương Thị Kim Hồng</v>
      </c>
      <c r="N382" s="88" t="s">
        <v>7515</v>
      </c>
      <c r="O382" s="82"/>
    </row>
    <row r="383" spans="1:15" hidden="1" x14ac:dyDescent="0.25">
      <c r="A383" s="87" t="s">
        <v>8643</v>
      </c>
      <c r="B383" s="86" t="s">
        <v>7508</v>
      </c>
      <c r="C383" s="87" t="s">
        <v>8644</v>
      </c>
      <c r="D383" s="87" t="s">
        <v>8645</v>
      </c>
      <c r="E383" s="87" t="s">
        <v>7512</v>
      </c>
      <c r="F383" s="87"/>
      <c r="G383" s="87" t="s">
        <v>7567</v>
      </c>
      <c r="H383" s="87" t="s">
        <v>1837</v>
      </c>
      <c r="I383" s="87" t="str">
        <f>+IFERROR(VLOOKUP($H383,'[2]NHÂN VIÊN'!$B:$C,2,0),"")</f>
        <v/>
      </c>
      <c r="J383" s="87" t="str">
        <f t="shared" si="5"/>
        <v>-</v>
      </c>
      <c r="K383" s="87" t="s">
        <v>7514</v>
      </c>
      <c r="L383" s="87" t="s">
        <v>7514</v>
      </c>
      <c r="M383" s="87" t="str">
        <f>+IFERROR(VLOOKUP($K383,'[2]NHÂN VIÊN'!$H:$I,2,0),"")</f>
        <v>Dương Thị Kim Hồng</v>
      </c>
      <c r="N383" s="88" t="s">
        <v>7515</v>
      </c>
      <c r="O383" s="82"/>
    </row>
    <row r="384" spans="1:15" hidden="1" x14ac:dyDescent="0.25">
      <c r="A384" s="87" t="s">
        <v>8646</v>
      </c>
      <c r="B384" s="86" t="s">
        <v>7508</v>
      </c>
      <c r="C384" s="87" t="s">
        <v>8647</v>
      </c>
      <c r="D384" s="87" t="s">
        <v>8648</v>
      </c>
      <c r="E384" s="87" t="s">
        <v>7512</v>
      </c>
      <c r="F384" s="87"/>
      <c r="G384" s="87" t="s">
        <v>7598</v>
      </c>
      <c r="H384" s="87" t="s">
        <v>1837</v>
      </c>
      <c r="I384" s="87" t="str">
        <f>+IFERROR(VLOOKUP($H384,'[2]NHÂN VIÊN'!$B:$C,2,0),"")</f>
        <v/>
      </c>
      <c r="J384" s="87" t="str">
        <f t="shared" si="5"/>
        <v>-</v>
      </c>
      <c r="K384" s="87" t="s">
        <v>7514</v>
      </c>
      <c r="L384" s="87" t="s">
        <v>7514</v>
      </c>
      <c r="M384" s="87" t="str">
        <f>+IFERROR(VLOOKUP($K384,'[2]NHÂN VIÊN'!$H:$I,2,0),"")</f>
        <v>Dương Thị Kim Hồng</v>
      </c>
      <c r="N384" s="88" t="s">
        <v>7515</v>
      </c>
      <c r="O384" s="82"/>
    </row>
    <row r="385" spans="1:15" hidden="1" x14ac:dyDescent="0.25">
      <c r="A385" s="87" t="s">
        <v>8649</v>
      </c>
      <c r="B385" s="86" t="s">
        <v>7508</v>
      </c>
      <c r="C385" s="87" t="s">
        <v>8650</v>
      </c>
      <c r="D385" s="87" t="s">
        <v>8651</v>
      </c>
      <c r="E385" s="87" t="s">
        <v>7512</v>
      </c>
      <c r="F385" s="87"/>
      <c r="G385" s="87" t="s">
        <v>7598</v>
      </c>
      <c r="H385" s="87" t="s">
        <v>1837</v>
      </c>
      <c r="I385" s="87" t="str">
        <f>+IFERROR(VLOOKUP($H385,'[2]NHÂN VIÊN'!$B:$C,2,0),"")</f>
        <v/>
      </c>
      <c r="J385" s="87" t="str">
        <f t="shared" si="5"/>
        <v>-</v>
      </c>
      <c r="K385" s="87" t="s">
        <v>7514</v>
      </c>
      <c r="L385" s="87" t="s">
        <v>7514</v>
      </c>
      <c r="M385" s="87" t="str">
        <f>+IFERROR(VLOOKUP($K385,'[2]NHÂN VIÊN'!$H:$I,2,0),"")</f>
        <v>Dương Thị Kim Hồng</v>
      </c>
      <c r="N385" s="88" t="s">
        <v>7515</v>
      </c>
      <c r="O385" s="82"/>
    </row>
    <row r="386" spans="1:15" hidden="1" x14ac:dyDescent="0.25">
      <c r="A386" s="87" t="s">
        <v>8652</v>
      </c>
      <c r="B386" s="86" t="s">
        <v>7508</v>
      </c>
      <c r="C386" s="87" t="s">
        <v>8653</v>
      </c>
      <c r="D386" s="87" t="s">
        <v>8654</v>
      </c>
      <c r="E386" s="87" t="s">
        <v>7512</v>
      </c>
      <c r="F386" s="87"/>
      <c r="G386" s="87" t="s">
        <v>7649</v>
      </c>
      <c r="H386" s="87" t="s">
        <v>1837</v>
      </c>
      <c r="I386" s="87" t="str">
        <f>+IFERROR(VLOOKUP($H386,'[2]NHÂN VIÊN'!$B:$C,2,0),"")</f>
        <v/>
      </c>
      <c r="J386" s="87" t="str">
        <f t="shared" si="5"/>
        <v>-</v>
      </c>
      <c r="K386" s="87" t="s">
        <v>7514</v>
      </c>
      <c r="L386" s="87" t="s">
        <v>7514</v>
      </c>
      <c r="M386" s="87" t="str">
        <f>+IFERROR(VLOOKUP($K386,'[2]NHÂN VIÊN'!$H:$I,2,0),"")</f>
        <v>Dương Thị Kim Hồng</v>
      </c>
      <c r="N386" s="88" t="s">
        <v>7515</v>
      </c>
      <c r="O386" s="82"/>
    </row>
    <row r="387" spans="1:15" hidden="1" x14ac:dyDescent="0.25">
      <c r="A387" s="87" t="s">
        <v>8655</v>
      </c>
      <c r="B387" s="86" t="s">
        <v>7508</v>
      </c>
      <c r="C387" s="87" t="s">
        <v>8656</v>
      </c>
      <c r="D387" s="87" t="s">
        <v>8657</v>
      </c>
      <c r="E387" s="87" t="s">
        <v>7512</v>
      </c>
      <c r="F387" s="87"/>
      <c r="G387" s="87" t="s">
        <v>7589</v>
      </c>
      <c r="H387" s="87" t="s">
        <v>1837</v>
      </c>
      <c r="I387" s="87" t="str">
        <f>+IFERROR(VLOOKUP($H387,'[2]NHÂN VIÊN'!$B:$C,2,0),"")</f>
        <v/>
      </c>
      <c r="J387" s="87" t="str">
        <f t="shared" ref="J387:J450" si="6">+LEFT($B387,2)</f>
        <v>-</v>
      </c>
      <c r="K387" s="87" t="s">
        <v>7514</v>
      </c>
      <c r="L387" s="87" t="s">
        <v>7514</v>
      </c>
      <c r="M387" s="87" t="str">
        <f>+IFERROR(VLOOKUP($K387,'[2]NHÂN VIÊN'!$H:$I,2,0),"")</f>
        <v>Dương Thị Kim Hồng</v>
      </c>
      <c r="N387" s="88" t="s">
        <v>7515</v>
      </c>
      <c r="O387" s="82"/>
    </row>
    <row r="388" spans="1:15" hidden="1" x14ac:dyDescent="0.25">
      <c r="A388" s="87" t="s">
        <v>8658</v>
      </c>
      <c r="B388" s="86" t="s">
        <v>7508</v>
      </c>
      <c r="C388" s="87" t="s">
        <v>8659</v>
      </c>
      <c r="D388" s="87" t="s">
        <v>8660</v>
      </c>
      <c r="E388" s="87" t="s">
        <v>7512</v>
      </c>
      <c r="F388" s="87" t="s">
        <v>7435</v>
      </c>
      <c r="G388" s="87" t="s">
        <v>7402</v>
      </c>
      <c r="H388" s="87" t="s">
        <v>7436</v>
      </c>
      <c r="I388" s="87" t="str">
        <f>+IFERROR(VLOOKUP($H388,'[2]NHÂN VIÊN'!$B:$C,2,0),"")</f>
        <v>Nguyễn Quốc Thái</v>
      </c>
      <c r="J388" s="87" t="str">
        <f t="shared" si="6"/>
        <v>-</v>
      </c>
      <c r="K388" s="87" t="s">
        <v>7514</v>
      </c>
      <c r="L388" s="87" t="s">
        <v>7514</v>
      </c>
      <c r="M388" s="87" t="str">
        <f>+IFERROR(VLOOKUP($K388,'[2]NHÂN VIÊN'!$H:$I,2,0),"")</f>
        <v>Dương Thị Kim Hồng</v>
      </c>
      <c r="N388" s="88" t="s">
        <v>7515</v>
      </c>
      <c r="O388" s="82"/>
    </row>
    <row r="389" spans="1:15" hidden="1" x14ac:dyDescent="0.25">
      <c r="A389" s="87" t="s">
        <v>8661</v>
      </c>
      <c r="B389" s="86" t="s">
        <v>7508</v>
      </c>
      <c r="C389" s="87" t="s">
        <v>8662</v>
      </c>
      <c r="D389" s="87" t="s">
        <v>8663</v>
      </c>
      <c r="E389" s="87" t="s">
        <v>7512</v>
      </c>
      <c r="F389" s="87" t="s">
        <v>7417</v>
      </c>
      <c r="G389" s="87" t="s">
        <v>7402</v>
      </c>
      <c r="H389" s="87" t="s">
        <v>7418</v>
      </c>
      <c r="I389" s="87" t="str">
        <f>+IFERROR(VLOOKUP($H389,'[2]NHÂN VIÊN'!$B:$C,2,0),"")</f>
        <v>Trần Hạo Nhị</v>
      </c>
      <c r="J389" s="87" t="str">
        <f t="shared" si="6"/>
        <v>-</v>
      </c>
      <c r="K389" s="87" t="s">
        <v>7514</v>
      </c>
      <c r="L389" s="87" t="s">
        <v>7514</v>
      </c>
      <c r="M389" s="87" t="str">
        <f>+IFERROR(VLOOKUP($K389,'[2]NHÂN VIÊN'!$H:$I,2,0),"")</f>
        <v>Dương Thị Kim Hồng</v>
      </c>
      <c r="N389" s="88" t="s">
        <v>7515</v>
      </c>
      <c r="O389" s="82"/>
    </row>
    <row r="390" spans="1:15" hidden="1" x14ac:dyDescent="0.25">
      <c r="A390" s="87" t="s">
        <v>8664</v>
      </c>
      <c r="B390" s="86" t="s">
        <v>7508</v>
      </c>
      <c r="C390" s="87" t="s">
        <v>8665</v>
      </c>
      <c r="D390" s="87" t="s">
        <v>8666</v>
      </c>
      <c r="E390" s="87" t="s">
        <v>7512</v>
      </c>
      <c r="F390" s="87"/>
      <c r="G390" s="87" t="s">
        <v>7553</v>
      </c>
      <c r="H390" s="87" t="s">
        <v>1837</v>
      </c>
      <c r="I390" s="87" t="str">
        <f>+IFERROR(VLOOKUP($H390,'[2]NHÂN VIÊN'!$B:$C,2,0),"")</f>
        <v/>
      </c>
      <c r="J390" s="87" t="str">
        <f t="shared" si="6"/>
        <v>-</v>
      </c>
      <c r="K390" s="87" t="s">
        <v>7514</v>
      </c>
      <c r="L390" s="87" t="s">
        <v>7514</v>
      </c>
      <c r="M390" s="87" t="str">
        <f>+IFERROR(VLOOKUP($K390,'[2]NHÂN VIÊN'!$H:$I,2,0),"")</f>
        <v>Dương Thị Kim Hồng</v>
      </c>
      <c r="N390" s="88" t="s">
        <v>7515</v>
      </c>
      <c r="O390" s="82"/>
    </row>
    <row r="391" spans="1:15" hidden="1" x14ac:dyDescent="0.25">
      <c r="A391" s="87" t="s">
        <v>8667</v>
      </c>
      <c r="B391" s="86" t="s">
        <v>7508</v>
      </c>
      <c r="C391" s="87" t="s">
        <v>8668</v>
      </c>
      <c r="D391" s="87" t="s">
        <v>8669</v>
      </c>
      <c r="E391" s="87" t="s">
        <v>7512</v>
      </c>
      <c r="F391" s="87"/>
      <c r="G391" s="87" t="s">
        <v>7649</v>
      </c>
      <c r="H391" s="87" t="s">
        <v>1837</v>
      </c>
      <c r="I391" s="87" t="str">
        <f>+IFERROR(VLOOKUP($H391,'[2]NHÂN VIÊN'!$B:$C,2,0),"")</f>
        <v/>
      </c>
      <c r="J391" s="87" t="str">
        <f t="shared" si="6"/>
        <v>-</v>
      </c>
      <c r="K391" s="87" t="s">
        <v>7514</v>
      </c>
      <c r="L391" s="87" t="s">
        <v>7514</v>
      </c>
      <c r="M391" s="87" t="str">
        <f>+IFERROR(VLOOKUP($K391,'[2]NHÂN VIÊN'!$H:$I,2,0),"")</f>
        <v>Dương Thị Kim Hồng</v>
      </c>
      <c r="N391" s="88" t="s">
        <v>7515</v>
      </c>
      <c r="O391" s="82"/>
    </row>
    <row r="392" spans="1:15" hidden="1" x14ac:dyDescent="0.25">
      <c r="A392" s="87" t="s">
        <v>8670</v>
      </c>
      <c r="B392" s="86" t="s">
        <v>7508</v>
      </c>
      <c r="C392" s="87" t="s">
        <v>8671</v>
      </c>
      <c r="D392" s="87" t="s">
        <v>8672</v>
      </c>
      <c r="E392" s="87" t="s">
        <v>7512</v>
      </c>
      <c r="F392" s="87"/>
      <c r="G392" s="87" t="s">
        <v>7567</v>
      </c>
      <c r="H392" s="87" t="s">
        <v>1837</v>
      </c>
      <c r="I392" s="87" t="str">
        <f>+IFERROR(VLOOKUP($H392,'[2]NHÂN VIÊN'!$B:$C,2,0),"")</f>
        <v/>
      </c>
      <c r="J392" s="87" t="str">
        <f t="shared" si="6"/>
        <v>-</v>
      </c>
      <c r="K392" s="87" t="s">
        <v>7514</v>
      </c>
      <c r="L392" s="87" t="s">
        <v>7514</v>
      </c>
      <c r="M392" s="87" t="str">
        <f>+IFERROR(VLOOKUP($K392,'[2]NHÂN VIÊN'!$H:$I,2,0),"")</f>
        <v>Dương Thị Kim Hồng</v>
      </c>
      <c r="N392" s="88" t="s">
        <v>7515</v>
      </c>
      <c r="O392" s="82"/>
    </row>
    <row r="393" spans="1:15" hidden="1" x14ac:dyDescent="0.25">
      <c r="A393" s="87" t="s">
        <v>8673</v>
      </c>
      <c r="B393" s="86" t="s">
        <v>7508</v>
      </c>
      <c r="C393" s="87" t="s">
        <v>8674</v>
      </c>
      <c r="D393" s="87" t="s">
        <v>8675</v>
      </c>
      <c r="E393" s="87" t="s">
        <v>7512</v>
      </c>
      <c r="F393" s="87"/>
      <c r="G393" s="87" t="s">
        <v>7567</v>
      </c>
      <c r="H393" s="87" t="s">
        <v>1837</v>
      </c>
      <c r="I393" s="87" t="str">
        <f>+IFERROR(VLOOKUP($H393,'[2]NHÂN VIÊN'!$B:$C,2,0),"")</f>
        <v/>
      </c>
      <c r="J393" s="87" t="str">
        <f t="shared" si="6"/>
        <v>-</v>
      </c>
      <c r="K393" s="87" t="s">
        <v>7514</v>
      </c>
      <c r="L393" s="87" t="s">
        <v>7514</v>
      </c>
      <c r="M393" s="87" t="str">
        <f>+IFERROR(VLOOKUP($K393,'[2]NHÂN VIÊN'!$H:$I,2,0),"")</f>
        <v>Dương Thị Kim Hồng</v>
      </c>
      <c r="N393" s="88" t="s">
        <v>7515</v>
      </c>
      <c r="O393" s="82"/>
    </row>
    <row r="394" spans="1:15" hidden="1" x14ac:dyDescent="0.25">
      <c r="A394" s="87" t="s">
        <v>8676</v>
      </c>
      <c r="B394" s="86" t="s">
        <v>7508</v>
      </c>
      <c r="C394" s="87" t="s">
        <v>8677</v>
      </c>
      <c r="D394" s="87" t="s">
        <v>8678</v>
      </c>
      <c r="E394" s="87" t="s">
        <v>7512</v>
      </c>
      <c r="F394" s="87" t="s">
        <v>7499</v>
      </c>
      <c r="G394" s="87" t="s">
        <v>7402</v>
      </c>
      <c r="H394" s="87" t="s">
        <v>7436</v>
      </c>
      <c r="I394" s="87" t="str">
        <f>+IFERROR(VLOOKUP($H394,'[2]NHÂN VIÊN'!$B:$C,2,0),"")</f>
        <v>Nguyễn Quốc Thái</v>
      </c>
      <c r="J394" s="87" t="str">
        <f t="shared" si="6"/>
        <v>-</v>
      </c>
      <c r="K394" s="87" t="s">
        <v>7514</v>
      </c>
      <c r="L394" s="87" t="s">
        <v>7514</v>
      </c>
      <c r="M394" s="87" t="str">
        <f>+IFERROR(VLOOKUP($K394,'[2]NHÂN VIÊN'!$H:$I,2,0),"")</f>
        <v>Dương Thị Kim Hồng</v>
      </c>
      <c r="N394" s="88" t="s">
        <v>7515</v>
      </c>
      <c r="O394" s="82"/>
    </row>
    <row r="395" spans="1:15" hidden="1" x14ac:dyDescent="0.25">
      <c r="A395" s="87" t="s">
        <v>8679</v>
      </c>
      <c r="B395" s="86" t="s">
        <v>7508</v>
      </c>
      <c r="C395" s="87" t="s">
        <v>8680</v>
      </c>
      <c r="D395" s="87" t="s">
        <v>8681</v>
      </c>
      <c r="E395" s="87" t="s">
        <v>7512</v>
      </c>
      <c r="F395" s="87"/>
      <c r="G395" s="87" t="s">
        <v>7567</v>
      </c>
      <c r="H395" s="87" t="s">
        <v>1837</v>
      </c>
      <c r="I395" s="87" t="str">
        <f>+IFERROR(VLOOKUP($H395,'[2]NHÂN VIÊN'!$B:$C,2,0),"")</f>
        <v/>
      </c>
      <c r="J395" s="87" t="str">
        <f t="shared" si="6"/>
        <v>-</v>
      </c>
      <c r="K395" s="87" t="s">
        <v>7514</v>
      </c>
      <c r="L395" s="87" t="s">
        <v>7514</v>
      </c>
      <c r="M395" s="87" t="str">
        <f>+IFERROR(VLOOKUP($K395,'[2]NHÂN VIÊN'!$H:$I,2,0),"")</f>
        <v>Dương Thị Kim Hồng</v>
      </c>
      <c r="N395" s="88" t="s">
        <v>7515</v>
      </c>
      <c r="O395" s="82"/>
    </row>
    <row r="396" spans="1:15" hidden="1" x14ac:dyDescent="0.25">
      <c r="A396" s="87" t="s">
        <v>8682</v>
      </c>
      <c r="B396" s="86" t="s">
        <v>7508</v>
      </c>
      <c r="C396" s="87" t="s">
        <v>8683</v>
      </c>
      <c r="D396" s="87" t="s">
        <v>8684</v>
      </c>
      <c r="E396" s="87" t="s">
        <v>7512</v>
      </c>
      <c r="F396" s="87"/>
      <c r="G396" s="87" t="s">
        <v>7553</v>
      </c>
      <c r="H396" s="87" t="s">
        <v>1837</v>
      </c>
      <c r="I396" s="87" t="str">
        <f>+IFERROR(VLOOKUP($H396,'[2]NHÂN VIÊN'!$B:$C,2,0),"")</f>
        <v/>
      </c>
      <c r="J396" s="87" t="str">
        <f t="shared" si="6"/>
        <v>-</v>
      </c>
      <c r="K396" s="87" t="s">
        <v>7514</v>
      </c>
      <c r="L396" s="87" t="s">
        <v>7514</v>
      </c>
      <c r="M396" s="87" t="str">
        <f>+IFERROR(VLOOKUP($K396,'[2]NHÂN VIÊN'!$H:$I,2,0),"")</f>
        <v>Dương Thị Kim Hồng</v>
      </c>
      <c r="N396" s="88" t="s">
        <v>7515</v>
      </c>
      <c r="O396" s="82"/>
    </row>
    <row r="397" spans="1:15" hidden="1" x14ac:dyDescent="0.25">
      <c r="A397" s="87" t="s">
        <v>8685</v>
      </c>
      <c r="B397" s="86" t="s">
        <v>7508</v>
      </c>
      <c r="C397" s="87" t="s">
        <v>8686</v>
      </c>
      <c r="D397" s="87" t="s">
        <v>8687</v>
      </c>
      <c r="E397" s="87" t="s">
        <v>7512</v>
      </c>
      <c r="F397" s="87"/>
      <c r="G397" s="87" t="s">
        <v>7424</v>
      </c>
      <c r="H397" s="87" t="s">
        <v>1837</v>
      </c>
      <c r="I397" s="87" t="str">
        <f>+IFERROR(VLOOKUP($H397,'[2]NHÂN VIÊN'!$B:$C,2,0),"")</f>
        <v/>
      </c>
      <c r="J397" s="87" t="str">
        <f t="shared" si="6"/>
        <v>-</v>
      </c>
      <c r="K397" s="87" t="s">
        <v>7514</v>
      </c>
      <c r="L397" s="87" t="s">
        <v>7514</v>
      </c>
      <c r="M397" s="87" t="str">
        <f>+IFERROR(VLOOKUP($K397,'[2]NHÂN VIÊN'!$H:$I,2,0),"")</f>
        <v>Dương Thị Kim Hồng</v>
      </c>
      <c r="N397" s="88" t="s">
        <v>7515</v>
      </c>
      <c r="O397" s="82"/>
    </row>
    <row r="398" spans="1:15" hidden="1" x14ac:dyDescent="0.25">
      <c r="A398" s="87" t="s">
        <v>8688</v>
      </c>
      <c r="B398" s="86" t="s">
        <v>7508</v>
      </c>
      <c r="C398" s="87" t="s">
        <v>8689</v>
      </c>
      <c r="D398" s="87" t="s">
        <v>8690</v>
      </c>
      <c r="E398" s="87" t="s">
        <v>7512</v>
      </c>
      <c r="F398" s="87"/>
      <c r="G398" s="87" t="s">
        <v>7567</v>
      </c>
      <c r="H398" s="87" t="s">
        <v>1837</v>
      </c>
      <c r="I398" s="87" t="str">
        <f>+IFERROR(VLOOKUP($H398,'[2]NHÂN VIÊN'!$B:$C,2,0),"")</f>
        <v/>
      </c>
      <c r="J398" s="87" t="str">
        <f t="shared" si="6"/>
        <v>-</v>
      </c>
      <c r="K398" s="87" t="s">
        <v>7514</v>
      </c>
      <c r="L398" s="87" t="s">
        <v>7514</v>
      </c>
      <c r="M398" s="87" t="str">
        <f>+IFERROR(VLOOKUP($K398,'[2]NHÂN VIÊN'!$H:$I,2,0),"")</f>
        <v>Dương Thị Kim Hồng</v>
      </c>
      <c r="N398" s="88" t="s">
        <v>7515</v>
      </c>
      <c r="O398" s="82"/>
    </row>
    <row r="399" spans="1:15" hidden="1" x14ac:dyDescent="0.25">
      <c r="A399" s="87" t="s">
        <v>8691</v>
      </c>
      <c r="B399" s="86" t="s">
        <v>7508</v>
      </c>
      <c r="C399" s="87" t="s">
        <v>8692</v>
      </c>
      <c r="D399" s="87" t="s">
        <v>8693</v>
      </c>
      <c r="E399" s="87" t="s">
        <v>7512</v>
      </c>
      <c r="F399" s="87"/>
      <c r="G399" s="87" t="s">
        <v>7598</v>
      </c>
      <c r="H399" s="87" t="s">
        <v>1837</v>
      </c>
      <c r="I399" s="87" t="str">
        <f>+IFERROR(VLOOKUP($H399,'[2]NHÂN VIÊN'!$B:$C,2,0),"")</f>
        <v/>
      </c>
      <c r="J399" s="87" t="str">
        <f t="shared" si="6"/>
        <v>-</v>
      </c>
      <c r="K399" s="87" t="s">
        <v>7514</v>
      </c>
      <c r="L399" s="87" t="s">
        <v>7514</v>
      </c>
      <c r="M399" s="87" t="str">
        <f>+IFERROR(VLOOKUP($K399,'[2]NHÂN VIÊN'!$H:$I,2,0),"")</f>
        <v>Dương Thị Kim Hồng</v>
      </c>
      <c r="N399" s="88" t="s">
        <v>7515</v>
      </c>
      <c r="O399" s="82"/>
    </row>
    <row r="400" spans="1:15" hidden="1" x14ac:dyDescent="0.25">
      <c r="A400" s="87" t="s">
        <v>8694</v>
      </c>
      <c r="B400" s="86" t="s">
        <v>7508</v>
      </c>
      <c r="C400" s="87" t="s">
        <v>8695</v>
      </c>
      <c r="D400" s="87" t="s">
        <v>8696</v>
      </c>
      <c r="E400" s="87" t="s">
        <v>7512</v>
      </c>
      <c r="F400" s="87" t="s">
        <v>7938</v>
      </c>
      <c r="G400" s="87" t="s">
        <v>7402</v>
      </c>
      <c r="H400" s="87" t="s">
        <v>7436</v>
      </c>
      <c r="I400" s="87" t="str">
        <f>+IFERROR(VLOOKUP($H400,'[2]NHÂN VIÊN'!$B:$C,2,0),"")</f>
        <v>Nguyễn Quốc Thái</v>
      </c>
      <c r="J400" s="87" t="str">
        <f t="shared" si="6"/>
        <v>-</v>
      </c>
      <c r="K400" s="87" t="s">
        <v>7514</v>
      </c>
      <c r="L400" s="87" t="s">
        <v>7514</v>
      </c>
      <c r="M400" s="87" t="str">
        <f>+IFERROR(VLOOKUP($K400,'[2]NHÂN VIÊN'!$H:$I,2,0),"")</f>
        <v>Dương Thị Kim Hồng</v>
      </c>
      <c r="N400" s="88" t="s">
        <v>7515</v>
      </c>
      <c r="O400" s="82"/>
    </row>
    <row r="401" spans="1:15" hidden="1" x14ac:dyDescent="0.25">
      <c r="A401" s="87" t="s">
        <v>8697</v>
      </c>
      <c r="B401" s="86" t="s">
        <v>7508</v>
      </c>
      <c r="C401" s="87" t="s">
        <v>8698</v>
      </c>
      <c r="D401" s="87" t="s">
        <v>8699</v>
      </c>
      <c r="E401" s="87" t="s">
        <v>7512</v>
      </c>
      <c r="F401" s="87" t="s">
        <v>7459</v>
      </c>
      <c r="G401" s="87" t="s">
        <v>7402</v>
      </c>
      <c r="H401" s="87" t="s">
        <v>7403</v>
      </c>
      <c r="I401" s="87" t="str">
        <f>+IFERROR(VLOOKUP($H401,'[2]NHÂN VIÊN'!$B:$C,2,0),"")</f>
        <v>Hứa Thị Ngọc Thơ</v>
      </c>
      <c r="J401" s="87" t="str">
        <f t="shared" si="6"/>
        <v>-</v>
      </c>
      <c r="K401" s="87" t="s">
        <v>7514</v>
      </c>
      <c r="L401" s="87" t="s">
        <v>7514</v>
      </c>
      <c r="M401" s="87" t="str">
        <f>+IFERROR(VLOOKUP($K401,'[2]NHÂN VIÊN'!$H:$I,2,0),"")</f>
        <v>Dương Thị Kim Hồng</v>
      </c>
      <c r="N401" s="88" t="s">
        <v>7515</v>
      </c>
      <c r="O401" s="82"/>
    </row>
    <row r="402" spans="1:15" hidden="1" x14ac:dyDescent="0.25">
      <c r="A402" s="87" t="s">
        <v>8700</v>
      </c>
      <c r="B402" s="86" t="s">
        <v>7508</v>
      </c>
      <c r="C402" s="87" t="s">
        <v>8701</v>
      </c>
      <c r="D402" s="87" t="s">
        <v>8702</v>
      </c>
      <c r="E402" s="87" t="s">
        <v>7512</v>
      </c>
      <c r="F402" s="87"/>
      <c r="G402" s="87" t="s">
        <v>7649</v>
      </c>
      <c r="H402" s="87" t="s">
        <v>1837</v>
      </c>
      <c r="I402" s="87" t="str">
        <f>+IFERROR(VLOOKUP($H402,'[2]NHÂN VIÊN'!$B:$C,2,0),"")</f>
        <v/>
      </c>
      <c r="J402" s="87" t="str">
        <f t="shared" si="6"/>
        <v>-</v>
      </c>
      <c r="K402" s="87" t="s">
        <v>7514</v>
      </c>
      <c r="L402" s="87" t="s">
        <v>7514</v>
      </c>
      <c r="M402" s="87" t="str">
        <f>+IFERROR(VLOOKUP($K402,'[2]NHÂN VIÊN'!$H:$I,2,0),"")</f>
        <v>Dương Thị Kim Hồng</v>
      </c>
      <c r="N402" s="88" t="s">
        <v>7515</v>
      </c>
      <c r="O402" s="82"/>
    </row>
    <row r="403" spans="1:15" hidden="1" x14ac:dyDescent="0.25">
      <c r="A403" s="87" t="s">
        <v>8703</v>
      </c>
      <c r="B403" s="86" t="s">
        <v>7508</v>
      </c>
      <c r="C403" s="87" t="s">
        <v>8704</v>
      </c>
      <c r="D403" s="87" t="s">
        <v>8705</v>
      </c>
      <c r="E403" s="87" t="s">
        <v>7512</v>
      </c>
      <c r="F403" s="87"/>
      <c r="G403" s="87" t="s">
        <v>7523</v>
      </c>
      <c r="H403" s="87" t="s">
        <v>1837</v>
      </c>
      <c r="I403" s="87" t="str">
        <f>+IFERROR(VLOOKUP($H403,'[2]NHÂN VIÊN'!$B:$C,2,0),"")</f>
        <v/>
      </c>
      <c r="J403" s="87" t="str">
        <f t="shared" si="6"/>
        <v>-</v>
      </c>
      <c r="K403" s="87" t="s">
        <v>7514</v>
      </c>
      <c r="L403" s="87" t="s">
        <v>7514</v>
      </c>
      <c r="M403" s="87" t="str">
        <f>+IFERROR(VLOOKUP($K403,'[2]NHÂN VIÊN'!$H:$I,2,0),"")</f>
        <v>Dương Thị Kim Hồng</v>
      </c>
      <c r="N403" s="88" t="s">
        <v>7515</v>
      </c>
      <c r="O403" s="82"/>
    </row>
    <row r="404" spans="1:15" hidden="1" x14ac:dyDescent="0.25">
      <c r="A404" s="87" t="s">
        <v>8706</v>
      </c>
      <c r="B404" s="86" t="s">
        <v>7508</v>
      </c>
      <c r="C404" s="87" t="s">
        <v>8707</v>
      </c>
      <c r="D404" s="87" t="s">
        <v>8708</v>
      </c>
      <c r="E404" s="87" t="s">
        <v>7512</v>
      </c>
      <c r="F404" s="87" t="s">
        <v>7925</v>
      </c>
      <c r="G404" s="87" t="s">
        <v>7402</v>
      </c>
      <c r="H404" s="87" t="s">
        <v>7418</v>
      </c>
      <c r="I404" s="87" t="str">
        <f>+IFERROR(VLOOKUP($H404,'[2]NHÂN VIÊN'!$B:$C,2,0),"")</f>
        <v>Trần Hạo Nhị</v>
      </c>
      <c r="J404" s="87" t="str">
        <f t="shared" si="6"/>
        <v>-</v>
      </c>
      <c r="K404" s="87" t="s">
        <v>7514</v>
      </c>
      <c r="L404" s="87" t="s">
        <v>7514</v>
      </c>
      <c r="M404" s="87" t="str">
        <f>+IFERROR(VLOOKUP($K404,'[2]NHÂN VIÊN'!$H:$I,2,0),"")</f>
        <v>Dương Thị Kim Hồng</v>
      </c>
      <c r="N404" s="88" t="s">
        <v>7515</v>
      </c>
      <c r="O404" s="82"/>
    </row>
    <row r="405" spans="1:15" hidden="1" x14ac:dyDescent="0.25">
      <c r="A405" s="87" t="s">
        <v>8709</v>
      </c>
      <c r="B405" s="86" t="s">
        <v>7508</v>
      </c>
      <c r="C405" s="87" t="s">
        <v>8710</v>
      </c>
      <c r="D405" s="87" t="s">
        <v>8711</v>
      </c>
      <c r="E405" s="87" t="s">
        <v>7512</v>
      </c>
      <c r="F405" s="87" t="s">
        <v>7513</v>
      </c>
      <c r="G405" s="87" t="s">
        <v>7402</v>
      </c>
      <c r="H405" s="87" t="s">
        <v>7418</v>
      </c>
      <c r="I405" s="87" t="str">
        <f>+IFERROR(VLOOKUP($H405,'[2]NHÂN VIÊN'!$B:$C,2,0),"")</f>
        <v>Trần Hạo Nhị</v>
      </c>
      <c r="J405" s="87" t="str">
        <f t="shared" si="6"/>
        <v>-</v>
      </c>
      <c r="K405" s="87" t="s">
        <v>7514</v>
      </c>
      <c r="L405" s="87" t="s">
        <v>7514</v>
      </c>
      <c r="M405" s="87" t="str">
        <f>+IFERROR(VLOOKUP($K405,'[2]NHÂN VIÊN'!$H:$I,2,0),"")</f>
        <v>Dương Thị Kim Hồng</v>
      </c>
      <c r="N405" s="88" t="s">
        <v>7515</v>
      </c>
      <c r="O405" s="82"/>
    </row>
    <row r="406" spans="1:15" hidden="1" x14ac:dyDescent="0.25">
      <c r="A406" s="87" t="s">
        <v>8712</v>
      </c>
      <c r="B406" s="86" t="s">
        <v>7508</v>
      </c>
      <c r="C406" s="87" t="s">
        <v>8713</v>
      </c>
      <c r="D406" s="87" t="s">
        <v>8714</v>
      </c>
      <c r="E406" s="87" t="s">
        <v>7512</v>
      </c>
      <c r="F406" s="87"/>
      <c r="G406" s="87" t="s">
        <v>7874</v>
      </c>
      <c r="H406" s="87" t="s">
        <v>1837</v>
      </c>
      <c r="I406" s="87" t="str">
        <f>+IFERROR(VLOOKUP($H406,'[2]NHÂN VIÊN'!$B:$C,2,0),"")</f>
        <v/>
      </c>
      <c r="J406" s="87" t="str">
        <f t="shared" si="6"/>
        <v>-</v>
      </c>
      <c r="K406" s="87" t="s">
        <v>7514</v>
      </c>
      <c r="L406" s="87" t="s">
        <v>7514</v>
      </c>
      <c r="M406" s="87" t="str">
        <f>+IFERROR(VLOOKUP($K406,'[2]NHÂN VIÊN'!$H:$I,2,0),"")</f>
        <v>Dương Thị Kim Hồng</v>
      </c>
      <c r="N406" s="88" t="s">
        <v>7515</v>
      </c>
      <c r="O406" s="82"/>
    </row>
    <row r="407" spans="1:15" hidden="1" x14ac:dyDescent="0.25">
      <c r="A407" s="87" t="s">
        <v>8715</v>
      </c>
      <c r="B407" s="86" t="s">
        <v>7508</v>
      </c>
      <c r="C407" s="87" t="s">
        <v>8716</v>
      </c>
      <c r="D407" s="87" t="s">
        <v>8717</v>
      </c>
      <c r="E407" s="87" t="s">
        <v>7512</v>
      </c>
      <c r="F407" s="87"/>
      <c r="G407" s="87" t="s">
        <v>7598</v>
      </c>
      <c r="H407" s="87" t="s">
        <v>1837</v>
      </c>
      <c r="I407" s="87" t="str">
        <f>+IFERROR(VLOOKUP($H407,'[2]NHÂN VIÊN'!$B:$C,2,0),"")</f>
        <v/>
      </c>
      <c r="J407" s="87" t="str">
        <f t="shared" si="6"/>
        <v>-</v>
      </c>
      <c r="K407" s="87" t="s">
        <v>7514</v>
      </c>
      <c r="L407" s="87" t="s">
        <v>7514</v>
      </c>
      <c r="M407" s="87" t="str">
        <f>+IFERROR(VLOOKUP($K407,'[2]NHÂN VIÊN'!$H:$I,2,0),"")</f>
        <v>Dương Thị Kim Hồng</v>
      </c>
      <c r="N407" s="88" t="s">
        <v>7515</v>
      </c>
      <c r="O407" s="82"/>
    </row>
    <row r="408" spans="1:15" hidden="1" x14ac:dyDescent="0.25">
      <c r="A408" s="87" t="s">
        <v>8718</v>
      </c>
      <c r="B408" s="86" t="s">
        <v>7508</v>
      </c>
      <c r="C408" s="87" t="s">
        <v>8719</v>
      </c>
      <c r="D408" s="87" t="s">
        <v>8720</v>
      </c>
      <c r="E408" s="87" t="s">
        <v>7512</v>
      </c>
      <c r="F408" s="87"/>
      <c r="G408" s="87" t="s">
        <v>7674</v>
      </c>
      <c r="H408" s="87" t="s">
        <v>1837</v>
      </c>
      <c r="I408" s="87" t="str">
        <f>+IFERROR(VLOOKUP($H408,'[2]NHÂN VIÊN'!$B:$C,2,0),"")</f>
        <v/>
      </c>
      <c r="J408" s="87" t="str">
        <f t="shared" si="6"/>
        <v>-</v>
      </c>
      <c r="K408" s="87" t="s">
        <v>7514</v>
      </c>
      <c r="L408" s="87" t="s">
        <v>7514</v>
      </c>
      <c r="M408" s="87" t="str">
        <f>+IFERROR(VLOOKUP($K408,'[2]NHÂN VIÊN'!$H:$I,2,0),"")</f>
        <v>Dương Thị Kim Hồng</v>
      </c>
      <c r="N408" s="88" t="s">
        <v>7515</v>
      </c>
      <c r="O408" s="82"/>
    </row>
    <row r="409" spans="1:15" hidden="1" x14ac:dyDescent="0.25">
      <c r="A409" s="87" t="s">
        <v>8721</v>
      </c>
      <c r="B409" s="86" t="s">
        <v>7508</v>
      </c>
      <c r="C409" s="87" t="s">
        <v>8722</v>
      </c>
      <c r="D409" s="87" t="s">
        <v>8723</v>
      </c>
      <c r="E409" s="87" t="s">
        <v>7512</v>
      </c>
      <c r="F409" s="87"/>
      <c r="G409" s="87" t="s">
        <v>7553</v>
      </c>
      <c r="H409" s="87" t="s">
        <v>1837</v>
      </c>
      <c r="I409" s="87" t="str">
        <f>+IFERROR(VLOOKUP($H409,'[2]NHÂN VIÊN'!$B:$C,2,0),"")</f>
        <v/>
      </c>
      <c r="J409" s="87" t="str">
        <f t="shared" si="6"/>
        <v>-</v>
      </c>
      <c r="K409" s="87" t="s">
        <v>7514</v>
      </c>
      <c r="L409" s="87" t="s">
        <v>7514</v>
      </c>
      <c r="M409" s="87" t="str">
        <f>+IFERROR(VLOOKUP($K409,'[2]NHÂN VIÊN'!$H:$I,2,0),"")</f>
        <v>Dương Thị Kim Hồng</v>
      </c>
      <c r="N409" s="88" t="s">
        <v>7515</v>
      </c>
      <c r="O409" s="82"/>
    </row>
    <row r="410" spans="1:15" hidden="1" x14ac:dyDescent="0.25">
      <c r="A410" s="87" t="s">
        <v>8724</v>
      </c>
      <c r="B410" s="86" t="s">
        <v>7508</v>
      </c>
      <c r="C410" s="87" t="s">
        <v>8725</v>
      </c>
      <c r="D410" s="87" t="s">
        <v>8726</v>
      </c>
      <c r="E410" s="87" t="s">
        <v>7512</v>
      </c>
      <c r="F410" s="87" t="s">
        <v>7435</v>
      </c>
      <c r="G410" s="87" t="s">
        <v>7402</v>
      </c>
      <c r="H410" s="87" t="s">
        <v>7436</v>
      </c>
      <c r="I410" s="87" t="str">
        <f>+IFERROR(VLOOKUP($H410,'[2]NHÂN VIÊN'!$B:$C,2,0),"")</f>
        <v>Nguyễn Quốc Thái</v>
      </c>
      <c r="J410" s="87" t="str">
        <f t="shared" si="6"/>
        <v>-</v>
      </c>
      <c r="K410" s="87" t="s">
        <v>7514</v>
      </c>
      <c r="L410" s="87" t="s">
        <v>7514</v>
      </c>
      <c r="M410" s="87" t="str">
        <f>+IFERROR(VLOOKUP($K410,'[2]NHÂN VIÊN'!$H:$I,2,0),"")</f>
        <v>Dương Thị Kim Hồng</v>
      </c>
      <c r="N410" s="88" t="s">
        <v>7515</v>
      </c>
      <c r="O410" s="82"/>
    </row>
    <row r="411" spans="1:15" hidden="1" x14ac:dyDescent="0.25">
      <c r="A411" s="87" t="s">
        <v>8727</v>
      </c>
      <c r="B411" s="86" t="s">
        <v>7508</v>
      </c>
      <c r="C411" s="87" t="s">
        <v>8728</v>
      </c>
      <c r="D411" s="87" t="s">
        <v>8729</v>
      </c>
      <c r="E411" s="87" t="s">
        <v>7512</v>
      </c>
      <c r="F411" s="87"/>
      <c r="G411" s="87" t="s">
        <v>7874</v>
      </c>
      <c r="H411" s="87" t="s">
        <v>1837</v>
      </c>
      <c r="I411" s="87" t="str">
        <f>+IFERROR(VLOOKUP($H411,'[2]NHÂN VIÊN'!$B:$C,2,0),"")</f>
        <v/>
      </c>
      <c r="J411" s="87" t="str">
        <f t="shared" si="6"/>
        <v>-</v>
      </c>
      <c r="K411" s="87" t="s">
        <v>7514</v>
      </c>
      <c r="L411" s="87" t="s">
        <v>7514</v>
      </c>
      <c r="M411" s="87" t="str">
        <f>+IFERROR(VLOOKUP($K411,'[2]NHÂN VIÊN'!$H:$I,2,0),"")</f>
        <v>Dương Thị Kim Hồng</v>
      </c>
      <c r="N411" s="88" t="s">
        <v>7515</v>
      </c>
      <c r="O411" s="82"/>
    </row>
    <row r="412" spans="1:15" hidden="1" x14ac:dyDescent="0.25">
      <c r="A412" s="87" t="s">
        <v>8730</v>
      </c>
      <c r="B412" s="86" t="s">
        <v>7508</v>
      </c>
      <c r="C412" s="87" t="s">
        <v>8731</v>
      </c>
      <c r="D412" s="87" t="s">
        <v>8732</v>
      </c>
      <c r="E412" s="87" t="s">
        <v>7512</v>
      </c>
      <c r="F412" s="87" t="s">
        <v>7903</v>
      </c>
      <c r="G412" s="87" t="s">
        <v>7402</v>
      </c>
      <c r="H412" s="87" t="s">
        <v>7436</v>
      </c>
      <c r="I412" s="87" t="str">
        <f>+IFERROR(VLOOKUP($H412,'[2]NHÂN VIÊN'!$B:$C,2,0),"")</f>
        <v>Nguyễn Quốc Thái</v>
      </c>
      <c r="J412" s="87" t="str">
        <f t="shared" si="6"/>
        <v>-</v>
      </c>
      <c r="K412" s="87" t="s">
        <v>7514</v>
      </c>
      <c r="L412" s="87" t="s">
        <v>7514</v>
      </c>
      <c r="M412" s="87" t="str">
        <f>+IFERROR(VLOOKUP($K412,'[2]NHÂN VIÊN'!$H:$I,2,0),"")</f>
        <v>Dương Thị Kim Hồng</v>
      </c>
      <c r="N412" s="88" t="s">
        <v>7515</v>
      </c>
      <c r="O412" s="82"/>
    </row>
    <row r="413" spans="1:15" hidden="1" x14ac:dyDescent="0.25">
      <c r="A413" s="87" t="s">
        <v>8733</v>
      </c>
      <c r="B413" s="86" t="s">
        <v>7508</v>
      </c>
      <c r="C413" s="87" t="s">
        <v>8734</v>
      </c>
      <c r="D413" s="87" t="s">
        <v>8735</v>
      </c>
      <c r="E413" s="87" t="s">
        <v>7512</v>
      </c>
      <c r="F413" s="87" t="s">
        <v>7435</v>
      </c>
      <c r="G413" s="87" t="s">
        <v>7402</v>
      </c>
      <c r="H413" s="87" t="s">
        <v>7436</v>
      </c>
      <c r="I413" s="87" t="str">
        <f>+IFERROR(VLOOKUP($H413,'[2]NHÂN VIÊN'!$B:$C,2,0),"")</f>
        <v>Nguyễn Quốc Thái</v>
      </c>
      <c r="J413" s="87" t="str">
        <f t="shared" si="6"/>
        <v>-</v>
      </c>
      <c r="K413" s="87" t="s">
        <v>7514</v>
      </c>
      <c r="L413" s="87" t="s">
        <v>7514</v>
      </c>
      <c r="M413" s="87" t="str">
        <f>+IFERROR(VLOOKUP($K413,'[2]NHÂN VIÊN'!$H:$I,2,0),"")</f>
        <v>Dương Thị Kim Hồng</v>
      </c>
      <c r="N413" s="88" t="s">
        <v>7515</v>
      </c>
      <c r="O413" s="82"/>
    </row>
    <row r="414" spans="1:15" hidden="1" x14ac:dyDescent="0.25">
      <c r="A414" s="87" t="s">
        <v>8736</v>
      </c>
      <c r="B414" s="86" t="s">
        <v>7508</v>
      </c>
      <c r="C414" s="87" t="s">
        <v>8737</v>
      </c>
      <c r="D414" s="87" t="s">
        <v>8738</v>
      </c>
      <c r="E414" s="87" t="s">
        <v>7512</v>
      </c>
      <c r="F414" s="87" t="s">
        <v>7435</v>
      </c>
      <c r="G414" s="87" t="s">
        <v>7402</v>
      </c>
      <c r="H414" s="87" t="s">
        <v>7436</v>
      </c>
      <c r="I414" s="87" t="str">
        <f>+IFERROR(VLOOKUP($H414,'[2]NHÂN VIÊN'!$B:$C,2,0),"")</f>
        <v>Nguyễn Quốc Thái</v>
      </c>
      <c r="J414" s="87" t="str">
        <f t="shared" si="6"/>
        <v>-</v>
      </c>
      <c r="K414" s="87" t="s">
        <v>7514</v>
      </c>
      <c r="L414" s="87" t="s">
        <v>7514</v>
      </c>
      <c r="M414" s="87" t="str">
        <f>+IFERROR(VLOOKUP($K414,'[2]NHÂN VIÊN'!$H:$I,2,0),"")</f>
        <v>Dương Thị Kim Hồng</v>
      </c>
      <c r="N414" s="88" t="s">
        <v>7515</v>
      </c>
      <c r="O414" s="82"/>
    </row>
    <row r="415" spans="1:15" hidden="1" x14ac:dyDescent="0.25">
      <c r="A415" s="87" t="s">
        <v>8739</v>
      </c>
      <c r="B415" s="86" t="s">
        <v>7508</v>
      </c>
      <c r="C415" s="87" t="s">
        <v>8740</v>
      </c>
      <c r="D415" s="87" t="s">
        <v>8741</v>
      </c>
      <c r="E415" s="87" t="s">
        <v>7512</v>
      </c>
      <c r="F415" s="87"/>
      <c r="G415" s="87" t="s">
        <v>8742</v>
      </c>
      <c r="H415" s="87" t="s">
        <v>1837</v>
      </c>
      <c r="I415" s="87" t="str">
        <f>+IFERROR(VLOOKUP($H415,'[2]NHÂN VIÊN'!$B:$C,2,0),"")</f>
        <v/>
      </c>
      <c r="J415" s="87" t="str">
        <f t="shared" si="6"/>
        <v>-</v>
      </c>
      <c r="K415" s="87" t="s">
        <v>7514</v>
      </c>
      <c r="L415" s="87" t="s">
        <v>7514</v>
      </c>
      <c r="M415" s="87" t="str">
        <f>+IFERROR(VLOOKUP($K415,'[2]NHÂN VIÊN'!$H:$I,2,0),"")</f>
        <v>Dương Thị Kim Hồng</v>
      </c>
      <c r="N415" s="88" t="s">
        <v>7515</v>
      </c>
      <c r="O415" s="82"/>
    </row>
    <row r="416" spans="1:15" hidden="1" x14ac:dyDescent="0.25">
      <c r="A416" s="87" t="s">
        <v>8743</v>
      </c>
      <c r="B416" s="86" t="s">
        <v>7508</v>
      </c>
      <c r="C416" s="87" t="s">
        <v>8744</v>
      </c>
      <c r="D416" s="87" t="s">
        <v>8745</v>
      </c>
      <c r="E416" s="87" t="s">
        <v>7512</v>
      </c>
      <c r="F416" s="87" t="s">
        <v>7519</v>
      </c>
      <c r="G416" s="87" t="s">
        <v>7402</v>
      </c>
      <c r="H416" s="87" t="s">
        <v>7418</v>
      </c>
      <c r="I416" s="87" t="str">
        <f>+IFERROR(VLOOKUP($H416,'[2]NHÂN VIÊN'!$B:$C,2,0),"")</f>
        <v>Trần Hạo Nhị</v>
      </c>
      <c r="J416" s="87" t="str">
        <f t="shared" si="6"/>
        <v>-</v>
      </c>
      <c r="K416" s="87" t="s">
        <v>7514</v>
      </c>
      <c r="L416" s="87" t="s">
        <v>7514</v>
      </c>
      <c r="M416" s="87" t="str">
        <f>+IFERROR(VLOOKUP($K416,'[2]NHÂN VIÊN'!$H:$I,2,0),"")</f>
        <v>Dương Thị Kim Hồng</v>
      </c>
      <c r="N416" s="88" t="s">
        <v>7515</v>
      </c>
      <c r="O416" s="82"/>
    </row>
    <row r="417" spans="1:15" hidden="1" x14ac:dyDescent="0.25">
      <c r="A417" s="87" t="s">
        <v>8746</v>
      </c>
      <c r="B417" s="86" t="s">
        <v>7508</v>
      </c>
      <c r="C417" s="87" t="s">
        <v>8747</v>
      </c>
      <c r="D417" s="87" t="s">
        <v>8748</v>
      </c>
      <c r="E417" s="87" t="s">
        <v>7512</v>
      </c>
      <c r="F417" s="87" t="s">
        <v>7519</v>
      </c>
      <c r="G417" s="87" t="s">
        <v>7402</v>
      </c>
      <c r="H417" s="87" t="s">
        <v>7418</v>
      </c>
      <c r="I417" s="87" t="str">
        <f>+IFERROR(VLOOKUP($H417,'[2]NHÂN VIÊN'!$B:$C,2,0),"")</f>
        <v>Trần Hạo Nhị</v>
      </c>
      <c r="J417" s="87" t="str">
        <f t="shared" si="6"/>
        <v>-</v>
      </c>
      <c r="K417" s="87" t="s">
        <v>7514</v>
      </c>
      <c r="L417" s="87" t="s">
        <v>7514</v>
      </c>
      <c r="M417" s="87" t="str">
        <f>+IFERROR(VLOOKUP($K417,'[2]NHÂN VIÊN'!$H:$I,2,0),"")</f>
        <v>Dương Thị Kim Hồng</v>
      </c>
      <c r="N417" s="88" t="s">
        <v>7515</v>
      </c>
      <c r="O417" s="82"/>
    </row>
    <row r="418" spans="1:15" hidden="1" x14ac:dyDescent="0.25">
      <c r="A418" s="87" t="s">
        <v>8749</v>
      </c>
      <c r="B418" s="86" t="s">
        <v>7508</v>
      </c>
      <c r="C418" s="87" t="s">
        <v>8750</v>
      </c>
      <c r="D418" s="87" t="s">
        <v>8751</v>
      </c>
      <c r="E418" s="87" t="s">
        <v>7512</v>
      </c>
      <c r="F418" s="87" t="s">
        <v>7442</v>
      </c>
      <c r="G418" s="87" t="s">
        <v>7402</v>
      </c>
      <c r="H418" s="87" t="s">
        <v>7403</v>
      </c>
      <c r="I418" s="87" t="str">
        <f>+IFERROR(VLOOKUP($H418,'[2]NHÂN VIÊN'!$B:$C,2,0),"")</f>
        <v>Hứa Thị Ngọc Thơ</v>
      </c>
      <c r="J418" s="87" t="str">
        <f t="shared" si="6"/>
        <v>-</v>
      </c>
      <c r="K418" s="87" t="s">
        <v>7514</v>
      </c>
      <c r="L418" s="87" t="s">
        <v>7514</v>
      </c>
      <c r="M418" s="87" t="str">
        <f>+IFERROR(VLOOKUP($K418,'[2]NHÂN VIÊN'!$H:$I,2,0),"")</f>
        <v>Dương Thị Kim Hồng</v>
      </c>
      <c r="N418" s="88" t="s">
        <v>7515</v>
      </c>
      <c r="O418" s="82"/>
    </row>
    <row r="419" spans="1:15" hidden="1" x14ac:dyDescent="0.25">
      <c r="A419" s="87" t="s">
        <v>8752</v>
      </c>
      <c r="B419" s="86" t="s">
        <v>7508</v>
      </c>
      <c r="C419" s="87" t="s">
        <v>8753</v>
      </c>
      <c r="D419" s="87" t="s">
        <v>8754</v>
      </c>
      <c r="E419" s="87" t="s">
        <v>7512</v>
      </c>
      <c r="F419" s="87"/>
      <c r="G419" s="87" t="s">
        <v>7567</v>
      </c>
      <c r="H419" s="87" t="s">
        <v>1837</v>
      </c>
      <c r="I419" s="87" t="str">
        <f>+IFERROR(VLOOKUP($H419,'[2]NHÂN VIÊN'!$B:$C,2,0),"")</f>
        <v/>
      </c>
      <c r="J419" s="87" t="str">
        <f t="shared" si="6"/>
        <v>-</v>
      </c>
      <c r="K419" s="87" t="s">
        <v>7514</v>
      </c>
      <c r="L419" s="87" t="s">
        <v>7514</v>
      </c>
      <c r="M419" s="87" t="str">
        <f>+IFERROR(VLOOKUP($K419,'[2]NHÂN VIÊN'!$H:$I,2,0),"")</f>
        <v>Dương Thị Kim Hồng</v>
      </c>
      <c r="N419" s="88" t="s">
        <v>7515</v>
      </c>
      <c r="O419" s="82"/>
    </row>
    <row r="420" spans="1:15" hidden="1" x14ac:dyDescent="0.25">
      <c r="A420" s="87" t="s">
        <v>8755</v>
      </c>
      <c r="B420" s="86" t="s">
        <v>7508</v>
      </c>
      <c r="C420" s="87" t="s">
        <v>8756</v>
      </c>
      <c r="D420" s="87" t="s">
        <v>8757</v>
      </c>
      <c r="E420" s="87" t="s">
        <v>7512</v>
      </c>
      <c r="F420" s="87" t="s">
        <v>7499</v>
      </c>
      <c r="G420" s="87" t="s">
        <v>7402</v>
      </c>
      <c r="H420" s="87" t="s">
        <v>7436</v>
      </c>
      <c r="I420" s="87" t="str">
        <f>+IFERROR(VLOOKUP($H420,'[2]NHÂN VIÊN'!$B:$C,2,0),"")</f>
        <v>Nguyễn Quốc Thái</v>
      </c>
      <c r="J420" s="87" t="str">
        <f t="shared" si="6"/>
        <v>-</v>
      </c>
      <c r="K420" s="87" t="s">
        <v>7514</v>
      </c>
      <c r="L420" s="87" t="s">
        <v>7514</v>
      </c>
      <c r="M420" s="87" t="str">
        <f>+IFERROR(VLOOKUP($K420,'[2]NHÂN VIÊN'!$H:$I,2,0),"")</f>
        <v>Dương Thị Kim Hồng</v>
      </c>
      <c r="N420" s="88" t="s">
        <v>7515</v>
      </c>
      <c r="O420" s="82"/>
    </row>
    <row r="421" spans="1:15" hidden="1" x14ac:dyDescent="0.25">
      <c r="A421" s="87" t="s">
        <v>8758</v>
      </c>
      <c r="B421" s="86" t="s">
        <v>7508</v>
      </c>
      <c r="C421" s="87" t="s">
        <v>8759</v>
      </c>
      <c r="D421" s="87" t="s">
        <v>8760</v>
      </c>
      <c r="E421" s="87" t="s">
        <v>7512</v>
      </c>
      <c r="F421" s="87" t="s">
        <v>7485</v>
      </c>
      <c r="G421" s="87" t="s">
        <v>7402</v>
      </c>
      <c r="H421" s="87" t="s">
        <v>7411</v>
      </c>
      <c r="I421" s="87" t="str">
        <f>+IFERROR(VLOOKUP($H421,'[2]NHÂN VIÊN'!$B:$C,2,0),"")</f>
        <v>Nguyễn Văn Vinh</v>
      </c>
      <c r="J421" s="87" t="str">
        <f t="shared" si="6"/>
        <v>-</v>
      </c>
      <c r="K421" s="87" t="s">
        <v>7514</v>
      </c>
      <c r="L421" s="87" t="s">
        <v>7514</v>
      </c>
      <c r="M421" s="87" t="str">
        <f>+IFERROR(VLOOKUP($K421,'[2]NHÂN VIÊN'!$H:$I,2,0),"")</f>
        <v>Dương Thị Kim Hồng</v>
      </c>
      <c r="N421" s="88" t="s">
        <v>7515</v>
      </c>
      <c r="O421" s="82"/>
    </row>
    <row r="422" spans="1:15" hidden="1" x14ac:dyDescent="0.25">
      <c r="A422" s="87" t="s">
        <v>8761</v>
      </c>
      <c r="B422" s="86" t="s">
        <v>7508</v>
      </c>
      <c r="C422" s="87" t="s">
        <v>8762</v>
      </c>
      <c r="D422" s="87" t="s">
        <v>8763</v>
      </c>
      <c r="E422" s="87" t="s">
        <v>7512</v>
      </c>
      <c r="F422" s="87"/>
      <c r="G422" s="87" t="s">
        <v>7649</v>
      </c>
      <c r="H422" s="87" t="s">
        <v>1837</v>
      </c>
      <c r="I422" s="87" t="str">
        <f>+IFERROR(VLOOKUP($H422,'[2]NHÂN VIÊN'!$B:$C,2,0),"")</f>
        <v/>
      </c>
      <c r="J422" s="87" t="str">
        <f t="shared" si="6"/>
        <v>-</v>
      </c>
      <c r="K422" s="87" t="s">
        <v>7514</v>
      </c>
      <c r="L422" s="87" t="s">
        <v>7514</v>
      </c>
      <c r="M422" s="87" t="str">
        <f>+IFERROR(VLOOKUP($K422,'[2]NHÂN VIÊN'!$H:$I,2,0),"")</f>
        <v>Dương Thị Kim Hồng</v>
      </c>
      <c r="N422" s="88" t="s">
        <v>7515</v>
      </c>
      <c r="O422" s="82"/>
    </row>
    <row r="423" spans="1:15" hidden="1" x14ac:dyDescent="0.25">
      <c r="A423" s="87" t="s">
        <v>8764</v>
      </c>
      <c r="B423" s="86" t="s">
        <v>7508</v>
      </c>
      <c r="C423" s="87" t="s">
        <v>8765</v>
      </c>
      <c r="D423" s="87" t="s">
        <v>8766</v>
      </c>
      <c r="E423" s="87" t="s">
        <v>7512</v>
      </c>
      <c r="F423" s="87" t="s">
        <v>7925</v>
      </c>
      <c r="G423" s="87" t="s">
        <v>7402</v>
      </c>
      <c r="H423" s="87" t="s">
        <v>7418</v>
      </c>
      <c r="I423" s="87" t="str">
        <f>+IFERROR(VLOOKUP($H423,'[2]NHÂN VIÊN'!$B:$C,2,0),"")</f>
        <v>Trần Hạo Nhị</v>
      </c>
      <c r="J423" s="87" t="str">
        <f t="shared" si="6"/>
        <v>-</v>
      </c>
      <c r="K423" s="87" t="s">
        <v>7514</v>
      </c>
      <c r="L423" s="87" t="s">
        <v>7514</v>
      </c>
      <c r="M423" s="87" t="str">
        <f>+IFERROR(VLOOKUP($K423,'[2]NHÂN VIÊN'!$H:$I,2,0),"")</f>
        <v>Dương Thị Kim Hồng</v>
      </c>
      <c r="N423" s="88" t="s">
        <v>7515</v>
      </c>
      <c r="O423" s="82"/>
    </row>
    <row r="424" spans="1:15" hidden="1" x14ac:dyDescent="0.25">
      <c r="A424" s="87" t="s">
        <v>8767</v>
      </c>
      <c r="B424" s="86" t="s">
        <v>7508</v>
      </c>
      <c r="C424" s="87" t="s">
        <v>8768</v>
      </c>
      <c r="D424" s="87" t="s">
        <v>8769</v>
      </c>
      <c r="E424" s="87" t="s">
        <v>7512</v>
      </c>
      <c r="F424" s="87"/>
      <c r="G424" s="87" t="s">
        <v>8742</v>
      </c>
      <c r="H424" s="87" t="s">
        <v>1837</v>
      </c>
      <c r="I424" s="87" t="str">
        <f>+IFERROR(VLOOKUP($H424,'[2]NHÂN VIÊN'!$B:$C,2,0),"")</f>
        <v/>
      </c>
      <c r="J424" s="87" t="str">
        <f t="shared" si="6"/>
        <v>-</v>
      </c>
      <c r="K424" s="87" t="s">
        <v>7514</v>
      </c>
      <c r="L424" s="87" t="s">
        <v>7514</v>
      </c>
      <c r="M424" s="87" t="str">
        <f>+IFERROR(VLOOKUP($K424,'[2]NHÂN VIÊN'!$H:$I,2,0),"")</f>
        <v>Dương Thị Kim Hồng</v>
      </c>
      <c r="N424" s="88" t="s">
        <v>7515</v>
      </c>
      <c r="O424" s="82"/>
    </row>
    <row r="425" spans="1:15" hidden="1" x14ac:dyDescent="0.25">
      <c r="A425" s="87" t="s">
        <v>8770</v>
      </c>
      <c r="B425" s="86" t="s">
        <v>7508</v>
      </c>
      <c r="C425" s="87" t="s">
        <v>8771</v>
      </c>
      <c r="D425" s="87" t="s">
        <v>8772</v>
      </c>
      <c r="E425" s="87" t="s">
        <v>7512</v>
      </c>
      <c r="F425" s="87"/>
      <c r="G425" s="87" t="s">
        <v>7567</v>
      </c>
      <c r="H425" s="87" t="s">
        <v>1837</v>
      </c>
      <c r="I425" s="87" t="str">
        <f>+IFERROR(VLOOKUP($H425,'[2]NHÂN VIÊN'!$B:$C,2,0),"")</f>
        <v/>
      </c>
      <c r="J425" s="87" t="str">
        <f t="shared" si="6"/>
        <v>-</v>
      </c>
      <c r="K425" s="87" t="s">
        <v>7514</v>
      </c>
      <c r="L425" s="87" t="s">
        <v>7514</v>
      </c>
      <c r="M425" s="87" t="str">
        <f>+IFERROR(VLOOKUP($K425,'[2]NHÂN VIÊN'!$H:$I,2,0),"")</f>
        <v>Dương Thị Kim Hồng</v>
      </c>
      <c r="N425" s="88" t="s">
        <v>7515</v>
      </c>
      <c r="O425" s="82"/>
    </row>
    <row r="426" spans="1:15" hidden="1" x14ac:dyDescent="0.25">
      <c r="A426" s="87" t="s">
        <v>8773</v>
      </c>
      <c r="B426" s="86" t="s">
        <v>7508</v>
      </c>
      <c r="C426" s="87" t="s">
        <v>8774</v>
      </c>
      <c r="D426" s="87" t="s">
        <v>8775</v>
      </c>
      <c r="E426" s="87" t="s">
        <v>7512</v>
      </c>
      <c r="F426" s="87" t="s">
        <v>7903</v>
      </c>
      <c r="G426" s="87" t="s">
        <v>7402</v>
      </c>
      <c r="H426" s="87" t="s">
        <v>7436</v>
      </c>
      <c r="I426" s="87" t="str">
        <f>+IFERROR(VLOOKUP($H426,'[2]NHÂN VIÊN'!$B:$C,2,0),"")</f>
        <v>Nguyễn Quốc Thái</v>
      </c>
      <c r="J426" s="87" t="str">
        <f t="shared" si="6"/>
        <v>-</v>
      </c>
      <c r="K426" s="87" t="s">
        <v>7514</v>
      </c>
      <c r="L426" s="87" t="s">
        <v>7514</v>
      </c>
      <c r="M426" s="87" t="str">
        <f>+IFERROR(VLOOKUP($K426,'[2]NHÂN VIÊN'!$H:$I,2,0),"")</f>
        <v>Dương Thị Kim Hồng</v>
      </c>
      <c r="N426" s="88" t="s">
        <v>7515</v>
      </c>
      <c r="O426" s="82"/>
    </row>
    <row r="427" spans="1:15" hidden="1" x14ac:dyDescent="0.25">
      <c r="A427" s="87" t="s">
        <v>8776</v>
      </c>
      <c r="B427" s="86" t="s">
        <v>7508</v>
      </c>
      <c r="C427" s="87" t="s">
        <v>8777</v>
      </c>
      <c r="D427" s="87" t="s">
        <v>8778</v>
      </c>
      <c r="E427" s="87" t="s">
        <v>7512</v>
      </c>
      <c r="F427" s="87"/>
      <c r="G427" s="87" t="s">
        <v>7567</v>
      </c>
      <c r="H427" s="87" t="s">
        <v>1837</v>
      </c>
      <c r="I427" s="87" t="str">
        <f>+IFERROR(VLOOKUP($H427,'[2]NHÂN VIÊN'!$B:$C,2,0),"")</f>
        <v/>
      </c>
      <c r="J427" s="87" t="str">
        <f t="shared" si="6"/>
        <v>-</v>
      </c>
      <c r="K427" s="87" t="s">
        <v>7514</v>
      </c>
      <c r="L427" s="87" t="s">
        <v>7514</v>
      </c>
      <c r="M427" s="87" t="str">
        <f>+IFERROR(VLOOKUP($K427,'[2]NHÂN VIÊN'!$H:$I,2,0),"")</f>
        <v>Dương Thị Kim Hồng</v>
      </c>
      <c r="N427" s="88" t="s">
        <v>7515</v>
      </c>
      <c r="O427" s="82"/>
    </row>
    <row r="428" spans="1:15" hidden="1" x14ac:dyDescent="0.25">
      <c r="A428" s="87" t="s">
        <v>8779</v>
      </c>
      <c r="B428" s="86" t="s">
        <v>7508</v>
      </c>
      <c r="C428" s="87" t="s">
        <v>8780</v>
      </c>
      <c r="D428" s="87" t="s">
        <v>8781</v>
      </c>
      <c r="E428" s="87" t="s">
        <v>7512</v>
      </c>
      <c r="F428" s="87"/>
      <c r="G428" s="87" t="s">
        <v>7874</v>
      </c>
      <c r="H428" s="87" t="s">
        <v>1837</v>
      </c>
      <c r="I428" s="87" t="str">
        <f>+IFERROR(VLOOKUP($H428,'[2]NHÂN VIÊN'!$B:$C,2,0),"")</f>
        <v/>
      </c>
      <c r="J428" s="87" t="str">
        <f t="shared" si="6"/>
        <v>-</v>
      </c>
      <c r="K428" s="87" t="s">
        <v>7514</v>
      </c>
      <c r="L428" s="87" t="s">
        <v>7514</v>
      </c>
      <c r="M428" s="87" t="str">
        <f>+IFERROR(VLOOKUP($K428,'[2]NHÂN VIÊN'!$H:$I,2,0),"")</f>
        <v>Dương Thị Kim Hồng</v>
      </c>
      <c r="N428" s="88" t="s">
        <v>7515</v>
      </c>
      <c r="O428" s="82"/>
    </row>
    <row r="429" spans="1:15" hidden="1" x14ac:dyDescent="0.25">
      <c r="A429" s="87" t="s">
        <v>8782</v>
      </c>
      <c r="B429" s="86" t="s">
        <v>7508</v>
      </c>
      <c r="C429" s="87" t="s">
        <v>8783</v>
      </c>
      <c r="D429" s="87" t="s">
        <v>8784</v>
      </c>
      <c r="E429" s="87" t="s">
        <v>7512</v>
      </c>
      <c r="F429" s="87" t="s">
        <v>7442</v>
      </c>
      <c r="G429" s="87" t="s">
        <v>7402</v>
      </c>
      <c r="H429" s="87" t="s">
        <v>7403</v>
      </c>
      <c r="I429" s="87" t="str">
        <f>+IFERROR(VLOOKUP($H429,'[2]NHÂN VIÊN'!$B:$C,2,0),"")</f>
        <v>Hứa Thị Ngọc Thơ</v>
      </c>
      <c r="J429" s="87" t="str">
        <f t="shared" si="6"/>
        <v>-</v>
      </c>
      <c r="K429" s="87" t="s">
        <v>7514</v>
      </c>
      <c r="L429" s="87" t="s">
        <v>7514</v>
      </c>
      <c r="M429" s="87" t="str">
        <f>+IFERROR(VLOOKUP($K429,'[2]NHÂN VIÊN'!$H:$I,2,0),"")</f>
        <v>Dương Thị Kim Hồng</v>
      </c>
      <c r="N429" s="88" t="s">
        <v>7515</v>
      </c>
      <c r="O429" s="82"/>
    </row>
    <row r="430" spans="1:15" hidden="1" x14ac:dyDescent="0.25">
      <c r="A430" s="87" t="s">
        <v>8785</v>
      </c>
      <c r="B430" s="86" t="s">
        <v>7508</v>
      </c>
      <c r="C430" s="87" t="s">
        <v>8786</v>
      </c>
      <c r="D430" s="87" t="s">
        <v>8787</v>
      </c>
      <c r="E430" s="87" t="s">
        <v>7512</v>
      </c>
      <c r="F430" s="87" t="s">
        <v>7459</v>
      </c>
      <c r="G430" s="87" t="s">
        <v>7402</v>
      </c>
      <c r="H430" s="87" t="s">
        <v>7403</v>
      </c>
      <c r="I430" s="87" t="str">
        <f>+IFERROR(VLOOKUP($H430,'[2]NHÂN VIÊN'!$B:$C,2,0),"")</f>
        <v>Hứa Thị Ngọc Thơ</v>
      </c>
      <c r="J430" s="87" t="str">
        <f t="shared" si="6"/>
        <v>-</v>
      </c>
      <c r="K430" s="87" t="s">
        <v>7514</v>
      </c>
      <c r="L430" s="87" t="s">
        <v>7514</v>
      </c>
      <c r="M430" s="87" t="str">
        <f>+IFERROR(VLOOKUP($K430,'[2]NHÂN VIÊN'!$H:$I,2,0),"")</f>
        <v>Dương Thị Kim Hồng</v>
      </c>
      <c r="N430" s="88" t="s">
        <v>7515</v>
      </c>
      <c r="O430" s="82"/>
    </row>
    <row r="431" spans="1:15" hidden="1" x14ac:dyDescent="0.25">
      <c r="A431" s="87" t="s">
        <v>8788</v>
      </c>
      <c r="B431" s="86" t="s">
        <v>7508</v>
      </c>
      <c r="C431" s="87" t="s">
        <v>8789</v>
      </c>
      <c r="D431" s="87" t="s">
        <v>8790</v>
      </c>
      <c r="E431" s="87" t="s">
        <v>7512</v>
      </c>
      <c r="F431" s="87"/>
      <c r="G431" s="87" t="s">
        <v>7874</v>
      </c>
      <c r="H431" s="87" t="s">
        <v>1837</v>
      </c>
      <c r="I431" s="87" t="str">
        <f>+IFERROR(VLOOKUP($H431,'[2]NHÂN VIÊN'!$B:$C,2,0),"")</f>
        <v/>
      </c>
      <c r="J431" s="87" t="str">
        <f t="shared" si="6"/>
        <v>-</v>
      </c>
      <c r="K431" s="87" t="s">
        <v>7514</v>
      </c>
      <c r="L431" s="87" t="s">
        <v>7514</v>
      </c>
      <c r="M431" s="87" t="str">
        <f>+IFERROR(VLOOKUP($K431,'[2]NHÂN VIÊN'!$H:$I,2,0),"")</f>
        <v>Dương Thị Kim Hồng</v>
      </c>
      <c r="N431" s="88" t="s">
        <v>7515</v>
      </c>
      <c r="O431" s="82"/>
    </row>
    <row r="432" spans="1:15" hidden="1" x14ac:dyDescent="0.25">
      <c r="A432" s="87" t="s">
        <v>8791</v>
      </c>
      <c r="B432" s="86" t="s">
        <v>7508</v>
      </c>
      <c r="C432" s="87" t="s">
        <v>8792</v>
      </c>
      <c r="D432" s="87" t="s">
        <v>8793</v>
      </c>
      <c r="E432" s="87" t="s">
        <v>7512</v>
      </c>
      <c r="F432" s="87" t="s">
        <v>7442</v>
      </c>
      <c r="G432" s="87" t="s">
        <v>7402</v>
      </c>
      <c r="H432" s="87" t="s">
        <v>7403</v>
      </c>
      <c r="I432" s="87" t="str">
        <f>+IFERROR(VLOOKUP($H432,'[2]NHÂN VIÊN'!$B:$C,2,0),"")</f>
        <v>Hứa Thị Ngọc Thơ</v>
      </c>
      <c r="J432" s="87" t="str">
        <f t="shared" si="6"/>
        <v>-</v>
      </c>
      <c r="K432" s="87" t="s">
        <v>7514</v>
      </c>
      <c r="L432" s="87" t="s">
        <v>7514</v>
      </c>
      <c r="M432" s="87" t="str">
        <f>+IFERROR(VLOOKUP($K432,'[2]NHÂN VIÊN'!$H:$I,2,0),"")</f>
        <v>Dương Thị Kim Hồng</v>
      </c>
      <c r="N432" s="88" t="s">
        <v>7515</v>
      </c>
      <c r="O432" s="82"/>
    </row>
    <row r="433" spans="1:15" hidden="1" x14ac:dyDescent="0.25">
      <c r="A433" s="87" t="s">
        <v>8794</v>
      </c>
      <c r="B433" s="86" t="s">
        <v>7508</v>
      </c>
      <c r="C433" s="87" t="s">
        <v>8795</v>
      </c>
      <c r="D433" s="87" t="s">
        <v>8796</v>
      </c>
      <c r="E433" s="87" t="s">
        <v>7512</v>
      </c>
      <c r="F433" s="87" t="s">
        <v>7410</v>
      </c>
      <c r="G433" s="87" t="s">
        <v>7402</v>
      </c>
      <c r="H433" s="87" t="s">
        <v>7411</v>
      </c>
      <c r="I433" s="87" t="str">
        <f>+IFERROR(VLOOKUP($H433,'[2]NHÂN VIÊN'!$B:$C,2,0),"")</f>
        <v>Nguyễn Văn Vinh</v>
      </c>
      <c r="J433" s="87" t="str">
        <f t="shared" si="6"/>
        <v>-</v>
      </c>
      <c r="K433" s="87" t="s">
        <v>7514</v>
      </c>
      <c r="L433" s="87" t="s">
        <v>7514</v>
      </c>
      <c r="M433" s="87" t="str">
        <f>+IFERROR(VLOOKUP($K433,'[2]NHÂN VIÊN'!$H:$I,2,0),"")</f>
        <v>Dương Thị Kim Hồng</v>
      </c>
      <c r="N433" s="88" t="s">
        <v>7515</v>
      </c>
      <c r="O433" s="82"/>
    </row>
    <row r="434" spans="1:15" hidden="1" x14ac:dyDescent="0.25">
      <c r="A434" s="87" t="s">
        <v>8797</v>
      </c>
      <c r="B434" s="86" t="s">
        <v>7508</v>
      </c>
      <c r="C434" s="87" t="s">
        <v>8798</v>
      </c>
      <c r="D434" s="87" t="s">
        <v>8799</v>
      </c>
      <c r="E434" s="87" t="s">
        <v>7512</v>
      </c>
      <c r="F434" s="87" t="s">
        <v>7499</v>
      </c>
      <c r="G434" s="87" t="s">
        <v>7402</v>
      </c>
      <c r="H434" s="87" t="s">
        <v>7436</v>
      </c>
      <c r="I434" s="87" t="str">
        <f>+IFERROR(VLOOKUP($H434,'[2]NHÂN VIÊN'!$B:$C,2,0),"")</f>
        <v>Nguyễn Quốc Thái</v>
      </c>
      <c r="J434" s="87" t="str">
        <f t="shared" si="6"/>
        <v>-</v>
      </c>
      <c r="K434" s="87" t="s">
        <v>7514</v>
      </c>
      <c r="L434" s="87" t="s">
        <v>7514</v>
      </c>
      <c r="M434" s="87" t="str">
        <f>+IFERROR(VLOOKUP($K434,'[2]NHÂN VIÊN'!$H:$I,2,0),"")</f>
        <v>Dương Thị Kim Hồng</v>
      </c>
      <c r="N434" s="88" t="s">
        <v>7515</v>
      </c>
      <c r="O434" s="82"/>
    </row>
    <row r="435" spans="1:15" hidden="1" x14ac:dyDescent="0.25">
      <c r="A435" s="87" t="s">
        <v>8800</v>
      </c>
      <c r="B435" s="86" t="s">
        <v>7508</v>
      </c>
      <c r="C435" s="87" t="s">
        <v>8801</v>
      </c>
      <c r="D435" s="87" t="s">
        <v>8802</v>
      </c>
      <c r="E435" s="87" t="s">
        <v>7512</v>
      </c>
      <c r="F435" s="87" t="s">
        <v>7442</v>
      </c>
      <c r="G435" s="87" t="s">
        <v>7402</v>
      </c>
      <c r="H435" s="87" t="s">
        <v>7403</v>
      </c>
      <c r="I435" s="87" t="str">
        <f>+IFERROR(VLOOKUP($H435,'[2]NHÂN VIÊN'!$B:$C,2,0),"")</f>
        <v>Hứa Thị Ngọc Thơ</v>
      </c>
      <c r="J435" s="87" t="str">
        <f t="shared" si="6"/>
        <v>-</v>
      </c>
      <c r="K435" s="87" t="s">
        <v>7514</v>
      </c>
      <c r="L435" s="87" t="s">
        <v>7514</v>
      </c>
      <c r="M435" s="87" t="str">
        <f>+IFERROR(VLOOKUP($K435,'[2]NHÂN VIÊN'!$H:$I,2,0),"")</f>
        <v>Dương Thị Kim Hồng</v>
      </c>
      <c r="N435" s="88" t="s">
        <v>7515</v>
      </c>
      <c r="O435" s="82"/>
    </row>
    <row r="436" spans="1:15" hidden="1" x14ac:dyDescent="0.25">
      <c r="A436" s="87" t="s">
        <v>8803</v>
      </c>
      <c r="B436" s="86" t="s">
        <v>7508</v>
      </c>
      <c r="C436" s="87" t="s">
        <v>8804</v>
      </c>
      <c r="D436" s="87" t="s">
        <v>8805</v>
      </c>
      <c r="E436" s="87" t="s">
        <v>7512</v>
      </c>
      <c r="F436" s="87"/>
      <c r="G436" s="87" t="s">
        <v>7874</v>
      </c>
      <c r="H436" s="87" t="s">
        <v>1837</v>
      </c>
      <c r="I436" s="87" t="str">
        <f>+IFERROR(VLOOKUP($H436,'[2]NHÂN VIÊN'!$B:$C,2,0),"")</f>
        <v/>
      </c>
      <c r="J436" s="87" t="str">
        <f t="shared" si="6"/>
        <v>-</v>
      </c>
      <c r="K436" s="87" t="s">
        <v>7514</v>
      </c>
      <c r="L436" s="87" t="s">
        <v>7514</v>
      </c>
      <c r="M436" s="87" t="str">
        <f>+IFERROR(VLOOKUP($K436,'[2]NHÂN VIÊN'!$H:$I,2,0),"")</f>
        <v>Dương Thị Kim Hồng</v>
      </c>
      <c r="N436" s="88" t="s">
        <v>7515</v>
      </c>
      <c r="O436" s="82"/>
    </row>
    <row r="437" spans="1:15" hidden="1" x14ac:dyDescent="0.25">
      <c r="A437" s="87" t="s">
        <v>8806</v>
      </c>
      <c r="B437" s="86" t="s">
        <v>7508</v>
      </c>
      <c r="C437" s="87" t="s">
        <v>8807</v>
      </c>
      <c r="D437" s="87" t="s">
        <v>8808</v>
      </c>
      <c r="E437" s="87" t="s">
        <v>7512</v>
      </c>
      <c r="F437" s="87" t="s">
        <v>7472</v>
      </c>
      <c r="G437" s="87" t="s">
        <v>7402</v>
      </c>
      <c r="H437" s="87" t="s">
        <v>7436</v>
      </c>
      <c r="I437" s="87" t="str">
        <f>+IFERROR(VLOOKUP($H437,'[2]NHÂN VIÊN'!$B:$C,2,0),"")</f>
        <v>Nguyễn Quốc Thái</v>
      </c>
      <c r="J437" s="87" t="str">
        <f t="shared" si="6"/>
        <v>-</v>
      </c>
      <c r="K437" s="87" t="s">
        <v>7514</v>
      </c>
      <c r="L437" s="87" t="s">
        <v>7514</v>
      </c>
      <c r="M437" s="87" t="str">
        <f>+IFERROR(VLOOKUP($K437,'[2]NHÂN VIÊN'!$H:$I,2,0),"")</f>
        <v>Dương Thị Kim Hồng</v>
      </c>
      <c r="N437" s="88" t="s">
        <v>7515</v>
      </c>
      <c r="O437" s="82"/>
    </row>
    <row r="438" spans="1:15" hidden="1" x14ac:dyDescent="0.25">
      <c r="A438" s="87" t="s">
        <v>8809</v>
      </c>
      <c r="B438" s="86" t="s">
        <v>7508</v>
      </c>
      <c r="C438" s="87" t="s">
        <v>8810</v>
      </c>
      <c r="D438" s="87" t="s">
        <v>8811</v>
      </c>
      <c r="E438" s="87" t="s">
        <v>7512</v>
      </c>
      <c r="F438" s="87" t="s">
        <v>7459</v>
      </c>
      <c r="G438" s="87" t="s">
        <v>7402</v>
      </c>
      <c r="H438" s="87" t="s">
        <v>7403</v>
      </c>
      <c r="I438" s="87" t="str">
        <f>+IFERROR(VLOOKUP($H438,'[2]NHÂN VIÊN'!$B:$C,2,0),"")</f>
        <v>Hứa Thị Ngọc Thơ</v>
      </c>
      <c r="J438" s="87" t="str">
        <f t="shared" si="6"/>
        <v>-</v>
      </c>
      <c r="K438" s="87" t="s">
        <v>7514</v>
      </c>
      <c r="L438" s="87" t="s">
        <v>7514</v>
      </c>
      <c r="M438" s="87" t="str">
        <f>+IFERROR(VLOOKUP($K438,'[2]NHÂN VIÊN'!$H:$I,2,0),"")</f>
        <v>Dương Thị Kim Hồng</v>
      </c>
      <c r="N438" s="88" t="s">
        <v>7515</v>
      </c>
      <c r="O438" s="82"/>
    </row>
    <row r="439" spans="1:15" hidden="1" x14ac:dyDescent="0.25">
      <c r="A439" s="87" t="s">
        <v>8812</v>
      </c>
      <c r="B439" s="86" t="s">
        <v>7508</v>
      </c>
      <c r="C439" s="87" t="s">
        <v>8813</v>
      </c>
      <c r="D439" s="87" t="s">
        <v>8814</v>
      </c>
      <c r="E439" s="87" t="s">
        <v>7512</v>
      </c>
      <c r="F439" s="87" t="s">
        <v>7490</v>
      </c>
      <c r="G439" s="87" t="s">
        <v>7402</v>
      </c>
      <c r="H439" s="87" t="s">
        <v>7418</v>
      </c>
      <c r="I439" s="87" t="str">
        <f>+IFERROR(VLOOKUP($H439,'[2]NHÂN VIÊN'!$B:$C,2,0),"")</f>
        <v>Trần Hạo Nhị</v>
      </c>
      <c r="J439" s="87" t="str">
        <f t="shared" si="6"/>
        <v>-</v>
      </c>
      <c r="K439" s="87" t="s">
        <v>7514</v>
      </c>
      <c r="L439" s="87" t="s">
        <v>7514</v>
      </c>
      <c r="M439" s="87" t="str">
        <f>+IFERROR(VLOOKUP($K439,'[2]NHÂN VIÊN'!$H:$I,2,0),"")</f>
        <v>Dương Thị Kim Hồng</v>
      </c>
      <c r="N439" s="88" t="s">
        <v>7515</v>
      </c>
      <c r="O439" s="82"/>
    </row>
    <row r="440" spans="1:15" hidden="1" x14ac:dyDescent="0.25">
      <c r="A440" s="87" t="s">
        <v>8815</v>
      </c>
      <c r="B440" s="86" t="s">
        <v>7508</v>
      </c>
      <c r="C440" s="87" t="s">
        <v>8816</v>
      </c>
      <c r="D440" s="87" t="s">
        <v>8817</v>
      </c>
      <c r="E440" s="87" t="s">
        <v>7512</v>
      </c>
      <c r="F440" s="87"/>
      <c r="G440" s="87" t="s">
        <v>8742</v>
      </c>
      <c r="H440" s="87" t="s">
        <v>1837</v>
      </c>
      <c r="I440" s="87" t="str">
        <f>+IFERROR(VLOOKUP($H440,'[2]NHÂN VIÊN'!$B:$C,2,0),"")</f>
        <v/>
      </c>
      <c r="J440" s="87" t="str">
        <f t="shared" si="6"/>
        <v>-</v>
      </c>
      <c r="K440" s="87" t="s">
        <v>7514</v>
      </c>
      <c r="L440" s="87" t="s">
        <v>7514</v>
      </c>
      <c r="M440" s="87" t="str">
        <f>+IFERROR(VLOOKUP($K440,'[2]NHÂN VIÊN'!$H:$I,2,0),"")</f>
        <v>Dương Thị Kim Hồng</v>
      </c>
      <c r="N440" s="88" t="s">
        <v>7515</v>
      </c>
      <c r="O440" s="82"/>
    </row>
    <row r="441" spans="1:15" hidden="1" x14ac:dyDescent="0.25">
      <c r="A441" s="87" t="s">
        <v>8818</v>
      </c>
      <c r="B441" s="86" t="s">
        <v>7508</v>
      </c>
      <c r="C441" s="87" t="s">
        <v>8819</v>
      </c>
      <c r="D441" s="87" t="s">
        <v>8820</v>
      </c>
      <c r="E441" s="87" t="s">
        <v>7512</v>
      </c>
      <c r="F441" s="87" t="s">
        <v>7690</v>
      </c>
      <c r="G441" s="87" t="s">
        <v>7402</v>
      </c>
      <c r="H441" s="87" t="s">
        <v>7418</v>
      </c>
      <c r="I441" s="87" t="str">
        <f>+IFERROR(VLOOKUP($H441,'[2]NHÂN VIÊN'!$B:$C,2,0),"")</f>
        <v>Trần Hạo Nhị</v>
      </c>
      <c r="J441" s="87" t="str">
        <f t="shared" si="6"/>
        <v>-</v>
      </c>
      <c r="K441" s="87" t="s">
        <v>7514</v>
      </c>
      <c r="L441" s="87" t="s">
        <v>7514</v>
      </c>
      <c r="M441" s="87" t="str">
        <f>+IFERROR(VLOOKUP($K441,'[2]NHÂN VIÊN'!$H:$I,2,0),"")</f>
        <v>Dương Thị Kim Hồng</v>
      </c>
      <c r="N441" s="88" t="s">
        <v>7515</v>
      </c>
      <c r="O441" s="82"/>
    </row>
    <row r="442" spans="1:15" hidden="1" x14ac:dyDescent="0.25">
      <c r="A442" s="87" t="s">
        <v>8821</v>
      </c>
      <c r="B442" s="86" t="s">
        <v>7508</v>
      </c>
      <c r="C442" s="87" t="s">
        <v>8822</v>
      </c>
      <c r="D442" s="87" t="s">
        <v>8823</v>
      </c>
      <c r="E442" s="87" t="s">
        <v>7512</v>
      </c>
      <c r="F442" s="87" t="s">
        <v>7519</v>
      </c>
      <c r="G442" s="87" t="s">
        <v>7402</v>
      </c>
      <c r="H442" s="87" t="s">
        <v>7418</v>
      </c>
      <c r="I442" s="87" t="str">
        <f>+IFERROR(VLOOKUP($H442,'[2]NHÂN VIÊN'!$B:$C,2,0),"")</f>
        <v>Trần Hạo Nhị</v>
      </c>
      <c r="J442" s="87" t="str">
        <f t="shared" si="6"/>
        <v>-</v>
      </c>
      <c r="K442" s="87" t="s">
        <v>7514</v>
      </c>
      <c r="L442" s="87" t="s">
        <v>7514</v>
      </c>
      <c r="M442" s="87" t="str">
        <f>+IFERROR(VLOOKUP($K442,'[2]NHÂN VIÊN'!$H:$I,2,0),"")</f>
        <v>Dương Thị Kim Hồng</v>
      </c>
      <c r="N442" s="88" t="s">
        <v>7515</v>
      </c>
      <c r="O442" s="82"/>
    </row>
    <row r="443" spans="1:15" hidden="1" x14ac:dyDescent="0.25">
      <c r="A443" s="87" t="s">
        <v>8824</v>
      </c>
      <c r="B443" s="86" t="s">
        <v>7508</v>
      </c>
      <c r="C443" s="87" t="s">
        <v>8825</v>
      </c>
      <c r="D443" s="87" t="s">
        <v>8826</v>
      </c>
      <c r="E443" s="87" t="s">
        <v>7512</v>
      </c>
      <c r="F443" s="87" t="s">
        <v>7903</v>
      </c>
      <c r="G443" s="87" t="s">
        <v>7402</v>
      </c>
      <c r="H443" s="87" t="s">
        <v>7436</v>
      </c>
      <c r="I443" s="87" t="str">
        <f>+IFERROR(VLOOKUP($H443,'[2]NHÂN VIÊN'!$B:$C,2,0),"")</f>
        <v>Nguyễn Quốc Thái</v>
      </c>
      <c r="J443" s="87" t="str">
        <f t="shared" si="6"/>
        <v>-</v>
      </c>
      <c r="K443" s="87" t="s">
        <v>7514</v>
      </c>
      <c r="L443" s="87" t="s">
        <v>7514</v>
      </c>
      <c r="M443" s="87" t="str">
        <f>+IFERROR(VLOOKUP($K443,'[2]NHÂN VIÊN'!$H:$I,2,0),"")</f>
        <v>Dương Thị Kim Hồng</v>
      </c>
      <c r="N443" s="88" t="s">
        <v>7515</v>
      </c>
      <c r="O443" s="82"/>
    </row>
    <row r="444" spans="1:15" hidden="1" x14ac:dyDescent="0.25">
      <c r="A444" s="87" t="s">
        <v>8827</v>
      </c>
      <c r="B444" s="86" t="s">
        <v>7508</v>
      </c>
      <c r="C444" s="87" t="s">
        <v>8828</v>
      </c>
      <c r="D444" s="87" t="s">
        <v>8829</v>
      </c>
      <c r="E444" s="87" t="s">
        <v>7512</v>
      </c>
      <c r="F444" s="87" t="s">
        <v>7527</v>
      </c>
      <c r="G444" s="87" t="s">
        <v>7402</v>
      </c>
      <c r="H444" s="87" t="s">
        <v>7411</v>
      </c>
      <c r="I444" s="87" t="str">
        <f>+IFERROR(VLOOKUP($H444,'[2]NHÂN VIÊN'!$B:$C,2,0),"")</f>
        <v>Nguyễn Văn Vinh</v>
      </c>
      <c r="J444" s="87" t="str">
        <f t="shared" si="6"/>
        <v>-</v>
      </c>
      <c r="K444" s="87" t="s">
        <v>7514</v>
      </c>
      <c r="L444" s="87" t="s">
        <v>7514</v>
      </c>
      <c r="M444" s="87" t="str">
        <f>+IFERROR(VLOOKUP($K444,'[2]NHÂN VIÊN'!$H:$I,2,0),"")</f>
        <v>Dương Thị Kim Hồng</v>
      </c>
      <c r="N444" s="88" t="s">
        <v>7515</v>
      </c>
      <c r="O444" s="82"/>
    </row>
    <row r="445" spans="1:15" hidden="1" x14ac:dyDescent="0.25">
      <c r="A445" s="87" t="s">
        <v>8830</v>
      </c>
      <c r="B445" s="86" t="s">
        <v>7508</v>
      </c>
      <c r="C445" s="87" t="s">
        <v>8831</v>
      </c>
      <c r="D445" s="87" t="s">
        <v>8832</v>
      </c>
      <c r="E445" s="87" t="s">
        <v>7512</v>
      </c>
      <c r="F445" s="87"/>
      <c r="G445" s="87" t="s">
        <v>7607</v>
      </c>
      <c r="H445" s="87" t="s">
        <v>1837</v>
      </c>
      <c r="I445" s="87" t="str">
        <f>+IFERROR(VLOOKUP($H445,'[2]NHÂN VIÊN'!$B:$C,2,0),"")</f>
        <v/>
      </c>
      <c r="J445" s="87" t="str">
        <f t="shared" si="6"/>
        <v>-</v>
      </c>
      <c r="K445" s="87" t="s">
        <v>7514</v>
      </c>
      <c r="L445" s="87" t="s">
        <v>7514</v>
      </c>
      <c r="M445" s="87" t="str">
        <f>+IFERROR(VLOOKUP($K445,'[2]NHÂN VIÊN'!$H:$I,2,0),"")</f>
        <v>Dương Thị Kim Hồng</v>
      </c>
      <c r="N445" s="88" t="s">
        <v>7515</v>
      </c>
      <c r="O445" s="82"/>
    </row>
    <row r="446" spans="1:15" hidden="1" x14ac:dyDescent="0.25">
      <c r="A446" s="87" t="s">
        <v>8833</v>
      </c>
      <c r="B446" s="86" t="s">
        <v>7508</v>
      </c>
      <c r="C446" s="87" t="s">
        <v>8834</v>
      </c>
      <c r="D446" s="87" t="s">
        <v>8835</v>
      </c>
      <c r="E446" s="87" t="s">
        <v>7512</v>
      </c>
      <c r="F446" s="87"/>
      <c r="G446" s="87" t="s">
        <v>7598</v>
      </c>
      <c r="H446" s="87" t="s">
        <v>1837</v>
      </c>
      <c r="I446" s="87" t="str">
        <f>+IFERROR(VLOOKUP($H446,'[2]NHÂN VIÊN'!$B:$C,2,0),"")</f>
        <v/>
      </c>
      <c r="J446" s="87" t="str">
        <f t="shared" si="6"/>
        <v>-</v>
      </c>
      <c r="K446" s="87" t="s">
        <v>7514</v>
      </c>
      <c r="L446" s="87" t="s">
        <v>7514</v>
      </c>
      <c r="M446" s="87" t="str">
        <f>+IFERROR(VLOOKUP($K446,'[2]NHÂN VIÊN'!$H:$I,2,0),"")</f>
        <v>Dương Thị Kim Hồng</v>
      </c>
      <c r="N446" s="88" t="s">
        <v>7515</v>
      </c>
      <c r="O446" s="82"/>
    </row>
    <row r="447" spans="1:15" hidden="1" x14ac:dyDescent="0.25">
      <c r="A447" s="87" t="s">
        <v>8836</v>
      </c>
      <c r="B447" s="86" t="s">
        <v>7508</v>
      </c>
      <c r="C447" s="87" t="s">
        <v>8837</v>
      </c>
      <c r="D447" s="87" t="s">
        <v>8838</v>
      </c>
      <c r="E447" s="87" t="s">
        <v>7512</v>
      </c>
      <c r="F447" s="87" t="s">
        <v>7435</v>
      </c>
      <c r="G447" s="87" t="s">
        <v>7402</v>
      </c>
      <c r="H447" s="87" t="s">
        <v>7436</v>
      </c>
      <c r="I447" s="87" t="str">
        <f>+IFERROR(VLOOKUP($H447,'[2]NHÂN VIÊN'!$B:$C,2,0),"")</f>
        <v>Nguyễn Quốc Thái</v>
      </c>
      <c r="J447" s="87" t="str">
        <f t="shared" si="6"/>
        <v>-</v>
      </c>
      <c r="K447" s="87" t="s">
        <v>7514</v>
      </c>
      <c r="L447" s="87" t="s">
        <v>7514</v>
      </c>
      <c r="M447" s="87" t="str">
        <f>+IFERROR(VLOOKUP($K447,'[2]NHÂN VIÊN'!$H:$I,2,0),"")</f>
        <v>Dương Thị Kim Hồng</v>
      </c>
      <c r="N447" s="88" t="s">
        <v>7515</v>
      </c>
      <c r="O447" s="82"/>
    </row>
    <row r="448" spans="1:15" hidden="1" x14ac:dyDescent="0.25">
      <c r="A448" s="87" t="s">
        <v>8839</v>
      </c>
      <c r="B448" s="86" t="s">
        <v>7508</v>
      </c>
      <c r="C448" s="87" t="s">
        <v>8840</v>
      </c>
      <c r="D448" s="87" t="s">
        <v>8841</v>
      </c>
      <c r="E448" s="87" t="s">
        <v>7512</v>
      </c>
      <c r="F448" s="87" t="s">
        <v>7690</v>
      </c>
      <c r="G448" s="87" t="s">
        <v>7402</v>
      </c>
      <c r="H448" s="87" t="s">
        <v>7418</v>
      </c>
      <c r="I448" s="87" t="str">
        <f>+IFERROR(VLOOKUP($H448,'[2]NHÂN VIÊN'!$B:$C,2,0),"")</f>
        <v>Trần Hạo Nhị</v>
      </c>
      <c r="J448" s="87" t="str">
        <f t="shared" si="6"/>
        <v>-</v>
      </c>
      <c r="K448" s="87" t="s">
        <v>7514</v>
      </c>
      <c r="L448" s="87" t="s">
        <v>7514</v>
      </c>
      <c r="M448" s="87" t="str">
        <f>+IFERROR(VLOOKUP($K448,'[2]NHÂN VIÊN'!$H:$I,2,0),"")</f>
        <v>Dương Thị Kim Hồng</v>
      </c>
      <c r="N448" s="88" t="s">
        <v>7515</v>
      </c>
      <c r="O448" s="82"/>
    </row>
    <row r="449" spans="1:15" hidden="1" x14ac:dyDescent="0.25">
      <c r="A449" s="87" t="s">
        <v>8842</v>
      </c>
      <c r="B449" s="86" t="s">
        <v>7508</v>
      </c>
      <c r="C449" s="87" t="s">
        <v>8843</v>
      </c>
      <c r="D449" s="87" t="s">
        <v>8844</v>
      </c>
      <c r="E449" s="87" t="s">
        <v>7512</v>
      </c>
      <c r="F449" s="87" t="s">
        <v>7499</v>
      </c>
      <c r="G449" s="87" t="s">
        <v>7402</v>
      </c>
      <c r="H449" s="87" t="s">
        <v>7436</v>
      </c>
      <c r="I449" s="87" t="str">
        <f>+IFERROR(VLOOKUP($H449,'[2]NHÂN VIÊN'!$B:$C,2,0),"")</f>
        <v>Nguyễn Quốc Thái</v>
      </c>
      <c r="J449" s="87" t="str">
        <f t="shared" si="6"/>
        <v>-</v>
      </c>
      <c r="K449" s="87" t="s">
        <v>7514</v>
      </c>
      <c r="L449" s="87" t="s">
        <v>7514</v>
      </c>
      <c r="M449" s="87" t="str">
        <f>+IFERROR(VLOOKUP($K449,'[2]NHÂN VIÊN'!$H:$I,2,0),"")</f>
        <v>Dương Thị Kim Hồng</v>
      </c>
      <c r="N449" s="88" t="s">
        <v>7515</v>
      </c>
      <c r="O449" s="82"/>
    </row>
    <row r="450" spans="1:15" hidden="1" x14ac:dyDescent="0.25">
      <c r="A450" s="87" t="s">
        <v>8845</v>
      </c>
      <c r="B450" s="86" t="s">
        <v>7508</v>
      </c>
      <c r="C450" s="87" t="s">
        <v>8846</v>
      </c>
      <c r="D450" s="87" t="s">
        <v>8847</v>
      </c>
      <c r="E450" s="87" t="s">
        <v>7512</v>
      </c>
      <c r="F450" s="87" t="s">
        <v>7435</v>
      </c>
      <c r="G450" s="87" t="s">
        <v>7402</v>
      </c>
      <c r="H450" s="87" t="s">
        <v>7436</v>
      </c>
      <c r="I450" s="87" t="str">
        <f>+IFERROR(VLOOKUP($H450,'[2]NHÂN VIÊN'!$B:$C,2,0),"")</f>
        <v>Nguyễn Quốc Thái</v>
      </c>
      <c r="J450" s="87" t="str">
        <f t="shared" si="6"/>
        <v>-</v>
      </c>
      <c r="K450" s="87" t="s">
        <v>7514</v>
      </c>
      <c r="L450" s="87" t="s">
        <v>7514</v>
      </c>
      <c r="M450" s="87" t="str">
        <f>+IFERROR(VLOOKUP($K450,'[2]NHÂN VIÊN'!$H:$I,2,0),"")</f>
        <v>Dương Thị Kim Hồng</v>
      </c>
      <c r="N450" s="88" t="s">
        <v>7515</v>
      </c>
      <c r="O450" s="82"/>
    </row>
    <row r="451" spans="1:15" hidden="1" x14ac:dyDescent="0.25">
      <c r="A451" s="87" t="s">
        <v>8848</v>
      </c>
      <c r="B451" s="86" t="s">
        <v>7508</v>
      </c>
      <c r="C451" s="87" t="s">
        <v>8849</v>
      </c>
      <c r="D451" s="87" t="s">
        <v>8850</v>
      </c>
      <c r="E451" s="87" t="s">
        <v>7512</v>
      </c>
      <c r="F451" s="87"/>
      <c r="G451" s="87" t="s">
        <v>7674</v>
      </c>
      <c r="H451" s="87" t="s">
        <v>1837</v>
      </c>
      <c r="I451" s="87" t="str">
        <f>+IFERROR(VLOOKUP($H451,'[2]NHÂN VIÊN'!$B:$C,2,0),"")</f>
        <v/>
      </c>
      <c r="J451" s="87" t="str">
        <f t="shared" ref="J451:J514" si="7">+LEFT($B451,2)</f>
        <v>-</v>
      </c>
      <c r="K451" s="87" t="s">
        <v>7514</v>
      </c>
      <c r="L451" s="87" t="s">
        <v>7514</v>
      </c>
      <c r="M451" s="87" t="str">
        <f>+IFERROR(VLOOKUP($K451,'[2]NHÂN VIÊN'!$H:$I,2,0),"")</f>
        <v>Dương Thị Kim Hồng</v>
      </c>
      <c r="N451" s="88" t="s">
        <v>7515</v>
      </c>
      <c r="O451" s="82"/>
    </row>
    <row r="452" spans="1:15" hidden="1" x14ac:dyDescent="0.25">
      <c r="A452" s="87" t="s">
        <v>8851</v>
      </c>
      <c r="B452" s="86" t="s">
        <v>7508</v>
      </c>
      <c r="C452" s="87" t="s">
        <v>8852</v>
      </c>
      <c r="D452" s="87" t="s">
        <v>8853</v>
      </c>
      <c r="E452" s="87" t="s">
        <v>7512</v>
      </c>
      <c r="F452" s="87" t="s">
        <v>7442</v>
      </c>
      <c r="G452" s="87" t="s">
        <v>7402</v>
      </c>
      <c r="H452" s="87" t="s">
        <v>7403</v>
      </c>
      <c r="I452" s="87" t="str">
        <f>+IFERROR(VLOOKUP($H452,'[2]NHÂN VIÊN'!$B:$C,2,0),"")</f>
        <v>Hứa Thị Ngọc Thơ</v>
      </c>
      <c r="J452" s="87" t="str">
        <f t="shared" si="7"/>
        <v>-</v>
      </c>
      <c r="K452" s="87" t="s">
        <v>7514</v>
      </c>
      <c r="L452" s="87" t="s">
        <v>7514</v>
      </c>
      <c r="M452" s="87" t="str">
        <f>+IFERROR(VLOOKUP($K452,'[2]NHÂN VIÊN'!$H:$I,2,0),"")</f>
        <v>Dương Thị Kim Hồng</v>
      </c>
      <c r="N452" s="88" t="s">
        <v>7515</v>
      </c>
      <c r="O452" s="82"/>
    </row>
    <row r="453" spans="1:15" hidden="1" x14ac:dyDescent="0.25">
      <c r="A453" s="87" t="s">
        <v>8854</v>
      </c>
      <c r="B453" s="86" t="s">
        <v>7508</v>
      </c>
      <c r="C453" s="87" t="s">
        <v>8855</v>
      </c>
      <c r="D453" s="87" t="s">
        <v>8856</v>
      </c>
      <c r="E453" s="87" t="s">
        <v>7512</v>
      </c>
      <c r="F453" s="87" t="s">
        <v>7459</v>
      </c>
      <c r="G453" s="87" t="s">
        <v>7402</v>
      </c>
      <c r="H453" s="87" t="s">
        <v>7403</v>
      </c>
      <c r="I453" s="87" t="str">
        <f>+IFERROR(VLOOKUP($H453,'[2]NHÂN VIÊN'!$B:$C,2,0),"")</f>
        <v>Hứa Thị Ngọc Thơ</v>
      </c>
      <c r="J453" s="87" t="str">
        <f t="shared" si="7"/>
        <v>-</v>
      </c>
      <c r="K453" s="87" t="s">
        <v>7514</v>
      </c>
      <c r="L453" s="87" t="s">
        <v>7514</v>
      </c>
      <c r="M453" s="87" t="str">
        <f>+IFERROR(VLOOKUP($K453,'[2]NHÂN VIÊN'!$H:$I,2,0),"")</f>
        <v>Dương Thị Kim Hồng</v>
      </c>
      <c r="N453" s="88" t="s">
        <v>7515</v>
      </c>
      <c r="O453" s="82"/>
    </row>
    <row r="454" spans="1:15" hidden="1" x14ac:dyDescent="0.25">
      <c r="A454" s="87" t="s">
        <v>8857</v>
      </c>
      <c r="B454" s="86" t="s">
        <v>7508</v>
      </c>
      <c r="C454" s="87" t="s">
        <v>8858</v>
      </c>
      <c r="D454" s="87" t="s">
        <v>8859</v>
      </c>
      <c r="E454" s="87" t="s">
        <v>7512</v>
      </c>
      <c r="F454" s="87" t="s">
        <v>7459</v>
      </c>
      <c r="G454" s="87" t="s">
        <v>7402</v>
      </c>
      <c r="H454" s="87" t="s">
        <v>7403</v>
      </c>
      <c r="I454" s="87" t="str">
        <f>+IFERROR(VLOOKUP($H454,'[2]NHÂN VIÊN'!$B:$C,2,0),"")</f>
        <v>Hứa Thị Ngọc Thơ</v>
      </c>
      <c r="J454" s="87" t="str">
        <f t="shared" si="7"/>
        <v>-</v>
      </c>
      <c r="K454" s="87" t="s">
        <v>7514</v>
      </c>
      <c r="L454" s="87" t="s">
        <v>7514</v>
      </c>
      <c r="M454" s="87" t="str">
        <f>+IFERROR(VLOOKUP($K454,'[2]NHÂN VIÊN'!$H:$I,2,0),"")</f>
        <v>Dương Thị Kim Hồng</v>
      </c>
      <c r="N454" s="88" t="s">
        <v>7515</v>
      </c>
      <c r="O454" s="82"/>
    </row>
    <row r="455" spans="1:15" hidden="1" x14ac:dyDescent="0.25">
      <c r="A455" s="87" t="s">
        <v>8860</v>
      </c>
      <c r="B455" s="86" t="s">
        <v>7508</v>
      </c>
      <c r="C455" s="87" t="s">
        <v>8861</v>
      </c>
      <c r="D455" s="87" t="s">
        <v>8862</v>
      </c>
      <c r="E455" s="87" t="s">
        <v>7512</v>
      </c>
      <c r="F455" s="87" t="s">
        <v>7435</v>
      </c>
      <c r="G455" s="87" t="s">
        <v>7402</v>
      </c>
      <c r="H455" s="87" t="s">
        <v>7436</v>
      </c>
      <c r="I455" s="87" t="str">
        <f>+IFERROR(VLOOKUP($H455,'[2]NHÂN VIÊN'!$B:$C,2,0),"")</f>
        <v>Nguyễn Quốc Thái</v>
      </c>
      <c r="J455" s="87" t="str">
        <f t="shared" si="7"/>
        <v>-</v>
      </c>
      <c r="K455" s="87" t="s">
        <v>7514</v>
      </c>
      <c r="L455" s="87" t="s">
        <v>7514</v>
      </c>
      <c r="M455" s="87" t="str">
        <f>+IFERROR(VLOOKUP($K455,'[2]NHÂN VIÊN'!$H:$I,2,0),"")</f>
        <v>Dương Thị Kim Hồng</v>
      </c>
      <c r="N455" s="88" t="s">
        <v>7515</v>
      </c>
      <c r="O455" s="82"/>
    </row>
    <row r="456" spans="1:15" hidden="1" x14ac:dyDescent="0.25">
      <c r="A456" s="87" t="s">
        <v>8863</v>
      </c>
      <c r="B456" s="86" t="s">
        <v>7508</v>
      </c>
      <c r="C456" s="87" t="s">
        <v>8864</v>
      </c>
      <c r="D456" s="87" t="s">
        <v>8865</v>
      </c>
      <c r="E456" s="87" t="s">
        <v>7512</v>
      </c>
      <c r="F456" s="87"/>
      <c r="G456" s="87" t="s">
        <v>7567</v>
      </c>
      <c r="H456" s="87" t="s">
        <v>1837</v>
      </c>
      <c r="I456" s="87" t="str">
        <f>+IFERROR(VLOOKUP($H456,'[2]NHÂN VIÊN'!$B:$C,2,0),"")</f>
        <v/>
      </c>
      <c r="J456" s="87" t="str">
        <f t="shared" si="7"/>
        <v>-</v>
      </c>
      <c r="K456" s="87" t="s">
        <v>7514</v>
      </c>
      <c r="L456" s="87" t="s">
        <v>7514</v>
      </c>
      <c r="M456" s="87" t="str">
        <f>+IFERROR(VLOOKUP($K456,'[2]NHÂN VIÊN'!$H:$I,2,0),"")</f>
        <v>Dương Thị Kim Hồng</v>
      </c>
      <c r="N456" s="88" t="s">
        <v>7515</v>
      </c>
      <c r="O456" s="82"/>
    </row>
    <row r="457" spans="1:15" hidden="1" x14ac:dyDescent="0.25">
      <c r="A457" s="87" t="s">
        <v>8866</v>
      </c>
      <c r="B457" s="86" t="s">
        <v>7508</v>
      </c>
      <c r="C457" s="87" t="s">
        <v>8867</v>
      </c>
      <c r="D457" s="87" t="s">
        <v>8868</v>
      </c>
      <c r="E457" s="87" t="s">
        <v>7512</v>
      </c>
      <c r="F457" s="87" t="s">
        <v>7513</v>
      </c>
      <c r="G457" s="87" t="s">
        <v>7402</v>
      </c>
      <c r="H457" s="87" t="s">
        <v>7418</v>
      </c>
      <c r="I457" s="87" t="str">
        <f>+IFERROR(VLOOKUP($H457,'[2]NHÂN VIÊN'!$B:$C,2,0),"")</f>
        <v>Trần Hạo Nhị</v>
      </c>
      <c r="J457" s="87" t="str">
        <f t="shared" si="7"/>
        <v>-</v>
      </c>
      <c r="K457" s="87" t="s">
        <v>7514</v>
      </c>
      <c r="L457" s="87" t="s">
        <v>7514</v>
      </c>
      <c r="M457" s="87" t="str">
        <f>+IFERROR(VLOOKUP($K457,'[2]NHÂN VIÊN'!$H:$I,2,0),"")</f>
        <v>Dương Thị Kim Hồng</v>
      </c>
      <c r="N457" s="88" t="s">
        <v>7515</v>
      </c>
      <c r="O457" s="82"/>
    </row>
    <row r="458" spans="1:15" hidden="1" x14ac:dyDescent="0.25">
      <c r="A458" s="87" t="s">
        <v>8869</v>
      </c>
      <c r="B458" s="86" t="s">
        <v>7508</v>
      </c>
      <c r="C458" s="87" t="s">
        <v>8870</v>
      </c>
      <c r="D458" s="87" t="s">
        <v>8871</v>
      </c>
      <c r="E458" s="87" t="s">
        <v>7512</v>
      </c>
      <c r="F458" s="87"/>
      <c r="G458" s="87" t="s">
        <v>7424</v>
      </c>
      <c r="H458" s="87" t="s">
        <v>1837</v>
      </c>
      <c r="I458" s="87" t="str">
        <f>+IFERROR(VLOOKUP($H458,'[2]NHÂN VIÊN'!$B:$C,2,0),"")</f>
        <v/>
      </c>
      <c r="J458" s="87" t="str">
        <f t="shared" si="7"/>
        <v>-</v>
      </c>
      <c r="K458" s="87" t="s">
        <v>7514</v>
      </c>
      <c r="L458" s="87" t="s">
        <v>7514</v>
      </c>
      <c r="M458" s="87" t="str">
        <f>+IFERROR(VLOOKUP($K458,'[2]NHÂN VIÊN'!$H:$I,2,0),"")</f>
        <v>Dương Thị Kim Hồng</v>
      </c>
      <c r="N458" s="88" t="s">
        <v>7515</v>
      </c>
      <c r="O458" s="82"/>
    </row>
    <row r="459" spans="1:15" hidden="1" x14ac:dyDescent="0.25">
      <c r="A459" s="87" t="s">
        <v>8872</v>
      </c>
      <c r="B459" s="86" t="s">
        <v>7508</v>
      </c>
      <c r="C459" s="87" t="s">
        <v>8873</v>
      </c>
      <c r="D459" s="87" t="s">
        <v>8874</v>
      </c>
      <c r="E459" s="87" t="s">
        <v>7512</v>
      </c>
      <c r="F459" s="87"/>
      <c r="G459" s="87" t="s">
        <v>7572</v>
      </c>
      <c r="H459" s="87" t="s">
        <v>1837</v>
      </c>
      <c r="I459" s="87" t="str">
        <f>+IFERROR(VLOOKUP($H459,'[2]NHÂN VIÊN'!$B:$C,2,0),"")</f>
        <v/>
      </c>
      <c r="J459" s="87" t="str">
        <f t="shared" si="7"/>
        <v>-</v>
      </c>
      <c r="K459" s="87" t="s">
        <v>7514</v>
      </c>
      <c r="L459" s="87" t="s">
        <v>7514</v>
      </c>
      <c r="M459" s="87" t="str">
        <f>+IFERROR(VLOOKUP($K459,'[2]NHÂN VIÊN'!$H:$I,2,0),"")</f>
        <v>Dương Thị Kim Hồng</v>
      </c>
      <c r="N459" s="88" t="s">
        <v>7515</v>
      </c>
      <c r="O459" s="82"/>
    </row>
    <row r="460" spans="1:15" hidden="1" x14ac:dyDescent="0.25">
      <c r="A460" s="87" t="s">
        <v>8875</v>
      </c>
      <c r="B460" s="86" t="s">
        <v>7508</v>
      </c>
      <c r="C460" s="87" t="s">
        <v>8876</v>
      </c>
      <c r="D460" s="87" t="s">
        <v>8877</v>
      </c>
      <c r="E460" s="87" t="s">
        <v>7512</v>
      </c>
      <c r="F460" s="87" t="s">
        <v>7938</v>
      </c>
      <c r="G460" s="87" t="s">
        <v>7402</v>
      </c>
      <c r="H460" s="87" t="s">
        <v>7436</v>
      </c>
      <c r="I460" s="87" t="str">
        <f>+IFERROR(VLOOKUP($H460,'[2]NHÂN VIÊN'!$B:$C,2,0),"")</f>
        <v>Nguyễn Quốc Thái</v>
      </c>
      <c r="J460" s="87" t="str">
        <f t="shared" si="7"/>
        <v>-</v>
      </c>
      <c r="K460" s="87" t="s">
        <v>7514</v>
      </c>
      <c r="L460" s="87" t="s">
        <v>7514</v>
      </c>
      <c r="M460" s="87" t="str">
        <f>+IFERROR(VLOOKUP($K460,'[2]NHÂN VIÊN'!$H:$I,2,0),"")</f>
        <v>Dương Thị Kim Hồng</v>
      </c>
      <c r="N460" s="88" t="s">
        <v>7515</v>
      </c>
      <c r="O460" s="82"/>
    </row>
    <row r="461" spans="1:15" hidden="1" x14ac:dyDescent="0.25">
      <c r="A461" s="87" t="s">
        <v>8878</v>
      </c>
      <c r="B461" s="86" t="s">
        <v>7508</v>
      </c>
      <c r="C461" s="87" t="s">
        <v>8879</v>
      </c>
      <c r="D461" s="87" t="s">
        <v>8880</v>
      </c>
      <c r="E461" s="87" t="s">
        <v>7512</v>
      </c>
      <c r="F461" s="87" t="s">
        <v>7527</v>
      </c>
      <c r="G461" s="87" t="s">
        <v>7402</v>
      </c>
      <c r="H461" s="87" t="s">
        <v>7411</v>
      </c>
      <c r="I461" s="87" t="str">
        <f>+IFERROR(VLOOKUP($H461,'[2]NHÂN VIÊN'!$B:$C,2,0),"")</f>
        <v>Nguyễn Văn Vinh</v>
      </c>
      <c r="J461" s="87" t="str">
        <f t="shared" si="7"/>
        <v>-</v>
      </c>
      <c r="K461" s="87" t="s">
        <v>7514</v>
      </c>
      <c r="L461" s="87" t="s">
        <v>7514</v>
      </c>
      <c r="M461" s="87" t="str">
        <f>+IFERROR(VLOOKUP($K461,'[2]NHÂN VIÊN'!$H:$I,2,0),"")</f>
        <v>Dương Thị Kim Hồng</v>
      </c>
      <c r="N461" s="88" t="s">
        <v>7515</v>
      </c>
      <c r="O461" s="82"/>
    </row>
    <row r="462" spans="1:15" hidden="1" x14ac:dyDescent="0.25">
      <c r="A462" s="87" t="s">
        <v>8881</v>
      </c>
      <c r="B462" s="86" t="s">
        <v>7508</v>
      </c>
      <c r="C462" s="87" t="s">
        <v>8882</v>
      </c>
      <c r="D462" s="87" t="s">
        <v>8883</v>
      </c>
      <c r="E462" s="87" t="s">
        <v>7512</v>
      </c>
      <c r="F462" s="87" t="s">
        <v>7442</v>
      </c>
      <c r="G462" s="87" t="s">
        <v>7402</v>
      </c>
      <c r="H462" s="87" t="s">
        <v>7403</v>
      </c>
      <c r="I462" s="87" t="str">
        <f>+IFERROR(VLOOKUP($H462,'[2]NHÂN VIÊN'!$B:$C,2,0),"")</f>
        <v>Hứa Thị Ngọc Thơ</v>
      </c>
      <c r="J462" s="87" t="str">
        <f t="shared" si="7"/>
        <v>-</v>
      </c>
      <c r="K462" s="87" t="s">
        <v>7514</v>
      </c>
      <c r="L462" s="87" t="s">
        <v>7514</v>
      </c>
      <c r="M462" s="87" t="str">
        <f>+IFERROR(VLOOKUP($K462,'[2]NHÂN VIÊN'!$H:$I,2,0),"")</f>
        <v>Dương Thị Kim Hồng</v>
      </c>
      <c r="N462" s="88" t="s">
        <v>7515</v>
      </c>
      <c r="O462" s="82"/>
    </row>
    <row r="463" spans="1:15" hidden="1" x14ac:dyDescent="0.25">
      <c r="A463" s="87" t="s">
        <v>8884</v>
      </c>
      <c r="B463" s="86" t="s">
        <v>7508</v>
      </c>
      <c r="C463" s="87" t="s">
        <v>8885</v>
      </c>
      <c r="D463" s="87" t="s">
        <v>8886</v>
      </c>
      <c r="E463" s="87" t="s">
        <v>7512</v>
      </c>
      <c r="F463" s="87"/>
      <c r="G463" s="87" t="s">
        <v>7598</v>
      </c>
      <c r="H463" s="87" t="s">
        <v>1837</v>
      </c>
      <c r="I463" s="87" t="str">
        <f>+IFERROR(VLOOKUP($H463,'[2]NHÂN VIÊN'!$B:$C,2,0),"")</f>
        <v/>
      </c>
      <c r="J463" s="87" t="str">
        <f t="shared" si="7"/>
        <v>-</v>
      </c>
      <c r="K463" s="87" t="s">
        <v>7514</v>
      </c>
      <c r="L463" s="87" t="s">
        <v>7514</v>
      </c>
      <c r="M463" s="87" t="str">
        <f>+IFERROR(VLOOKUP($K463,'[2]NHÂN VIÊN'!$H:$I,2,0),"")</f>
        <v>Dương Thị Kim Hồng</v>
      </c>
      <c r="N463" s="88" t="s">
        <v>7515</v>
      </c>
      <c r="O463" s="82"/>
    </row>
    <row r="464" spans="1:15" hidden="1" x14ac:dyDescent="0.25">
      <c r="A464" s="87" t="s">
        <v>8887</v>
      </c>
      <c r="B464" s="86" t="s">
        <v>7508</v>
      </c>
      <c r="C464" s="87" t="s">
        <v>8888</v>
      </c>
      <c r="D464" s="87" t="s">
        <v>8889</v>
      </c>
      <c r="E464" s="87" t="s">
        <v>7512</v>
      </c>
      <c r="F464" s="87"/>
      <c r="G464" s="87" t="s">
        <v>7553</v>
      </c>
      <c r="H464" s="87" t="s">
        <v>1837</v>
      </c>
      <c r="I464" s="87" t="str">
        <f>+IFERROR(VLOOKUP($H464,'[2]NHÂN VIÊN'!$B:$C,2,0),"")</f>
        <v/>
      </c>
      <c r="J464" s="87" t="str">
        <f t="shared" si="7"/>
        <v>-</v>
      </c>
      <c r="K464" s="87" t="s">
        <v>7514</v>
      </c>
      <c r="L464" s="87" t="s">
        <v>7514</v>
      </c>
      <c r="M464" s="87" t="str">
        <f>+IFERROR(VLOOKUP($K464,'[2]NHÂN VIÊN'!$H:$I,2,0),"")</f>
        <v>Dương Thị Kim Hồng</v>
      </c>
      <c r="N464" s="88" t="s">
        <v>7515</v>
      </c>
      <c r="O464" s="82"/>
    </row>
    <row r="465" spans="1:15" hidden="1" x14ac:dyDescent="0.25">
      <c r="A465" s="87" t="s">
        <v>8890</v>
      </c>
      <c r="B465" s="86" t="s">
        <v>7508</v>
      </c>
      <c r="C465" s="87" t="s">
        <v>8891</v>
      </c>
      <c r="D465" s="87" t="s">
        <v>8892</v>
      </c>
      <c r="E465" s="87" t="s">
        <v>7512</v>
      </c>
      <c r="F465" s="87" t="s">
        <v>7490</v>
      </c>
      <c r="G465" s="87" t="s">
        <v>7402</v>
      </c>
      <c r="H465" s="87" t="s">
        <v>7418</v>
      </c>
      <c r="I465" s="87" t="str">
        <f>+IFERROR(VLOOKUP($H465,'[2]NHÂN VIÊN'!$B:$C,2,0),"")</f>
        <v>Trần Hạo Nhị</v>
      </c>
      <c r="J465" s="87" t="str">
        <f t="shared" si="7"/>
        <v>-</v>
      </c>
      <c r="K465" s="87" t="s">
        <v>7514</v>
      </c>
      <c r="L465" s="87" t="s">
        <v>7514</v>
      </c>
      <c r="M465" s="87" t="str">
        <f>+IFERROR(VLOOKUP($K465,'[2]NHÂN VIÊN'!$H:$I,2,0),"")</f>
        <v>Dương Thị Kim Hồng</v>
      </c>
      <c r="N465" s="88" t="s">
        <v>7515</v>
      </c>
      <c r="O465" s="82"/>
    </row>
    <row r="466" spans="1:15" hidden="1" x14ac:dyDescent="0.25">
      <c r="A466" s="87" t="s">
        <v>8893</v>
      </c>
      <c r="B466" s="86" t="s">
        <v>7508</v>
      </c>
      <c r="C466" s="87" t="s">
        <v>8894</v>
      </c>
      <c r="D466" s="87" t="s">
        <v>8895</v>
      </c>
      <c r="E466" s="87" t="s">
        <v>7512</v>
      </c>
      <c r="F466" s="87"/>
      <c r="G466" s="87" t="s">
        <v>7584</v>
      </c>
      <c r="H466" s="87" t="s">
        <v>1837</v>
      </c>
      <c r="I466" s="87" t="str">
        <f>+IFERROR(VLOOKUP($H466,'[2]NHÂN VIÊN'!$B:$C,2,0),"")</f>
        <v/>
      </c>
      <c r="J466" s="87" t="str">
        <f t="shared" si="7"/>
        <v>-</v>
      </c>
      <c r="K466" s="87" t="s">
        <v>7514</v>
      </c>
      <c r="L466" s="87" t="s">
        <v>7514</v>
      </c>
      <c r="M466" s="87" t="str">
        <f>+IFERROR(VLOOKUP($K466,'[2]NHÂN VIÊN'!$H:$I,2,0),"")</f>
        <v>Dương Thị Kim Hồng</v>
      </c>
      <c r="N466" s="88" t="s">
        <v>7515</v>
      </c>
      <c r="O466" s="82"/>
    </row>
    <row r="467" spans="1:15" hidden="1" x14ac:dyDescent="0.25">
      <c r="A467" s="87" t="s">
        <v>8896</v>
      </c>
      <c r="B467" s="86" t="s">
        <v>7508</v>
      </c>
      <c r="C467" s="87" t="s">
        <v>8897</v>
      </c>
      <c r="D467" s="87" t="s">
        <v>8898</v>
      </c>
      <c r="E467" s="87" t="s">
        <v>7512</v>
      </c>
      <c r="F467" s="87"/>
      <c r="G467" s="87" t="s">
        <v>7424</v>
      </c>
      <c r="H467" s="87" t="s">
        <v>1837</v>
      </c>
      <c r="I467" s="87" t="str">
        <f>+IFERROR(VLOOKUP($H467,'[2]NHÂN VIÊN'!$B:$C,2,0),"")</f>
        <v/>
      </c>
      <c r="J467" s="87" t="str">
        <f t="shared" si="7"/>
        <v>-</v>
      </c>
      <c r="K467" s="87" t="s">
        <v>7514</v>
      </c>
      <c r="L467" s="87" t="s">
        <v>7514</v>
      </c>
      <c r="M467" s="87" t="str">
        <f>+IFERROR(VLOOKUP($K467,'[2]NHÂN VIÊN'!$H:$I,2,0),"")</f>
        <v>Dương Thị Kim Hồng</v>
      </c>
      <c r="N467" s="88" t="s">
        <v>7515</v>
      </c>
      <c r="O467" s="82"/>
    </row>
    <row r="468" spans="1:15" hidden="1" x14ac:dyDescent="0.25">
      <c r="A468" s="87" t="s">
        <v>8899</v>
      </c>
      <c r="B468" s="86" t="s">
        <v>7508</v>
      </c>
      <c r="C468" s="87" t="s">
        <v>8900</v>
      </c>
      <c r="D468" s="87" t="s">
        <v>8901</v>
      </c>
      <c r="E468" s="87" t="s">
        <v>7512</v>
      </c>
      <c r="F468" s="87" t="s">
        <v>7435</v>
      </c>
      <c r="G468" s="87" t="s">
        <v>7402</v>
      </c>
      <c r="H468" s="87" t="s">
        <v>7436</v>
      </c>
      <c r="I468" s="87" t="str">
        <f>+IFERROR(VLOOKUP($H468,'[2]NHÂN VIÊN'!$B:$C,2,0),"")</f>
        <v>Nguyễn Quốc Thái</v>
      </c>
      <c r="J468" s="87" t="str">
        <f t="shared" si="7"/>
        <v>-</v>
      </c>
      <c r="K468" s="87" t="s">
        <v>7514</v>
      </c>
      <c r="L468" s="87" t="s">
        <v>7514</v>
      </c>
      <c r="M468" s="87" t="str">
        <f>+IFERROR(VLOOKUP($K468,'[2]NHÂN VIÊN'!$H:$I,2,0),"")</f>
        <v>Dương Thị Kim Hồng</v>
      </c>
      <c r="N468" s="88" t="s">
        <v>7515</v>
      </c>
      <c r="O468" s="82"/>
    </row>
    <row r="469" spans="1:15" hidden="1" x14ac:dyDescent="0.25">
      <c r="A469" s="87" t="s">
        <v>8902</v>
      </c>
      <c r="B469" s="86" t="s">
        <v>7508</v>
      </c>
      <c r="C469" s="87" t="s">
        <v>8903</v>
      </c>
      <c r="D469" s="87" t="s">
        <v>8904</v>
      </c>
      <c r="E469" s="87" t="s">
        <v>7512</v>
      </c>
      <c r="F469" s="87"/>
      <c r="G469" s="87" t="s">
        <v>7553</v>
      </c>
      <c r="H469" s="87" t="s">
        <v>1837</v>
      </c>
      <c r="I469" s="87" t="str">
        <f>+IFERROR(VLOOKUP($H469,'[2]NHÂN VIÊN'!$B:$C,2,0),"")</f>
        <v/>
      </c>
      <c r="J469" s="87" t="str">
        <f t="shared" si="7"/>
        <v>-</v>
      </c>
      <c r="K469" s="87" t="s">
        <v>7514</v>
      </c>
      <c r="L469" s="87" t="s">
        <v>7514</v>
      </c>
      <c r="M469" s="87" t="str">
        <f>+IFERROR(VLOOKUP($K469,'[2]NHÂN VIÊN'!$H:$I,2,0),"")</f>
        <v>Dương Thị Kim Hồng</v>
      </c>
      <c r="N469" s="88" t="s">
        <v>7515</v>
      </c>
      <c r="O469" s="82"/>
    </row>
    <row r="470" spans="1:15" hidden="1" x14ac:dyDescent="0.25">
      <c r="A470" s="87" t="s">
        <v>8905</v>
      </c>
      <c r="B470" s="86" t="s">
        <v>7508</v>
      </c>
      <c r="C470" s="87" t="s">
        <v>8906</v>
      </c>
      <c r="D470" s="87" t="s">
        <v>8907</v>
      </c>
      <c r="E470" s="87" t="s">
        <v>7512</v>
      </c>
      <c r="F470" s="87" t="s">
        <v>7499</v>
      </c>
      <c r="G470" s="87" t="s">
        <v>7402</v>
      </c>
      <c r="H470" s="87" t="s">
        <v>7436</v>
      </c>
      <c r="I470" s="87" t="str">
        <f>+IFERROR(VLOOKUP($H470,'[2]NHÂN VIÊN'!$B:$C,2,0),"")</f>
        <v>Nguyễn Quốc Thái</v>
      </c>
      <c r="J470" s="87" t="str">
        <f t="shared" si="7"/>
        <v>-</v>
      </c>
      <c r="K470" s="87" t="s">
        <v>7514</v>
      </c>
      <c r="L470" s="87" t="s">
        <v>7514</v>
      </c>
      <c r="M470" s="87" t="str">
        <f>+IFERROR(VLOOKUP($K470,'[2]NHÂN VIÊN'!$H:$I,2,0),"")</f>
        <v>Dương Thị Kim Hồng</v>
      </c>
      <c r="N470" s="88" t="s">
        <v>7515</v>
      </c>
      <c r="O470" s="82"/>
    </row>
    <row r="471" spans="1:15" hidden="1" x14ac:dyDescent="0.25">
      <c r="A471" s="87" t="s">
        <v>8908</v>
      </c>
      <c r="B471" s="86" t="s">
        <v>7508</v>
      </c>
      <c r="C471" s="87" t="s">
        <v>8909</v>
      </c>
      <c r="D471" s="87" t="s">
        <v>8910</v>
      </c>
      <c r="E471" s="87" t="s">
        <v>7512</v>
      </c>
      <c r="F471" s="87"/>
      <c r="G471" s="87" t="s">
        <v>7607</v>
      </c>
      <c r="H471" s="87" t="s">
        <v>1837</v>
      </c>
      <c r="I471" s="87" t="str">
        <f>+IFERROR(VLOOKUP($H471,'[2]NHÂN VIÊN'!$B:$C,2,0),"")</f>
        <v/>
      </c>
      <c r="J471" s="87" t="str">
        <f t="shared" si="7"/>
        <v>-</v>
      </c>
      <c r="K471" s="87" t="s">
        <v>7514</v>
      </c>
      <c r="L471" s="87" t="s">
        <v>7514</v>
      </c>
      <c r="M471" s="87" t="str">
        <f>+IFERROR(VLOOKUP($K471,'[2]NHÂN VIÊN'!$H:$I,2,0),"")</f>
        <v>Dương Thị Kim Hồng</v>
      </c>
      <c r="N471" s="88" t="s">
        <v>7515</v>
      </c>
      <c r="O471" s="82"/>
    </row>
    <row r="472" spans="1:15" hidden="1" x14ac:dyDescent="0.25">
      <c r="A472" s="87" t="s">
        <v>8911</v>
      </c>
      <c r="B472" s="86" t="s">
        <v>7508</v>
      </c>
      <c r="C472" s="87" t="s">
        <v>8912</v>
      </c>
      <c r="D472" s="87" t="s">
        <v>8913</v>
      </c>
      <c r="E472" s="87" t="s">
        <v>7512</v>
      </c>
      <c r="F472" s="87" t="s">
        <v>7938</v>
      </c>
      <c r="G472" s="87" t="s">
        <v>7402</v>
      </c>
      <c r="H472" s="87" t="s">
        <v>7436</v>
      </c>
      <c r="I472" s="87" t="str">
        <f>+IFERROR(VLOOKUP($H472,'[2]NHÂN VIÊN'!$B:$C,2,0),"")</f>
        <v>Nguyễn Quốc Thái</v>
      </c>
      <c r="J472" s="87" t="str">
        <f t="shared" si="7"/>
        <v>-</v>
      </c>
      <c r="K472" s="87" t="s">
        <v>7514</v>
      </c>
      <c r="L472" s="87" t="s">
        <v>7514</v>
      </c>
      <c r="M472" s="87" t="str">
        <f>+IFERROR(VLOOKUP($K472,'[2]NHÂN VIÊN'!$H:$I,2,0),"")</f>
        <v>Dương Thị Kim Hồng</v>
      </c>
      <c r="N472" s="88" t="s">
        <v>7515</v>
      </c>
      <c r="O472" s="82"/>
    </row>
    <row r="473" spans="1:15" hidden="1" x14ac:dyDescent="0.25">
      <c r="A473" s="87" t="s">
        <v>8914</v>
      </c>
      <c r="B473" s="86" t="s">
        <v>7508</v>
      </c>
      <c r="C473" s="87" t="s">
        <v>8915</v>
      </c>
      <c r="D473" s="87" t="s">
        <v>8916</v>
      </c>
      <c r="E473" s="87" t="s">
        <v>7512</v>
      </c>
      <c r="F473" s="87" t="s">
        <v>7513</v>
      </c>
      <c r="G473" s="87" t="s">
        <v>7402</v>
      </c>
      <c r="H473" s="87" t="s">
        <v>7418</v>
      </c>
      <c r="I473" s="87" t="str">
        <f>+IFERROR(VLOOKUP($H473,'[2]NHÂN VIÊN'!$B:$C,2,0),"")</f>
        <v>Trần Hạo Nhị</v>
      </c>
      <c r="J473" s="87" t="str">
        <f t="shared" si="7"/>
        <v>-</v>
      </c>
      <c r="K473" s="87" t="s">
        <v>7514</v>
      </c>
      <c r="L473" s="87" t="s">
        <v>7514</v>
      </c>
      <c r="M473" s="87" t="str">
        <f>+IFERROR(VLOOKUP($K473,'[2]NHÂN VIÊN'!$H:$I,2,0),"")</f>
        <v>Dương Thị Kim Hồng</v>
      </c>
      <c r="N473" s="88" t="s">
        <v>7515</v>
      </c>
      <c r="O473" s="82"/>
    </row>
    <row r="474" spans="1:15" hidden="1" x14ac:dyDescent="0.25">
      <c r="A474" s="87" t="s">
        <v>8917</v>
      </c>
      <c r="B474" s="86" t="s">
        <v>7508</v>
      </c>
      <c r="C474" s="87" t="s">
        <v>8918</v>
      </c>
      <c r="D474" s="87" t="s">
        <v>8919</v>
      </c>
      <c r="E474" s="87" t="s">
        <v>7512</v>
      </c>
      <c r="F474" s="87"/>
      <c r="G474" s="87" t="s">
        <v>7499</v>
      </c>
      <c r="H474" s="87" t="s">
        <v>1837</v>
      </c>
      <c r="I474" s="87" t="str">
        <f>+IFERROR(VLOOKUP($H474,'[2]NHÂN VIÊN'!$B:$C,2,0),"")</f>
        <v/>
      </c>
      <c r="J474" s="87" t="str">
        <f t="shared" si="7"/>
        <v>-</v>
      </c>
      <c r="K474" s="87" t="s">
        <v>7514</v>
      </c>
      <c r="L474" s="87" t="s">
        <v>7514</v>
      </c>
      <c r="M474" s="87" t="str">
        <f>+IFERROR(VLOOKUP($K474,'[2]NHÂN VIÊN'!$H:$I,2,0),"")</f>
        <v>Dương Thị Kim Hồng</v>
      </c>
      <c r="N474" s="88" t="s">
        <v>7515</v>
      </c>
      <c r="O474" s="82"/>
    </row>
    <row r="475" spans="1:15" hidden="1" x14ac:dyDescent="0.25">
      <c r="A475" s="87" t="s">
        <v>8920</v>
      </c>
      <c r="B475" s="86" t="s">
        <v>7508</v>
      </c>
      <c r="C475" s="87" t="s">
        <v>8921</v>
      </c>
      <c r="D475" s="87" t="s">
        <v>8922</v>
      </c>
      <c r="E475" s="87" t="s">
        <v>7512</v>
      </c>
      <c r="F475" s="87" t="s">
        <v>7527</v>
      </c>
      <c r="G475" s="87" t="s">
        <v>7402</v>
      </c>
      <c r="H475" s="87" t="s">
        <v>7411</v>
      </c>
      <c r="I475" s="87" t="str">
        <f>+IFERROR(VLOOKUP($H475,'[2]NHÂN VIÊN'!$B:$C,2,0),"")</f>
        <v>Nguyễn Văn Vinh</v>
      </c>
      <c r="J475" s="87" t="str">
        <f t="shared" si="7"/>
        <v>-</v>
      </c>
      <c r="K475" s="87" t="s">
        <v>7514</v>
      </c>
      <c r="L475" s="87" t="s">
        <v>7514</v>
      </c>
      <c r="M475" s="87" t="str">
        <f>+IFERROR(VLOOKUP($K475,'[2]NHÂN VIÊN'!$H:$I,2,0),"")</f>
        <v>Dương Thị Kim Hồng</v>
      </c>
      <c r="N475" s="88" t="s">
        <v>7515</v>
      </c>
      <c r="O475" s="82"/>
    </row>
    <row r="476" spans="1:15" hidden="1" x14ac:dyDescent="0.25">
      <c r="A476" s="87" t="s">
        <v>8923</v>
      </c>
      <c r="B476" s="86" t="s">
        <v>7508</v>
      </c>
      <c r="C476" s="87" t="s">
        <v>8924</v>
      </c>
      <c r="D476" s="87" t="s">
        <v>8925</v>
      </c>
      <c r="E476" s="87" t="s">
        <v>7512</v>
      </c>
      <c r="F476" s="87" t="s">
        <v>7442</v>
      </c>
      <c r="G476" s="87" t="s">
        <v>7402</v>
      </c>
      <c r="H476" s="87" t="s">
        <v>7403</v>
      </c>
      <c r="I476" s="87" t="str">
        <f>+IFERROR(VLOOKUP($H476,'[2]NHÂN VIÊN'!$B:$C,2,0),"")</f>
        <v>Hứa Thị Ngọc Thơ</v>
      </c>
      <c r="J476" s="87" t="str">
        <f t="shared" si="7"/>
        <v>-</v>
      </c>
      <c r="K476" s="87" t="s">
        <v>7514</v>
      </c>
      <c r="L476" s="87" t="s">
        <v>7514</v>
      </c>
      <c r="M476" s="87" t="str">
        <f>+IFERROR(VLOOKUP($K476,'[2]NHÂN VIÊN'!$H:$I,2,0),"")</f>
        <v>Dương Thị Kim Hồng</v>
      </c>
      <c r="N476" s="88" t="s">
        <v>7515</v>
      </c>
      <c r="O476" s="82"/>
    </row>
    <row r="477" spans="1:15" hidden="1" x14ac:dyDescent="0.25">
      <c r="A477" s="87" t="s">
        <v>8926</v>
      </c>
      <c r="B477" s="86" t="s">
        <v>7508</v>
      </c>
      <c r="C477" s="87" t="s">
        <v>8927</v>
      </c>
      <c r="D477" s="87" t="s">
        <v>8928</v>
      </c>
      <c r="E477" s="87" t="s">
        <v>7512</v>
      </c>
      <c r="F477" s="87"/>
      <c r="G477" s="87" t="s">
        <v>7553</v>
      </c>
      <c r="H477" s="87" t="s">
        <v>1837</v>
      </c>
      <c r="I477" s="87" t="str">
        <f>+IFERROR(VLOOKUP($H477,'[2]NHÂN VIÊN'!$B:$C,2,0),"")</f>
        <v/>
      </c>
      <c r="J477" s="87" t="str">
        <f t="shared" si="7"/>
        <v>-</v>
      </c>
      <c r="K477" s="87" t="s">
        <v>7514</v>
      </c>
      <c r="L477" s="87" t="s">
        <v>7514</v>
      </c>
      <c r="M477" s="87" t="str">
        <f>+IFERROR(VLOOKUP($K477,'[2]NHÂN VIÊN'!$H:$I,2,0),"")</f>
        <v>Dương Thị Kim Hồng</v>
      </c>
      <c r="N477" s="88" t="s">
        <v>7515</v>
      </c>
      <c r="O477" s="82"/>
    </row>
    <row r="478" spans="1:15" hidden="1" x14ac:dyDescent="0.25">
      <c r="A478" s="87" t="s">
        <v>8929</v>
      </c>
      <c r="B478" s="86" t="s">
        <v>7508</v>
      </c>
      <c r="C478" s="87" t="s">
        <v>8930</v>
      </c>
      <c r="D478" s="87" t="s">
        <v>8931</v>
      </c>
      <c r="E478" s="87" t="s">
        <v>7512</v>
      </c>
      <c r="F478" s="87" t="s">
        <v>7499</v>
      </c>
      <c r="G478" s="87" t="s">
        <v>7402</v>
      </c>
      <c r="H478" s="87" t="s">
        <v>7436</v>
      </c>
      <c r="I478" s="87" t="str">
        <f>+IFERROR(VLOOKUP($H478,'[2]NHÂN VIÊN'!$B:$C,2,0),"")</f>
        <v>Nguyễn Quốc Thái</v>
      </c>
      <c r="J478" s="87" t="str">
        <f t="shared" si="7"/>
        <v>-</v>
      </c>
      <c r="K478" s="87" t="s">
        <v>7514</v>
      </c>
      <c r="L478" s="87" t="s">
        <v>7514</v>
      </c>
      <c r="M478" s="87" t="str">
        <f>+IFERROR(VLOOKUP($K478,'[2]NHÂN VIÊN'!$H:$I,2,0),"")</f>
        <v>Dương Thị Kim Hồng</v>
      </c>
      <c r="N478" s="88" t="s">
        <v>7515</v>
      </c>
      <c r="O478" s="82"/>
    </row>
    <row r="479" spans="1:15" hidden="1" x14ac:dyDescent="0.25">
      <c r="A479" s="87" t="s">
        <v>8932</v>
      </c>
      <c r="B479" s="86" t="s">
        <v>7508</v>
      </c>
      <c r="C479" s="87" t="s">
        <v>8933</v>
      </c>
      <c r="D479" s="87" t="s">
        <v>8934</v>
      </c>
      <c r="E479" s="87" t="s">
        <v>7512</v>
      </c>
      <c r="F479" s="87"/>
      <c r="G479" s="87" t="s">
        <v>7874</v>
      </c>
      <c r="H479" s="87" t="s">
        <v>1837</v>
      </c>
      <c r="I479" s="87" t="str">
        <f>+IFERROR(VLOOKUP($H479,'[2]NHÂN VIÊN'!$B:$C,2,0),"")</f>
        <v/>
      </c>
      <c r="J479" s="87" t="str">
        <f t="shared" si="7"/>
        <v>-</v>
      </c>
      <c r="K479" s="87" t="s">
        <v>7514</v>
      </c>
      <c r="L479" s="87" t="s">
        <v>7514</v>
      </c>
      <c r="M479" s="87" t="str">
        <f>+IFERROR(VLOOKUP($K479,'[2]NHÂN VIÊN'!$H:$I,2,0),"")</f>
        <v>Dương Thị Kim Hồng</v>
      </c>
      <c r="N479" s="88" t="s">
        <v>7515</v>
      </c>
      <c r="O479" s="82"/>
    </row>
    <row r="480" spans="1:15" hidden="1" x14ac:dyDescent="0.25">
      <c r="A480" s="87" t="s">
        <v>8935</v>
      </c>
      <c r="B480" s="86" t="s">
        <v>7508</v>
      </c>
      <c r="C480" s="87" t="s">
        <v>8936</v>
      </c>
      <c r="D480" s="87" t="s">
        <v>8937</v>
      </c>
      <c r="E480" s="87" t="s">
        <v>7512</v>
      </c>
      <c r="F480" s="87" t="s">
        <v>7499</v>
      </c>
      <c r="G480" s="87" t="s">
        <v>7402</v>
      </c>
      <c r="H480" s="87" t="s">
        <v>7436</v>
      </c>
      <c r="I480" s="87" t="str">
        <f>+IFERROR(VLOOKUP($H480,'[2]NHÂN VIÊN'!$B:$C,2,0),"")</f>
        <v>Nguyễn Quốc Thái</v>
      </c>
      <c r="J480" s="87" t="str">
        <f t="shared" si="7"/>
        <v>-</v>
      </c>
      <c r="K480" s="87" t="s">
        <v>7514</v>
      </c>
      <c r="L480" s="87" t="s">
        <v>7514</v>
      </c>
      <c r="M480" s="87" t="str">
        <f>+IFERROR(VLOOKUP($K480,'[2]NHÂN VIÊN'!$H:$I,2,0),"")</f>
        <v>Dương Thị Kim Hồng</v>
      </c>
      <c r="N480" s="88" t="s">
        <v>7515</v>
      </c>
      <c r="O480" s="82"/>
    </row>
    <row r="481" spans="1:15" hidden="1" x14ac:dyDescent="0.25">
      <c r="A481" s="87" t="s">
        <v>8938</v>
      </c>
      <c r="B481" s="86" t="s">
        <v>7508</v>
      </c>
      <c r="C481" s="87" t="s">
        <v>8939</v>
      </c>
      <c r="D481" s="87" t="s">
        <v>8940</v>
      </c>
      <c r="E481" s="87" t="s">
        <v>7512</v>
      </c>
      <c r="F481" s="87" t="s">
        <v>8059</v>
      </c>
      <c r="G481" s="87" t="s">
        <v>7402</v>
      </c>
      <c r="H481" s="87" t="s">
        <v>7436</v>
      </c>
      <c r="I481" s="87" t="str">
        <f>+IFERROR(VLOOKUP($H481,'[2]NHÂN VIÊN'!$B:$C,2,0),"")</f>
        <v>Nguyễn Quốc Thái</v>
      </c>
      <c r="J481" s="87" t="str">
        <f t="shared" si="7"/>
        <v>-</v>
      </c>
      <c r="K481" s="87" t="s">
        <v>7514</v>
      </c>
      <c r="L481" s="87" t="s">
        <v>7514</v>
      </c>
      <c r="M481" s="87" t="str">
        <f>+IFERROR(VLOOKUP($K481,'[2]NHÂN VIÊN'!$H:$I,2,0),"")</f>
        <v>Dương Thị Kim Hồng</v>
      </c>
      <c r="N481" s="88" t="s">
        <v>7515</v>
      </c>
      <c r="O481" s="82"/>
    </row>
    <row r="482" spans="1:15" hidden="1" x14ac:dyDescent="0.25">
      <c r="A482" s="87" t="s">
        <v>8941</v>
      </c>
      <c r="B482" s="86" t="s">
        <v>7508</v>
      </c>
      <c r="C482" s="87" t="s">
        <v>8942</v>
      </c>
      <c r="D482" s="87" t="s">
        <v>8943</v>
      </c>
      <c r="E482" s="87" t="s">
        <v>7512</v>
      </c>
      <c r="F482" s="87" t="s">
        <v>7527</v>
      </c>
      <c r="G482" s="87" t="s">
        <v>7402</v>
      </c>
      <c r="H482" s="87" t="s">
        <v>7411</v>
      </c>
      <c r="I482" s="87" t="str">
        <f>+IFERROR(VLOOKUP($H482,'[2]NHÂN VIÊN'!$B:$C,2,0),"")</f>
        <v>Nguyễn Văn Vinh</v>
      </c>
      <c r="J482" s="87" t="str">
        <f t="shared" si="7"/>
        <v>-</v>
      </c>
      <c r="K482" s="87" t="s">
        <v>7514</v>
      </c>
      <c r="L482" s="87" t="s">
        <v>7514</v>
      </c>
      <c r="M482" s="87" t="str">
        <f>+IFERROR(VLOOKUP($K482,'[2]NHÂN VIÊN'!$H:$I,2,0),"")</f>
        <v>Dương Thị Kim Hồng</v>
      </c>
      <c r="N482" s="88" t="s">
        <v>7515</v>
      </c>
      <c r="O482" s="82"/>
    </row>
    <row r="483" spans="1:15" hidden="1" x14ac:dyDescent="0.25">
      <c r="A483" s="87" t="s">
        <v>8944</v>
      </c>
      <c r="B483" s="86" t="s">
        <v>7508</v>
      </c>
      <c r="C483" s="87" t="s">
        <v>8945</v>
      </c>
      <c r="D483" s="87" t="s">
        <v>8946</v>
      </c>
      <c r="E483" s="87" t="s">
        <v>7512</v>
      </c>
      <c r="F483" s="87" t="s">
        <v>7435</v>
      </c>
      <c r="G483" s="87" t="s">
        <v>7402</v>
      </c>
      <c r="H483" s="87" t="s">
        <v>7436</v>
      </c>
      <c r="I483" s="87" t="str">
        <f>+IFERROR(VLOOKUP($H483,'[2]NHÂN VIÊN'!$B:$C,2,0),"")</f>
        <v>Nguyễn Quốc Thái</v>
      </c>
      <c r="J483" s="87" t="str">
        <f t="shared" si="7"/>
        <v>-</v>
      </c>
      <c r="K483" s="87" t="s">
        <v>7514</v>
      </c>
      <c r="L483" s="87" t="s">
        <v>7514</v>
      </c>
      <c r="M483" s="87" t="str">
        <f>+IFERROR(VLOOKUP($K483,'[2]NHÂN VIÊN'!$H:$I,2,0),"")</f>
        <v>Dương Thị Kim Hồng</v>
      </c>
      <c r="N483" s="88" t="s">
        <v>7515</v>
      </c>
      <c r="O483" s="82"/>
    </row>
    <row r="484" spans="1:15" hidden="1" x14ac:dyDescent="0.25">
      <c r="A484" s="87" t="s">
        <v>8947</v>
      </c>
      <c r="B484" s="86" t="s">
        <v>7508</v>
      </c>
      <c r="C484" s="87" t="s">
        <v>8948</v>
      </c>
      <c r="D484" s="87" t="s">
        <v>8949</v>
      </c>
      <c r="E484" s="87" t="s">
        <v>7512</v>
      </c>
      <c r="F484" s="87" t="s">
        <v>7435</v>
      </c>
      <c r="G484" s="87" t="s">
        <v>7402</v>
      </c>
      <c r="H484" s="87" t="s">
        <v>7436</v>
      </c>
      <c r="I484" s="87" t="str">
        <f>+IFERROR(VLOOKUP($H484,'[2]NHÂN VIÊN'!$B:$C,2,0),"")</f>
        <v>Nguyễn Quốc Thái</v>
      </c>
      <c r="J484" s="87" t="str">
        <f t="shared" si="7"/>
        <v>-</v>
      </c>
      <c r="K484" s="87" t="s">
        <v>7514</v>
      </c>
      <c r="L484" s="87" t="s">
        <v>7514</v>
      </c>
      <c r="M484" s="87" t="str">
        <f>+IFERROR(VLOOKUP($K484,'[2]NHÂN VIÊN'!$H:$I,2,0),"")</f>
        <v>Dương Thị Kim Hồng</v>
      </c>
      <c r="N484" s="88" t="s">
        <v>7515</v>
      </c>
      <c r="O484" s="82"/>
    </row>
    <row r="485" spans="1:15" hidden="1" x14ac:dyDescent="0.25">
      <c r="A485" s="87" t="s">
        <v>8950</v>
      </c>
      <c r="B485" s="86" t="s">
        <v>7508</v>
      </c>
      <c r="C485" s="87" t="s">
        <v>8951</v>
      </c>
      <c r="D485" s="87" t="s">
        <v>8952</v>
      </c>
      <c r="E485" s="87" t="s">
        <v>7512</v>
      </c>
      <c r="F485" s="87"/>
      <c r="G485" s="87" t="s">
        <v>7567</v>
      </c>
      <c r="H485" s="87" t="s">
        <v>1837</v>
      </c>
      <c r="I485" s="87" t="str">
        <f>+IFERROR(VLOOKUP($H485,'[2]NHÂN VIÊN'!$B:$C,2,0),"")</f>
        <v/>
      </c>
      <c r="J485" s="87" t="str">
        <f t="shared" si="7"/>
        <v>-</v>
      </c>
      <c r="K485" s="87" t="s">
        <v>7514</v>
      </c>
      <c r="L485" s="87" t="s">
        <v>7514</v>
      </c>
      <c r="M485" s="87" t="str">
        <f>+IFERROR(VLOOKUP($K485,'[2]NHÂN VIÊN'!$H:$I,2,0),"")</f>
        <v>Dương Thị Kim Hồng</v>
      </c>
      <c r="N485" s="88" t="s">
        <v>7515</v>
      </c>
      <c r="O485" s="82"/>
    </row>
    <row r="486" spans="1:15" hidden="1" x14ac:dyDescent="0.25">
      <c r="A486" s="87" t="s">
        <v>8953</v>
      </c>
      <c r="B486" s="86" t="s">
        <v>7508</v>
      </c>
      <c r="C486" s="87" t="s">
        <v>8954</v>
      </c>
      <c r="D486" s="87" t="s">
        <v>8955</v>
      </c>
      <c r="E486" s="87" t="s">
        <v>7512</v>
      </c>
      <c r="F486" s="87" t="s">
        <v>7401</v>
      </c>
      <c r="G486" s="87" t="s">
        <v>7402</v>
      </c>
      <c r="H486" s="87" t="s">
        <v>7403</v>
      </c>
      <c r="I486" s="87" t="str">
        <f>+IFERROR(VLOOKUP($H486,'[2]NHÂN VIÊN'!$B:$C,2,0),"")</f>
        <v>Hứa Thị Ngọc Thơ</v>
      </c>
      <c r="J486" s="87" t="str">
        <f t="shared" si="7"/>
        <v>-</v>
      </c>
      <c r="K486" s="87" t="s">
        <v>7514</v>
      </c>
      <c r="L486" s="87" t="s">
        <v>7514</v>
      </c>
      <c r="M486" s="87" t="str">
        <f>+IFERROR(VLOOKUP($K486,'[2]NHÂN VIÊN'!$H:$I,2,0),"")</f>
        <v>Dương Thị Kim Hồng</v>
      </c>
      <c r="N486" s="88" t="s">
        <v>7515</v>
      </c>
      <c r="O486" s="82"/>
    </row>
    <row r="487" spans="1:15" hidden="1" x14ac:dyDescent="0.25">
      <c r="A487" s="87" t="s">
        <v>8956</v>
      </c>
      <c r="B487" s="86" t="s">
        <v>7508</v>
      </c>
      <c r="C487" s="87" t="s">
        <v>8957</v>
      </c>
      <c r="D487" s="87" t="s">
        <v>8958</v>
      </c>
      <c r="E487" s="87" t="s">
        <v>7512</v>
      </c>
      <c r="F487" s="87"/>
      <c r="G487" s="87" t="s">
        <v>7598</v>
      </c>
      <c r="H487" s="87" t="s">
        <v>1837</v>
      </c>
      <c r="I487" s="87" t="str">
        <f>+IFERROR(VLOOKUP($H487,'[2]NHÂN VIÊN'!$B:$C,2,0),"")</f>
        <v/>
      </c>
      <c r="J487" s="87" t="str">
        <f t="shared" si="7"/>
        <v>-</v>
      </c>
      <c r="K487" s="87" t="s">
        <v>7514</v>
      </c>
      <c r="L487" s="87" t="s">
        <v>7514</v>
      </c>
      <c r="M487" s="87" t="str">
        <f>+IFERROR(VLOOKUP($K487,'[2]NHÂN VIÊN'!$H:$I,2,0),"")</f>
        <v>Dương Thị Kim Hồng</v>
      </c>
      <c r="N487" s="88" t="s">
        <v>7515</v>
      </c>
      <c r="O487" s="82"/>
    </row>
    <row r="488" spans="1:15" hidden="1" x14ac:dyDescent="0.25">
      <c r="A488" s="87" t="s">
        <v>8959</v>
      </c>
      <c r="B488" s="86" t="s">
        <v>7508</v>
      </c>
      <c r="C488" s="87" t="s">
        <v>8960</v>
      </c>
      <c r="D488" s="87" t="s">
        <v>8961</v>
      </c>
      <c r="E488" s="87" t="s">
        <v>7512</v>
      </c>
      <c r="F488" s="87"/>
      <c r="G488" s="87" t="s">
        <v>7424</v>
      </c>
      <c r="H488" s="87" t="s">
        <v>1837</v>
      </c>
      <c r="I488" s="87" t="str">
        <f>+IFERROR(VLOOKUP($H488,'[2]NHÂN VIÊN'!$B:$C,2,0),"")</f>
        <v/>
      </c>
      <c r="J488" s="87" t="str">
        <f t="shared" si="7"/>
        <v>-</v>
      </c>
      <c r="K488" s="87" t="s">
        <v>7514</v>
      </c>
      <c r="L488" s="87" t="s">
        <v>7514</v>
      </c>
      <c r="M488" s="87" t="str">
        <f>+IFERROR(VLOOKUP($K488,'[2]NHÂN VIÊN'!$H:$I,2,0),"")</f>
        <v>Dương Thị Kim Hồng</v>
      </c>
      <c r="N488" s="88" t="s">
        <v>7515</v>
      </c>
      <c r="O488" s="82"/>
    </row>
    <row r="489" spans="1:15" hidden="1" x14ac:dyDescent="0.25">
      <c r="A489" s="87" t="s">
        <v>8962</v>
      </c>
      <c r="B489" s="86" t="s">
        <v>7508</v>
      </c>
      <c r="C489" s="87" t="s">
        <v>8963</v>
      </c>
      <c r="D489" s="87" t="s">
        <v>8964</v>
      </c>
      <c r="E489" s="87" t="s">
        <v>7512</v>
      </c>
      <c r="F489" s="87"/>
      <c r="G489" s="87" t="s">
        <v>7629</v>
      </c>
      <c r="H489" s="87" t="s">
        <v>1837</v>
      </c>
      <c r="I489" s="87" t="str">
        <f>+IFERROR(VLOOKUP($H489,'[2]NHÂN VIÊN'!$B:$C,2,0),"")</f>
        <v/>
      </c>
      <c r="J489" s="87" t="str">
        <f t="shared" si="7"/>
        <v>-</v>
      </c>
      <c r="K489" s="87" t="s">
        <v>7514</v>
      </c>
      <c r="L489" s="87" t="s">
        <v>7514</v>
      </c>
      <c r="M489" s="87" t="str">
        <f>+IFERROR(VLOOKUP($K489,'[2]NHÂN VIÊN'!$H:$I,2,0),"")</f>
        <v>Dương Thị Kim Hồng</v>
      </c>
      <c r="N489" s="88" t="s">
        <v>7515</v>
      </c>
      <c r="O489" s="82"/>
    </row>
    <row r="490" spans="1:15" hidden="1" x14ac:dyDescent="0.25">
      <c r="A490" s="87" t="s">
        <v>8965</v>
      </c>
      <c r="B490" s="86" t="s">
        <v>7508</v>
      </c>
      <c r="C490" s="87" t="s">
        <v>8966</v>
      </c>
      <c r="D490" s="87" t="s">
        <v>8967</v>
      </c>
      <c r="E490" s="87" t="s">
        <v>7512</v>
      </c>
      <c r="F490" s="87" t="s">
        <v>7519</v>
      </c>
      <c r="G490" s="87" t="s">
        <v>7402</v>
      </c>
      <c r="H490" s="87" t="s">
        <v>7418</v>
      </c>
      <c r="I490" s="87" t="str">
        <f>+IFERROR(VLOOKUP($H490,'[2]NHÂN VIÊN'!$B:$C,2,0),"")</f>
        <v>Trần Hạo Nhị</v>
      </c>
      <c r="J490" s="87" t="str">
        <f t="shared" si="7"/>
        <v>-</v>
      </c>
      <c r="K490" s="87" t="s">
        <v>7514</v>
      </c>
      <c r="L490" s="87" t="s">
        <v>7514</v>
      </c>
      <c r="M490" s="87" t="str">
        <f>+IFERROR(VLOOKUP($K490,'[2]NHÂN VIÊN'!$H:$I,2,0),"")</f>
        <v>Dương Thị Kim Hồng</v>
      </c>
      <c r="N490" s="88" t="s">
        <v>7515</v>
      </c>
      <c r="O490" s="82"/>
    </row>
    <row r="491" spans="1:15" hidden="1" x14ac:dyDescent="0.25">
      <c r="A491" s="87" t="s">
        <v>8968</v>
      </c>
      <c r="B491" s="86" t="s">
        <v>7508</v>
      </c>
      <c r="C491" s="87" t="s">
        <v>8969</v>
      </c>
      <c r="D491" s="87" t="s">
        <v>8970</v>
      </c>
      <c r="E491" s="87" t="s">
        <v>7512</v>
      </c>
      <c r="F491" s="87"/>
      <c r="G491" s="87" t="s">
        <v>7523</v>
      </c>
      <c r="H491" s="87" t="s">
        <v>1837</v>
      </c>
      <c r="I491" s="87" t="str">
        <f>+IFERROR(VLOOKUP($H491,'[2]NHÂN VIÊN'!$B:$C,2,0),"")</f>
        <v/>
      </c>
      <c r="J491" s="87" t="str">
        <f t="shared" si="7"/>
        <v>-</v>
      </c>
      <c r="K491" s="87" t="s">
        <v>7514</v>
      </c>
      <c r="L491" s="87" t="s">
        <v>7514</v>
      </c>
      <c r="M491" s="87" t="str">
        <f>+IFERROR(VLOOKUP($K491,'[2]NHÂN VIÊN'!$H:$I,2,0),"")</f>
        <v>Dương Thị Kim Hồng</v>
      </c>
      <c r="N491" s="88" t="s">
        <v>7515</v>
      </c>
      <c r="O491" s="82"/>
    </row>
    <row r="492" spans="1:15" hidden="1" x14ac:dyDescent="0.25">
      <c r="A492" s="87" t="s">
        <v>8971</v>
      </c>
      <c r="B492" s="86" t="s">
        <v>7508</v>
      </c>
      <c r="C492" s="87" t="s">
        <v>8972</v>
      </c>
      <c r="D492" s="87" t="s">
        <v>8973</v>
      </c>
      <c r="E492" s="87" t="s">
        <v>7512</v>
      </c>
      <c r="F492" s="87" t="s">
        <v>7527</v>
      </c>
      <c r="G492" s="87" t="s">
        <v>7402</v>
      </c>
      <c r="H492" s="87" t="s">
        <v>7411</v>
      </c>
      <c r="I492" s="87" t="str">
        <f>+IFERROR(VLOOKUP($H492,'[2]NHÂN VIÊN'!$B:$C,2,0),"")</f>
        <v>Nguyễn Văn Vinh</v>
      </c>
      <c r="J492" s="87" t="str">
        <f t="shared" si="7"/>
        <v>-</v>
      </c>
      <c r="K492" s="87" t="s">
        <v>7514</v>
      </c>
      <c r="L492" s="87" t="s">
        <v>7514</v>
      </c>
      <c r="M492" s="87" t="str">
        <f>+IFERROR(VLOOKUP($K492,'[2]NHÂN VIÊN'!$H:$I,2,0),"")</f>
        <v>Dương Thị Kim Hồng</v>
      </c>
      <c r="N492" s="88" t="s">
        <v>7515</v>
      </c>
      <c r="O492" s="82"/>
    </row>
    <row r="493" spans="1:15" hidden="1" x14ac:dyDescent="0.25">
      <c r="A493" s="87" t="s">
        <v>8974</v>
      </c>
      <c r="B493" s="86" t="s">
        <v>7508</v>
      </c>
      <c r="C493" s="87" t="s">
        <v>8975</v>
      </c>
      <c r="D493" s="87" t="s">
        <v>8976</v>
      </c>
      <c r="E493" s="87" t="s">
        <v>7512</v>
      </c>
      <c r="F493" s="87"/>
      <c r="G493" s="87" t="s">
        <v>7649</v>
      </c>
      <c r="H493" s="87" t="s">
        <v>1837</v>
      </c>
      <c r="I493" s="87" t="str">
        <f>+IFERROR(VLOOKUP($H493,'[2]NHÂN VIÊN'!$B:$C,2,0),"")</f>
        <v/>
      </c>
      <c r="J493" s="87" t="str">
        <f t="shared" si="7"/>
        <v>-</v>
      </c>
      <c r="K493" s="87" t="s">
        <v>7514</v>
      </c>
      <c r="L493" s="87" t="s">
        <v>7514</v>
      </c>
      <c r="M493" s="87" t="str">
        <f>+IFERROR(VLOOKUP($K493,'[2]NHÂN VIÊN'!$H:$I,2,0),"")</f>
        <v>Dương Thị Kim Hồng</v>
      </c>
      <c r="N493" s="88" t="s">
        <v>7515</v>
      </c>
      <c r="O493" s="82"/>
    </row>
    <row r="494" spans="1:15" hidden="1" x14ac:dyDescent="0.25">
      <c r="A494" s="87" t="s">
        <v>8977</v>
      </c>
      <c r="B494" s="86" t="s">
        <v>7508</v>
      </c>
      <c r="C494" s="87" t="s">
        <v>8978</v>
      </c>
      <c r="D494" s="87" t="s">
        <v>8979</v>
      </c>
      <c r="E494" s="87" t="s">
        <v>7512</v>
      </c>
      <c r="F494" s="87" t="s">
        <v>7459</v>
      </c>
      <c r="G494" s="87" t="s">
        <v>7402</v>
      </c>
      <c r="H494" s="87" t="s">
        <v>7403</v>
      </c>
      <c r="I494" s="87" t="str">
        <f>+IFERROR(VLOOKUP($H494,'[2]NHÂN VIÊN'!$B:$C,2,0),"")</f>
        <v>Hứa Thị Ngọc Thơ</v>
      </c>
      <c r="J494" s="87" t="str">
        <f t="shared" si="7"/>
        <v>-</v>
      </c>
      <c r="K494" s="87" t="s">
        <v>7514</v>
      </c>
      <c r="L494" s="87" t="s">
        <v>7514</v>
      </c>
      <c r="M494" s="87" t="str">
        <f>+IFERROR(VLOOKUP($K494,'[2]NHÂN VIÊN'!$H:$I,2,0),"")</f>
        <v>Dương Thị Kim Hồng</v>
      </c>
      <c r="N494" s="88" t="s">
        <v>7515</v>
      </c>
      <c r="O494" s="82"/>
    </row>
    <row r="495" spans="1:15" hidden="1" x14ac:dyDescent="0.25">
      <c r="A495" s="90" t="s">
        <v>8981</v>
      </c>
      <c r="B495" s="89" t="s">
        <v>8980</v>
      </c>
      <c r="C495" s="90" t="s">
        <v>8982</v>
      </c>
      <c r="D495" s="90" t="s">
        <v>8983</v>
      </c>
      <c r="E495" s="90" t="s">
        <v>8984</v>
      </c>
      <c r="F495" s="90" t="s">
        <v>7598</v>
      </c>
      <c r="G495" s="90" t="s">
        <v>7598</v>
      </c>
      <c r="H495" s="91" t="s">
        <v>7425</v>
      </c>
      <c r="I495" s="91" t="str">
        <f>+IFERROR(VLOOKUP($H495,'[2]NHÂN VIÊN'!$B:$C,2,0),"")</f>
        <v>Trần Cao Hoàng Tâm</v>
      </c>
      <c r="J495" s="91" t="str">
        <f t="shared" si="7"/>
        <v>FU</v>
      </c>
      <c r="K495" s="91" t="s">
        <v>1886</v>
      </c>
      <c r="L495" s="91" t="s">
        <v>1886</v>
      </c>
      <c r="M495" s="91" t="str">
        <f>+IFERROR(VLOOKUP($K495,'[2]NHÂN VIÊN'!$H:$I,2,0),"")</f>
        <v>Dương Thị Kim Hồng</v>
      </c>
      <c r="N495" s="92" t="s">
        <v>1837</v>
      </c>
      <c r="O495" s="82"/>
    </row>
    <row r="496" spans="1:15" hidden="1" x14ac:dyDescent="0.25">
      <c r="A496" s="90" t="s">
        <v>8986</v>
      </c>
      <c r="B496" s="89" t="s">
        <v>8985</v>
      </c>
      <c r="C496" s="90" t="s">
        <v>8987</v>
      </c>
      <c r="D496" s="90" t="s">
        <v>8988</v>
      </c>
      <c r="E496" s="90" t="s">
        <v>8989</v>
      </c>
      <c r="F496" s="90" t="s">
        <v>7410</v>
      </c>
      <c r="G496" s="90" t="s">
        <v>7402</v>
      </c>
      <c r="H496" s="91" t="s">
        <v>7411</v>
      </c>
      <c r="I496" s="91" t="str">
        <f>+IFERROR(VLOOKUP($H496,'[2]NHÂN VIÊN'!$B:$C,2,0),"")</f>
        <v>Nguyễn Văn Vinh</v>
      </c>
      <c r="J496" s="91" t="str">
        <f t="shared" si="7"/>
        <v>FU</v>
      </c>
      <c r="K496" s="91" t="s">
        <v>1886</v>
      </c>
      <c r="L496" s="91" t="s">
        <v>1886</v>
      </c>
      <c r="M496" s="91" t="str">
        <f>+IFERROR(VLOOKUP($K496,'[2]NHÂN VIÊN'!$H:$I,2,0),"")</f>
        <v>Dương Thị Kim Hồng</v>
      </c>
      <c r="N496" s="92" t="s">
        <v>1837</v>
      </c>
      <c r="O496" s="82"/>
    </row>
    <row r="497" spans="1:15" hidden="1" x14ac:dyDescent="0.25">
      <c r="A497" s="90" t="s">
        <v>8991</v>
      </c>
      <c r="B497" s="89" t="s">
        <v>8990</v>
      </c>
      <c r="C497" s="90" t="s">
        <v>8992</v>
      </c>
      <c r="D497" s="90" t="s">
        <v>8993</v>
      </c>
      <c r="E497" s="90" t="s">
        <v>8989</v>
      </c>
      <c r="F497" s="90" t="s">
        <v>7430</v>
      </c>
      <c r="G497" s="90" t="s">
        <v>7402</v>
      </c>
      <c r="H497" s="91" t="s">
        <v>7411</v>
      </c>
      <c r="I497" s="91" t="str">
        <f>+IFERROR(VLOOKUP($H497,'[2]NHÂN VIÊN'!$B:$C,2,0),"")</f>
        <v>Nguyễn Văn Vinh</v>
      </c>
      <c r="J497" s="91" t="str">
        <f t="shared" si="7"/>
        <v>FU</v>
      </c>
      <c r="K497" s="91" t="s">
        <v>1886</v>
      </c>
      <c r="L497" s="91" t="s">
        <v>1886</v>
      </c>
      <c r="M497" s="91" t="str">
        <f>+IFERROR(VLOOKUP($K497,'[2]NHÂN VIÊN'!$H:$I,2,0),"")</f>
        <v>Dương Thị Kim Hồng</v>
      </c>
      <c r="N497" s="92" t="s">
        <v>1837</v>
      </c>
      <c r="O497" s="82"/>
    </row>
    <row r="498" spans="1:15" hidden="1" x14ac:dyDescent="0.25">
      <c r="A498" s="87" t="s">
        <v>8995</v>
      </c>
      <c r="B498" s="86" t="s">
        <v>8994</v>
      </c>
      <c r="C498" s="87" t="s">
        <v>8996</v>
      </c>
      <c r="D498" s="87" t="s">
        <v>8997</v>
      </c>
      <c r="E498" s="87" t="s">
        <v>8989</v>
      </c>
      <c r="F498" s="87" t="s">
        <v>7666</v>
      </c>
      <c r="G498" s="87" t="s">
        <v>7402</v>
      </c>
      <c r="H498" s="87" t="s">
        <v>7403</v>
      </c>
      <c r="I498" s="87" t="str">
        <f>+IFERROR(VLOOKUP($H498,'[2]NHÂN VIÊN'!$B:$C,2,0),"")</f>
        <v>Hứa Thị Ngọc Thơ</v>
      </c>
      <c r="J498" s="87" t="str">
        <f t="shared" si="7"/>
        <v>FU</v>
      </c>
      <c r="K498" s="87" t="s">
        <v>1886</v>
      </c>
      <c r="L498" s="87" t="s">
        <v>1886</v>
      </c>
      <c r="M498" s="87" t="str">
        <f>+IFERROR(VLOOKUP($K498,'[2]NHÂN VIÊN'!$H:$I,2,0),"")</f>
        <v>Dương Thị Kim Hồng</v>
      </c>
      <c r="N498" s="88" t="s">
        <v>7437</v>
      </c>
      <c r="O498" s="82"/>
    </row>
    <row r="499" spans="1:15" hidden="1" x14ac:dyDescent="0.25">
      <c r="A499" s="87" t="s">
        <v>8999</v>
      </c>
      <c r="B499" s="86" t="s">
        <v>8998</v>
      </c>
      <c r="C499" s="87" t="s">
        <v>9000</v>
      </c>
      <c r="D499" s="87" t="s">
        <v>9001</v>
      </c>
      <c r="E499" s="87" t="s">
        <v>9002</v>
      </c>
      <c r="F499" s="87" t="s">
        <v>7424</v>
      </c>
      <c r="G499" s="87" t="s">
        <v>7424</v>
      </c>
      <c r="H499" s="87" t="s">
        <v>7425</v>
      </c>
      <c r="I499" s="87" t="str">
        <f>+IFERROR(VLOOKUP($H499,'[2]NHÂN VIÊN'!$B:$C,2,0),"")</f>
        <v>Trần Cao Hoàng Tâm</v>
      </c>
      <c r="J499" s="87" t="str">
        <f t="shared" si="7"/>
        <v>Ci</v>
      </c>
      <c r="K499" s="87" t="s">
        <v>9003</v>
      </c>
      <c r="L499" s="87" t="s">
        <v>9003</v>
      </c>
      <c r="M499" s="87" t="str">
        <f>+IFERROR(VLOOKUP($K499,'[2]NHÂN VIÊN'!$H:$I,2,0),"")</f>
        <v>Dương Thị Kim Hồng</v>
      </c>
      <c r="N499" s="88" t="s">
        <v>9004</v>
      </c>
      <c r="O499" s="82"/>
    </row>
    <row r="500" spans="1:15" hidden="1" x14ac:dyDescent="0.25">
      <c r="A500" s="87" t="s">
        <v>9006</v>
      </c>
      <c r="B500" s="86" t="s">
        <v>9005</v>
      </c>
      <c r="C500" s="87" t="s">
        <v>9007</v>
      </c>
      <c r="D500" s="87" t="s">
        <v>9008</v>
      </c>
      <c r="E500" s="87" t="s">
        <v>9002</v>
      </c>
      <c r="F500" s="87" t="s">
        <v>7424</v>
      </c>
      <c r="G500" s="87" t="s">
        <v>7424</v>
      </c>
      <c r="H500" s="87" t="s">
        <v>7425</v>
      </c>
      <c r="I500" s="87" t="str">
        <f>+IFERROR(VLOOKUP($H500,'[2]NHÂN VIÊN'!$B:$C,2,0),"")</f>
        <v>Trần Cao Hoàng Tâm</v>
      </c>
      <c r="J500" s="87" t="str">
        <f t="shared" si="7"/>
        <v>Ci</v>
      </c>
      <c r="K500" s="87" t="s">
        <v>9003</v>
      </c>
      <c r="L500" s="87" t="s">
        <v>9003</v>
      </c>
      <c r="M500" s="87" t="str">
        <f>+IFERROR(VLOOKUP($K500,'[2]NHÂN VIÊN'!$H:$I,2,0),"")</f>
        <v>Dương Thị Kim Hồng</v>
      </c>
      <c r="N500" s="88" t="s">
        <v>9004</v>
      </c>
      <c r="O500" s="82"/>
    </row>
    <row r="501" spans="1:15" hidden="1" x14ac:dyDescent="0.25">
      <c r="A501" s="87" t="s">
        <v>9010</v>
      </c>
      <c r="B501" s="86" t="s">
        <v>9009</v>
      </c>
      <c r="C501" s="87" t="s">
        <v>9011</v>
      </c>
      <c r="D501" s="87" t="s">
        <v>9012</v>
      </c>
      <c r="E501" s="87" t="s">
        <v>9002</v>
      </c>
      <c r="F501" s="87" t="s">
        <v>7523</v>
      </c>
      <c r="G501" s="87" t="s">
        <v>7523</v>
      </c>
      <c r="H501" s="87" t="s">
        <v>7425</v>
      </c>
      <c r="I501" s="87" t="str">
        <f>+IFERROR(VLOOKUP($H501,'[2]NHÂN VIÊN'!$B:$C,2,0),"")</f>
        <v>Trần Cao Hoàng Tâm</v>
      </c>
      <c r="J501" s="87" t="str">
        <f t="shared" si="7"/>
        <v>Ci</v>
      </c>
      <c r="K501" s="87" t="s">
        <v>9003</v>
      </c>
      <c r="L501" s="87" t="s">
        <v>9003</v>
      </c>
      <c r="M501" s="87" t="str">
        <f>+IFERROR(VLOOKUP($K501,'[2]NHÂN VIÊN'!$H:$I,2,0),"")</f>
        <v>Dương Thị Kim Hồng</v>
      </c>
      <c r="N501" s="88" t="s">
        <v>9004</v>
      </c>
      <c r="O501" s="82"/>
    </row>
    <row r="502" spans="1:15" hidden="1" x14ac:dyDescent="0.25">
      <c r="A502" s="87" t="s">
        <v>9014</v>
      </c>
      <c r="B502" s="86" t="s">
        <v>9013</v>
      </c>
      <c r="C502" s="87" t="s">
        <v>9015</v>
      </c>
      <c r="D502" s="87" t="s">
        <v>9016</v>
      </c>
      <c r="E502" s="87" t="s">
        <v>9002</v>
      </c>
      <c r="F502" s="87" t="s">
        <v>7424</v>
      </c>
      <c r="G502" s="87" t="s">
        <v>7424</v>
      </c>
      <c r="H502" s="87" t="s">
        <v>7425</v>
      </c>
      <c r="I502" s="87" t="str">
        <f>+IFERROR(VLOOKUP($H502,'[2]NHÂN VIÊN'!$B:$C,2,0),"")</f>
        <v>Trần Cao Hoàng Tâm</v>
      </c>
      <c r="J502" s="87" t="str">
        <f t="shared" si="7"/>
        <v>Ci</v>
      </c>
      <c r="K502" s="87" t="s">
        <v>9003</v>
      </c>
      <c r="L502" s="87" t="s">
        <v>9003</v>
      </c>
      <c r="M502" s="87" t="str">
        <f>+IFERROR(VLOOKUP($K502,'[2]NHÂN VIÊN'!$H:$I,2,0),"")</f>
        <v>Dương Thị Kim Hồng</v>
      </c>
      <c r="N502" s="88" t="s">
        <v>9004</v>
      </c>
      <c r="O502" s="82"/>
    </row>
    <row r="503" spans="1:15" hidden="1" x14ac:dyDescent="0.25">
      <c r="A503" s="87" t="s">
        <v>9018</v>
      </c>
      <c r="B503" s="86" t="s">
        <v>9017</v>
      </c>
      <c r="C503" s="87" t="s">
        <v>9019</v>
      </c>
      <c r="D503" s="87" t="s">
        <v>9020</v>
      </c>
      <c r="E503" s="87" t="s">
        <v>9002</v>
      </c>
      <c r="F503" s="87" t="s">
        <v>7424</v>
      </c>
      <c r="G503" s="87" t="s">
        <v>7424</v>
      </c>
      <c r="H503" s="87" t="s">
        <v>7425</v>
      </c>
      <c r="I503" s="87" t="str">
        <f>+IFERROR(VLOOKUP($H503,'[2]NHÂN VIÊN'!$B:$C,2,0),"")</f>
        <v>Trần Cao Hoàng Tâm</v>
      </c>
      <c r="J503" s="87" t="str">
        <f t="shared" si="7"/>
        <v>Ci</v>
      </c>
      <c r="K503" s="87" t="s">
        <v>9003</v>
      </c>
      <c r="L503" s="87" t="s">
        <v>9003</v>
      </c>
      <c r="M503" s="87" t="str">
        <f>+IFERROR(VLOOKUP($K503,'[2]NHÂN VIÊN'!$H:$I,2,0),"")</f>
        <v>Dương Thị Kim Hồng</v>
      </c>
      <c r="N503" s="88" t="s">
        <v>9004</v>
      </c>
      <c r="O503" s="82"/>
    </row>
    <row r="504" spans="1:15" hidden="1" x14ac:dyDescent="0.25">
      <c r="A504" s="87" t="s">
        <v>9022</v>
      </c>
      <c r="B504" s="86" t="s">
        <v>9021</v>
      </c>
      <c r="C504" s="87" t="s">
        <v>9023</v>
      </c>
      <c r="D504" s="87" t="s">
        <v>9024</v>
      </c>
      <c r="E504" s="87" t="s">
        <v>9002</v>
      </c>
      <c r="F504" s="87" t="s">
        <v>7523</v>
      </c>
      <c r="G504" s="87" t="s">
        <v>7523</v>
      </c>
      <c r="H504" s="87" t="s">
        <v>7425</v>
      </c>
      <c r="I504" s="87" t="str">
        <f>+IFERROR(VLOOKUP($H504,'[2]NHÂN VIÊN'!$B:$C,2,0),"")</f>
        <v>Trần Cao Hoàng Tâm</v>
      </c>
      <c r="J504" s="87" t="str">
        <f t="shared" si="7"/>
        <v>Ci</v>
      </c>
      <c r="K504" s="87" t="s">
        <v>9003</v>
      </c>
      <c r="L504" s="87" t="s">
        <v>9003</v>
      </c>
      <c r="M504" s="87" t="str">
        <f>+IFERROR(VLOOKUP($K504,'[2]NHÂN VIÊN'!$H:$I,2,0),"")</f>
        <v>Dương Thị Kim Hồng</v>
      </c>
      <c r="N504" s="88" t="s">
        <v>9004</v>
      </c>
      <c r="O504" s="82"/>
    </row>
    <row r="505" spans="1:15" hidden="1" x14ac:dyDescent="0.25">
      <c r="A505" s="87" t="s">
        <v>9026</v>
      </c>
      <c r="B505" s="86" t="s">
        <v>9025</v>
      </c>
      <c r="C505" s="87" t="s">
        <v>9027</v>
      </c>
      <c r="D505" s="87" t="s">
        <v>9028</v>
      </c>
      <c r="E505" s="87" t="s">
        <v>9002</v>
      </c>
      <c r="F505" s="87" t="s">
        <v>7523</v>
      </c>
      <c r="G505" s="87" t="s">
        <v>7523</v>
      </c>
      <c r="H505" s="87" t="s">
        <v>7425</v>
      </c>
      <c r="I505" s="87" t="str">
        <f>+IFERROR(VLOOKUP($H505,'[2]NHÂN VIÊN'!$B:$C,2,0),"")</f>
        <v>Trần Cao Hoàng Tâm</v>
      </c>
      <c r="J505" s="87" t="str">
        <f t="shared" si="7"/>
        <v>Ci</v>
      </c>
      <c r="K505" s="87" t="s">
        <v>9003</v>
      </c>
      <c r="L505" s="87" t="s">
        <v>9003</v>
      </c>
      <c r="M505" s="87" t="str">
        <f>+IFERROR(VLOOKUP($K505,'[2]NHÂN VIÊN'!$H:$I,2,0),"")</f>
        <v>Dương Thị Kim Hồng</v>
      </c>
      <c r="N505" s="88" t="s">
        <v>9004</v>
      </c>
      <c r="O505" s="82"/>
    </row>
    <row r="506" spans="1:15" hidden="1" x14ac:dyDescent="0.25">
      <c r="A506" s="87" t="s">
        <v>9030</v>
      </c>
      <c r="B506" s="86" t="s">
        <v>9029</v>
      </c>
      <c r="C506" s="87" t="s">
        <v>9031</v>
      </c>
      <c r="D506" s="87" t="s">
        <v>9032</v>
      </c>
      <c r="E506" s="87" t="s">
        <v>9002</v>
      </c>
      <c r="F506" s="87" t="s">
        <v>7523</v>
      </c>
      <c r="G506" s="87" t="s">
        <v>7523</v>
      </c>
      <c r="H506" s="87" t="s">
        <v>7425</v>
      </c>
      <c r="I506" s="87" t="str">
        <f>+IFERROR(VLOOKUP($H506,'[2]NHÂN VIÊN'!$B:$C,2,0),"")</f>
        <v>Trần Cao Hoàng Tâm</v>
      </c>
      <c r="J506" s="87" t="str">
        <f t="shared" si="7"/>
        <v>Ci</v>
      </c>
      <c r="K506" s="87" t="s">
        <v>9003</v>
      </c>
      <c r="L506" s="87" t="s">
        <v>9003</v>
      </c>
      <c r="M506" s="87" t="str">
        <f>+IFERROR(VLOOKUP($K506,'[2]NHÂN VIÊN'!$H:$I,2,0),"")</f>
        <v>Dương Thị Kim Hồng</v>
      </c>
      <c r="N506" s="88" t="s">
        <v>9004</v>
      </c>
      <c r="O506" s="82"/>
    </row>
    <row r="507" spans="1:15" hidden="1" x14ac:dyDescent="0.25">
      <c r="A507" s="87" t="s">
        <v>9034</v>
      </c>
      <c r="B507" s="86" t="s">
        <v>9033</v>
      </c>
      <c r="C507" s="87" t="s">
        <v>9035</v>
      </c>
      <c r="D507" s="87" t="s">
        <v>9036</v>
      </c>
      <c r="E507" s="87" t="s">
        <v>9002</v>
      </c>
      <c r="F507" s="87" t="s">
        <v>7424</v>
      </c>
      <c r="G507" s="87" t="s">
        <v>7424</v>
      </c>
      <c r="H507" s="87" t="s">
        <v>7425</v>
      </c>
      <c r="I507" s="87" t="str">
        <f>+IFERROR(VLOOKUP($H507,'[2]NHÂN VIÊN'!$B:$C,2,0),"")</f>
        <v>Trần Cao Hoàng Tâm</v>
      </c>
      <c r="J507" s="87" t="str">
        <f t="shared" si="7"/>
        <v>Ci</v>
      </c>
      <c r="K507" s="87" t="s">
        <v>9003</v>
      </c>
      <c r="L507" s="87" t="s">
        <v>9003</v>
      </c>
      <c r="M507" s="87" t="str">
        <f>+IFERROR(VLOOKUP($K507,'[2]NHÂN VIÊN'!$H:$I,2,0),"")</f>
        <v>Dương Thị Kim Hồng</v>
      </c>
      <c r="N507" s="88" t="s">
        <v>9004</v>
      </c>
      <c r="O507" s="82"/>
    </row>
    <row r="508" spans="1:15" hidden="1" x14ac:dyDescent="0.25">
      <c r="A508" s="87" t="s">
        <v>9038</v>
      </c>
      <c r="B508" s="86" t="s">
        <v>9037</v>
      </c>
      <c r="C508" s="87" t="s">
        <v>9039</v>
      </c>
      <c r="D508" s="87" t="s">
        <v>9040</v>
      </c>
      <c r="E508" s="87" t="s">
        <v>9002</v>
      </c>
      <c r="F508" s="87" t="s">
        <v>7424</v>
      </c>
      <c r="G508" s="87" t="s">
        <v>7424</v>
      </c>
      <c r="H508" s="87" t="s">
        <v>7425</v>
      </c>
      <c r="I508" s="87" t="str">
        <f>+IFERROR(VLOOKUP($H508,'[2]NHÂN VIÊN'!$B:$C,2,0),"")</f>
        <v>Trần Cao Hoàng Tâm</v>
      </c>
      <c r="J508" s="87" t="str">
        <f t="shared" si="7"/>
        <v>Ci</v>
      </c>
      <c r="K508" s="87" t="s">
        <v>9003</v>
      </c>
      <c r="L508" s="87" t="s">
        <v>9003</v>
      </c>
      <c r="M508" s="87" t="str">
        <f>+IFERROR(VLOOKUP($K508,'[2]NHÂN VIÊN'!$H:$I,2,0),"")</f>
        <v>Dương Thị Kim Hồng</v>
      </c>
      <c r="N508" s="88" t="s">
        <v>9004</v>
      </c>
      <c r="O508" s="82"/>
    </row>
    <row r="509" spans="1:15" hidden="1" x14ac:dyDescent="0.25">
      <c r="A509" s="87" t="s">
        <v>9042</v>
      </c>
      <c r="B509" s="86" t="s">
        <v>9041</v>
      </c>
      <c r="C509" s="87" t="s">
        <v>9043</v>
      </c>
      <c r="D509" s="87" t="s">
        <v>9044</v>
      </c>
      <c r="E509" s="87" t="s">
        <v>9002</v>
      </c>
      <c r="F509" s="87" t="s">
        <v>7523</v>
      </c>
      <c r="G509" s="87" t="s">
        <v>7523</v>
      </c>
      <c r="H509" s="87" t="s">
        <v>7425</v>
      </c>
      <c r="I509" s="87" t="str">
        <f>+IFERROR(VLOOKUP($H509,'[2]NHÂN VIÊN'!$B:$C,2,0),"")</f>
        <v>Trần Cao Hoàng Tâm</v>
      </c>
      <c r="J509" s="87" t="str">
        <f t="shared" si="7"/>
        <v>Ci</v>
      </c>
      <c r="K509" s="87" t="s">
        <v>9003</v>
      </c>
      <c r="L509" s="87" t="s">
        <v>9003</v>
      </c>
      <c r="M509" s="87" t="str">
        <f>+IFERROR(VLOOKUP($K509,'[2]NHÂN VIÊN'!$H:$I,2,0),"")</f>
        <v>Dương Thị Kim Hồng</v>
      </c>
      <c r="N509" s="88" t="s">
        <v>9004</v>
      </c>
      <c r="O509" s="82"/>
    </row>
    <row r="510" spans="1:15" hidden="1" x14ac:dyDescent="0.25">
      <c r="A510" s="87" t="s">
        <v>9046</v>
      </c>
      <c r="B510" s="86" t="s">
        <v>9045</v>
      </c>
      <c r="C510" s="87" t="s">
        <v>9047</v>
      </c>
      <c r="D510" s="87" t="s">
        <v>9048</v>
      </c>
      <c r="E510" s="87" t="s">
        <v>9002</v>
      </c>
      <c r="F510" s="87" t="s">
        <v>7523</v>
      </c>
      <c r="G510" s="87" t="s">
        <v>7523</v>
      </c>
      <c r="H510" s="87" t="s">
        <v>7425</v>
      </c>
      <c r="I510" s="87" t="str">
        <f>+IFERROR(VLOOKUP($H510,'[2]NHÂN VIÊN'!$B:$C,2,0),"")</f>
        <v>Trần Cao Hoàng Tâm</v>
      </c>
      <c r="J510" s="87" t="str">
        <f t="shared" si="7"/>
        <v>Ci</v>
      </c>
      <c r="K510" s="87" t="s">
        <v>9003</v>
      </c>
      <c r="L510" s="87" t="s">
        <v>9003</v>
      </c>
      <c r="M510" s="87" t="str">
        <f>+IFERROR(VLOOKUP($K510,'[2]NHÂN VIÊN'!$H:$I,2,0),"")</f>
        <v>Dương Thị Kim Hồng</v>
      </c>
      <c r="N510" s="88" t="s">
        <v>9004</v>
      </c>
      <c r="O510" s="82"/>
    </row>
    <row r="511" spans="1:15" hidden="1" x14ac:dyDescent="0.25">
      <c r="A511" s="87" t="s">
        <v>9050</v>
      </c>
      <c r="B511" s="86" t="s">
        <v>9049</v>
      </c>
      <c r="C511" s="87" t="s">
        <v>9051</v>
      </c>
      <c r="D511" s="87" t="s">
        <v>9052</v>
      </c>
      <c r="E511" s="87" t="s">
        <v>9002</v>
      </c>
      <c r="F511" s="87" t="s">
        <v>7424</v>
      </c>
      <c r="G511" s="87" t="s">
        <v>7424</v>
      </c>
      <c r="H511" s="87" t="s">
        <v>7425</v>
      </c>
      <c r="I511" s="87" t="str">
        <f>+IFERROR(VLOOKUP($H511,'[2]NHÂN VIÊN'!$B:$C,2,0),"")</f>
        <v>Trần Cao Hoàng Tâm</v>
      </c>
      <c r="J511" s="87" t="str">
        <f t="shared" si="7"/>
        <v>Ci</v>
      </c>
      <c r="K511" s="87" t="s">
        <v>9003</v>
      </c>
      <c r="L511" s="87" t="s">
        <v>9003</v>
      </c>
      <c r="M511" s="87" t="str">
        <f>+IFERROR(VLOOKUP($K511,'[2]NHÂN VIÊN'!$H:$I,2,0),"")</f>
        <v>Dương Thị Kim Hồng</v>
      </c>
      <c r="N511" s="88" t="s">
        <v>9004</v>
      </c>
      <c r="O511" s="82"/>
    </row>
    <row r="512" spans="1:15" hidden="1" x14ac:dyDescent="0.25">
      <c r="A512" s="87" t="s">
        <v>9054</v>
      </c>
      <c r="B512" s="86" t="s">
        <v>9053</v>
      </c>
      <c r="C512" s="87" t="s">
        <v>9055</v>
      </c>
      <c r="D512" s="87" t="s">
        <v>9056</v>
      </c>
      <c r="E512" s="87" t="s">
        <v>9002</v>
      </c>
      <c r="F512" s="87" t="s">
        <v>7523</v>
      </c>
      <c r="G512" s="87" t="s">
        <v>7523</v>
      </c>
      <c r="H512" s="87" t="s">
        <v>7425</v>
      </c>
      <c r="I512" s="87" t="str">
        <f>+IFERROR(VLOOKUP($H512,'[2]NHÂN VIÊN'!$B:$C,2,0),"")</f>
        <v>Trần Cao Hoàng Tâm</v>
      </c>
      <c r="J512" s="87" t="str">
        <f t="shared" si="7"/>
        <v>Ci</v>
      </c>
      <c r="K512" s="87" t="s">
        <v>9003</v>
      </c>
      <c r="L512" s="87" t="s">
        <v>9003</v>
      </c>
      <c r="M512" s="87" t="str">
        <f>+IFERROR(VLOOKUP($K512,'[2]NHÂN VIÊN'!$H:$I,2,0),"")</f>
        <v>Dương Thị Kim Hồng</v>
      </c>
      <c r="N512" s="88" t="s">
        <v>9004</v>
      </c>
      <c r="O512" s="82"/>
    </row>
    <row r="513" spans="1:15" hidden="1" x14ac:dyDescent="0.25">
      <c r="A513" s="87" t="s">
        <v>9058</v>
      </c>
      <c r="B513" s="86" t="s">
        <v>9057</v>
      </c>
      <c r="C513" s="87" t="s">
        <v>9059</v>
      </c>
      <c r="D513" s="87" t="s">
        <v>9060</v>
      </c>
      <c r="E513" s="87" t="s">
        <v>9002</v>
      </c>
      <c r="F513" s="87" t="s">
        <v>7523</v>
      </c>
      <c r="G513" s="87" t="s">
        <v>7523</v>
      </c>
      <c r="H513" s="87" t="s">
        <v>7425</v>
      </c>
      <c r="I513" s="87" t="str">
        <f>+IFERROR(VLOOKUP($H513,'[2]NHÂN VIÊN'!$B:$C,2,0),"")</f>
        <v>Trần Cao Hoàng Tâm</v>
      </c>
      <c r="J513" s="87" t="str">
        <f t="shared" si="7"/>
        <v>Ci</v>
      </c>
      <c r="K513" s="87" t="s">
        <v>9003</v>
      </c>
      <c r="L513" s="87" t="s">
        <v>9003</v>
      </c>
      <c r="M513" s="87" t="str">
        <f>+IFERROR(VLOOKUP($K513,'[2]NHÂN VIÊN'!$H:$I,2,0),"")</f>
        <v>Dương Thị Kim Hồng</v>
      </c>
      <c r="N513" s="88" t="s">
        <v>9004</v>
      </c>
      <c r="O513" s="82"/>
    </row>
    <row r="514" spans="1:15" hidden="1" x14ac:dyDescent="0.25">
      <c r="A514" s="87" t="s">
        <v>9062</v>
      </c>
      <c r="B514" s="86" t="s">
        <v>9061</v>
      </c>
      <c r="C514" s="87" t="s">
        <v>9063</v>
      </c>
      <c r="D514" s="87" t="s">
        <v>9064</v>
      </c>
      <c r="E514" s="87" t="s">
        <v>9002</v>
      </c>
      <c r="F514" s="87" t="s">
        <v>7607</v>
      </c>
      <c r="G514" s="87" t="s">
        <v>7607</v>
      </c>
      <c r="H514" s="87" t="s">
        <v>1837</v>
      </c>
      <c r="I514" s="87" t="str">
        <f>+IFERROR(VLOOKUP($H514,'[2]NHÂN VIÊN'!$B:$C,2,0),"")</f>
        <v/>
      </c>
      <c r="J514" s="87" t="str">
        <f t="shared" si="7"/>
        <v>Ci</v>
      </c>
      <c r="K514" s="87" t="s">
        <v>9003</v>
      </c>
      <c r="L514" s="87" t="s">
        <v>9003</v>
      </c>
      <c r="M514" s="87" t="str">
        <f>+IFERROR(VLOOKUP($K514,'[2]NHÂN VIÊN'!$H:$I,2,0),"")</f>
        <v>Dương Thị Kim Hồng</v>
      </c>
      <c r="N514" s="88" t="s">
        <v>9004</v>
      </c>
      <c r="O514" s="82"/>
    </row>
    <row r="515" spans="1:15" hidden="1" x14ac:dyDescent="0.25">
      <c r="A515" s="87" t="s">
        <v>9066</v>
      </c>
      <c r="B515" s="86" t="s">
        <v>9065</v>
      </c>
      <c r="C515" s="87" t="s">
        <v>9067</v>
      </c>
      <c r="D515" s="87" t="s">
        <v>9068</v>
      </c>
      <c r="E515" s="87" t="s">
        <v>9002</v>
      </c>
      <c r="F515" s="87" t="s">
        <v>7607</v>
      </c>
      <c r="G515" s="87" t="s">
        <v>7607</v>
      </c>
      <c r="H515" s="87" t="s">
        <v>1837</v>
      </c>
      <c r="I515" s="87" t="str">
        <f>+IFERROR(VLOOKUP($H515,'[2]NHÂN VIÊN'!$B:$C,2,0),"")</f>
        <v/>
      </c>
      <c r="J515" s="87" t="str">
        <f t="shared" ref="J515:J571" si="8">+LEFT($B515,2)</f>
        <v>Ci</v>
      </c>
      <c r="K515" s="87" t="s">
        <v>9003</v>
      </c>
      <c r="L515" s="87" t="s">
        <v>9003</v>
      </c>
      <c r="M515" s="87" t="str">
        <f>+IFERROR(VLOOKUP($K515,'[2]NHÂN VIÊN'!$H:$I,2,0),"")</f>
        <v>Dương Thị Kim Hồng</v>
      </c>
      <c r="N515" s="88" t="s">
        <v>9004</v>
      </c>
      <c r="O515" s="82"/>
    </row>
    <row r="516" spans="1:15" hidden="1" x14ac:dyDescent="0.25">
      <c r="A516" s="87" t="s">
        <v>9070</v>
      </c>
      <c r="B516" s="86" t="s">
        <v>9069</v>
      </c>
      <c r="C516" s="87" t="s">
        <v>9071</v>
      </c>
      <c r="D516" s="87" t="s">
        <v>9072</v>
      </c>
      <c r="E516" s="87" t="s">
        <v>9002</v>
      </c>
      <c r="F516" s="87" t="s">
        <v>7607</v>
      </c>
      <c r="G516" s="87" t="s">
        <v>7607</v>
      </c>
      <c r="H516" s="87" t="s">
        <v>1837</v>
      </c>
      <c r="I516" s="87" t="str">
        <f>+IFERROR(VLOOKUP($H516,'[2]NHÂN VIÊN'!$B:$C,2,0),"")</f>
        <v/>
      </c>
      <c r="J516" s="87" t="str">
        <f t="shared" si="8"/>
        <v>Ci</v>
      </c>
      <c r="K516" s="87" t="s">
        <v>9003</v>
      </c>
      <c r="L516" s="87" t="s">
        <v>9003</v>
      </c>
      <c r="M516" s="87" t="str">
        <f>+IFERROR(VLOOKUP($K516,'[2]NHÂN VIÊN'!$H:$I,2,0),"")</f>
        <v>Dương Thị Kim Hồng</v>
      </c>
      <c r="N516" s="88" t="s">
        <v>9004</v>
      </c>
      <c r="O516" s="82"/>
    </row>
    <row r="517" spans="1:15" hidden="1" x14ac:dyDescent="0.25">
      <c r="A517" s="87" t="s">
        <v>9074</v>
      </c>
      <c r="B517" s="86" t="s">
        <v>9073</v>
      </c>
      <c r="C517" s="87" t="s">
        <v>9075</v>
      </c>
      <c r="D517" s="87" t="s">
        <v>9076</v>
      </c>
      <c r="E517" s="87" t="s">
        <v>9002</v>
      </c>
      <c r="F517" s="87" t="s">
        <v>7607</v>
      </c>
      <c r="G517" s="87" t="s">
        <v>7607</v>
      </c>
      <c r="H517" s="87" t="s">
        <v>1837</v>
      </c>
      <c r="I517" s="87" t="str">
        <f>+IFERROR(VLOOKUP($H517,'[2]NHÂN VIÊN'!$B:$C,2,0),"")</f>
        <v/>
      </c>
      <c r="J517" s="87" t="str">
        <f t="shared" si="8"/>
        <v>Ci</v>
      </c>
      <c r="K517" s="87" t="s">
        <v>9003</v>
      </c>
      <c r="L517" s="87" t="s">
        <v>9003</v>
      </c>
      <c r="M517" s="87" t="str">
        <f>+IFERROR(VLOOKUP($K517,'[2]NHÂN VIÊN'!$H:$I,2,0),"")</f>
        <v>Dương Thị Kim Hồng</v>
      </c>
      <c r="N517" s="88" t="s">
        <v>9004</v>
      </c>
      <c r="O517" s="82"/>
    </row>
    <row r="518" spans="1:15" hidden="1" x14ac:dyDescent="0.25">
      <c r="A518" s="87" t="s">
        <v>9078</v>
      </c>
      <c r="B518" s="86" t="s">
        <v>9077</v>
      </c>
      <c r="C518" s="87" t="s">
        <v>9079</v>
      </c>
      <c r="D518" s="87" t="s">
        <v>9080</v>
      </c>
      <c r="E518" s="87" t="s">
        <v>9002</v>
      </c>
      <c r="F518" s="87" t="s">
        <v>7607</v>
      </c>
      <c r="G518" s="87" t="s">
        <v>7607</v>
      </c>
      <c r="H518" s="87" t="s">
        <v>1837</v>
      </c>
      <c r="I518" s="87" t="str">
        <f>+IFERROR(VLOOKUP($H518,'[2]NHÂN VIÊN'!$B:$C,2,0),"")</f>
        <v/>
      </c>
      <c r="J518" s="87" t="str">
        <f t="shared" si="8"/>
        <v>Ci</v>
      </c>
      <c r="K518" s="87" t="s">
        <v>9003</v>
      </c>
      <c r="L518" s="87" t="s">
        <v>9003</v>
      </c>
      <c r="M518" s="87" t="str">
        <f>+IFERROR(VLOOKUP($K518,'[2]NHÂN VIÊN'!$H:$I,2,0),"")</f>
        <v>Dương Thị Kim Hồng</v>
      </c>
      <c r="N518" s="88" t="s">
        <v>9004</v>
      </c>
      <c r="O518" s="82"/>
    </row>
    <row r="519" spans="1:15" hidden="1" x14ac:dyDescent="0.25">
      <c r="A519" s="87" t="s">
        <v>9082</v>
      </c>
      <c r="B519" s="86" t="s">
        <v>9081</v>
      </c>
      <c r="C519" s="87" t="s">
        <v>9083</v>
      </c>
      <c r="D519" s="87" t="s">
        <v>9084</v>
      </c>
      <c r="E519" s="87" t="s">
        <v>9002</v>
      </c>
      <c r="F519" s="87" t="s">
        <v>7607</v>
      </c>
      <c r="G519" s="87" t="s">
        <v>7607</v>
      </c>
      <c r="H519" s="87" t="s">
        <v>1837</v>
      </c>
      <c r="I519" s="87" t="str">
        <f>+IFERROR(VLOOKUP($H519,'[2]NHÂN VIÊN'!$B:$C,2,0),"")</f>
        <v/>
      </c>
      <c r="J519" s="87" t="str">
        <f t="shared" si="8"/>
        <v>Ci</v>
      </c>
      <c r="K519" s="87" t="s">
        <v>9003</v>
      </c>
      <c r="L519" s="87" t="s">
        <v>9003</v>
      </c>
      <c r="M519" s="87" t="str">
        <f>+IFERROR(VLOOKUP($K519,'[2]NHÂN VIÊN'!$H:$I,2,0),"")</f>
        <v>Dương Thị Kim Hồng</v>
      </c>
      <c r="N519" s="88" t="s">
        <v>9004</v>
      </c>
      <c r="O519" s="82"/>
    </row>
    <row r="520" spans="1:15" hidden="1" x14ac:dyDescent="0.25">
      <c r="A520" s="87" t="s">
        <v>9086</v>
      </c>
      <c r="B520" s="86" t="s">
        <v>9085</v>
      </c>
      <c r="C520" s="87" t="s">
        <v>9087</v>
      </c>
      <c r="D520" s="87" t="s">
        <v>9088</v>
      </c>
      <c r="E520" s="87" t="s">
        <v>9002</v>
      </c>
      <c r="F520" s="87" t="s">
        <v>7607</v>
      </c>
      <c r="G520" s="87" t="s">
        <v>7607</v>
      </c>
      <c r="H520" s="87" t="s">
        <v>1837</v>
      </c>
      <c r="I520" s="87" t="str">
        <f>+IFERROR(VLOOKUP($H520,'[2]NHÂN VIÊN'!$B:$C,2,0),"")</f>
        <v/>
      </c>
      <c r="J520" s="87" t="str">
        <f t="shared" si="8"/>
        <v>Ci</v>
      </c>
      <c r="K520" s="87" t="s">
        <v>9003</v>
      </c>
      <c r="L520" s="87" t="s">
        <v>9003</v>
      </c>
      <c r="M520" s="87" t="str">
        <f>+IFERROR(VLOOKUP($K520,'[2]NHÂN VIÊN'!$H:$I,2,0),"")</f>
        <v>Dương Thị Kim Hồng</v>
      </c>
      <c r="N520" s="88" t="s">
        <v>9004</v>
      </c>
      <c r="O520" s="82"/>
    </row>
    <row r="521" spans="1:15" hidden="1" x14ac:dyDescent="0.25">
      <c r="A521" s="87" t="s">
        <v>9090</v>
      </c>
      <c r="B521" s="86" t="s">
        <v>9089</v>
      </c>
      <c r="C521" s="87" t="s">
        <v>9091</v>
      </c>
      <c r="D521" s="87" t="s">
        <v>9092</v>
      </c>
      <c r="E521" s="87" t="s">
        <v>9002</v>
      </c>
      <c r="F521" s="87" t="s">
        <v>7607</v>
      </c>
      <c r="G521" s="87" t="s">
        <v>7607</v>
      </c>
      <c r="H521" s="87" t="s">
        <v>1837</v>
      </c>
      <c r="I521" s="87" t="str">
        <f>+IFERROR(VLOOKUP($H521,'[2]NHÂN VIÊN'!$B:$C,2,0),"")</f>
        <v/>
      </c>
      <c r="J521" s="87" t="str">
        <f t="shared" si="8"/>
        <v>Ci</v>
      </c>
      <c r="K521" s="87" t="s">
        <v>9003</v>
      </c>
      <c r="L521" s="87" t="s">
        <v>9003</v>
      </c>
      <c r="M521" s="87" t="str">
        <f>+IFERROR(VLOOKUP($K521,'[2]NHÂN VIÊN'!$H:$I,2,0),"")</f>
        <v>Dương Thị Kim Hồng</v>
      </c>
      <c r="N521" s="88" t="s">
        <v>9004</v>
      </c>
      <c r="O521" s="82"/>
    </row>
    <row r="522" spans="1:15" hidden="1" x14ac:dyDescent="0.25">
      <c r="A522" s="87" t="s">
        <v>9094</v>
      </c>
      <c r="B522" s="86" t="s">
        <v>9093</v>
      </c>
      <c r="C522" s="87" t="s">
        <v>9095</v>
      </c>
      <c r="D522" s="87" t="s">
        <v>9096</v>
      </c>
      <c r="E522" s="87" t="s">
        <v>9002</v>
      </c>
      <c r="F522" s="87" t="s">
        <v>7607</v>
      </c>
      <c r="G522" s="87" t="s">
        <v>7607</v>
      </c>
      <c r="H522" s="87" t="s">
        <v>1837</v>
      </c>
      <c r="I522" s="87" t="str">
        <f>+IFERROR(VLOOKUP($H522,'[2]NHÂN VIÊN'!$B:$C,2,0),"")</f>
        <v/>
      </c>
      <c r="J522" s="87" t="str">
        <f t="shared" si="8"/>
        <v>Ci</v>
      </c>
      <c r="K522" s="87" t="s">
        <v>9003</v>
      </c>
      <c r="L522" s="87" t="s">
        <v>9003</v>
      </c>
      <c r="M522" s="87" t="str">
        <f>+IFERROR(VLOOKUP($K522,'[2]NHÂN VIÊN'!$H:$I,2,0),"")</f>
        <v>Dương Thị Kim Hồng</v>
      </c>
      <c r="N522" s="88" t="s">
        <v>9004</v>
      </c>
      <c r="O522" s="82"/>
    </row>
    <row r="523" spans="1:15" hidden="1" x14ac:dyDescent="0.25">
      <c r="A523" s="87" t="s">
        <v>9098</v>
      </c>
      <c r="B523" s="86" t="s">
        <v>9097</v>
      </c>
      <c r="C523" s="87" t="s">
        <v>9099</v>
      </c>
      <c r="D523" s="87" t="s">
        <v>9100</v>
      </c>
      <c r="E523" s="87" t="s">
        <v>9002</v>
      </c>
      <c r="F523" s="87" t="s">
        <v>7674</v>
      </c>
      <c r="G523" s="87" t="s">
        <v>7674</v>
      </c>
      <c r="H523" s="87" t="s">
        <v>1837</v>
      </c>
      <c r="I523" s="87" t="str">
        <f>+IFERROR(VLOOKUP($H523,'[2]NHÂN VIÊN'!$B:$C,2,0),"")</f>
        <v/>
      </c>
      <c r="J523" s="87" t="str">
        <f t="shared" si="8"/>
        <v>Ci</v>
      </c>
      <c r="K523" s="87" t="s">
        <v>9003</v>
      </c>
      <c r="L523" s="87" t="s">
        <v>9003</v>
      </c>
      <c r="M523" s="87" t="str">
        <f>+IFERROR(VLOOKUP($K523,'[2]NHÂN VIÊN'!$H:$I,2,0),"")</f>
        <v>Dương Thị Kim Hồng</v>
      </c>
      <c r="N523" s="88" t="s">
        <v>9004</v>
      </c>
      <c r="O523" s="82"/>
    </row>
    <row r="524" spans="1:15" hidden="1" x14ac:dyDescent="0.25">
      <c r="A524" s="87" t="s">
        <v>9102</v>
      </c>
      <c r="B524" s="86" t="s">
        <v>9101</v>
      </c>
      <c r="C524" s="87" t="s">
        <v>9103</v>
      </c>
      <c r="D524" s="87" t="s">
        <v>9104</v>
      </c>
      <c r="E524" s="87" t="s">
        <v>9002</v>
      </c>
      <c r="F524" s="87" t="s">
        <v>7674</v>
      </c>
      <c r="G524" s="87" t="s">
        <v>7674</v>
      </c>
      <c r="H524" s="87" t="s">
        <v>1837</v>
      </c>
      <c r="I524" s="87" t="str">
        <f>+IFERROR(VLOOKUP($H524,'[2]NHÂN VIÊN'!$B:$C,2,0),"")</f>
        <v/>
      </c>
      <c r="J524" s="87" t="str">
        <f t="shared" si="8"/>
        <v>Ci</v>
      </c>
      <c r="K524" s="87" t="s">
        <v>9003</v>
      </c>
      <c r="L524" s="87" t="s">
        <v>9003</v>
      </c>
      <c r="M524" s="87" t="str">
        <f>+IFERROR(VLOOKUP($K524,'[2]NHÂN VIÊN'!$H:$I,2,0),"")</f>
        <v>Dương Thị Kim Hồng</v>
      </c>
      <c r="N524" s="88" t="s">
        <v>9004</v>
      </c>
      <c r="O524" s="82"/>
    </row>
    <row r="525" spans="1:15" hidden="1" x14ac:dyDescent="0.25">
      <c r="A525" s="87" t="s">
        <v>9106</v>
      </c>
      <c r="B525" s="86" t="s">
        <v>9105</v>
      </c>
      <c r="C525" s="87" t="s">
        <v>9107</v>
      </c>
      <c r="D525" s="87" t="s">
        <v>9108</v>
      </c>
      <c r="E525" s="87" t="s">
        <v>9002</v>
      </c>
      <c r="F525" s="87" t="s">
        <v>7674</v>
      </c>
      <c r="G525" s="87" t="s">
        <v>7674</v>
      </c>
      <c r="H525" s="87" t="s">
        <v>1837</v>
      </c>
      <c r="I525" s="87" t="str">
        <f>+IFERROR(VLOOKUP($H525,'[2]NHÂN VIÊN'!$B:$C,2,0),"")</f>
        <v/>
      </c>
      <c r="J525" s="87" t="str">
        <f t="shared" si="8"/>
        <v>Ci</v>
      </c>
      <c r="K525" s="87" t="s">
        <v>9003</v>
      </c>
      <c r="L525" s="87" t="s">
        <v>9003</v>
      </c>
      <c r="M525" s="87" t="str">
        <f>+IFERROR(VLOOKUP($K525,'[2]NHÂN VIÊN'!$H:$I,2,0),"")</f>
        <v>Dương Thị Kim Hồng</v>
      </c>
      <c r="N525" s="88" t="s">
        <v>9004</v>
      </c>
      <c r="O525" s="82"/>
    </row>
    <row r="526" spans="1:15" hidden="1" x14ac:dyDescent="0.25">
      <c r="A526" s="87" t="s">
        <v>9110</v>
      </c>
      <c r="B526" s="86" t="s">
        <v>9109</v>
      </c>
      <c r="C526" s="87" t="s">
        <v>9111</v>
      </c>
      <c r="D526" s="87" t="s">
        <v>9112</v>
      </c>
      <c r="E526" s="87" t="s">
        <v>9002</v>
      </c>
      <c r="F526" s="87" t="s">
        <v>7607</v>
      </c>
      <c r="G526" s="87" t="s">
        <v>7607</v>
      </c>
      <c r="H526" s="87" t="s">
        <v>1837</v>
      </c>
      <c r="I526" s="87" t="str">
        <f>+IFERROR(VLOOKUP($H526,'[2]NHÂN VIÊN'!$B:$C,2,0),"")</f>
        <v/>
      </c>
      <c r="J526" s="87" t="str">
        <f t="shared" si="8"/>
        <v>Ci</v>
      </c>
      <c r="K526" s="87" t="s">
        <v>9003</v>
      </c>
      <c r="L526" s="87" t="s">
        <v>9003</v>
      </c>
      <c r="M526" s="87" t="str">
        <f>+IFERROR(VLOOKUP($K526,'[2]NHÂN VIÊN'!$H:$I,2,0),"")</f>
        <v>Dương Thị Kim Hồng</v>
      </c>
      <c r="N526" s="88" t="s">
        <v>9004</v>
      </c>
      <c r="O526" s="82"/>
    </row>
    <row r="527" spans="1:15" hidden="1" x14ac:dyDescent="0.25">
      <c r="A527" s="87" t="s">
        <v>9114</v>
      </c>
      <c r="B527" s="86" t="s">
        <v>9113</v>
      </c>
      <c r="C527" s="87" t="s">
        <v>9115</v>
      </c>
      <c r="D527" s="87" t="s">
        <v>9116</v>
      </c>
      <c r="E527" s="87" t="s">
        <v>9002</v>
      </c>
      <c r="F527" s="87" t="s">
        <v>7607</v>
      </c>
      <c r="G527" s="87" t="s">
        <v>7607</v>
      </c>
      <c r="H527" s="87" t="s">
        <v>1837</v>
      </c>
      <c r="I527" s="87" t="str">
        <f>+IFERROR(VLOOKUP($H527,'[2]NHÂN VIÊN'!$B:$C,2,0),"")</f>
        <v/>
      </c>
      <c r="J527" s="87" t="str">
        <f t="shared" si="8"/>
        <v>Ci</v>
      </c>
      <c r="K527" s="87" t="s">
        <v>9003</v>
      </c>
      <c r="L527" s="87" t="s">
        <v>9003</v>
      </c>
      <c r="M527" s="87" t="str">
        <f>+IFERROR(VLOOKUP($K527,'[2]NHÂN VIÊN'!$H:$I,2,0),"")</f>
        <v>Dương Thị Kim Hồng</v>
      </c>
      <c r="N527" s="88" t="s">
        <v>9004</v>
      </c>
      <c r="O527" s="82"/>
    </row>
    <row r="528" spans="1:15" hidden="1" x14ac:dyDescent="0.25">
      <c r="A528" s="87" t="s">
        <v>9118</v>
      </c>
      <c r="B528" s="86" t="s">
        <v>9117</v>
      </c>
      <c r="C528" s="87" t="s">
        <v>9119</v>
      </c>
      <c r="D528" s="87" t="s">
        <v>9120</v>
      </c>
      <c r="E528" s="87" t="s">
        <v>9002</v>
      </c>
      <c r="F528" s="87" t="s">
        <v>7607</v>
      </c>
      <c r="G528" s="87" t="s">
        <v>7607</v>
      </c>
      <c r="H528" s="87" t="s">
        <v>1837</v>
      </c>
      <c r="I528" s="87" t="str">
        <f>+IFERROR(VLOOKUP($H528,'[2]NHÂN VIÊN'!$B:$C,2,0),"")</f>
        <v/>
      </c>
      <c r="J528" s="87" t="str">
        <f t="shared" si="8"/>
        <v>Ci</v>
      </c>
      <c r="K528" s="87" t="s">
        <v>9003</v>
      </c>
      <c r="L528" s="87" t="s">
        <v>9003</v>
      </c>
      <c r="M528" s="87" t="str">
        <f>+IFERROR(VLOOKUP($K528,'[2]NHÂN VIÊN'!$H:$I,2,0),"")</f>
        <v>Dương Thị Kim Hồng</v>
      </c>
      <c r="N528" s="88" t="s">
        <v>9004</v>
      </c>
      <c r="O528" s="82"/>
    </row>
    <row r="529" spans="1:15" hidden="1" x14ac:dyDescent="0.25">
      <c r="A529" s="87" t="s">
        <v>9122</v>
      </c>
      <c r="B529" s="86" t="s">
        <v>9121</v>
      </c>
      <c r="C529" s="87" t="s">
        <v>9123</v>
      </c>
      <c r="D529" s="87" t="s">
        <v>9124</v>
      </c>
      <c r="E529" s="87" t="s">
        <v>9002</v>
      </c>
      <c r="F529" s="87" t="s">
        <v>7607</v>
      </c>
      <c r="G529" s="87" t="s">
        <v>7607</v>
      </c>
      <c r="H529" s="87" t="s">
        <v>1837</v>
      </c>
      <c r="I529" s="87" t="str">
        <f>+IFERROR(VLOOKUP($H529,'[2]NHÂN VIÊN'!$B:$C,2,0),"")</f>
        <v/>
      </c>
      <c r="J529" s="87" t="str">
        <f t="shared" si="8"/>
        <v>Ci</v>
      </c>
      <c r="K529" s="87" t="s">
        <v>9003</v>
      </c>
      <c r="L529" s="87" t="s">
        <v>9003</v>
      </c>
      <c r="M529" s="87" t="str">
        <f>+IFERROR(VLOOKUP($K529,'[2]NHÂN VIÊN'!$H:$I,2,0),"")</f>
        <v>Dương Thị Kim Hồng</v>
      </c>
      <c r="N529" s="88" t="s">
        <v>9004</v>
      </c>
      <c r="O529" s="82"/>
    </row>
    <row r="530" spans="1:15" hidden="1" x14ac:dyDescent="0.25">
      <c r="A530" s="87" t="s">
        <v>9126</v>
      </c>
      <c r="B530" s="86" t="s">
        <v>9125</v>
      </c>
      <c r="C530" s="87" t="s">
        <v>9127</v>
      </c>
      <c r="D530" s="87" t="s">
        <v>9128</v>
      </c>
      <c r="E530" s="87" t="s">
        <v>9002</v>
      </c>
      <c r="F530" s="87" t="s">
        <v>7607</v>
      </c>
      <c r="G530" s="87" t="s">
        <v>7607</v>
      </c>
      <c r="H530" s="87" t="s">
        <v>1837</v>
      </c>
      <c r="I530" s="87" t="str">
        <f>+IFERROR(VLOOKUP($H530,'[2]NHÂN VIÊN'!$B:$C,2,0),"")</f>
        <v/>
      </c>
      <c r="J530" s="87" t="str">
        <f t="shared" si="8"/>
        <v>Ci</v>
      </c>
      <c r="K530" s="87" t="s">
        <v>9003</v>
      </c>
      <c r="L530" s="87" t="s">
        <v>9003</v>
      </c>
      <c r="M530" s="87" t="str">
        <f>+IFERROR(VLOOKUP($K530,'[2]NHÂN VIÊN'!$H:$I,2,0),"")</f>
        <v>Dương Thị Kim Hồng</v>
      </c>
      <c r="N530" s="88" t="s">
        <v>9004</v>
      </c>
      <c r="O530" s="82"/>
    </row>
    <row r="531" spans="1:15" hidden="1" x14ac:dyDescent="0.25">
      <c r="A531" s="87" t="s">
        <v>9130</v>
      </c>
      <c r="B531" s="86" t="s">
        <v>9129</v>
      </c>
      <c r="C531" s="87" t="s">
        <v>9131</v>
      </c>
      <c r="D531" s="87" t="s">
        <v>9132</v>
      </c>
      <c r="E531" s="87" t="s">
        <v>9002</v>
      </c>
      <c r="F531" s="87" t="s">
        <v>7607</v>
      </c>
      <c r="G531" s="87" t="s">
        <v>7607</v>
      </c>
      <c r="H531" s="87" t="s">
        <v>1837</v>
      </c>
      <c r="I531" s="87" t="str">
        <f>+IFERROR(VLOOKUP($H531,'[2]NHÂN VIÊN'!$B:$C,2,0),"")</f>
        <v/>
      </c>
      <c r="J531" s="87" t="str">
        <f t="shared" si="8"/>
        <v>Ci</v>
      </c>
      <c r="K531" s="87" t="s">
        <v>9003</v>
      </c>
      <c r="L531" s="87" t="s">
        <v>9003</v>
      </c>
      <c r="M531" s="87" t="str">
        <f>+IFERROR(VLOOKUP($K531,'[2]NHÂN VIÊN'!$H:$I,2,0),"")</f>
        <v>Dương Thị Kim Hồng</v>
      </c>
      <c r="N531" s="88" t="s">
        <v>9004</v>
      </c>
      <c r="O531" s="82"/>
    </row>
    <row r="532" spans="1:15" hidden="1" x14ac:dyDescent="0.25">
      <c r="A532" s="87" t="s">
        <v>9134</v>
      </c>
      <c r="B532" s="86" t="s">
        <v>9133</v>
      </c>
      <c r="C532" s="87" t="s">
        <v>9135</v>
      </c>
      <c r="D532" s="87" t="s">
        <v>9136</v>
      </c>
      <c r="E532" s="87" t="s">
        <v>9002</v>
      </c>
      <c r="F532" s="87" t="s">
        <v>7607</v>
      </c>
      <c r="G532" s="87" t="s">
        <v>7607</v>
      </c>
      <c r="H532" s="87" t="s">
        <v>1837</v>
      </c>
      <c r="I532" s="87" t="str">
        <f>+IFERROR(VLOOKUP($H532,'[2]NHÂN VIÊN'!$B:$C,2,0),"")</f>
        <v/>
      </c>
      <c r="J532" s="87" t="str">
        <f t="shared" si="8"/>
        <v>Ci</v>
      </c>
      <c r="K532" s="87" t="s">
        <v>9003</v>
      </c>
      <c r="L532" s="87" t="s">
        <v>9003</v>
      </c>
      <c r="M532" s="87" t="str">
        <f>+IFERROR(VLOOKUP($K532,'[2]NHÂN VIÊN'!$H:$I,2,0),"")</f>
        <v>Dương Thị Kim Hồng</v>
      </c>
      <c r="N532" s="88" t="s">
        <v>9004</v>
      </c>
      <c r="O532" s="82"/>
    </row>
    <row r="533" spans="1:15" hidden="1" x14ac:dyDescent="0.25">
      <c r="A533" s="87" t="s">
        <v>9138</v>
      </c>
      <c r="B533" s="86" t="s">
        <v>9137</v>
      </c>
      <c r="C533" s="87" t="s">
        <v>9139</v>
      </c>
      <c r="D533" s="87" t="s">
        <v>9140</v>
      </c>
      <c r="E533" s="87" t="s">
        <v>9002</v>
      </c>
      <c r="F533" s="87" t="s">
        <v>8187</v>
      </c>
      <c r="G533" s="87" t="s">
        <v>8187</v>
      </c>
      <c r="H533" s="87" t="s">
        <v>1837</v>
      </c>
      <c r="I533" s="87" t="str">
        <f>+IFERROR(VLOOKUP($H533,'[2]NHÂN VIÊN'!$B:$C,2,0),"")</f>
        <v/>
      </c>
      <c r="J533" s="87" t="str">
        <f t="shared" si="8"/>
        <v>Ci</v>
      </c>
      <c r="K533" s="87" t="s">
        <v>9003</v>
      </c>
      <c r="L533" s="87" t="s">
        <v>9003</v>
      </c>
      <c r="M533" s="87" t="str">
        <f>+IFERROR(VLOOKUP($K533,'[2]NHÂN VIÊN'!$H:$I,2,0),"")</f>
        <v>Dương Thị Kim Hồng</v>
      </c>
      <c r="N533" s="88" t="s">
        <v>9004</v>
      </c>
      <c r="O533" s="82"/>
    </row>
    <row r="534" spans="1:15" hidden="1" x14ac:dyDescent="0.25">
      <c r="A534" s="87" t="s">
        <v>9142</v>
      </c>
      <c r="B534" s="86" t="s">
        <v>9141</v>
      </c>
      <c r="C534" s="87" t="s">
        <v>9143</v>
      </c>
      <c r="D534" s="87" t="s">
        <v>9144</v>
      </c>
      <c r="E534" s="87" t="s">
        <v>9002</v>
      </c>
      <c r="F534" s="87" t="s">
        <v>8187</v>
      </c>
      <c r="G534" s="87" t="s">
        <v>8187</v>
      </c>
      <c r="H534" s="87" t="s">
        <v>1837</v>
      </c>
      <c r="I534" s="87" t="str">
        <f>+IFERROR(VLOOKUP($H534,'[2]NHÂN VIÊN'!$B:$C,2,0),"")</f>
        <v/>
      </c>
      <c r="J534" s="87" t="str">
        <f t="shared" si="8"/>
        <v>Ci</v>
      </c>
      <c r="K534" s="87" t="s">
        <v>9003</v>
      </c>
      <c r="L534" s="87" t="s">
        <v>9003</v>
      </c>
      <c r="M534" s="87" t="str">
        <f>+IFERROR(VLOOKUP($K534,'[2]NHÂN VIÊN'!$H:$I,2,0),"")</f>
        <v>Dương Thị Kim Hồng</v>
      </c>
      <c r="N534" s="88" t="s">
        <v>9004</v>
      </c>
      <c r="O534" s="82"/>
    </row>
    <row r="535" spans="1:15" hidden="1" x14ac:dyDescent="0.25">
      <c r="A535" s="87" t="s">
        <v>9146</v>
      </c>
      <c r="B535" s="86" t="s">
        <v>9145</v>
      </c>
      <c r="C535" s="87" t="s">
        <v>9147</v>
      </c>
      <c r="D535" s="87" t="s">
        <v>9148</v>
      </c>
      <c r="E535" s="87" t="s">
        <v>9002</v>
      </c>
      <c r="F535" s="87" t="s">
        <v>7553</v>
      </c>
      <c r="G535" s="87" t="s">
        <v>7553</v>
      </c>
      <c r="H535" s="87" t="s">
        <v>1837</v>
      </c>
      <c r="I535" s="87" t="str">
        <f>+IFERROR(VLOOKUP($H535,'[2]NHÂN VIÊN'!$B:$C,2,0),"")</f>
        <v/>
      </c>
      <c r="J535" s="87" t="str">
        <f t="shared" si="8"/>
        <v>Ci</v>
      </c>
      <c r="K535" s="87" t="s">
        <v>9003</v>
      </c>
      <c r="L535" s="87" t="s">
        <v>9003</v>
      </c>
      <c r="M535" s="87" t="str">
        <f>+IFERROR(VLOOKUP($K535,'[2]NHÂN VIÊN'!$H:$I,2,0),"")</f>
        <v>Dương Thị Kim Hồng</v>
      </c>
      <c r="N535" s="88" t="s">
        <v>9004</v>
      </c>
      <c r="O535" s="82"/>
    </row>
    <row r="536" spans="1:15" hidden="1" x14ac:dyDescent="0.25">
      <c r="A536" s="87" t="s">
        <v>9150</v>
      </c>
      <c r="B536" s="86" t="s">
        <v>9149</v>
      </c>
      <c r="C536" s="87" t="s">
        <v>9151</v>
      </c>
      <c r="D536" s="87" t="s">
        <v>9152</v>
      </c>
      <c r="E536" s="87" t="s">
        <v>9002</v>
      </c>
      <c r="F536" s="87" t="s">
        <v>7553</v>
      </c>
      <c r="G536" s="87" t="s">
        <v>7553</v>
      </c>
      <c r="H536" s="87" t="s">
        <v>1837</v>
      </c>
      <c r="I536" s="87" t="str">
        <f>+IFERROR(VLOOKUP($H536,'[2]NHÂN VIÊN'!$B:$C,2,0),"")</f>
        <v/>
      </c>
      <c r="J536" s="87" t="str">
        <f t="shared" si="8"/>
        <v>Ci</v>
      </c>
      <c r="K536" s="87" t="s">
        <v>9003</v>
      </c>
      <c r="L536" s="87" t="s">
        <v>9003</v>
      </c>
      <c r="M536" s="87" t="str">
        <f>+IFERROR(VLOOKUP($K536,'[2]NHÂN VIÊN'!$H:$I,2,0),"")</f>
        <v>Dương Thị Kim Hồng</v>
      </c>
      <c r="N536" s="88" t="s">
        <v>9004</v>
      </c>
      <c r="O536" s="82"/>
    </row>
    <row r="537" spans="1:15" hidden="1" x14ac:dyDescent="0.25">
      <c r="A537" s="87" t="s">
        <v>9154</v>
      </c>
      <c r="B537" s="86" t="s">
        <v>9153</v>
      </c>
      <c r="C537" s="87" t="s">
        <v>9155</v>
      </c>
      <c r="D537" s="87" t="s">
        <v>9156</v>
      </c>
      <c r="E537" s="87" t="s">
        <v>9002</v>
      </c>
      <c r="F537" s="87" t="s">
        <v>7553</v>
      </c>
      <c r="G537" s="87" t="s">
        <v>7553</v>
      </c>
      <c r="H537" s="87" t="s">
        <v>1837</v>
      </c>
      <c r="I537" s="87" t="str">
        <f>+IFERROR(VLOOKUP($H537,'[2]NHÂN VIÊN'!$B:$C,2,0),"")</f>
        <v/>
      </c>
      <c r="J537" s="87" t="str">
        <f t="shared" si="8"/>
        <v>Ci</v>
      </c>
      <c r="K537" s="87" t="s">
        <v>9003</v>
      </c>
      <c r="L537" s="87" t="s">
        <v>9003</v>
      </c>
      <c r="M537" s="87" t="str">
        <f>+IFERROR(VLOOKUP($K537,'[2]NHÂN VIÊN'!$H:$I,2,0),"")</f>
        <v>Dương Thị Kim Hồng</v>
      </c>
      <c r="N537" s="88" t="s">
        <v>9004</v>
      </c>
      <c r="O537" s="82"/>
    </row>
    <row r="538" spans="1:15" hidden="1" x14ac:dyDescent="0.25">
      <c r="A538" s="87" t="s">
        <v>9158</v>
      </c>
      <c r="B538" s="86" t="s">
        <v>9157</v>
      </c>
      <c r="C538" s="87" t="s">
        <v>9159</v>
      </c>
      <c r="D538" s="87" t="s">
        <v>9160</v>
      </c>
      <c r="E538" s="87" t="s">
        <v>9002</v>
      </c>
      <c r="F538" s="87" t="s">
        <v>8187</v>
      </c>
      <c r="G538" s="87" t="s">
        <v>8187</v>
      </c>
      <c r="H538" s="87" t="s">
        <v>1837</v>
      </c>
      <c r="I538" s="87" t="str">
        <f>+IFERROR(VLOOKUP($H538,'[2]NHÂN VIÊN'!$B:$C,2,0),"")</f>
        <v/>
      </c>
      <c r="J538" s="87" t="str">
        <f t="shared" si="8"/>
        <v>Ci</v>
      </c>
      <c r="K538" s="87" t="s">
        <v>9003</v>
      </c>
      <c r="L538" s="87" t="s">
        <v>9003</v>
      </c>
      <c r="M538" s="87" t="str">
        <f>+IFERROR(VLOOKUP($K538,'[2]NHÂN VIÊN'!$H:$I,2,0),"")</f>
        <v>Dương Thị Kim Hồng</v>
      </c>
      <c r="N538" s="88" t="s">
        <v>9004</v>
      </c>
      <c r="O538" s="82"/>
    </row>
    <row r="539" spans="1:15" hidden="1" x14ac:dyDescent="0.25">
      <c r="A539" s="87" t="s">
        <v>9162</v>
      </c>
      <c r="B539" s="86" t="s">
        <v>9161</v>
      </c>
      <c r="C539" s="87" t="s">
        <v>9163</v>
      </c>
      <c r="D539" s="87" t="s">
        <v>9164</v>
      </c>
      <c r="E539" s="87" t="s">
        <v>9002</v>
      </c>
      <c r="F539" s="87" t="s">
        <v>7629</v>
      </c>
      <c r="G539" s="87" t="s">
        <v>7629</v>
      </c>
      <c r="H539" s="87" t="s">
        <v>1837</v>
      </c>
      <c r="I539" s="87" t="str">
        <f>+IFERROR(VLOOKUP($H539,'[2]NHÂN VIÊN'!$B:$C,2,0),"")</f>
        <v/>
      </c>
      <c r="J539" s="87" t="str">
        <f t="shared" si="8"/>
        <v>Ci</v>
      </c>
      <c r="K539" s="87" t="s">
        <v>9003</v>
      </c>
      <c r="L539" s="87" t="s">
        <v>9003</v>
      </c>
      <c r="M539" s="87" t="str">
        <f>+IFERROR(VLOOKUP($K539,'[2]NHÂN VIÊN'!$H:$I,2,0),"")</f>
        <v>Dương Thị Kim Hồng</v>
      </c>
      <c r="N539" s="88" t="s">
        <v>9004</v>
      </c>
      <c r="O539" s="82"/>
    </row>
    <row r="540" spans="1:15" hidden="1" x14ac:dyDescent="0.25">
      <c r="A540" s="87" t="s">
        <v>9166</v>
      </c>
      <c r="B540" s="86" t="s">
        <v>9165</v>
      </c>
      <c r="C540" s="87" t="s">
        <v>9167</v>
      </c>
      <c r="D540" s="87" t="s">
        <v>9168</v>
      </c>
      <c r="E540" s="87" t="s">
        <v>9002</v>
      </c>
      <c r="F540" s="87" t="s">
        <v>7629</v>
      </c>
      <c r="G540" s="87" t="s">
        <v>7629</v>
      </c>
      <c r="H540" s="87" t="s">
        <v>1837</v>
      </c>
      <c r="I540" s="87" t="str">
        <f>+IFERROR(VLOOKUP($H540,'[2]NHÂN VIÊN'!$B:$C,2,0),"")</f>
        <v/>
      </c>
      <c r="J540" s="87" t="str">
        <f t="shared" si="8"/>
        <v>Ci</v>
      </c>
      <c r="K540" s="87" t="s">
        <v>9003</v>
      </c>
      <c r="L540" s="87" t="s">
        <v>9003</v>
      </c>
      <c r="M540" s="87" t="str">
        <f>+IFERROR(VLOOKUP($K540,'[2]NHÂN VIÊN'!$H:$I,2,0),"")</f>
        <v>Dương Thị Kim Hồng</v>
      </c>
      <c r="N540" s="88" t="s">
        <v>9004</v>
      </c>
      <c r="O540" s="82"/>
    </row>
    <row r="541" spans="1:15" hidden="1" x14ac:dyDescent="0.25">
      <c r="A541" s="87" t="s">
        <v>9170</v>
      </c>
      <c r="B541" s="86" t="s">
        <v>9169</v>
      </c>
      <c r="C541" s="87" t="s">
        <v>9171</v>
      </c>
      <c r="D541" s="87" t="s">
        <v>9172</v>
      </c>
      <c r="E541" s="87" t="s">
        <v>9002</v>
      </c>
      <c r="F541" s="87" t="s">
        <v>7629</v>
      </c>
      <c r="G541" s="87" t="s">
        <v>7629</v>
      </c>
      <c r="H541" s="87" t="s">
        <v>1837</v>
      </c>
      <c r="I541" s="87" t="str">
        <f>+IFERROR(VLOOKUP($H541,'[2]NHÂN VIÊN'!$B:$C,2,0),"")</f>
        <v/>
      </c>
      <c r="J541" s="87" t="str">
        <f t="shared" si="8"/>
        <v>Ci</v>
      </c>
      <c r="K541" s="87" t="s">
        <v>9003</v>
      </c>
      <c r="L541" s="87" t="s">
        <v>9003</v>
      </c>
      <c r="M541" s="87" t="str">
        <f>+IFERROR(VLOOKUP($K541,'[2]NHÂN VIÊN'!$H:$I,2,0),"")</f>
        <v>Dương Thị Kim Hồng</v>
      </c>
      <c r="N541" s="88" t="s">
        <v>9004</v>
      </c>
      <c r="O541" s="82"/>
    </row>
    <row r="542" spans="1:15" hidden="1" x14ac:dyDescent="0.25">
      <c r="A542" s="87" t="s">
        <v>9174</v>
      </c>
      <c r="B542" s="86" t="s">
        <v>9173</v>
      </c>
      <c r="C542" s="87" t="s">
        <v>9175</v>
      </c>
      <c r="D542" s="87" t="s">
        <v>9176</v>
      </c>
      <c r="E542" s="87" t="s">
        <v>9002</v>
      </c>
      <c r="F542" s="87" t="s">
        <v>7629</v>
      </c>
      <c r="G542" s="87" t="s">
        <v>7629</v>
      </c>
      <c r="H542" s="87" t="s">
        <v>1837</v>
      </c>
      <c r="I542" s="87" t="str">
        <f>+IFERROR(VLOOKUP($H542,'[2]NHÂN VIÊN'!$B:$C,2,0),"")</f>
        <v/>
      </c>
      <c r="J542" s="87" t="str">
        <f t="shared" si="8"/>
        <v>Ci</v>
      </c>
      <c r="K542" s="87" t="s">
        <v>9003</v>
      </c>
      <c r="L542" s="87" t="s">
        <v>9003</v>
      </c>
      <c r="M542" s="87" t="str">
        <f>+IFERROR(VLOOKUP($K542,'[2]NHÂN VIÊN'!$H:$I,2,0),"")</f>
        <v>Dương Thị Kim Hồng</v>
      </c>
      <c r="N542" s="88" t="s">
        <v>9004</v>
      </c>
      <c r="O542" s="82"/>
    </row>
    <row r="543" spans="1:15" hidden="1" x14ac:dyDescent="0.25">
      <c r="A543" s="87" t="s">
        <v>9178</v>
      </c>
      <c r="B543" s="86" t="s">
        <v>9177</v>
      </c>
      <c r="C543" s="87" t="s">
        <v>9179</v>
      </c>
      <c r="D543" s="87" t="s">
        <v>9180</v>
      </c>
      <c r="E543" s="87" t="s">
        <v>9002</v>
      </c>
      <c r="F543" s="87" t="s">
        <v>7629</v>
      </c>
      <c r="G543" s="87" t="s">
        <v>7629</v>
      </c>
      <c r="H543" s="87" t="s">
        <v>1837</v>
      </c>
      <c r="I543" s="87" t="str">
        <f>+IFERROR(VLOOKUP($H543,'[2]NHÂN VIÊN'!$B:$C,2,0),"")</f>
        <v/>
      </c>
      <c r="J543" s="87" t="str">
        <f t="shared" si="8"/>
        <v>Ci</v>
      </c>
      <c r="K543" s="87" t="s">
        <v>9003</v>
      </c>
      <c r="L543" s="87" t="s">
        <v>9003</v>
      </c>
      <c r="M543" s="87" t="str">
        <f>+IFERROR(VLOOKUP($K543,'[2]NHÂN VIÊN'!$H:$I,2,0),"")</f>
        <v>Dương Thị Kim Hồng</v>
      </c>
      <c r="N543" s="88" t="s">
        <v>9004</v>
      </c>
      <c r="O543" s="82"/>
    </row>
    <row r="544" spans="1:15" hidden="1" x14ac:dyDescent="0.25">
      <c r="A544" s="87" t="s">
        <v>9182</v>
      </c>
      <c r="B544" s="86" t="s">
        <v>9181</v>
      </c>
      <c r="C544" s="87" t="s">
        <v>9183</v>
      </c>
      <c r="D544" s="87" t="s">
        <v>9184</v>
      </c>
      <c r="E544" s="87" t="s">
        <v>9002</v>
      </c>
      <c r="F544" s="87" t="s">
        <v>7629</v>
      </c>
      <c r="G544" s="87" t="s">
        <v>7629</v>
      </c>
      <c r="H544" s="87" t="s">
        <v>1837</v>
      </c>
      <c r="I544" s="87" t="str">
        <f>+IFERROR(VLOOKUP($H544,'[2]NHÂN VIÊN'!$B:$C,2,0),"")</f>
        <v/>
      </c>
      <c r="J544" s="87" t="str">
        <f t="shared" si="8"/>
        <v>Ci</v>
      </c>
      <c r="K544" s="87" t="s">
        <v>9003</v>
      </c>
      <c r="L544" s="87" t="s">
        <v>9003</v>
      </c>
      <c r="M544" s="87" t="str">
        <f>+IFERROR(VLOOKUP($K544,'[2]NHÂN VIÊN'!$H:$I,2,0),"")</f>
        <v>Dương Thị Kim Hồng</v>
      </c>
      <c r="N544" s="88" t="s">
        <v>9004</v>
      </c>
      <c r="O544" s="82"/>
    </row>
    <row r="545" spans="1:15" hidden="1" x14ac:dyDescent="0.25">
      <c r="A545" s="87" t="s">
        <v>9186</v>
      </c>
      <c r="B545" s="86" t="s">
        <v>9185</v>
      </c>
      <c r="C545" s="87" t="s">
        <v>9187</v>
      </c>
      <c r="D545" s="87" t="s">
        <v>9188</v>
      </c>
      <c r="E545" s="87" t="s">
        <v>9002</v>
      </c>
      <c r="F545" s="87" t="s">
        <v>7629</v>
      </c>
      <c r="G545" s="87" t="s">
        <v>7629</v>
      </c>
      <c r="H545" s="87" t="s">
        <v>1837</v>
      </c>
      <c r="I545" s="87" t="str">
        <f>+IFERROR(VLOOKUP($H545,'[2]NHÂN VIÊN'!$B:$C,2,0),"")</f>
        <v/>
      </c>
      <c r="J545" s="87" t="str">
        <f t="shared" si="8"/>
        <v>Ci</v>
      </c>
      <c r="K545" s="87" t="s">
        <v>9003</v>
      </c>
      <c r="L545" s="87" t="s">
        <v>9003</v>
      </c>
      <c r="M545" s="87" t="str">
        <f>+IFERROR(VLOOKUP($K545,'[2]NHÂN VIÊN'!$H:$I,2,0),"")</f>
        <v>Dương Thị Kim Hồng</v>
      </c>
      <c r="N545" s="88" t="s">
        <v>9004</v>
      </c>
      <c r="O545" s="82"/>
    </row>
    <row r="546" spans="1:15" hidden="1" x14ac:dyDescent="0.25">
      <c r="A546" s="87" t="s">
        <v>9190</v>
      </c>
      <c r="B546" s="86" t="s">
        <v>9189</v>
      </c>
      <c r="C546" s="87" t="s">
        <v>9191</v>
      </c>
      <c r="D546" s="87" t="s">
        <v>9192</v>
      </c>
      <c r="E546" s="87" t="s">
        <v>9002</v>
      </c>
      <c r="F546" s="87" t="s">
        <v>7629</v>
      </c>
      <c r="G546" s="87" t="s">
        <v>7629</v>
      </c>
      <c r="H546" s="87" t="s">
        <v>1837</v>
      </c>
      <c r="I546" s="87" t="str">
        <f>+IFERROR(VLOOKUP($H546,'[2]NHÂN VIÊN'!$B:$C,2,0),"")</f>
        <v/>
      </c>
      <c r="J546" s="87" t="str">
        <f t="shared" si="8"/>
        <v>Ci</v>
      </c>
      <c r="K546" s="87" t="s">
        <v>9003</v>
      </c>
      <c r="L546" s="87" t="s">
        <v>9003</v>
      </c>
      <c r="M546" s="87" t="str">
        <f>+IFERROR(VLOOKUP($K546,'[2]NHÂN VIÊN'!$H:$I,2,0),"")</f>
        <v>Dương Thị Kim Hồng</v>
      </c>
      <c r="N546" s="88" t="s">
        <v>9004</v>
      </c>
      <c r="O546" s="82"/>
    </row>
    <row r="547" spans="1:15" hidden="1" x14ac:dyDescent="0.25">
      <c r="A547" s="87" t="s">
        <v>9194</v>
      </c>
      <c r="B547" s="86" t="s">
        <v>9193</v>
      </c>
      <c r="C547" s="87" t="s">
        <v>9195</v>
      </c>
      <c r="D547" s="87" t="s">
        <v>9196</v>
      </c>
      <c r="E547" s="87" t="s">
        <v>9002</v>
      </c>
      <c r="F547" s="87" t="s">
        <v>8075</v>
      </c>
      <c r="G547" s="87" t="s">
        <v>7402</v>
      </c>
      <c r="H547" s="87" t="s">
        <v>7403</v>
      </c>
      <c r="I547" s="87" t="str">
        <f>+IFERROR(VLOOKUP($H547,'[2]NHÂN VIÊN'!$B:$C,2,0),"")</f>
        <v>Hứa Thị Ngọc Thơ</v>
      </c>
      <c r="J547" s="87" t="str">
        <f t="shared" si="8"/>
        <v>Ci</v>
      </c>
      <c r="K547" s="87" t="s">
        <v>9003</v>
      </c>
      <c r="L547" s="87" t="s">
        <v>9003</v>
      </c>
      <c r="M547" s="87" t="str">
        <f>+IFERROR(VLOOKUP($K547,'[2]NHÂN VIÊN'!$H:$I,2,0),"")</f>
        <v>Dương Thị Kim Hồng</v>
      </c>
      <c r="N547" s="88" t="s">
        <v>9004</v>
      </c>
      <c r="O547" s="82"/>
    </row>
    <row r="548" spans="1:15" hidden="1" x14ac:dyDescent="0.25">
      <c r="A548" s="87" t="s">
        <v>9198</v>
      </c>
      <c r="B548" s="86" t="s">
        <v>9197</v>
      </c>
      <c r="C548" s="87" t="s">
        <v>9199</v>
      </c>
      <c r="D548" s="87" t="s">
        <v>9200</v>
      </c>
      <c r="E548" s="87" t="s">
        <v>9002</v>
      </c>
      <c r="F548" s="87" t="s">
        <v>7401</v>
      </c>
      <c r="G548" s="87" t="s">
        <v>7402</v>
      </c>
      <c r="H548" s="87" t="s">
        <v>7403</v>
      </c>
      <c r="I548" s="87" t="str">
        <f>+IFERROR(VLOOKUP($H548,'[2]NHÂN VIÊN'!$B:$C,2,0),"")</f>
        <v>Hứa Thị Ngọc Thơ</v>
      </c>
      <c r="J548" s="87" t="str">
        <f t="shared" si="8"/>
        <v>Ci</v>
      </c>
      <c r="K548" s="87" t="s">
        <v>9003</v>
      </c>
      <c r="L548" s="87" t="s">
        <v>9003</v>
      </c>
      <c r="M548" s="87" t="str">
        <f>+IFERROR(VLOOKUP($K548,'[2]NHÂN VIÊN'!$H:$I,2,0),"")</f>
        <v>Dương Thị Kim Hồng</v>
      </c>
      <c r="N548" s="88" t="s">
        <v>9004</v>
      </c>
      <c r="O548" s="82"/>
    </row>
    <row r="549" spans="1:15" hidden="1" x14ac:dyDescent="0.25">
      <c r="A549" s="87" t="s">
        <v>9202</v>
      </c>
      <c r="B549" s="86" t="s">
        <v>9201</v>
      </c>
      <c r="C549" s="87" t="s">
        <v>9203</v>
      </c>
      <c r="D549" s="87" t="s">
        <v>9204</v>
      </c>
      <c r="E549" s="87" t="s">
        <v>9002</v>
      </c>
      <c r="F549" s="87" t="s">
        <v>7410</v>
      </c>
      <c r="G549" s="87" t="s">
        <v>7402</v>
      </c>
      <c r="H549" s="87" t="s">
        <v>7411</v>
      </c>
      <c r="I549" s="87" t="str">
        <f>+IFERROR(VLOOKUP($H549,'[2]NHÂN VIÊN'!$B:$C,2,0),"")</f>
        <v>Nguyễn Văn Vinh</v>
      </c>
      <c r="J549" s="87" t="str">
        <f t="shared" si="8"/>
        <v>Ci</v>
      </c>
      <c r="K549" s="87" t="s">
        <v>9003</v>
      </c>
      <c r="L549" s="87" t="s">
        <v>9003</v>
      </c>
      <c r="M549" s="87" t="str">
        <f>+IFERROR(VLOOKUP($K549,'[2]NHÂN VIÊN'!$H:$I,2,0),"")</f>
        <v>Dương Thị Kim Hồng</v>
      </c>
      <c r="N549" s="88" t="s">
        <v>9004</v>
      </c>
      <c r="O549" s="82"/>
    </row>
    <row r="550" spans="1:15" hidden="1" x14ac:dyDescent="0.25">
      <c r="A550" s="87" t="s">
        <v>9206</v>
      </c>
      <c r="B550" s="86" t="s">
        <v>9205</v>
      </c>
      <c r="C550" s="87" t="s">
        <v>9207</v>
      </c>
      <c r="D550" s="87" t="s">
        <v>9208</v>
      </c>
      <c r="E550" s="87" t="s">
        <v>9002</v>
      </c>
      <c r="F550" s="87" t="s">
        <v>7442</v>
      </c>
      <c r="G550" s="87" t="s">
        <v>7402</v>
      </c>
      <c r="H550" s="87" t="s">
        <v>7403</v>
      </c>
      <c r="I550" s="87" t="str">
        <f>+IFERROR(VLOOKUP($H550,'[2]NHÂN VIÊN'!$B:$C,2,0),"")</f>
        <v>Hứa Thị Ngọc Thơ</v>
      </c>
      <c r="J550" s="87" t="str">
        <f t="shared" si="8"/>
        <v>Ci</v>
      </c>
      <c r="K550" s="87" t="s">
        <v>9003</v>
      </c>
      <c r="L550" s="87" t="s">
        <v>9003</v>
      </c>
      <c r="M550" s="87" t="str">
        <f>+IFERROR(VLOOKUP($K550,'[2]NHÂN VIÊN'!$H:$I,2,0),"")</f>
        <v>Dương Thị Kim Hồng</v>
      </c>
      <c r="N550" s="88" t="s">
        <v>7405</v>
      </c>
      <c r="O550" s="82"/>
    </row>
    <row r="551" spans="1:15" hidden="1" x14ac:dyDescent="0.25">
      <c r="A551" s="87" t="s">
        <v>9210</v>
      </c>
      <c r="B551" s="86" t="s">
        <v>9209</v>
      </c>
      <c r="C551" s="87" t="s">
        <v>9211</v>
      </c>
      <c r="D551" s="87" t="s">
        <v>9212</v>
      </c>
      <c r="E551" s="87" t="s">
        <v>9002</v>
      </c>
      <c r="F551" s="87" t="s">
        <v>7666</v>
      </c>
      <c r="G551" s="87" t="s">
        <v>7402</v>
      </c>
      <c r="H551" s="87" t="s">
        <v>7403</v>
      </c>
      <c r="I551" s="87" t="str">
        <f>+IFERROR(VLOOKUP($H551,'[2]NHÂN VIÊN'!$B:$C,2,0),"")</f>
        <v>Hứa Thị Ngọc Thơ</v>
      </c>
      <c r="J551" s="87" t="str">
        <f t="shared" si="8"/>
        <v>Ci</v>
      </c>
      <c r="K551" s="87" t="s">
        <v>9003</v>
      </c>
      <c r="L551" s="87" t="s">
        <v>9003</v>
      </c>
      <c r="M551" s="87" t="str">
        <f>+IFERROR(VLOOKUP($K551,'[2]NHÂN VIÊN'!$H:$I,2,0),"")</f>
        <v>Dương Thị Kim Hồng</v>
      </c>
      <c r="N551" s="88" t="s">
        <v>7405</v>
      </c>
      <c r="O551" s="82"/>
    </row>
    <row r="552" spans="1:15" hidden="1" x14ac:dyDescent="0.25">
      <c r="A552" s="87" t="s">
        <v>9214</v>
      </c>
      <c r="B552" s="86" t="s">
        <v>9213</v>
      </c>
      <c r="C552" s="87" t="s">
        <v>9215</v>
      </c>
      <c r="D552" s="87" t="s">
        <v>9216</v>
      </c>
      <c r="E552" s="87" t="s">
        <v>9002</v>
      </c>
      <c r="F552" s="87" t="s">
        <v>7527</v>
      </c>
      <c r="G552" s="87" t="s">
        <v>7402</v>
      </c>
      <c r="H552" s="87" t="s">
        <v>7411</v>
      </c>
      <c r="I552" s="87" t="str">
        <f>+IFERROR(VLOOKUP($H552,'[2]NHÂN VIÊN'!$B:$C,2,0),"")</f>
        <v>Nguyễn Văn Vinh</v>
      </c>
      <c r="J552" s="87" t="str">
        <f t="shared" si="8"/>
        <v>Ci</v>
      </c>
      <c r="K552" s="87" t="s">
        <v>9003</v>
      </c>
      <c r="L552" s="87" t="s">
        <v>9003</v>
      </c>
      <c r="M552" s="87" t="str">
        <f>+IFERROR(VLOOKUP($K552,'[2]NHÂN VIÊN'!$H:$I,2,0),"")</f>
        <v>Dương Thị Kim Hồng</v>
      </c>
      <c r="N552" s="88" t="s">
        <v>9004</v>
      </c>
      <c r="O552" s="82"/>
    </row>
    <row r="553" spans="1:15" hidden="1" x14ac:dyDescent="0.25">
      <c r="A553" s="87" t="s">
        <v>9218</v>
      </c>
      <c r="B553" s="86" t="s">
        <v>9217</v>
      </c>
      <c r="C553" s="87" t="s">
        <v>9219</v>
      </c>
      <c r="D553" s="87" t="s">
        <v>9220</v>
      </c>
      <c r="E553" s="87" t="s">
        <v>9002</v>
      </c>
      <c r="F553" s="87" t="s">
        <v>8075</v>
      </c>
      <c r="G553" s="87" t="s">
        <v>7402</v>
      </c>
      <c r="H553" s="87" t="s">
        <v>7403</v>
      </c>
      <c r="I553" s="87" t="str">
        <f>+IFERROR(VLOOKUP($H553,'[2]NHÂN VIÊN'!$B:$C,2,0),"")</f>
        <v>Hứa Thị Ngọc Thơ</v>
      </c>
      <c r="J553" s="87" t="str">
        <f t="shared" si="8"/>
        <v>Ci</v>
      </c>
      <c r="K553" s="87" t="s">
        <v>9003</v>
      </c>
      <c r="L553" s="87" t="s">
        <v>9003</v>
      </c>
      <c r="M553" s="87" t="str">
        <f>+IFERROR(VLOOKUP($K553,'[2]NHÂN VIÊN'!$H:$I,2,0),"")</f>
        <v>Dương Thị Kim Hồng</v>
      </c>
      <c r="N553" s="88" t="s">
        <v>9004</v>
      </c>
      <c r="O553" s="82"/>
    </row>
    <row r="554" spans="1:15" hidden="1" x14ac:dyDescent="0.25">
      <c r="A554" s="87" t="s">
        <v>9222</v>
      </c>
      <c r="B554" s="86" t="s">
        <v>9221</v>
      </c>
      <c r="C554" s="87" t="s">
        <v>9223</v>
      </c>
      <c r="D554" s="87" t="s">
        <v>9224</v>
      </c>
      <c r="E554" s="87" t="s">
        <v>9002</v>
      </c>
      <c r="F554" s="87" t="s">
        <v>8075</v>
      </c>
      <c r="G554" s="87" t="s">
        <v>7402</v>
      </c>
      <c r="H554" s="87" t="s">
        <v>7403</v>
      </c>
      <c r="I554" s="87" t="str">
        <f>+IFERROR(VLOOKUP($H554,'[2]NHÂN VIÊN'!$B:$C,2,0),"")</f>
        <v>Hứa Thị Ngọc Thơ</v>
      </c>
      <c r="J554" s="87" t="str">
        <f t="shared" si="8"/>
        <v>Ci</v>
      </c>
      <c r="K554" s="87" t="s">
        <v>9003</v>
      </c>
      <c r="L554" s="87" t="s">
        <v>9003</v>
      </c>
      <c r="M554" s="87" t="str">
        <f>+IFERROR(VLOOKUP($K554,'[2]NHÂN VIÊN'!$H:$I,2,0),"")</f>
        <v>Dương Thị Kim Hồng</v>
      </c>
      <c r="N554" s="88" t="s">
        <v>9004</v>
      </c>
      <c r="O554" s="82"/>
    </row>
    <row r="555" spans="1:15" hidden="1" x14ac:dyDescent="0.25">
      <c r="A555" s="87" t="s">
        <v>9226</v>
      </c>
      <c r="B555" s="86" t="s">
        <v>9225</v>
      </c>
      <c r="C555" s="87" t="s">
        <v>9227</v>
      </c>
      <c r="D555" s="87" t="s">
        <v>9228</v>
      </c>
      <c r="E555" s="87" t="s">
        <v>9002</v>
      </c>
      <c r="F555" s="87" t="s">
        <v>7430</v>
      </c>
      <c r="G555" s="87" t="s">
        <v>7402</v>
      </c>
      <c r="H555" s="87" t="s">
        <v>7411</v>
      </c>
      <c r="I555" s="87" t="str">
        <f>+IFERROR(VLOOKUP($H555,'[2]NHÂN VIÊN'!$B:$C,2,0),"")</f>
        <v>Nguyễn Văn Vinh</v>
      </c>
      <c r="J555" s="87" t="str">
        <f t="shared" si="8"/>
        <v>Ci</v>
      </c>
      <c r="K555" s="87" t="s">
        <v>9003</v>
      </c>
      <c r="L555" s="87" t="s">
        <v>9003</v>
      </c>
      <c r="M555" s="87" t="str">
        <f>+IFERROR(VLOOKUP($K555,'[2]NHÂN VIÊN'!$H:$I,2,0),"")</f>
        <v>Dương Thị Kim Hồng</v>
      </c>
      <c r="N555" s="88" t="s">
        <v>9004</v>
      </c>
      <c r="O555" s="82"/>
    </row>
    <row r="556" spans="1:15" hidden="1" x14ac:dyDescent="0.25">
      <c r="A556" s="87" t="s">
        <v>9230</v>
      </c>
      <c r="B556" s="86" t="s">
        <v>9229</v>
      </c>
      <c r="C556" s="87" t="s">
        <v>9231</v>
      </c>
      <c r="D556" s="87" t="s">
        <v>9232</v>
      </c>
      <c r="E556" s="87" t="s">
        <v>9002</v>
      </c>
      <c r="F556" s="87" t="s">
        <v>7410</v>
      </c>
      <c r="G556" s="87" t="s">
        <v>7402</v>
      </c>
      <c r="H556" s="87" t="s">
        <v>7411</v>
      </c>
      <c r="I556" s="87" t="str">
        <f>+IFERROR(VLOOKUP($H556,'[2]NHÂN VIÊN'!$B:$C,2,0),"")</f>
        <v>Nguyễn Văn Vinh</v>
      </c>
      <c r="J556" s="87" t="str">
        <f t="shared" si="8"/>
        <v>Ci</v>
      </c>
      <c r="K556" s="87" t="s">
        <v>9003</v>
      </c>
      <c r="L556" s="87" t="s">
        <v>9003</v>
      </c>
      <c r="M556" s="87" t="str">
        <f>+IFERROR(VLOOKUP($K556,'[2]NHÂN VIÊN'!$H:$I,2,0),"")</f>
        <v>Dương Thị Kim Hồng</v>
      </c>
      <c r="N556" s="88" t="s">
        <v>9004</v>
      </c>
      <c r="O556" s="82"/>
    </row>
    <row r="557" spans="1:15" hidden="1" x14ac:dyDescent="0.25">
      <c r="A557" s="87" t="s">
        <v>9234</v>
      </c>
      <c r="B557" s="86" t="s">
        <v>9233</v>
      </c>
      <c r="C557" s="87" t="s">
        <v>9235</v>
      </c>
      <c r="D557" s="87" t="s">
        <v>9236</v>
      </c>
      <c r="E557" s="87" t="s">
        <v>9002</v>
      </c>
      <c r="F557" s="87" t="s">
        <v>7666</v>
      </c>
      <c r="G557" s="87" t="s">
        <v>7402</v>
      </c>
      <c r="H557" s="87" t="s">
        <v>7403</v>
      </c>
      <c r="I557" s="87" t="str">
        <f>+IFERROR(VLOOKUP($H557,'[2]NHÂN VIÊN'!$B:$C,2,0),"")</f>
        <v>Hứa Thị Ngọc Thơ</v>
      </c>
      <c r="J557" s="87" t="str">
        <f t="shared" si="8"/>
        <v>Ci</v>
      </c>
      <c r="K557" s="87" t="s">
        <v>9003</v>
      </c>
      <c r="L557" s="87" t="s">
        <v>9003</v>
      </c>
      <c r="M557" s="87" t="str">
        <f>+IFERROR(VLOOKUP($K557,'[2]NHÂN VIÊN'!$H:$I,2,0),"")</f>
        <v>Dương Thị Kim Hồng</v>
      </c>
      <c r="N557" s="88" t="s">
        <v>9004</v>
      </c>
      <c r="O557" s="82"/>
    </row>
    <row r="558" spans="1:15" hidden="1" x14ac:dyDescent="0.25">
      <c r="A558" s="87" t="s">
        <v>9238</v>
      </c>
      <c r="B558" s="86" t="s">
        <v>9237</v>
      </c>
      <c r="C558" s="87" t="s">
        <v>9239</v>
      </c>
      <c r="D558" s="87" t="s">
        <v>9240</v>
      </c>
      <c r="E558" s="87" t="s">
        <v>9002</v>
      </c>
      <c r="F558" s="87" t="s">
        <v>7490</v>
      </c>
      <c r="G558" s="87" t="s">
        <v>7402</v>
      </c>
      <c r="H558" s="87" t="s">
        <v>7418</v>
      </c>
      <c r="I558" s="87" t="str">
        <f>+IFERROR(VLOOKUP($H558,'[2]NHÂN VIÊN'!$B:$C,2,0),"")</f>
        <v>Trần Hạo Nhị</v>
      </c>
      <c r="J558" s="87" t="str">
        <f t="shared" si="8"/>
        <v>Ci</v>
      </c>
      <c r="K558" s="87" t="s">
        <v>9003</v>
      </c>
      <c r="L558" s="87" t="s">
        <v>9003</v>
      </c>
      <c r="M558" s="87" t="str">
        <f>+IFERROR(VLOOKUP($K558,'[2]NHÂN VIÊN'!$H:$I,2,0),"")</f>
        <v>Dương Thị Kim Hồng</v>
      </c>
      <c r="N558" s="88" t="s">
        <v>7437</v>
      </c>
      <c r="O558" s="82"/>
    </row>
    <row r="559" spans="1:15" hidden="1" x14ac:dyDescent="0.25">
      <c r="A559" s="87" t="s">
        <v>9242</v>
      </c>
      <c r="B559" s="86" t="s">
        <v>9241</v>
      </c>
      <c r="C559" s="87" t="s">
        <v>9243</v>
      </c>
      <c r="D559" s="87" t="s">
        <v>9244</v>
      </c>
      <c r="E559" s="87" t="s">
        <v>9002</v>
      </c>
      <c r="F559" s="87" t="s">
        <v>7410</v>
      </c>
      <c r="G559" s="87" t="s">
        <v>7402</v>
      </c>
      <c r="H559" s="87" t="s">
        <v>7411</v>
      </c>
      <c r="I559" s="87" t="str">
        <f>+IFERROR(VLOOKUP($H559,'[2]NHÂN VIÊN'!$B:$C,2,0),"")</f>
        <v>Nguyễn Văn Vinh</v>
      </c>
      <c r="J559" s="87" t="str">
        <f t="shared" si="8"/>
        <v>Ci</v>
      </c>
      <c r="K559" s="87" t="s">
        <v>9003</v>
      </c>
      <c r="L559" s="87" t="s">
        <v>9003</v>
      </c>
      <c r="M559" s="87" t="str">
        <f>+IFERROR(VLOOKUP($K559,'[2]NHÂN VIÊN'!$H:$I,2,0),"")</f>
        <v>Dương Thị Kim Hồng</v>
      </c>
      <c r="N559" s="88" t="s">
        <v>9004</v>
      </c>
      <c r="O559" s="82"/>
    </row>
    <row r="560" spans="1:15" hidden="1" x14ac:dyDescent="0.25">
      <c r="A560" s="87" t="s">
        <v>9246</v>
      </c>
      <c r="B560" s="86" t="s">
        <v>9245</v>
      </c>
      <c r="C560" s="87" t="s">
        <v>9247</v>
      </c>
      <c r="D560" s="87" t="s">
        <v>9248</v>
      </c>
      <c r="E560" s="87" t="s">
        <v>9002</v>
      </c>
      <c r="F560" s="87" t="s">
        <v>7938</v>
      </c>
      <c r="G560" s="87" t="s">
        <v>7402</v>
      </c>
      <c r="H560" s="87" t="s">
        <v>7436</v>
      </c>
      <c r="I560" s="87" t="str">
        <f>+IFERROR(VLOOKUP($H560,'[2]NHÂN VIÊN'!$B:$C,2,0),"")</f>
        <v>Nguyễn Quốc Thái</v>
      </c>
      <c r="J560" s="87" t="str">
        <f t="shared" si="8"/>
        <v>Ci</v>
      </c>
      <c r="K560" s="87" t="s">
        <v>9003</v>
      </c>
      <c r="L560" s="87" t="s">
        <v>9003</v>
      </c>
      <c r="M560" s="87" t="str">
        <f>+IFERROR(VLOOKUP($K560,'[2]NHÂN VIÊN'!$H:$I,2,0),"")</f>
        <v>Dương Thị Kim Hồng</v>
      </c>
      <c r="N560" s="88" t="s">
        <v>9004</v>
      </c>
      <c r="O560" s="82"/>
    </row>
    <row r="561" spans="1:15" hidden="1" x14ac:dyDescent="0.25">
      <c r="A561" s="87" t="s">
        <v>9250</v>
      </c>
      <c r="B561" s="86" t="s">
        <v>9249</v>
      </c>
      <c r="C561" s="87" t="s">
        <v>9251</v>
      </c>
      <c r="D561" s="87" t="s">
        <v>9252</v>
      </c>
      <c r="E561" s="87" t="s">
        <v>9002</v>
      </c>
      <c r="F561" s="87" t="s">
        <v>7938</v>
      </c>
      <c r="G561" s="87" t="s">
        <v>7402</v>
      </c>
      <c r="H561" s="87" t="s">
        <v>7436</v>
      </c>
      <c r="I561" s="87" t="str">
        <f>+IFERROR(VLOOKUP($H561,'[2]NHÂN VIÊN'!$B:$C,2,0),"")</f>
        <v>Nguyễn Quốc Thái</v>
      </c>
      <c r="J561" s="87" t="str">
        <f t="shared" si="8"/>
        <v>Ci</v>
      </c>
      <c r="K561" s="87" t="s">
        <v>9003</v>
      </c>
      <c r="L561" s="87" t="s">
        <v>9003</v>
      </c>
      <c r="M561" s="87" t="str">
        <f>+IFERROR(VLOOKUP($K561,'[2]NHÂN VIÊN'!$H:$I,2,0),"")</f>
        <v>Dương Thị Kim Hồng</v>
      </c>
      <c r="N561" s="88" t="s">
        <v>9004</v>
      </c>
      <c r="O561" s="82"/>
    </row>
    <row r="562" spans="1:15" hidden="1" x14ac:dyDescent="0.25">
      <c r="A562" s="87" t="s">
        <v>9254</v>
      </c>
      <c r="B562" s="86" t="s">
        <v>9253</v>
      </c>
      <c r="C562" s="87" t="s">
        <v>9255</v>
      </c>
      <c r="D562" s="87" t="s">
        <v>9256</v>
      </c>
      <c r="E562" s="87" t="s">
        <v>9002</v>
      </c>
      <c r="F562" s="87" t="s">
        <v>8248</v>
      </c>
      <c r="G562" s="87" t="s">
        <v>7402</v>
      </c>
      <c r="H562" s="87" t="s">
        <v>7411</v>
      </c>
      <c r="I562" s="87" t="str">
        <f>+IFERROR(VLOOKUP($H562,'[2]NHÂN VIÊN'!$B:$C,2,0),"")</f>
        <v>Nguyễn Văn Vinh</v>
      </c>
      <c r="J562" s="87" t="str">
        <f t="shared" si="8"/>
        <v>Ci</v>
      </c>
      <c r="K562" s="87" t="s">
        <v>9003</v>
      </c>
      <c r="L562" s="87" t="s">
        <v>9003</v>
      </c>
      <c r="M562" s="87" t="str">
        <f>+IFERROR(VLOOKUP($K562,'[2]NHÂN VIÊN'!$H:$I,2,0),"")</f>
        <v>Dương Thị Kim Hồng</v>
      </c>
      <c r="N562" s="88" t="s">
        <v>9004</v>
      </c>
      <c r="O562" s="82"/>
    </row>
    <row r="563" spans="1:15" hidden="1" x14ac:dyDescent="0.25">
      <c r="A563" s="87" t="s">
        <v>9258</v>
      </c>
      <c r="B563" s="86" t="s">
        <v>9257</v>
      </c>
      <c r="C563" s="87" t="s">
        <v>9259</v>
      </c>
      <c r="D563" s="87" t="s">
        <v>9260</v>
      </c>
      <c r="E563" s="87" t="s">
        <v>9002</v>
      </c>
      <c r="F563" s="87" t="s">
        <v>7442</v>
      </c>
      <c r="G563" s="87" t="s">
        <v>7402</v>
      </c>
      <c r="H563" s="87" t="s">
        <v>7403</v>
      </c>
      <c r="I563" s="87" t="str">
        <f>+IFERROR(VLOOKUP($H563,'[2]NHÂN VIÊN'!$B:$C,2,0),"")</f>
        <v>Hứa Thị Ngọc Thơ</v>
      </c>
      <c r="J563" s="87" t="str">
        <f t="shared" si="8"/>
        <v>Ci</v>
      </c>
      <c r="K563" s="87" t="s">
        <v>9003</v>
      </c>
      <c r="L563" s="87" t="s">
        <v>9003</v>
      </c>
      <c r="M563" s="87" t="str">
        <f>+IFERROR(VLOOKUP($K563,'[2]NHÂN VIÊN'!$H:$I,2,0),"")</f>
        <v>Dương Thị Kim Hồng</v>
      </c>
      <c r="N563" s="88" t="s">
        <v>9004</v>
      </c>
      <c r="O563" s="82"/>
    </row>
    <row r="564" spans="1:15" hidden="1" x14ac:dyDescent="0.25">
      <c r="A564" s="87" t="s">
        <v>9262</v>
      </c>
      <c r="B564" s="86" t="s">
        <v>9261</v>
      </c>
      <c r="C564" s="87" t="s">
        <v>9263</v>
      </c>
      <c r="D564" s="87" t="s">
        <v>9264</v>
      </c>
      <c r="E564" s="87" t="s">
        <v>9002</v>
      </c>
      <c r="F564" s="87" t="s">
        <v>7410</v>
      </c>
      <c r="G564" s="87" t="s">
        <v>7402</v>
      </c>
      <c r="H564" s="87" t="s">
        <v>7411</v>
      </c>
      <c r="I564" s="87" t="str">
        <f>+IFERROR(VLOOKUP($H564,'[2]NHÂN VIÊN'!$B:$C,2,0),"")</f>
        <v>Nguyễn Văn Vinh</v>
      </c>
      <c r="J564" s="87" t="str">
        <f t="shared" si="8"/>
        <v>Ci</v>
      </c>
      <c r="K564" s="87" t="s">
        <v>9003</v>
      </c>
      <c r="L564" s="87" t="s">
        <v>9003</v>
      </c>
      <c r="M564" s="87" t="str">
        <f>+IFERROR(VLOOKUP($K564,'[2]NHÂN VIÊN'!$H:$I,2,0),"")</f>
        <v>Dương Thị Kim Hồng</v>
      </c>
      <c r="N564" s="88" t="s">
        <v>9004</v>
      </c>
      <c r="O564" s="82"/>
    </row>
    <row r="565" spans="1:15" hidden="1" x14ac:dyDescent="0.25">
      <c r="A565" s="87" t="s">
        <v>9266</v>
      </c>
      <c r="B565" s="86" t="s">
        <v>9265</v>
      </c>
      <c r="C565" s="87" t="s">
        <v>9267</v>
      </c>
      <c r="D565" s="87" t="s">
        <v>9268</v>
      </c>
      <c r="E565" s="87" t="s">
        <v>9002</v>
      </c>
      <c r="F565" s="87" t="s">
        <v>7442</v>
      </c>
      <c r="G565" s="87" t="s">
        <v>7402</v>
      </c>
      <c r="H565" s="87" t="s">
        <v>7403</v>
      </c>
      <c r="I565" s="87" t="str">
        <f>+IFERROR(VLOOKUP($H565,'[2]NHÂN VIÊN'!$B:$C,2,0),"")</f>
        <v>Hứa Thị Ngọc Thơ</v>
      </c>
      <c r="J565" s="87" t="str">
        <f t="shared" si="8"/>
        <v>Ci</v>
      </c>
      <c r="K565" s="87" t="s">
        <v>9003</v>
      </c>
      <c r="L565" s="87" t="s">
        <v>9003</v>
      </c>
      <c r="M565" s="87" t="str">
        <f>+IFERROR(VLOOKUP($K565,'[2]NHÂN VIÊN'!$H:$I,2,0),"")</f>
        <v>Dương Thị Kim Hồng</v>
      </c>
      <c r="N565" s="88" t="s">
        <v>7405</v>
      </c>
      <c r="O565" s="82"/>
    </row>
    <row r="566" spans="1:15" hidden="1" x14ac:dyDescent="0.25">
      <c r="A566" s="87" t="s">
        <v>9270</v>
      </c>
      <c r="B566" s="86" t="s">
        <v>9269</v>
      </c>
      <c r="C566" s="87" t="s">
        <v>9271</v>
      </c>
      <c r="D566" s="87" t="s">
        <v>9272</v>
      </c>
      <c r="E566" s="87" t="s">
        <v>9002</v>
      </c>
      <c r="F566" s="87" t="s">
        <v>7430</v>
      </c>
      <c r="G566" s="87" t="s">
        <v>7402</v>
      </c>
      <c r="H566" s="87" t="s">
        <v>7411</v>
      </c>
      <c r="I566" s="87" t="str">
        <f>+IFERROR(VLOOKUP($H566,'[2]NHÂN VIÊN'!$B:$C,2,0),"")</f>
        <v>Nguyễn Văn Vinh</v>
      </c>
      <c r="J566" s="87" t="str">
        <f t="shared" si="8"/>
        <v>Ci</v>
      </c>
      <c r="K566" s="87" t="s">
        <v>9003</v>
      </c>
      <c r="L566" s="87" t="s">
        <v>9003</v>
      </c>
      <c r="M566" s="87" t="str">
        <f>+IFERROR(VLOOKUP($K566,'[2]NHÂN VIÊN'!$H:$I,2,0),"")</f>
        <v>Dương Thị Kim Hồng</v>
      </c>
      <c r="N566" s="88" t="s">
        <v>9004</v>
      </c>
      <c r="O566" s="82"/>
    </row>
    <row r="567" spans="1:15" hidden="1" x14ac:dyDescent="0.25">
      <c r="A567" s="87" t="s">
        <v>9274</v>
      </c>
      <c r="B567" s="86" t="s">
        <v>9273</v>
      </c>
      <c r="C567" s="87" t="s">
        <v>9275</v>
      </c>
      <c r="D567" s="87" t="s">
        <v>9276</v>
      </c>
      <c r="E567" s="87" t="s">
        <v>9002</v>
      </c>
      <c r="F567" s="87" t="s">
        <v>7410</v>
      </c>
      <c r="G567" s="87" t="s">
        <v>7402</v>
      </c>
      <c r="H567" s="87" t="s">
        <v>7411</v>
      </c>
      <c r="I567" s="87" t="str">
        <f>+IFERROR(VLOOKUP($H567,'[2]NHÂN VIÊN'!$B:$C,2,0),"")</f>
        <v>Nguyễn Văn Vinh</v>
      </c>
      <c r="J567" s="87" t="str">
        <f t="shared" si="8"/>
        <v>Ci</v>
      </c>
      <c r="K567" s="87" t="s">
        <v>9003</v>
      </c>
      <c r="L567" s="87" t="s">
        <v>9003</v>
      </c>
      <c r="M567" s="87" t="str">
        <f>+IFERROR(VLOOKUP($K567,'[2]NHÂN VIÊN'!$H:$I,2,0),"")</f>
        <v>Dương Thị Kim Hồng</v>
      </c>
      <c r="N567" s="88" t="s">
        <v>9004</v>
      </c>
      <c r="O567" s="82"/>
    </row>
    <row r="568" spans="1:15" hidden="1" x14ac:dyDescent="0.25">
      <c r="A568" s="87" t="s">
        <v>9278</v>
      </c>
      <c r="B568" s="86" t="s">
        <v>9277</v>
      </c>
      <c r="C568" s="87" t="s">
        <v>9279</v>
      </c>
      <c r="D568" s="87" t="s">
        <v>9280</v>
      </c>
      <c r="E568" s="87" t="s">
        <v>9002</v>
      </c>
      <c r="F568" s="87" t="s">
        <v>7485</v>
      </c>
      <c r="G568" s="87" t="s">
        <v>7402</v>
      </c>
      <c r="H568" s="87" t="s">
        <v>7411</v>
      </c>
      <c r="I568" s="87" t="str">
        <f>+IFERROR(VLOOKUP($H568,'[2]NHÂN VIÊN'!$B:$C,2,0),"")</f>
        <v>Nguyễn Văn Vinh</v>
      </c>
      <c r="J568" s="87" t="str">
        <f t="shared" si="8"/>
        <v>Ci</v>
      </c>
      <c r="K568" s="87" t="s">
        <v>9003</v>
      </c>
      <c r="L568" s="87" t="s">
        <v>9003</v>
      </c>
      <c r="M568" s="87" t="str">
        <f>+IFERROR(VLOOKUP($K568,'[2]NHÂN VIÊN'!$H:$I,2,0),"")</f>
        <v>Dương Thị Kim Hồng</v>
      </c>
      <c r="N568" s="88" t="s">
        <v>9004</v>
      </c>
      <c r="O568" s="82"/>
    </row>
    <row r="569" spans="1:15" hidden="1" x14ac:dyDescent="0.25">
      <c r="A569" s="87" t="s">
        <v>9282</v>
      </c>
      <c r="B569" s="86" t="s">
        <v>9281</v>
      </c>
      <c r="C569" s="87" t="s">
        <v>9283</v>
      </c>
      <c r="D569" s="87" t="s">
        <v>9284</v>
      </c>
      <c r="E569" s="87" t="s">
        <v>9002</v>
      </c>
      <c r="F569" s="87" t="s">
        <v>7442</v>
      </c>
      <c r="G569" s="87" t="s">
        <v>7402</v>
      </c>
      <c r="H569" s="87" t="s">
        <v>7403</v>
      </c>
      <c r="I569" s="87" t="str">
        <f>+IFERROR(VLOOKUP($H569,'[2]NHÂN VIÊN'!$B:$C,2,0),"")</f>
        <v>Hứa Thị Ngọc Thơ</v>
      </c>
      <c r="J569" s="87" t="str">
        <f t="shared" si="8"/>
        <v>Ci</v>
      </c>
      <c r="K569" s="87" t="s">
        <v>9003</v>
      </c>
      <c r="L569" s="87" t="s">
        <v>9003</v>
      </c>
      <c r="M569" s="87" t="str">
        <f>+IFERROR(VLOOKUP($K569,'[2]NHÂN VIÊN'!$H:$I,2,0),"")</f>
        <v>Dương Thị Kim Hồng</v>
      </c>
      <c r="N569" s="88" t="s">
        <v>9004</v>
      </c>
      <c r="O569" s="82"/>
    </row>
    <row r="570" spans="1:15" hidden="1" x14ac:dyDescent="0.25">
      <c r="A570" s="87" t="s">
        <v>9286</v>
      </c>
      <c r="B570" s="86" t="s">
        <v>9285</v>
      </c>
      <c r="C570" s="87" t="s">
        <v>9287</v>
      </c>
      <c r="D570" s="87" t="s">
        <v>9288</v>
      </c>
      <c r="E570" s="87" t="s">
        <v>9002</v>
      </c>
      <c r="F570" s="87" t="s">
        <v>7410</v>
      </c>
      <c r="G570" s="87" t="s">
        <v>7402</v>
      </c>
      <c r="H570" s="87" t="s">
        <v>7411</v>
      </c>
      <c r="I570" s="87" t="str">
        <f>+IFERROR(VLOOKUP($H570,'[2]NHÂN VIÊN'!$B:$C,2,0),"")</f>
        <v>Nguyễn Văn Vinh</v>
      </c>
      <c r="J570" s="87" t="str">
        <f t="shared" si="8"/>
        <v>Ci</v>
      </c>
      <c r="K570" s="87" t="s">
        <v>9003</v>
      </c>
      <c r="L570" s="87" t="s">
        <v>9003</v>
      </c>
      <c r="M570" s="87" t="str">
        <f>+IFERROR(VLOOKUP($K570,'[2]NHÂN VIÊN'!$H:$I,2,0),"")</f>
        <v>Dương Thị Kim Hồng</v>
      </c>
      <c r="N570" s="88" t="s">
        <v>9004</v>
      </c>
      <c r="O570" s="82"/>
    </row>
    <row r="571" spans="1:15" hidden="1" x14ac:dyDescent="0.25">
      <c r="A571" s="87" t="s">
        <v>9290</v>
      </c>
      <c r="B571" s="86" t="s">
        <v>9289</v>
      </c>
      <c r="C571" s="87" t="s">
        <v>9291</v>
      </c>
      <c r="D571" s="87" t="s">
        <v>9292</v>
      </c>
      <c r="E571" s="87" t="s">
        <v>9002</v>
      </c>
      <c r="F571" s="87" t="s">
        <v>7938</v>
      </c>
      <c r="G571" s="87" t="s">
        <v>7402</v>
      </c>
      <c r="H571" s="87" t="s">
        <v>7436</v>
      </c>
      <c r="I571" s="87" t="str">
        <f>+IFERROR(VLOOKUP($H571,'[2]NHÂN VIÊN'!$B:$C,2,0),"")</f>
        <v>Nguyễn Quốc Thái</v>
      </c>
      <c r="J571" s="87" t="str">
        <f t="shared" si="8"/>
        <v>Ci</v>
      </c>
      <c r="K571" s="87" t="s">
        <v>9003</v>
      </c>
      <c r="L571" s="87" t="s">
        <v>9003</v>
      </c>
      <c r="M571" s="87" t="str">
        <f>+IFERROR(VLOOKUP($K571,'[2]NHÂN VIÊN'!$H:$I,2,0),"")</f>
        <v>Dương Thị Kim Hồng</v>
      </c>
      <c r="N571" s="88" t="s">
        <v>9004</v>
      </c>
      <c r="O571" s="82"/>
    </row>
    <row r="572" spans="1:15" hidden="1" x14ac:dyDescent="0.25">
      <c r="A572" s="87" t="s">
        <v>9294</v>
      </c>
      <c r="B572" s="86" t="s">
        <v>9293</v>
      </c>
      <c r="C572" s="87" t="s">
        <v>9295</v>
      </c>
      <c r="D572" s="87" t="s">
        <v>9296</v>
      </c>
      <c r="E572" s="87" t="s">
        <v>9002</v>
      </c>
      <c r="F572" s="87" t="s">
        <v>7442</v>
      </c>
      <c r="G572" s="87" t="s">
        <v>7402</v>
      </c>
      <c r="H572" s="87" t="s">
        <v>7403</v>
      </c>
      <c r="I572" s="87" t="str">
        <f>+IFERROR(VLOOKUP($H572,'[2]NHÂN VIÊN'!$B:$C,2,0),"")</f>
        <v>Hứa Thị Ngọc Thơ</v>
      </c>
      <c r="J572" s="87" t="s">
        <v>9297</v>
      </c>
      <c r="K572" s="87" t="s">
        <v>9003</v>
      </c>
      <c r="L572" s="87" t="s">
        <v>9003</v>
      </c>
      <c r="M572" s="87" t="str">
        <f>+IFERROR(VLOOKUP($K572,'[2]NHÂN VIÊN'!$H:$I,2,0),"")</f>
        <v>Dương Thị Kim Hồng</v>
      </c>
      <c r="N572" s="88" t="s">
        <v>9004</v>
      </c>
      <c r="O572" s="82"/>
    </row>
    <row r="573" spans="1:15" hidden="1" x14ac:dyDescent="0.25">
      <c r="A573" s="87" t="s">
        <v>9299</v>
      </c>
      <c r="B573" s="86" t="s">
        <v>9298</v>
      </c>
      <c r="C573" s="87" t="s">
        <v>9300</v>
      </c>
      <c r="D573" s="87" t="s">
        <v>9301</v>
      </c>
      <c r="E573" s="87" t="s">
        <v>9002</v>
      </c>
      <c r="F573" s="87" t="s">
        <v>7410</v>
      </c>
      <c r="G573" s="87" t="s">
        <v>7402</v>
      </c>
      <c r="H573" s="87" t="s">
        <v>7411</v>
      </c>
      <c r="I573" s="87" t="str">
        <f>+IFERROR(VLOOKUP($H573,'[2]NHÂN VIÊN'!$B:$C,2,0),"")</f>
        <v>Nguyễn Văn Vinh</v>
      </c>
      <c r="J573" s="87" t="str">
        <f t="shared" ref="J573:J604" si="9">+LEFT($B573,2)</f>
        <v>Ci</v>
      </c>
      <c r="K573" s="87" t="s">
        <v>9003</v>
      </c>
      <c r="L573" s="87" t="s">
        <v>9003</v>
      </c>
      <c r="M573" s="87" t="str">
        <f>+IFERROR(VLOOKUP($K573,'[2]NHÂN VIÊN'!$H:$I,2,0),"")</f>
        <v>Dương Thị Kim Hồng</v>
      </c>
      <c r="N573" s="88" t="s">
        <v>9004</v>
      </c>
      <c r="O573" s="82"/>
    </row>
    <row r="574" spans="1:15" hidden="1" x14ac:dyDescent="0.25">
      <c r="A574" s="87" t="s">
        <v>9303</v>
      </c>
      <c r="B574" s="86" t="s">
        <v>9302</v>
      </c>
      <c r="C574" s="87" t="s">
        <v>9304</v>
      </c>
      <c r="D574" s="87" t="s">
        <v>9305</v>
      </c>
      <c r="E574" s="87" t="s">
        <v>9002</v>
      </c>
      <c r="F574" s="87" t="s">
        <v>8248</v>
      </c>
      <c r="G574" s="87" t="s">
        <v>7402</v>
      </c>
      <c r="H574" s="87" t="s">
        <v>7411</v>
      </c>
      <c r="I574" s="87" t="str">
        <f>+IFERROR(VLOOKUP($H574,'[2]NHÂN VIÊN'!$B:$C,2,0),"")</f>
        <v>Nguyễn Văn Vinh</v>
      </c>
      <c r="J574" s="87" t="str">
        <f t="shared" si="9"/>
        <v>Ci</v>
      </c>
      <c r="K574" s="87" t="s">
        <v>9003</v>
      </c>
      <c r="L574" s="87" t="s">
        <v>9003</v>
      </c>
      <c r="M574" s="87" t="str">
        <f>+IFERROR(VLOOKUP($K574,'[2]NHÂN VIÊN'!$H:$I,2,0),"")</f>
        <v>Dương Thị Kim Hồng</v>
      </c>
      <c r="N574" s="88" t="s">
        <v>9004</v>
      </c>
      <c r="O574" s="82"/>
    </row>
    <row r="575" spans="1:15" hidden="1" x14ac:dyDescent="0.25">
      <c r="A575" s="87" t="s">
        <v>9307</v>
      </c>
      <c r="B575" s="86" t="s">
        <v>9306</v>
      </c>
      <c r="C575" s="87" t="s">
        <v>9308</v>
      </c>
      <c r="D575" s="87" t="s">
        <v>9309</v>
      </c>
      <c r="E575" s="87" t="s">
        <v>9002</v>
      </c>
      <c r="F575" s="87" t="s">
        <v>7417</v>
      </c>
      <c r="G575" s="87" t="s">
        <v>7402</v>
      </c>
      <c r="H575" s="87" t="s">
        <v>7418</v>
      </c>
      <c r="I575" s="87" t="str">
        <f>+IFERROR(VLOOKUP($H575,'[2]NHÂN VIÊN'!$B:$C,2,0),"")</f>
        <v>Trần Hạo Nhị</v>
      </c>
      <c r="J575" s="87" t="str">
        <f t="shared" si="9"/>
        <v>Ci</v>
      </c>
      <c r="K575" s="87" t="s">
        <v>9003</v>
      </c>
      <c r="L575" s="87" t="s">
        <v>9003</v>
      </c>
      <c r="M575" s="87" t="str">
        <f>+IFERROR(VLOOKUP($K575,'[2]NHÂN VIÊN'!$H:$I,2,0),"")</f>
        <v>Dương Thị Kim Hồng</v>
      </c>
      <c r="N575" s="88" t="s">
        <v>9004</v>
      </c>
      <c r="O575" s="82"/>
    </row>
    <row r="576" spans="1:15" hidden="1" x14ac:dyDescent="0.25">
      <c r="A576" s="87" t="s">
        <v>9311</v>
      </c>
      <c r="B576" s="86" t="s">
        <v>9310</v>
      </c>
      <c r="C576" s="87" t="s">
        <v>9312</v>
      </c>
      <c r="D576" s="87" t="s">
        <v>9313</v>
      </c>
      <c r="E576" s="87" t="s">
        <v>9002</v>
      </c>
      <c r="F576" s="87" t="s">
        <v>7417</v>
      </c>
      <c r="G576" s="87" t="s">
        <v>7402</v>
      </c>
      <c r="H576" s="87" t="s">
        <v>7418</v>
      </c>
      <c r="I576" s="87" t="str">
        <f>+IFERROR(VLOOKUP($H576,'[2]NHÂN VIÊN'!$B:$C,2,0),"")</f>
        <v>Trần Hạo Nhị</v>
      </c>
      <c r="J576" s="87" t="str">
        <f t="shared" si="9"/>
        <v>Ci</v>
      </c>
      <c r="K576" s="87" t="s">
        <v>9003</v>
      </c>
      <c r="L576" s="87" t="s">
        <v>9003</v>
      </c>
      <c r="M576" s="87" t="str">
        <f>+IFERROR(VLOOKUP($K576,'[2]NHÂN VIÊN'!$H:$I,2,0),"")</f>
        <v>Dương Thị Kim Hồng</v>
      </c>
      <c r="N576" s="88" t="s">
        <v>9004</v>
      </c>
      <c r="O576" s="82"/>
    </row>
    <row r="577" spans="1:15" hidden="1" x14ac:dyDescent="0.25">
      <c r="A577" s="87" t="s">
        <v>9315</v>
      </c>
      <c r="B577" s="86" t="s">
        <v>9314</v>
      </c>
      <c r="C577" s="87" t="s">
        <v>9316</v>
      </c>
      <c r="D577" s="87" t="s">
        <v>9317</v>
      </c>
      <c r="E577" s="87" t="s">
        <v>9002</v>
      </c>
      <c r="F577" s="87" t="s">
        <v>7485</v>
      </c>
      <c r="G577" s="87" t="s">
        <v>7402</v>
      </c>
      <c r="H577" s="87" t="s">
        <v>7411</v>
      </c>
      <c r="I577" s="87" t="str">
        <f>+IFERROR(VLOOKUP($H577,'[2]NHÂN VIÊN'!$B:$C,2,0),"")</f>
        <v>Nguyễn Văn Vinh</v>
      </c>
      <c r="J577" s="87" t="str">
        <f t="shared" si="9"/>
        <v>Ci</v>
      </c>
      <c r="K577" s="87" t="s">
        <v>9003</v>
      </c>
      <c r="L577" s="87" t="s">
        <v>9003</v>
      </c>
      <c r="M577" s="87" t="str">
        <f>+IFERROR(VLOOKUP($K577,'[2]NHÂN VIÊN'!$H:$I,2,0),"")</f>
        <v>Dương Thị Kim Hồng</v>
      </c>
      <c r="N577" s="88" t="s">
        <v>7437</v>
      </c>
      <c r="O577" s="82"/>
    </row>
    <row r="578" spans="1:15" hidden="1" x14ac:dyDescent="0.25">
      <c r="A578" s="87" t="s">
        <v>9319</v>
      </c>
      <c r="B578" s="86" t="s">
        <v>9318</v>
      </c>
      <c r="C578" s="87" t="s">
        <v>9320</v>
      </c>
      <c r="D578" s="87" t="s">
        <v>9321</v>
      </c>
      <c r="E578" s="87" t="s">
        <v>9002</v>
      </c>
      <c r="F578" s="87" t="s">
        <v>7417</v>
      </c>
      <c r="G578" s="87" t="s">
        <v>7402</v>
      </c>
      <c r="H578" s="87" t="s">
        <v>7418</v>
      </c>
      <c r="I578" s="87" t="str">
        <f>+IFERROR(VLOOKUP($H578,'[2]NHÂN VIÊN'!$B:$C,2,0),"")</f>
        <v>Trần Hạo Nhị</v>
      </c>
      <c r="J578" s="87" t="str">
        <f t="shared" si="9"/>
        <v>Ci</v>
      </c>
      <c r="K578" s="87" t="s">
        <v>9003</v>
      </c>
      <c r="L578" s="87" t="s">
        <v>9003</v>
      </c>
      <c r="M578" s="87" t="str">
        <f>+IFERROR(VLOOKUP($K578,'[2]NHÂN VIÊN'!$H:$I,2,0),"")</f>
        <v>Dương Thị Kim Hồng</v>
      </c>
      <c r="N578" s="88" t="s">
        <v>9004</v>
      </c>
      <c r="O578" s="82"/>
    </row>
    <row r="579" spans="1:15" hidden="1" x14ac:dyDescent="0.25">
      <c r="A579" s="87" t="s">
        <v>9323</v>
      </c>
      <c r="B579" s="86" t="s">
        <v>9322</v>
      </c>
      <c r="C579" s="87" t="s">
        <v>9324</v>
      </c>
      <c r="D579" s="87" t="s">
        <v>9325</v>
      </c>
      <c r="E579" s="87" t="s">
        <v>9002</v>
      </c>
      <c r="F579" s="87" t="s">
        <v>7410</v>
      </c>
      <c r="G579" s="87" t="s">
        <v>7402</v>
      </c>
      <c r="H579" s="87" t="s">
        <v>7411</v>
      </c>
      <c r="I579" s="87" t="str">
        <f>+IFERROR(VLOOKUP($H579,'[2]NHÂN VIÊN'!$B:$C,2,0),"")</f>
        <v>Nguyễn Văn Vinh</v>
      </c>
      <c r="J579" s="87" t="str">
        <f t="shared" si="9"/>
        <v>Ci</v>
      </c>
      <c r="K579" s="87" t="s">
        <v>9003</v>
      </c>
      <c r="L579" s="87" t="s">
        <v>9003</v>
      </c>
      <c r="M579" s="87" t="str">
        <f>+IFERROR(VLOOKUP($K579,'[2]NHÂN VIÊN'!$H:$I,2,0),"")</f>
        <v>Dương Thị Kim Hồng</v>
      </c>
      <c r="N579" s="88" t="s">
        <v>9004</v>
      </c>
      <c r="O579" s="82"/>
    </row>
    <row r="580" spans="1:15" hidden="1" x14ac:dyDescent="0.25">
      <c r="A580" s="87" t="s">
        <v>9327</v>
      </c>
      <c r="B580" s="86" t="s">
        <v>9326</v>
      </c>
      <c r="C580" s="87" t="s">
        <v>9328</v>
      </c>
      <c r="D580" s="87" t="s">
        <v>9329</v>
      </c>
      <c r="E580" s="87" t="s">
        <v>9002</v>
      </c>
      <c r="F580" s="87" t="s">
        <v>7666</v>
      </c>
      <c r="G580" s="87" t="s">
        <v>7402</v>
      </c>
      <c r="H580" s="87" t="s">
        <v>7403</v>
      </c>
      <c r="I580" s="87" t="str">
        <f>+IFERROR(VLOOKUP($H580,'[2]NHÂN VIÊN'!$B:$C,2,0),"")</f>
        <v>Hứa Thị Ngọc Thơ</v>
      </c>
      <c r="J580" s="87" t="str">
        <f t="shared" si="9"/>
        <v>Ci</v>
      </c>
      <c r="K580" s="87" t="s">
        <v>9003</v>
      </c>
      <c r="L580" s="87" t="s">
        <v>9003</v>
      </c>
      <c r="M580" s="87" t="str">
        <f>+IFERROR(VLOOKUP($K580,'[2]NHÂN VIÊN'!$H:$I,2,0),"")</f>
        <v>Dương Thị Kim Hồng</v>
      </c>
      <c r="N580" s="88" t="s">
        <v>9004</v>
      </c>
      <c r="O580" s="82"/>
    </row>
    <row r="581" spans="1:15" hidden="1" x14ac:dyDescent="0.25">
      <c r="A581" s="87" t="s">
        <v>9331</v>
      </c>
      <c r="B581" s="86" t="s">
        <v>9330</v>
      </c>
      <c r="C581" s="87" t="s">
        <v>9332</v>
      </c>
      <c r="D581" s="87" t="s">
        <v>9333</v>
      </c>
      <c r="E581" s="87" t="s">
        <v>9002</v>
      </c>
      <c r="F581" s="87" t="s">
        <v>7938</v>
      </c>
      <c r="G581" s="87" t="s">
        <v>7402</v>
      </c>
      <c r="H581" s="87" t="s">
        <v>7436</v>
      </c>
      <c r="I581" s="87" t="str">
        <f>+IFERROR(VLOOKUP($H581,'[2]NHÂN VIÊN'!$B:$C,2,0),"")</f>
        <v>Nguyễn Quốc Thái</v>
      </c>
      <c r="J581" s="87" t="str">
        <f t="shared" si="9"/>
        <v>Ci</v>
      </c>
      <c r="K581" s="87" t="s">
        <v>9003</v>
      </c>
      <c r="L581" s="87" t="s">
        <v>9003</v>
      </c>
      <c r="M581" s="87" t="str">
        <f>+IFERROR(VLOOKUP($K581,'[2]NHÂN VIÊN'!$H:$I,2,0),"")</f>
        <v>Dương Thị Kim Hồng</v>
      </c>
      <c r="N581" s="88" t="s">
        <v>9004</v>
      </c>
      <c r="O581" s="82"/>
    </row>
    <row r="582" spans="1:15" hidden="1" x14ac:dyDescent="0.25">
      <c r="A582" s="87" t="s">
        <v>9335</v>
      </c>
      <c r="B582" s="86" t="s">
        <v>9334</v>
      </c>
      <c r="C582" s="87" t="s">
        <v>9336</v>
      </c>
      <c r="D582" s="87" t="s">
        <v>9337</v>
      </c>
      <c r="E582" s="87" t="s">
        <v>9002</v>
      </c>
      <c r="F582" s="87" t="s">
        <v>7938</v>
      </c>
      <c r="G582" s="87" t="s">
        <v>7402</v>
      </c>
      <c r="H582" s="87" t="s">
        <v>7436</v>
      </c>
      <c r="I582" s="87" t="str">
        <f>+IFERROR(VLOOKUP($H582,'[2]NHÂN VIÊN'!$B:$C,2,0),"")</f>
        <v>Nguyễn Quốc Thái</v>
      </c>
      <c r="J582" s="87" t="str">
        <f t="shared" si="9"/>
        <v>Ci</v>
      </c>
      <c r="K582" s="87" t="s">
        <v>9003</v>
      </c>
      <c r="L582" s="87" t="s">
        <v>9003</v>
      </c>
      <c r="M582" s="87" t="str">
        <f>+IFERROR(VLOOKUP($K582,'[2]NHÂN VIÊN'!$H:$I,2,0),"")</f>
        <v>Dương Thị Kim Hồng</v>
      </c>
      <c r="N582" s="88" t="s">
        <v>9004</v>
      </c>
      <c r="O582" s="82"/>
    </row>
    <row r="583" spans="1:15" hidden="1" x14ac:dyDescent="0.25">
      <c r="A583" s="87" t="s">
        <v>9339</v>
      </c>
      <c r="B583" s="86" t="s">
        <v>9338</v>
      </c>
      <c r="C583" s="87" t="s">
        <v>9340</v>
      </c>
      <c r="D583" s="87" t="s">
        <v>9341</v>
      </c>
      <c r="E583" s="87" t="s">
        <v>9002</v>
      </c>
      <c r="F583" s="87" t="s">
        <v>7410</v>
      </c>
      <c r="G583" s="87" t="s">
        <v>7402</v>
      </c>
      <c r="H583" s="87" t="s">
        <v>7411</v>
      </c>
      <c r="I583" s="87" t="str">
        <f>+IFERROR(VLOOKUP($H583,'[2]NHÂN VIÊN'!$B:$C,2,0),"")</f>
        <v>Nguyễn Văn Vinh</v>
      </c>
      <c r="J583" s="87" t="str">
        <f t="shared" si="9"/>
        <v>Ci</v>
      </c>
      <c r="K583" s="87" t="s">
        <v>9003</v>
      </c>
      <c r="L583" s="87" t="s">
        <v>9003</v>
      </c>
      <c r="M583" s="87" t="str">
        <f>+IFERROR(VLOOKUP($K583,'[2]NHÂN VIÊN'!$H:$I,2,0),"")</f>
        <v>Dương Thị Kim Hồng</v>
      </c>
      <c r="N583" s="88" t="s">
        <v>9004</v>
      </c>
      <c r="O583" s="82"/>
    </row>
    <row r="584" spans="1:15" hidden="1" x14ac:dyDescent="0.25">
      <c r="A584" s="87" t="s">
        <v>9343</v>
      </c>
      <c r="B584" s="86" t="s">
        <v>9342</v>
      </c>
      <c r="C584" s="87" t="s">
        <v>9344</v>
      </c>
      <c r="D584" s="87" t="s">
        <v>9345</v>
      </c>
      <c r="E584" s="87" t="s">
        <v>9002</v>
      </c>
      <c r="F584" s="87" t="s">
        <v>7903</v>
      </c>
      <c r="G584" s="87" t="s">
        <v>7402</v>
      </c>
      <c r="H584" s="87" t="s">
        <v>7436</v>
      </c>
      <c r="I584" s="87" t="str">
        <f>+IFERROR(VLOOKUP($H584,'[2]NHÂN VIÊN'!$B:$C,2,0),"")</f>
        <v>Nguyễn Quốc Thái</v>
      </c>
      <c r="J584" s="87" t="str">
        <f t="shared" si="9"/>
        <v>Ci</v>
      </c>
      <c r="K584" s="87" t="s">
        <v>9003</v>
      </c>
      <c r="L584" s="87" t="s">
        <v>9003</v>
      </c>
      <c r="M584" s="87" t="str">
        <f>+IFERROR(VLOOKUP($K584,'[2]NHÂN VIÊN'!$H:$I,2,0),"")</f>
        <v>Dương Thị Kim Hồng</v>
      </c>
      <c r="N584" s="88" t="s">
        <v>7405</v>
      </c>
      <c r="O584" s="82"/>
    </row>
    <row r="585" spans="1:15" hidden="1" x14ac:dyDescent="0.25">
      <c r="A585" s="87" t="s">
        <v>9347</v>
      </c>
      <c r="B585" s="86" t="s">
        <v>9346</v>
      </c>
      <c r="C585" s="87" t="s">
        <v>9348</v>
      </c>
      <c r="D585" s="87" t="s">
        <v>9349</v>
      </c>
      <c r="E585" s="87" t="s">
        <v>9002</v>
      </c>
      <c r="F585" s="87" t="s">
        <v>7410</v>
      </c>
      <c r="G585" s="87" t="s">
        <v>7402</v>
      </c>
      <c r="H585" s="87" t="s">
        <v>7411</v>
      </c>
      <c r="I585" s="87" t="str">
        <f>+IFERROR(VLOOKUP($H585,'[2]NHÂN VIÊN'!$B:$C,2,0),"")</f>
        <v>Nguyễn Văn Vinh</v>
      </c>
      <c r="J585" s="87" t="str">
        <f t="shared" si="9"/>
        <v>Ci</v>
      </c>
      <c r="K585" s="87" t="s">
        <v>9003</v>
      </c>
      <c r="L585" s="87" t="s">
        <v>9003</v>
      </c>
      <c r="M585" s="87" t="str">
        <f>+IFERROR(VLOOKUP($K585,'[2]NHÂN VIÊN'!$H:$I,2,0),"")</f>
        <v>Dương Thị Kim Hồng</v>
      </c>
      <c r="N585" s="88" t="s">
        <v>9004</v>
      </c>
      <c r="O585" s="82"/>
    </row>
    <row r="586" spans="1:15" hidden="1" x14ac:dyDescent="0.25">
      <c r="A586" s="87" t="s">
        <v>9351</v>
      </c>
      <c r="B586" s="86" t="s">
        <v>9350</v>
      </c>
      <c r="C586" s="87" t="s">
        <v>9352</v>
      </c>
      <c r="D586" s="87" t="s">
        <v>9353</v>
      </c>
      <c r="E586" s="87" t="s">
        <v>9002</v>
      </c>
      <c r="F586" s="87" t="s">
        <v>7417</v>
      </c>
      <c r="G586" s="87" t="s">
        <v>7402</v>
      </c>
      <c r="H586" s="87" t="s">
        <v>7418</v>
      </c>
      <c r="I586" s="87" t="str">
        <f>+IFERROR(VLOOKUP($H586,'[2]NHÂN VIÊN'!$B:$C,2,0),"")</f>
        <v>Trần Hạo Nhị</v>
      </c>
      <c r="J586" s="87" t="str">
        <f t="shared" si="9"/>
        <v>Ci</v>
      </c>
      <c r="K586" s="87" t="s">
        <v>9003</v>
      </c>
      <c r="L586" s="87" t="s">
        <v>9003</v>
      </c>
      <c r="M586" s="87" t="str">
        <f>+IFERROR(VLOOKUP($K586,'[2]NHÂN VIÊN'!$H:$I,2,0),"")</f>
        <v>Dương Thị Kim Hồng</v>
      </c>
      <c r="N586" s="88" t="s">
        <v>9004</v>
      </c>
      <c r="O586" s="82"/>
    </row>
    <row r="587" spans="1:15" hidden="1" x14ac:dyDescent="0.25">
      <c r="A587" s="87" t="s">
        <v>9355</v>
      </c>
      <c r="B587" s="86" t="s">
        <v>9354</v>
      </c>
      <c r="C587" s="87" t="s">
        <v>9356</v>
      </c>
      <c r="D587" s="87" t="s">
        <v>9357</v>
      </c>
      <c r="E587" s="87" t="s">
        <v>9002</v>
      </c>
      <c r="F587" s="87" t="s">
        <v>7430</v>
      </c>
      <c r="G587" s="87" t="s">
        <v>7402</v>
      </c>
      <c r="H587" s="87" t="s">
        <v>7411</v>
      </c>
      <c r="I587" s="87" t="str">
        <f>+IFERROR(VLOOKUP($H587,'[2]NHÂN VIÊN'!$B:$C,2,0),"")</f>
        <v>Nguyễn Văn Vinh</v>
      </c>
      <c r="J587" s="87" t="str">
        <f t="shared" si="9"/>
        <v>Ci</v>
      </c>
      <c r="K587" s="87" t="s">
        <v>9003</v>
      </c>
      <c r="L587" s="87" t="s">
        <v>9003</v>
      </c>
      <c r="M587" s="87" t="str">
        <f>+IFERROR(VLOOKUP($K587,'[2]NHÂN VIÊN'!$H:$I,2,0),"")</f>
        <v>Dương Thị Kim Hồng</v>
      </c>
      <c r="N587" s="88" t="s">
        <v>9004</v>
      </c>
      <c r="O587" s="82"/>
    </row>
    <row r="588" spans="1:15" hidden="1" x14ac:dyDescent="0.25">
      <c r="A588" s="87" t="s">
        <v>9359</v>
      </c>
      <c r="B588" s="86" t="s">
        <v>9358</v>
      </c>
      <c r="C588" s="87" t="s">
        <v>9360</v>
      </c>
      <c r="D588" s="87" t="s">
        <v>9361</v>
      </c>
      <c r="E588" s="87" t="s">
        <v>9002</v>
      </c>
      <c r="F588" s="87" t="s">
        <v>8075</v>
      </c>
      <c r="G588" s="87" t="s">
        <v>7402</v>
      </c>
      <c r="H588" s="87" t="s">
        <v>7403</v>
      </c>
      <c r="I588" s="87" t="str">
        <f>+IFERROR(VLOOKUP($H588,'[2]NHÂN VIÊN'!$B:$C,2,0),"")</f>
        <v>Hứa Thị Ngọc Thơ</v>
      </c>
      <c r="J588" s="87" t="str">
        <f t="shared" si="9"/>
        <v>Ci</v>
      </c>
      <c r="K588" s="87" t="s">
        <v>9003</v>
      </c>
      <c r="L588" s="87" t="s">
        <v>9003</v>
      </c>
      <c r="M588" s="87" t="str">
        <f>+IFERROR(VLOOKUP($K588,'[2]NHÂN VIÊN'!$H:$I,2,0),"")</f>
        <v>Dương Thị Kim Hồng</v>
      </c>
      <c r="N588" s="88" t="s">
        <v>9004</v>
      </c>
      <c r="O588" s="82"/>
    </row>
    <row r="589" spans="1:15" hidden="1" x14ac:dyDescent="0.25">
      <c r="A589" s="87" t="s">
        <v>9363</v>
      </c>
      <c r="B589" s="86" t="s">
        <v>9362</v>
      </c>
      <c r="C589" s="87" t="s">
        <v>9364</v>
      </c>
      <c r="D589" s="87" t="s">
        <v>9365</v>
      </c>
      <c r="E589" s="87" t="s">
        <v>9002</v>
      </c>
      <c r="F589" s="87" t="s">
        <v>7442</v>
      </c>
      <c r="G589" s="87" t="s">
        <v>7402</v>
      </c>
      <c r="H589" s="87" t="s">
        <v>7403</v>
      </c>
      <c r="I589" s="87" t="str">
        <f>+IFERROR(VLOOKUP($H589,'[2]NHÂN VIÊN'!$B:$C,2,0),"")</f>
        <v>Hứa Thị Ngọc Thơ</v>
      </c>
      <c r="J589" s="87" t="str">
        <f t="shared" si="9"/>
        <v>Ci</v>
      </c>
      <c r="K589" s="87" t="s">
        <v>9003</v>
      </c>
      <c r="L589" s="87" t="s">
        <v>9003</v>
      </c>
      <c r="M589" s="87" t="str">
        <f>+IFERROR(VLOOKUP($K589,'[2]NHÂN VIÊN'!$H:$I,2,0),"")</f>
        <v>Dương Thị Kim Hồng</v>
      </c>
      <c r="N589" s="88" t="s">
        <v>7437</v>
      </c>
      <c r="O589" s="82"/>
    </row>
    <row r="590" spans="1:15" hidden="1" x14ac:dyDescent="0.25">
      <c r="A590" s="87" t="s">
        <v>9367</v>
      </c>
      <c r="B590" s="86" t="s">
        <v>9366</v>
      </c>
      <c r="C590" s="87" t="s">
        <v>9368</v>
      </c>
      <c r="D590" s="87" t="s">
        <v>9369</v>
      </c>
      <c r="E590" s="87" t="s">
        <v>9002</v>
      </c>
      <c r="F590" s="87" t="s">
        <v>7442</v>
      </c>
      <c r="G590" s="87" t="s">
        <v>7402</v>
      </c>
      <c r="H590" s="87" t="s">
        <v>7403</v>
      </c>
      <c r="I590" s="87" t="str">
        <f>+IFERROR(VLOOKUP($H590,'[2]NHÂN VIÊN'!$B:$C,2,0),"")</f>
        <v>Hứa Thị Ngọc Thơ</v>
      </c>
      <c r="J590" s="87" t="str">
        <f t="shared" si="9"/>
        <v>Ci</v>
      </c>
      <c r="K590" s="87" t="s">
        <v>9003</v>
      </c>
      <c r="L590" s="87" t="s">
        <v>9003</v>
      </c>
      <c r="M590" s="87" t="str">
        <f>+IFERROR(VLOOKUP($K590,'[2]NHÂN VIÊN'!$H:$I,2,0),"")</f>
        <v>Dương Thị Kim Hồng</v>
      </c>
      <c r="N590" s="88" t="s">
        <v>9004</v>
      </c>
      <c r="O590" s="82"/>
    </row>
    <row r="591" spans="1:15" hidden="1" x14ac:dyDescent="0.25">
      <c r="A591" s="87" t="s">
        <v>9371</v>
      </c>
      <c r="B591" s="86" t="s">
        <v>9370</v>
      </c>
      <c r="C591" s="87" t="s">
        <v>9372</v>
      </c>
      <c r="D591" s="87" t="s">
        <v>9373</v>
      </c>
      <c r="E591" s="87" t="s">
        <v>9002</v>
      </c>
      <c r="F591" s="87" t="s">
        <v>7410</v>
      </c>
      <c r="G591" s="87" t="s">
        <v>7402</v>
      </c>
      <c r="H591" s="87" t="s">
        <v>7411</v>
      </c>
      <c r="I591" s="87" t="str">
        <f>+IFERROR(VLOOKUP($H591,'[2]NHÂN VIÊN'!$B:$C,2,0),"")</f>
        <v>Nguyễn Văn Vinh</v>
      </c>
      <c r="J591" s="87" t="str">
        <f t="shared" si="9"/>
        <v>Ci</v>
      </c>
      <c r="K591" s="87" t="s">
        <v>9003</v>
      </c>
      <c r="L591" s="87" t="s">
        <v>9003</v>
      </c>
      <c r="M591" s="87" t="str">
        <f>+IFERROR(VLOOKUP($K591,'[2]NHÂN VIÊN'!$H:$I,2,0),"")</f>
        <v>Dương Thị Kim Hồng</v>
      </c>
      <c r="N591" s="88" t="s">
        <v>9004</v>
      </c>
      <c r="O591" s="82"/>
    </row>
    <row r="592" spans="1:15" hidden="1" x14ac:dyDescent="0.25">
      <c r="A592" s="87" t="s">
        <v>9375</v>
      </c>
      <c r="B592" s="86" t="s">
        <v>9374</v>
      </c>
      <c r="C592" s="87" t="s">
        <v>9376</v>
      </c>
      <c r="D592" s="87" t="s">
        <v>9377</v>
      </c>
      <c r="E592" s="87" t="s">
        <v>9002</v>
      </c>
      <c r="F592" s="87" t="s">
        <v>7903</v>
      </c>
      <c r="G592" s="87" t="s">
        <v>7402</v>
      </c>
      <c r="H592" s="87" t="s">
        <v>7436</v>
      </c>
      <c r="I592" s="87" t="str">
        <f>+IFERROR(VLOOKUP($H592,'[2]NHÂN VIÊN'!$B:$C,2,0),"")</f>
        <v>Nguyễn Quốc Thái</v>
      </c>
      <c r="J592" s="87" t="str">
        <f t="shared" si="9"/>
        <v>Ci</v>
      </c>
      <c r="K592" s="87" t="s">
        <v>9003</v>
      </c>
      <c r="L592" s="87" t="s">
        <v>9003</v>
      </c>
      <c r="M592" s="87" t="str">
        <f>+IFERROR(VLOOKUP($K592,'[2]NHÂN VIÊN'!$H:$I,2,0),"")</f>
        <v>Dương Thị Kim Hồng</v>
      </c>
      <c r="N592" s="88" t="s">
        <v>9004</v>
      </c>
      <c r="O592" s="82"/>
    </row>
    <row r="593" spans="1:15" hidden="1" x14ac:dyDescent="0.25">
      <c r="A593" s="87" t="s">
        <v>9379</v>
      </c>
      <c r="B593" s="86" t="s">
        <v>9378</v>
      </c>
      <c r="C593" s="87" t="s">
        <v>9380</v>
      </c>
      <c r="D593" s="87" t="s">
        <v>9381</v>
      </c>
      <c r="E593" s="87" t="s">
        <v>9002</v>
      </c>
      <c r="F593" s="87" t="s">
        <v>8059</v>
      </c>
      <c r="G593" s="87" t="s">
        <v>7402</v>
      </c>
      <c r="H593" s="87" t="s">
        <v>7436</v>
      </c>
      <c r="I593" s="87" t="str">
        <f>+IFERROR(VLOOKUP($H593,'[2]NHÂN VIÊN'!$B:$C,2,0),"")</f>
        <v>Nguyễn Quốc Thái</v>
      </c>
      <c r="J593" s="87" t="str">
        <f t="shared" si="9"/>
        <v>Ci</v>
      </c>
      <c r="K593" s="87" t="s">
        <v>9003</v>
      </c>
      <c r="L593" s="87" t="s">
        <v>9003</v>
      </c>
      <c r="M593" s="87" t="str">
        <f>+IFERROR(VLOOKUP($K593,'[2]NHÂN VIÊN'!$H:$I,2,0),"")</f>
        <v>Dương Thị Kim Hồng</v>
      </c>
      <c r="N593" s="88" t="s">
        <v>9004</v>
      </c>
      <c r="O593" s="82"/>
    </row>
    <row r="594" spans="1:15" hidden="1" x14ac:dyDescent="0.25">
      <c r="A594" s="87" t="s">
        <v>9383</v>
      </c>
      <c r="B594" s="86" t="s">
        <v>9382</v>
      </c>
      <c r="C594" s="87" t="s">
        <v>9384</v>
      </c>
      <c r="D594" s="87" t="s">
        <v>9385</v>
      </c>
      <c r="E594" s="87" t="s">
        <v>9002</v>
      </c>
      <c r="F594" s="87" t="s">
        <v>7442</v>
      </c>
      <c r="G594" s="87" t="s">
        <v>7402</v>
      </c>
      <c r="H594" s="87" t="s">
        <v>7403</v>
      </c>
      <c r="I594" s="87" t="str">
        <f>+IFERROR(VLOOKUP($H594,'[2]NHÂN VIÊN'!$B:$C,2,0),"")</f>
        <v>Hứa Thị Ngọc Thơ</v>
      </c>
      <c r="J594" s="87" t="str">
        <f t="shared" si="9"/>
        <v>Ci</v>
      </c>
      <c r="K594" s="87" t="s">
        <v>9003</v>
      </c>
      <c r="L594" s="87" t="s">
        <v>9003</v>
      </c>
      <c r="M594" s="87" t="str">
        <f>+IFERROR(VLOOKUP($K594,'[2]NHÂN VIÊN'!$H:$I,2,0),"")</f>
        <v>Dương Thị Kim Hồng</v>
      </c>
      <c r="N594" s="88" t="s">
        <v>9004</v>
      </c>
      <c r="O594" s="82"/>
    </row>
    <row r="595" spans="1:15" hidden="1" x14ac:dyDescent="0.25">
      <c r="A595" s="87" t="s">
        <v>9387</v>
      </c>
      <c r="B595" s="86" t="s">
        <v>9386</v>
      </c>
      <c r="C595" s="87" t="s">
        <v>9388</v>
      </c>
      <c r="D595" s="87" t="s">
        <v>9389</v>
      </c>
      <c r="E595" s="87" t="s">
        <v>9002</v>
      </c>
      <c r="F595" s="87" t="s">
        <v>8248</v>
      </c>
      <c r="G595" s="87" t="s">
        <v>7402</v>
      </c>
      <c r="H595" s="87" t="s">
        <v>7411</v>
      </c>
      <c r="I595" s="87" t="str">
        <f>+IFERROR(VLOOKUP($H595,'[2]NHÂN VIÊN'!$B:$C,2,0),"")</f>
        <v>Nguyễn Văn Vinh</v>
      </c>
      <c r="J595" s="87" t="str">
        <f t="shared" si="9"/>
        <v>Ci</v>
      </c>
      <c r="K595" s="87" t="s">
        <v>9003</v>
      </c>
      <c r="L595" s="87" t="s">
        <v>9003</v>
      </c>
      <c r="M595" s="87" t="str">
        <f>+IFERROR(VLOOKUP($K595,'[2]NHÂN VIÊN'!$H:$I,2,0),"")</f>
        <v>Dương Thị Kim Hồng</v>
      </c>
      <c r="N595" s="88" t="s">
        <v>9004</v>
      </c>
      <c r="O595" s="82"/>
    </row>
    <row r="596" spans="1:15" hidden="1" x14ac:dyDescent="0.25">
      <c r="A596" s="87" t="s">
        <v>9391</v>
      </c>
      <c r="B596" s="86" t="s">
        <v>9390</v>
      </c>
      <c r="C596" s="87" t="s">
        <v>9392</v>
      </c>
      <c r="D596" s="87" t="s">
        <v>9393</v>
      </c>
      <c r="E596" s="87" t="s">
        <v>9002</v>
      </c>
      <c r="F596" s="87" t="s">
        <v>7472</v>
      </c>
      <c r="G596" s="87" t="s">
        <v>7402</v>
      </c>
      <c r="H596" s="87" t="s">
        <v>7436</v>
      </c>
      <c r="I596" s="87" t="str">
        <f>+IFERROR(VLOOKUP($H596,'[2]NHÂN VIÊN'!$B:$C,2,0),"")</f>
        <v>Nguyễn Quốc Thái</v>
      </c>
      <c r="J596" s="87" t="str">
        <f t="shared" si="9"/>
        <v>Ci</v>
      </c>
      <c r="K596" s="87" t="s">
        <v>9003</v>
      </c>
      <c r="L596" s="87" t="s">
        <v>9003</v>
      </c>
      <c r="M596" s="87" t="str">
        <f>+IFERROR(VLOOKUP($K596,'[2]NHÂN VIÊN'!$H:$I,2,0),"")</f>
        <v>Dương Thị Kim Hồng</v>
      </c>
      <c r="N596" s="88" t="s">
        <v>9004</v>
      </c>
      <c r="O596" s="82"/>
    </row>
    <row r="597" spans="1:15" hidden="1" x14ac:dyDescent="0.25">
      <c r="A597" s="87" t="s">
        <v>9395</v>
      </c>
      <c r="B597" s="86" t="s">
        <v>9394</v>
      </c>
      <c r="C597" s="87" t="s">
        <v>9396</v>
      </c>
      <c r="D597" s="87" t="s">
        <v>9397</v>
      </c>
      <c r="E597" s="87" t="s">
        <v>9002</v>
      </c>
      <c r="F597" s="87" t="s">
        <v>7499</v>
      </c>
      <c r="G597" s="87" t="s">
        <v>7402</v>
      </c>
      <c r="H597" s="87" t="s">
        <v>7436</v>
      </c>
      <c r="I597" s="87" t="str">
        <f>+IFERROR(VLOOKUP($H597,'[2]NHÂN VIÊN'!$B:$C,2,0),"")</f>
        <v>Nguyễn Quốc Thái</v>
      </c>
      <c r="J597" s="87" t="str">
        <f t="shared" si="9"/>
        <v>Ci</v>
      </c>
      <c r="K597" s="87" t="s">
        <v>9003</v>
      </c>
      <c r="L597" s="87" t="s">
        <v>9003</v>
      </c>
      <c r="M597" s="87" t="str">
        <f>+IFERROR(VLOOKUP($K597,'[2]NHÂN VIÊN'!$H:$I,2,0),"")</f>
        <v>Dương Thị Kim Hồng</v>
      </c>
      <c r="N597" s="88" t="s">
        <v>9004</v>
      </c>
      <c r="O597" s="82"/>
    </row>
    <row r="598" spans="1:15" hidden="1" x14ac:dyDescent="0.25">
      <c r="A598" s="87" t="s">
        <v>9399</v>
      </c>
      <c r="B598" s="86" t="s">
        <v>9398</v>
      </c>
      <c r="C598" s="87" t="s">
        <v>9400</v>
      </c>
      <c r="D598" s="87" t="s">
        <v>9401</v>
      </c>
      <c r="E598" s="87" t="s">
        <v>9002</v>
      </c>
      <c r="F598" s="87" t="s">
        <v>7513</v>
      </c>
      <c r="G598" s="87" t="s">
        <v>7402</v>
      </c>
      <c r="H598" s="87" t="s">
        <v>7418</v>
      </c>
      <c r="I598" s="87" t="str">
        <f>+IFERROR(VLOOKUP($H598,'[2]NHÂN VIÊN'!$B:$C,2,0),"")</f>
        <v>Trần Hạo Nhị</v>
      </c>
      <c r="J598" s="87" t="str">
        <f t="shared" si="9"/>
        <v>Ci</v>
      </c>
      <c r="K598" s="87" t="s">
        <v>9003</v>
      </c>
      <c r="L598" s="87" t="s">
        <v>9003</v>
      </c>
      <c r="M598" s="87" t="str">
        <f>+IFERROR(VLOOKUP($K598,'[2]NHÂN VIÊN'!$H:$I,2,0),"")</f>
        <v>Dương Thị Kim Hồng</v>
      </c>
      <c r="N598" s="88" t="s">
        <v>9004</v>
      </c>
      <c r="O598" s="82"/>
    </row>
    <row r="599" spans="1:15" hidden="1" x14ac:dyDescent="0.25">
      <c r="A599" s="87" t="s">
        <v>9403</v>
      </c>
      <c r="B599" s="86" t="s">
        <v>9402</v>
      </c>
      <c r="C599" s="87" t="s">
        <v>9404</v>
      </c>
      <c r="D599" s="87" t="s">
        <v>9405</v>
      </c>
      <c r="E599" s="87" t="s">
        <v>9002</v>
      </c>
      <c r="F599" s="87" t="s">
        <v>7903</v>
      </c>
      <c r="G599" s="87" t="s">
        <v>7402</v>
      </c>
      <c r="H599" s="87" t="s">
        <v>7436</v>
      </c>
      <c r="I599" s="87" t="str">
        <f>+IFERROR(VLOOKUP($H599,'[2]NHÂN VIÊN'!$B:$C,2,0),"")</f>
        <v>Nguyễn Quốc Thái</v>
      </c>
      <c r="J599" s="87" t="str">
        <f t="shared" si="9"/>
        <v>Ci</v>
      </c>
      <c r="K599" s="87" t="s">
        <v>9003</v>
      </c>
      <c r="L599" s="87" t="s">
        <v>9003</v>
      </c>
      <c r="M599" s="87" t="str">
        <f>+IFERROR(VLOOKUP($K599,'[2]NHÂN VIÊN'!$H:$I,2,0),"")</f>
        <v>Dương Thị Kim Hồng</v>
      </c>
      <c r="N599" s="88" t="s">
        <v>9004</v>
      </c>
      <c r="O599" s="82"/>
    </row>
    <row r="600" spans="1:15" hidden="1" x14ac:dyDescent="0.25">
      <c r="A600" s="87" t="s">
        <v>9407</v>
      </c>
      <c r="B600" s="86" t="s">
        <v>9406</v>
      </c>
      <c r="C600" s="87" t="s">
        <v>9408</v>
      </c>
      <c r="D600" s="87" t="s">
        <v>9409</v>
      </c>
      <c r="E600" s="87" t="s">
        <v>9002</v>
      </c>
      <c r="F600" s="87" t="s">
        <v>7513</v>
      </c>
      <c r="G600" s="87" t="s">
        <v>7402</v>
      </c>
      <c r="H600" s="87" t="s">
        <v>7418</v>
      </c>
      <c r="I600" s="87" t="str">
        <f>+IFERROR(VLOOKUP($H600,'[2]NHÂN VIÊN'!$B:$C,2,0),"")</f>
        <v>Trần Hạo Nhị</v>
      </c>
      <c r="J600" s="87" t="str">
        <f t="shared" si="9"/>
        <v>Ci</v>
      </c>
      <c r="K600" s="87" t="s">
        <v>9003</v>
      </c>
      <c r="L600" s="87" t="s">
        <v>9003</v>
      </c>
      <c r="M600" s="87" t="str">
        <f>+IFERROR(VLOOKUP($K600,'[2]NHÂN VIÊN'!$H:$I,2,0),"")</f>
        <v>Dương Thị Kim Hồng</v>
      </c>
      <c r="N600" s="88" t="s">
        <v>9004</v>
      </c>
      <c r="O600" s="82"/>
    </row>
    <row r="601" spans="1:15" hidden="1" x14ac:dyDescent="0.25">
      <c r="A601" s="87" t="s">
        <v>9411</v>
      </c>
      <c r="B601" s="86" t="s">
        <v>9410</v>
      </c>
      <c r="C601" s="87" t="s">
        <v>9412</v>
      </c>
      <c r="D601" s="87" t="s">
        <v>9413</v>
      </c>
      <c r="E601" s="87" t="s">
        <v>9002</v>
      </c>
      <c r="F601" s="87" t="s">
        <v>7938</v>
      </c>
      <c r="G601" s="87" t="s">
        <v>7402</v>
      </c>
      <c r="H601" s="87" t="s">
        <v>7436</v>
      </c>
      <c r="I601" s="87" t="str">
        <f>+IFERROR(VLOOKUP($H601,'[2]NHÂN VIÊN'!$B:$C,2,0),"")</f>
        <v>Nguyễn Quốc Thái</v>
      </c>
      <c r="J601" s="87" t="str">
        <f t="shared" si="9"/>
        <v>Ci</v>
      </c>
      <c r="K601" s="87" t="s">
        <v>9003</v>
      </c>
      <c r="L601" s="87" t="s">
        <v>9003</v>
      </c>
      <c r="M601" s="87" t="str">
        <f>+IFERROR(VLOOKUP($K601,'[2]NHÂN VIÊN'!$H:$I,2,0),"")</f>
        <v>Dương Thị Kim Hồng</v>
      </c>
      <c r="N601" s="88" t="s">
        <v>9004</v>
      </c>
      <c r="O601" s="82"/>
    </row>
    <row r="602" spans="1:15" hidden="1" x14ac:dyDescent="0.25">
      <c r="A602" s="87" t="s">
        <v>9415</v>
      </c>
      <c r="B602" s="86" t="s">
        <v>9414</v>
      </c>
      <c r="C602" s="87" t="s">
        <v>9416</v>
      </c>
      <c r="D602" s="87" t="s">
        <v>9417</v>
      </c>
      <c r="E602" s="87" t="s">
        <v>9002</v>
      </c>
      <c r="F602" s="87" t="s">
        <v>7442</v>
      </c>
      <c r="G602" s="87" t="s">
        <v>7402</v>
      </c>
      <c r="H602" s="87" t="s">
        <v>7403</v>
      </c>
      <c r="I602" s="87" t="str">
        <f>+IFERROR(VLOOKUP($H602,'[2]NHÂN VIÊN'!$B:$C,2,0),"")</f>
        <v>Hứa Thị Ngọc Thơ</v>
      </c>
      <c r="J602" s="87" t="str">
        <f t="shared" si="9"/>
        <v>Ci</v>
      </c>
      <c r="K602" s="87" t="s">
        <v>9003</v>
      </c>
      <c r="L602" s="87" t="s">
        <v>9003</v>
      </c>
      <c r="M602" s="87" t="str">
        <f>+IFERROR(VLOOKUP($K602,'[2]NHÂN VIÊN'!$H:$I,2,0),"")</f>
        <v>Dương Thị Kim Hồng</v>
      </c>
      <c r="N602" s="88" t="s">
        <v>9004</v>
      </c>
      <c r="O602" s="82"/>
    </row>
    <row r="603" spans="1:15" hidden="1" x14ac:dyDescent="0.25">
      <c r="A603" s="87" t="s">
        <v>9419</v>
      </c>
      <c r="B603" s="86" t="s">
        <v>9418</v>
      </c>
      <c r="C603" s="87" t="s">
        <v>9420</v>
      </c>
      <c r="D603" s="87" t="s">
        <v>9421</v>
      </c>
      <c r="E603" s="87" t="s">
        <v>9002</v>
      </c>
      <c r="F603" s="87" t="s">
        <v>7490</v>
      </c>
      <c r="G603" s="87" t="s">
        <v>7402</v>
      </c>
      <c r="H603" s="87" t="s">
        <v>7418</v>
      </c>
      <c r="I603" s="87" t="str">
        <f>+IFERROR(VLOOKUP($H603,'[2]NHÂN VIÊN'!$B:$C,2,0),"")</f>
        <v>Trần Hạo Nhị</v>
      </c>
      <c r="J603" s="87" t="str">
        <f t="shared" si="9"/>
        <v>Ci</v>
      </c>
      <c r="K603" s="87" t="s">
        <v>9003</v>
      </c>
      <c r="L603" s="87" t="s">
        <v>9003</v>
      </c>
      <c r="M603" s="87" t="str">
        <f>+IFERROR(VLOOKUP($K603,'[2]NHÂN VIÊN'!$H:$I,2,0),"")</f>
        <v>Dương Thị Kim Hồng</v>
      </c>
      <c r="N603" s="88" t="s">
        <v>9004</v>
      </c>
      <c r="O603" s="82"/>
    </row>
    <row r="604" spans="1:15" hidden="1" x14ac:dyDescent="0.25">
      <c r="A604" s="87" t="s">
        <v>9423</v>
      </c>
      <c r="B604" s="86" t="s">
        <v>9422</v>
      </c>
      <c r="C604" s="87" t="s">
        <v>9424</v>
      </c>
      <c r="D604" s="87" t="s">
        <v>9425</v>
      </c>
      <c r="E604" s="87" t="s">
        <v>9002</v>
      </c>
      <c r="F604" s="87" t="s">
        <v>7499</v>
      </c>
      <c r="G604" s="87" t="s">
        <v>7402</v>
      </c>
      <c r="H604" s="87" t="s">
        <v>7436</v>
      </c>
      <c r="I604" s="87" t="str">
        <f>+IFERROR(VLOOKUP($H604,'[2]NHÂN VIÊN'!$B:$C,2,0),"")</f>
        <v>Nguyễn Quốc Thái</v>
      </c>
      <c r="J604" s="87" t="str">
        <f t="shared" si="9"/>
        <v>Ci</v>
      </c>
      <c r="K604" s="87" t="s">
        <v>9003</v>
      </c>
      <c r="L604" s="87" t="s">
        <v>9003</v>
      </c>
      <c r="M604" s="87" t="str">
        <f>+IFERROR(VLOOKUP($K604,'[2]NHÂN VIÊN'!$H:$I,2,0),"")</f>
        <v>Dương Thị Kim Hồng</v>
      </c>
      <c r="N604" s="88" t="s">
        <v>9004</v>
      </c>
      <c r="O604" s="82"/>
    </row>
    <row r="605" spans="1:15" hidden="1" x14ac:dyDescent="0.25">
      <c r="A605" s="87" t="s">
        <v>9427</v>
      </c>
      <c r="B605" s="86" t="s">
        <v>9426</v>
      </c>
      <c r="C605" s="87" t="s">
        <v>9428</v>
      </c>
      <c r="D605" s="87" t="s">
        <v>9429</v>
      </c>
      <c r="E605" s="87" t="s">
        <v>9002</v>
      </c>
      <c r="F605" s="87" t="s">
        <v>7424</v>
      </c>
      <c r="G605" s="87" t="s">
        <v>7424</v>
      </c>
      <c r="H605" s="87" t="s">
        <v>7425</v>
      </c>
      <c r="I605" s="87" t="str">
        <f>+IFERROR(VLOOKUP($H605,'[2]NHÂN VIÊN'!$B:$C,2,0),"")</f>
        <v>Trần Cao Hoàng Tâm</v>
      </c>
      <c r="J605" s="87" t="str">
        <f t="shared" ref="J605:J636" si="10">+LEFT($B605,2)</f>
        <v>Ci</v>
      </c>
      <c r="K605" s="87" t="s">
        <v>9003</v>
      </c>
      <c r="L605" s="87" t="s">
        <v>9003</v>
      </c>
      <c r="M605" s="87" t="str">
        <f>+IFERROR(VLOOKUP($K605,'[2]NHÂN VIÊN'!$H:$I,2,0),"")</f>
        <v>Dương Thị Kim Hồng</v>
      </c>
      <c r="N605" s="88" t="s">
        <v>9004</v>
      </c>
      <c r="O605" s="82"/>
    </row>
    <row r="606" spans="1:15" hidden="1" x14ac:dyDescent="0.25">
      <c r="A606" s="87" t="s">
        <v>9431</v>
      </c>
      <c r="B606" s="86" t="s">
        <v>9430</v>
      </c>
      <c r="C606" s="87" t="s">
        <v>9432</v>
      </c>
      <c r="D606" s="87" t="s">
        <v>9433</v>
      </c>
      <c r="E606" s="87" t="s">
        <v>9002</v>
      </c>
      <c r="F606" s="87" t="s">
        <v>7903</v>
      </c>
      <c r="G606" s="87" t="s">
        <v>7402</v>
      </c>
      <c r="H606" s="87" t="s">
        <v>7436</v>
      </c>
      <c r="I606" s="87" t="str">
        <f>+IFERROR(VLOOKUP($H606,'[2]NHÂN VIÊN'!$B:$C,2,0),"")</f>
        <v>Nguyễn Quốc Thái</v>
      </c>
      <c r="J606" s="87" t="str">
        <f t="shared" si="10"/>
        <v>Ci</v>
      </c>
      <c r="K606" s="87" t="s">
        <v>9003</v>
      </c>
      <c r="L606" s="87" t="s">
        <v>9003</v>
      </c>
      <c r="M606" s="87" t="str">
        <f>+IFERROR(VLOOKUP($K606,'[2]NHÂN VIÊN'!$H:$I,2,0),"")</f>
        <v>Dương Thị Kim Hồng</v>
      </c>
      <c r="N606" s="88" t="s">
        <v>9004</v>
      </c>
      <c r="O606" s="82"/>
    </row>
    <row r="607" spans="1:15" hidden="1" x14ac:dyDescent="0.25">
      <c r="A607" s="87" t="s">
        <v>9435</v>
      </c>
      <c r="B607" s="86" t="s">
        <v>9434</v>
      </c>
      <c r="C607" s="87" t="s">
        <v>9436</v>
      </c>
      <c r="D607" s="87" t="s">
        <v>9437</v>
      </c>
      <c r="E607" s="87" t="s">
        <v>9002</v>
      </c>
      <c r="F607" s="87" t="s">
        <v>7490</v>
      </c>
      <c r="G607" s="87" t="s">
        <v>7402</v>
      </c>
      <c r="H607" s="87" t="s">
        <v>7418</v>
      </c>
      <c r="I607" s="87" t="str">
        <f>+IFERROR(VLOOKUP($H607,'[2]NHÂN VIÊN'!$B:$C,2,0),"")</f>
        <v>Trần Hạo Nhị</v>
      </c>
      <c r="J607" s="87" t="str">
        <f t="shared" si="10"/>
        <v>Ci</v>
      </c>
      <c r="K607" s="87" t="s">
        <v>9003</v>
      </c>
      <c r="L607" s="87" t="s">
        <v>9003</v>
      </c>
      <c r="M607" s="87" t="str">
        <f>+IFERROR(VLOOKUP($K607,'[2]NHÂN VIÊN'!$H:$I,2,0),"")</f>
        <v>Dương Thị Kim Hồng</v>
      </c>
      <c r="N607" s="88" t="s">
        <v>9004</v>
      </c>
      <c r="O607" s="82"/>
    </row>
    <row r="608" spans="1:15" hidden="1" x14ac:dyDescent="0.25">
      <c r="A608" s="87" t="s">
        <v>9439</v>
      </c>
      <c r="B608" s="86" t="s">
        <v>9438</v>
      </c>
      <c r="C608" s="87" t="s">
        <v>9440</v>
      </c>
      <c r="D608" s="87" t="s">
        <v>9441</v>
      </c>
      <c r="E608" s="87" t="s">
        <v>9002</v>
      </c>
      <c r="F608" s="87" t="s">
        <v>7442</v>
      </c>
      <c r="G608" s="87" t="s">
        <v>7402</v>
      </c>
      <c r="H608" s="87" t="s">
        <v>7403</v>
      </c>
      <c r="I608" s="87" t="str">
        <f>+IFERROR(VLOOKUP($H608,'[2]NHÂN VIÊN'!$B:$C,2,0),"")</f>
        <v>Hứa Thị Ngọc Thơ</v>
      </c>
      <c r="J608" s="87" t="str">
        <f t="shared" si="10"/>
        <v>Ci</v>
      </c>
      <c r="K608" s="87" t="s">
        <v>9003</v>
      </c>
      <c r="L608" s="87" t="s">
        <v>9003</v>
      </c>
      <c r="M608" s="87" t="str">
        <f>+IFERROR(VLOOKUP($K608,'[2]NHÂN VIÊN'!$H:$I,2,0),"")</f>
        <v>Dương Thị Kim Hồng</v>
      </c>
      <c r="N608" s="88" t="s">
        <v>7405</v>
      </c>
      <c r="O608" s="82"/>
    </row>
    <row r="609" spans="1:15" hidden="1" x14ac:dyDescent="0.25">
      <c r="A609" s="87" t="s">
        <v>9443</v>
      </c>
      <c r="B609" s="86" t="s">
        <v>9442</v>
      </c>
      <c r="C609" s="87" t="s">
        <v>9444</v>
      </c>
      <c r="D609" s="87" t="s">
        <v>9445</v>
      </c>
      <c r="E609" s="87" t="s">
        <v>9002</v>
      </c>
      <c r="F609" s="87" t="s">
        <v>7410</v>
      </c>
      <c r="G609" s="87" t="s">
        <v>7402</v>
      </c>
      <c r="H609" s="87" t="s">
        <v>7411</v>
      </c>
      <c r="I609" s="87" t="str">
        <f>+IFERROR(VLOOKUP($H609,'[2]NHÂN VIÊN'!$B:$C,2,0),"")</f>
        <v>Nguyễn Văn Vinh</v>
      </c>
      <c r="J609" s="87" t="str">
        <f t="shared" si="10"/>
        <v>Ci</v>
      </c>
      <c r="K609" s="87" t="s">
        <v>9003</v>
      </c>
      <c r="L609" s="87" t="s">
        <v>9003</v>
      </c>
      <c r="M609" s="87" t="str">
        <f>+IFERROR(VLOOKUP($K609,'[2]NHÂN VIÊN'!$H:$I,2,0),"")</f>
        <v>Dương Thị Kim Hồng</v>
      </c>
      <c r="N609" s="88" t="s">
        <v>9004</v>
      </c>
      <c r="O609" s="82"/>
    </row>
    <row r="610" spans="1:15" hidden="1" x14ac:dyDescent="0.25">
      <c r="A610" s="87" t="s">
        <v>9447</v>
      </c>
      <c r="B610" s="86" t="s">
        <v>9446</v>
      </c>
      <c r="C610" s="87" t="s">
        <v>9448</v>
      </c>
      <c r="D610" s="87" t="s">
        <v>9449</v>
      </c>
      <c r="E610" s="87" t="s">
        <v>9002</v>
      </c>
      <c r="F610" s="87" t="s">
        <v>7666</v>
      </c>
      <c r="G610" s="87" t="s">
        <v>7402</v>
      </c>
      <c r="H610" s="87" t="s">
        <v>7403</v>
      </c>
      <c r="I610" s="87" t="str">
        <f>+IFERROR(VLOOKUP($H610,'[2]NHÂN VIÊN'!$B:$C,2,0),"")</f>
        <v>Hứa Thị Ngọc Thơ</v>
      </c>
      <c r="J610" s="87" t="str">
        <f t="shared" si="10"/>
        <v>Ci</v>
      </c>
      <c r="K610" s="87" t="s">
        <v>9003</v>
      </c>
      <c r="L610" s="87" t="s">
        <v>9003</v>
      </c>
      <c r="M610" s="87" t="str">
        <f>+IFERROR(VLOOKUP($K610,'[2]NHÂN VIÊN'!$H:$I,2,0),"")</f>
        <v>Dương Thị Kim Hồng</v>
      </c>
      <c r="N610" s="88" t="s">
        <v>7405</v>
      </c>
      <c r="O610" s="82"/>
    </row>
    <row r="611" spans="1:15" hidden="1" x14ac:dyDescent="0.25">
      <c r="A611" s="87" t="s">
        <v>9451</v>
      </c>
      <c r="B611" s="86" t="s">
        <v>9450</v>
      </c>
      <c r="C611" s="87" t="s">
        <v>9452</v>
      </c>
      <c r="D611" s="87" t="s">
        <v>9453</v>
      </c>
      <c r="E611" s="87" t="s">
        <v>9002</v>
      </c>
      <c r="F611" s="87" t="s">
        <v>7472</v>
      </c>
      <c r="G611" s="87" t="s">
        <v>7402</v>
      </c>
      <c r="H611" s="87" t="s">
        <v>7436</v>
      </c>
      <c r="I611" s="87" t="str">
        <f>+IFERROR(VLOOKUP($H611,'[2]NHÂN VIÊN'!$B:$C,2,0),"")</f>
        <v>Nguyễn Quốc Thái</v>
      </c>
      <c r="J611" s="87" t="str">
        <f t="shared" si="10"/>
        <v>Ci</v>
      </c>
      <c r="K611" s="87" t="s">
        <v>9003</v>
      </c>
      <c r="L611" s="87" t="s">
        <v>9003</v>
      </c>
      <c r="M611" s="87" t="str">
        <f>+IFERROR(VLOOKUP($K611,'[2]NHÂN VIÊN'!$H:$I,2,0),"")</f>
        <v>Dương Thị Kim Hồng</v>
      </c>
      <c r="N611" s="88" t="s">
        <v>7405</v>
      </c>
      <c r="O611" s="82"/>
    </row>
    <row r="612" spans="1:15" hidden="1" x14ac:dyDescent="0.25">
      <c r="A612" s="87" t="s">
        <v>9455</v>
      </c>
      <c r="B612" s="86" t="s">
        <v>9454</v>
      </c>
      <c r="C612" s="87" t="s">
        <v>9456</v>
      </c>
      <c r="D612" s="87" t="s">
        <v>9457</v>
      </c>
      <c r="E612" s="87" t="s">
        <v>9002</v>
      </c>
      <c r="F612" s="87" t="s">
        <v>7472</v>
      </c>
      <c r="G612" s="87" t="s">
        <v>7402</v>
      </c>
      <c r="H612" s="87" t="s">
        <v>7436</v>
      </c>
      <c r="I612" s="87" t="str">
        <f>+IFERROR(VLOOKUP($H612,'[2]NHÂN VIÊN'!$B:$C,2,0),"")</f>
        <v>Nguyễn Quốc Thái</v>
      </c>
      <c r="J612" s="87" t="str">
        <f t="shared" si="10"/>
        <v>Ci</v>
      </c>
      <c r="K612" s="87" t="s">
        <v>9003</v>
      </c>
      <c r="L612" s="87" t="s">
        <v>9003</v>
      </c>
      <c r="M612" s="87" t="str">
        <f>+IFERROR(VLOOKUP($K612,'[2]NHÂN VIÊN'!$H:$I,2,0),"")</f>
        <v>Dương Thị Kim Hồng</v>
      </c>
      <c r="N612" s="88" t="s">
        <v>9004</v>
      </c>
      <c r="O612" s="82"/>
    </row>
    <row r="613" spans="1:15" hidden="1" x14ac:dyDescent="0.25">
      <c r="A613" s="87" t="s">
        <v>9459</v>
      </c>
      <c r="B613" s="86" t="s">
        <v>9458</v>
      </c>
      <c r="C613" s="87" t="s">
        <v>9460</v>
      </c>
      <c r="D613" s="87" t="s">
        <v>9461</v>
      </c>
      <c r="E613" s="87" t="s">
        <v>9002</v>
      </c>
      <c r="F613" s="87" t="s">
        <v>7442</v>
      </c>
      <c r="G613" s="87" t="s">
        <v>7402</v>
      </c>
      <c r="H613" s="87" t="s">
        <v>7403</v>
      </c>
      <c r="I613" s="87" t="str">
        <f>+IFERROR(VLOOKUP($H613,'[2]NHÂN VIÊN'!$B:$C,2,0),"")</f>
        <v>Hứa Thị Ngọc Thơ</v>
      </c>
      <c r="J613" s="87" t="str">
        <f t="shared" si="10"/>
        <v>Ci</v>
      </c>
      <c r="K613" s="87" t="s">
        <v>9003</v>
      </c>
      <c r="L613" s="87" t="s">
        <v>9003</v>
      </c>
      <c r="M613" s="87" t="str">
        <f>+IFERROR(VLOOKUP($K613,'[2]NHÂN VIÊN'!$H:$I,2,0),"")</f>
        <v>Dương Thị Kim Hồng</v>
      </c>
      <c r="N613" s="88" t="s">
        <v>9004</v>
      </c>
      <c r="O613" s="82"/>
    </row>
    <row r="614" spans="1:15" hidden="1" x14ac:dyDescent="0.25">
      <c r="A614" s="87" t="s">
        <v>9463</v>
      </c>
      <c r="B614" s="86" t="s">
        <v>9462</v>
      </c>
      <c r="C614" s="87" t="s">
        <v>9464</v>
      </c>
      <c r="D614" s="87" t="s">
        <v>9465</v>
      </c>
      <c r="E614" s="87" t="s">
        <v>9002</v>
      </c>
      <c r="F614" s="87" t="s">
        <v>7527</v>
      </c>
      <c r="G614" s="87" t="s">
        <v>7402</v>
      </c>
      <c r="H614" s="87" t="s">
        <v>7411</v>
      </c>
      <c r="I614" s="87" t="str">
        <f>+IFERROR(VLOOKUP($H614,'[2]NHÂN VIÊN'!$B:$C,2,0),"")</f>
        <v>Nguyễn Văn Vinh</v>
      </c>
      <c r="J614" s="87" t="str">
        <f t="shared" si="10"/>
        <v>Ci</v>
      </c>
      <c r="K614" s="87" t="s">
        <v>9003</v>
      </c>
      <c r="L614" s="87" t="s">
        <v>9003</v>
      </c>
      <c r="M614" s="87" t="str">
        <f>+IFERROR(VLOOKUP($K614,'[2]NHÂN VIÊN'!$H:$I,2,0),"")</f>
        <v>Dương Thị Kim Hồng</v>
      </c>
      <c r="N614" s="88" t="s">
        <v>9004</v>
      </c>
      <c r="O614" s="82"/>
    </row>
    <row r="615" spans="1:15" hidden="1" x14ac:dyDescent="0.25">
      <c r="A615" s="87" t="s">
        <v>9467</v>
      </c>
      <c r="B615" s="86" t="s">
        <v>9466</v>
      </c>
      <c r="C615" s="87" t="s">
        <v>9468</v>
      </c>
      <c r="D615" s="87" t="s">
        <v>9469</v>
      </c>
      <c r="E615" s="87" t="s">
        <v>9002</v>
      </c>
      <c r="F615" s="87" t="s">
        <v>7490</v>
      </c>
      <c r="G615" s="87" t="s">
        <v>7402</v>
      </c>
      <c r="H615" s="87" t="s">
        <v>7418</v>
      </c>
      <c r="I615" s="87" t="str">
        <f>+IFERROR(VLOOKUP($H615,'[2]NHÂN VIÊN'!$B:$C,2,0),"")</f>
        <v>Trần Hạo Nhị</v>
      </c>
      <c r="J615" s="87" t="str">
        <f t="shared" si="10"/>
        <v>Ci</v>
      </c>
      <c r="K615" s="87" t="s">
        <v>9003</v>
      </c>
      <c r="L615" s="87" t="s">
        <v>9003</v>
      </c>
      <c r="M615" s="87" t="str">
        <f>+IFERROR(VLOOKUP($K615,'[2]NHÂN VIÊN'!$H:$I,2,0),"")</f>
        <v>Dương Thị Kim Hồng</v>
      </c>
      <c r="N615" s="88" t="s">
        <v>9004</v>
      </c>
      <c r="O615" s="82"/>
    </row>
    <row r="616" spans="1:15" hidden="1" x14ac:dyDescent="0.25">
      <c r="A616" s="87" t="s">
        <v>9471</v>
      </c>
      <c r="B616" s="86" t="s">
        <v>9470</v>
      </c>
      <c r="C616" s="87" t="s">
        <v>9472</v>
      </c>
      <c r="D616" s="87" t="s">
        <v>9473</v>
      </c>
      <c r="E616" s="87" t="s">
        <v>9002</v>
      </c>
      <c r="F616" s="87" t="s">
        <v>9474</v>
      </c>
      <c r="G616" s="87" t="s">
        <v>7402</v>
      </c>
      <c r="H616" s="87" t="s">
        <v>7411</v>
      </c>
      <c r="I616" s="87" t="str">
        <f>+IFERROR(VLOOKUP($H616,'[2]NHÂN VIÊN'!$B:$C,2,0),"")</f>
        <v>Nguyễn Văn Vinh</v>
      </c>
      <c r="J616" s="87" t="str">
        <f t="shared" si="10"/>
        <v>Ci</v>
      </c>
      <c r="K616" s="87" t="s">
        <v>9003</v>
      </c>
      <c r="L616" s="87" t="s">
        <v>9003</v>
      </c>
      <c r="M616" s="87" t="str">
        <f>+IFERROR(VLOOKUP($K616,'[2]NHÂN VIÊN'!$H:$I,2,0),"")</f>
        <v>Dương Thị Kim Hồng</v>
      </c>
      <c r="N616" s="88" t="s">
        <v>9004</v>
      </c>
      <c r="O616" s="82"/>
    </row>
    <row r="617" spans="1:15" hidden="1" x14ac:dyDescent="0.25">
      <c r="A617" s="87" t="s">
        <v>9476</v>
      </c>
      <c r="B617" s="86" t="s">
        <v>9475</v>
      </c>
      <c r="C617" s="87" t="s">
        <v>9477</v>
      </c>
      <c r="D617" s="87" t="s">
        <v>9478</v>
      </c>
      <c r="E617" s="87" t="s">
        <v>9002</v>
      </c>
      <c r="F617" s="87" t="s">
        <v>7938</v>
      </c>
      <c r="G617" s="87" t="s">
        <v>7402</v>
      </c>
      <c r="H617" s="87" t="s">
        <v>7436</v>
      </c>
      <c r="I617" s="87" t="str">
        <f>+IFERROR(VLOOKUP($H617,'[2]NHÂN VIÊN'!$B:$C,2,0),"")</f>
        <v>Nguyễn Quốc Thái</v>
      </c>
      <c r="J617" s="87" t="str">
        <f t="shared" si="10"/>
        <v>Ci</v>
      </c>
      <c r="K617" s="87" t="s">
        <v>9003</v>
      </c>
      <c r="L617" s="87" t="s">
        <v>9003</v>
      </c>
      <c r="M617" s="87" t="str">
        <f>+IFERROR(VLOOKUP($K617,'[2]NHÂN VIÊN'!$H:$I,2,0),"")</f>
        <v>Dương Thị Kim Hồng</v>
      </c>
      <c r="N617" s="88" t="s">
        <v>7405</v>
      </c>
      <c r="O617" s="82"/>
    </row>
    <row r="618" spans="1:15" hidden="1" x14ac:dyDescent="0.25">
      <c r="A618" s="87" t="s">
        <v>9480</v>
      </c>
      <c r="B618" s="86" t="s">
        <v>9479</v>
      </c>
      <c r="C618" s="87" t="s">
        <v>9481</v>
      </c>
      <c r="D618" s="87" t="s">
        <v>9482</v>
      </c>
      <c r="E618" s="87" t="s">
        <v>9002</v>
      </c>
      <c r="F618" s="87" t="s">
        <v>7417</v>
      </c>
      <c r="G618" s="87" t="s">
        <v>7402</v>
      </c>
      <c r="H618" s="87" t="s">
        <v>7418</v>
      </c>
      <c r="I618" s="87" t="str">
        <f>+IFERROR(VLOOKUP($H618,'[2]NHÂN VIÊN'!$B:$C,2,0),"")</f>
        <v>Trần Hạo Nhị</v>
      </c>
      <c r="J618" s="87" t="str">
        <f t="shared" si="10"/>
        <v>Ci</v>
      </c>
      <c r="K618" s="87" t="s">
        <v>9003</v>
      </c>
      <c r="L618" s="87" t="s">
        <v>9003</v>
      </c>
      <c r="M618" s="87" t="str">
        <f>+IFERROR(VLOOKUP($K618,'[2]NHÂN VIÊN'!$H:$I,2,0),"")</f>
        <v>Dương Thị Kim Hồng</v>
      </c>
      <c r="N618" s="88" t="s">
        <v>9004</v>
      </c>
      <c r="O618" s="82"/>
    </row>
    <row r="619" spans="1:15" hidden="1" x14ac:dyDescent="0.25">
      <c r="A619" s="87" t="s">
        <v>9484</v>
      </c>
      <c r="B619" s="86" t="s">
        <v>9483</v>
      </c>
      <c r="C619" s="87" t="s">
        <v>9485</v>
      </c>
      <c r="D619" s="87" t="s">
        <v>9486</v>
      </c>
      <c r="E619" s="87" t="s">
        <v>9002</v>
      </c>
      <c r="F619" s="87" t="s">
        <v>7442</v>
      </c>
      <c r="G619" s="87" t="s">
        <v>7402</v>
      </c>
      <c r="H619" s="87" t="s">
        <v>7403</v>
      </c>
      <c r="I619" s="87" t="str">
        <f>+IFERROR(VLOOKUP($H619,'[2]NHÂN VIÊN'!$B:$C,2,0),"")</f>
        <v>Hứa Thị Ngọc Thơ</v>
      </c>
      <c r="J619" s="87" t="str">
        <f t="shared" si="10"/>
        <v>Ci</v>
      </c>
      <c r="K619" s="87" t="s">
        <v>9003</v>
      </c>
      <c r="L619" s="87" t="s">
        <v>9003</v>
      </c>
      <c r="M619" s="87" t="str">
        <f>+IFERROR(VLOOKUP($K619,'[2]NHÂN VIÊN'!$H:$I,2,0),"")</f>
        <v>Dương Thị Kim Hồng</v>
      </c>
      <c r="N619" s="88" t="s">
        <v>9004</v>
      </c>
      <c r="O619" s="82"/>
    </row>
    <row r="620" spans="1:15" hidden="1" x14ac:dyDescent="0.25">
      <c r="A620" s="87" t="s">
        <v>9488</v>
      </c>
      <c r="B620" s="86" t="s">
        <v>9487</v>
      </c>
      <c r="C620" s="87" t="s">
        <v>9489</v>
      </c>
      <c r="D620" s="87" t="s">
        <v>9490</v>
      </c>
      <c r="E620" s="87" t="s">
        <v>9002</v>
      </c>
      <c r="F620" s="87" t="s">
        <v>7430</v>
      </c>
      <c r="G620" s="87" t="s">
        <v>7402</v>
      </c>
      <c r="H620" s="87" t="s">
        <v>7411</v>
      </c>
      <c r="I620" s="87" t="str">
        <f>+IFERROR(VLOOKUP($H620,'[2]NHÂN VIÊN'!$B:$C,2,0),"")</f>
        <v>Nguyễn Văn Vinh</v>
      </c>
      <c r="J620" s="87" t="str">
        <f t="shared" si="10"/>
        <v>Ci</v>
      </c>
      <c r="K620" s="87" t="s">
        <v>9003</v>
      </c>
      <c r="L620" s="87" t="s">
        <v>9003</v>
      </c>
      <c r="M620" s="87" t="str">
        <f>+IFERROR(VLOOKUP($K620,'[2]NHÂN VIÊN'!$H:$I,2,0),"")</f>
        <v>Dương Thị Kim Hồng</v>
      </c>
      <c r="N620" s="88" t="s">
        <v>9004</v>
      </c>
      <c r="O620" s="82"/>
    </row>
    <row r="621" spans="1:15" hidden="1" x14ac:dyDescent="0.25">
      <c r="A621" s="87" t="s">
        <v>9492</v>
      </c>
      <c r="B621" s="86" t="s">
        <v>9491</v>
      </c>
      <c r="C621" s="87" t="s">
        <v>9493</v>
      </c>
      <c r="D621" s="87" t="s">
        <v>9494</v>
      </c>
      <c r="E621" s="87" t="s">
        <v>9002</v>
      </c>
      <c r="F621" s="87" t="s">
        <v>7490</v>
      </c>
      <c r="G621" s="87" t="s">
        <v>7402</v>
      </c>
      <c r="H621" s="87" t="s">
        <v>7418</v>
      </c>
      <c r="I621" s="87" t="str">
        <f>+IFERROR(VLOOKUP($H621,'[2]NHÂN VIÊN'!$B:$C,2,0),"")</f>
        <v>Trần Hạo Nhị</v>
      </c>
      <c r="J621" s="87" t="str">
        <f t="shared" si="10"/>
        <v>Ci</v>
      </c>
      <c r="K621" s="87" t="s">
        <v>9003</v>
      </c>
      <c r="L621" s="87" t="s">
        <v>9003</v>
      </c>
      <c r="M621" s="87" t="str">
        <f>+IFERROR(VLOOKUP($K621,'[2]NHÂN VIÊN'!$H:$I,2,0),"")</f>
        <v>Dương Thị Kim Hồng</v>
      </c>
      <c r="N621" s="88" t="s">
        <v>9004</v>
      </c>
      <c r="O621" s="82"/>
    </row>
    <row r="622" spans="1:15" hidden="1" x14ac:dyDescent="0.25">
      <c r="A622" s="87" t="s">
        <v>9496</v>
      </c>
      <c r="B622" s="86" t="s">
        <v>9495</v>
      </c>
      <c r="C622" s="87" t="s">
        <v>9497</v>
      </c>
      <c r="D622" s="87" t="s">
        <v>9498</v>
      </c>
      <c r="E622" s="87" t="s">
        <v>9002</v>
      </c>
      <c r="F622" s="87" t="s">
        <v>7417</v>
      </c>
      <c r="G622" s="87" t="s">
        <v>7402</v>
      </c>
      <c r="H622" s="87" t="s">
        <v>7418</v>
      </c>
      <c r="I622" s="87" t="str">
        <f>+IFERROR(VLOOKUP($H622,'[2]NHÂN VIÊN'!$B:$C,2,0),"")</f>
        <v>Trần Hạo Nhị</v>
      </c>
      <c r="J622" s="87" t="str">
        <f t="shared" si="10"/>
        <v>Ci</v>
      </c>
      <c r="K622" s="87" t="s">
        <v>9003</v>
      </c>
      <c r="L622" s="87" t="s">
        <v>9003</v>
      </c>
      <c r="M622" s="87" t="str">
        <f>+IFERROR(VLOOKUP($K622,'[2]NHÂN VIÊN'!$H:$I,2,0),"")</f>
        <v>Dương Thị Kim Hồng</v>
      </c>
      <c r="N622" s="88" t="s">
        <v>9004</v>
      </c>
      <c r="O622" s="82"/>
    </row>
    <row r="623" spans="1:15" hidden="1" x14ac:dyDescent="0.25">
      <c r="A623" s="87" t="s">
        <v>9500</v>
      </c>
      <c r="B623" s="86" t="s">
        <v>9499</v>
      </c>
      <c r="C623" s="87" t="s">
        <v>9501</v>
      </c>
      <c r="D623" s="87" t="s">
        <v>9502</v>
      </c>
      <c r="E623" s="87" t="s">
        <v>9002</v>
      </c>
      <c r="F623" s="87" t="s">
        <v>7417</v>
      </c>
      <c r="G623" s="87" t="s">
        <v>7402</v>
      </c>
      <c r="H623" s="87" t="s">
        <v>7418</v>
      </c>
      <c r="I623" s="87" t="str">
        <f>+IFERROR(VLOOKUP($H623,'[2]NHÂN VIÊN'!$B:$C,2,0),"")</f>
        <v>Trần Hạo Nhị</v>
      </c>
      <c r="J623" s="87" t="str">
        <f t="shared" si="10"/>
        <v>Ci</v>
      </c>
      <c r="K623" s="87" t="s">
        <v>9003</v>
      </c>
      <c r="L623" s="87" t="s">
        <v>9003</v>
      </c>
      <c r="M623" s="87" t="str">
        <f>+IFERROR(VLOOKUP($K623,'[2]NHÂN VIÊN'!$H:$I,2,0),"")</f>
        <v>Dương Thị Kim Hồng</v>
      </c>
      <c r="N623" s="88" t="s">
        <v>9004</v>
      </c>
      <c r="O623" s="82"/>
    </row>
    <row r="624" spans="1:15" hidden="1" x14ac:dyDescent="0.25">
      <c r="A624" s="87" t="s">
        <v>9504</v>
      </c>
      <c r="B624" s="86" t="s">
        <v>9503</v>
      </c>
      <c r="C624" s="87" t="s">
        <v>9505</v>
      </c>
      <c r="D624" s="87" t="s">
        <v>9506</v>
      </c>
      <c r="E624" s="87" t="s">
        <v>9002</v>
      </c>
      <c r="F624" s="87" t="s">
        <v>7527</v>
      </c>
      <c r="G624" s="87" t="s">
        <v>7402</v>
      </c>
      <c r="H624" s="87" t="s">
        <v>7411</v>
      </c>
      <c r="I624" s="87" t="str">
        <f>+IFERROR(VLOOKUP($H624,'[2]NHÂN VIÊN'!$B:$C,2,0),"")</f>
        <v>Nguyễn Văn Vinh</v>
      </c>
      <c r="J624" s="87" t="str">
        <f t="shared" si="10"/>
        <v>Ci</v>
      </c>
      <c r="K624" s="87" t="s">
        <v>9003</v>
      </c>
      <c r="L624" s="87" t="s">
        <v>9003</v>
      </c>
      <c r="M624" s="87" t="str">
        <f>+IFERROR(VLOOKUP($K624,'[2]NHÂN VIÊN'!$H:$I,2,0),"")</f>
        <v>Dương Thị Kim Hồng</v>
      </c>
      <c r="N624" s="88" t="s">
        <v>9004</v>
      </c>
      <c r="O624" s="82"/>
    </row>
    <row r="625" spans="1:15" hidden="1" x14ac:dyDescent="0.25">
      <c r="A625" s="87" t="s">
        <v>9508</v>
      </c>
      <c r="B625" s="86" t="s">
        <v>9507</v>
      </c>
      <c r="C625" s="87" t="s">
        <v>9509</v>
      </c>
      <c r="D625" s="87" t="s">
        <v>9510</v>
      </c>
      <c r="E625" s="87" t="s">
        <v>9002</v>
      </c>
      <c r="F625" s="87" t="s">
        <v>7442</v>
      </c>
      <c r="G625" s="87" t="s">
        <v>7402</v>
      </c>
      <c r="H625" s="87" t="s">
        <v>7403</v>
      </c>
      <c r="I625" s="87" t="str">
        <f>+IFERROR(VLOOKUP($H625,'[2]NHÂN VIÊN'!$B:$C,2,0),"")</f>
        <v>Hứa Thị Ngọc Thơ</v>
      </c>
      <c r="J625" s="87" t="str">
        <f t="shared" si="10"/>
        <v>Ci</v>
      </c>
      <c r="K625" s="87" t="s">
        <v>9003</v>
      </c>
      <c r="L625" s="87" t="s">
        <v>9003</v>
      </c>
      <c r="M625" s="87" t="str">
        <f>+IFERROR(VLOOKUP($K625,'[2]NHÂN VIÊN'!$H:$I,2,0),"")</f>
        <v>Dương Thị Kim Hồng</v>
      </c>
      <c r="N625" s="88" t="s">
        <v>9004</v>
      </c>
      <c r="O625" s="82"/>
    </row>
    <row r="626" spans="1:15" hidden="1" x14ac:dyDescent="0.25">
      <c r="A626" s="87" t="s">
        <v>9512</v>
      </c>
      <c r="B626" s="86" t="s">
        <v>9511</v>
      </c>
      <c r="C626" s="87" t="s">
        <v>9513</v>
      </c>
      <c r="D626" s="87" t="s">
        <v>9514</v>
      </c>
      <c r="E626" s="87" t="s">
        <v>9002</v>
      </c>
      <c r="F626" s="87" t="s">
        <v>8075</v>
      </c>
      <c r="G626" s="87" t="s">
        <v>7402</v>
      </c>
      <c r="H626" s="87" t="s">
        <v>7403</v>
      </c>
      <c r="I626" s="87" t="str">
        <f>+IFERROR(VLOOKUP($H626,'[2]NHÂN VIÊN'!$B:$C,2,0),"")</f>
        <v>Hứa Thị Ngọc Thơ</v>
      </c>
      <c r="J626" s="87" t="str">
        <f t="shared" si="10"/>
        <v>Ci</v>
      </c>
      <c r="K626" s="87" t="s">
        <v>9003</v>
      </c>
      <c r="L626" s="87" t="s">
        <v>9003</v>
      </c>
      <c r="M626" s="87" t="str">
        <f>+IFERROR(VLOOKUP($K626,'[2]NHÂN VIÊN'!$H:$I,2,0),"")</f>
        <v>Dương Thị Kim Hồng</v>
      </c>
      <c r="N626" s="88" t="s">
        <v>7405</v>
      </c>
      <c r="O626" s="82"/>
    </row>
    <row r="627" spans="1:15" hidden="1" x14ac:dyDescent="0.25">
      <c r="A627" s="87" t="s">
        <v>9516</v>
      </c>
      <c r="B627" s="86" t="s">
        <v>9515</v>
      </c>
      <c r="C627" s="87" t="s">
        <v>9517</v>
      </c>
      <c r="D627" s="87" t="s">
        <v>9518</v>
      </c>
      <c r="E627" s="87" t="s">
        <v>9002</v>
      </c>
      <c r="F627" s="87" t="s">
        <v>7410</v>
      </c>
      <c r="G627" s="87" t="s">
        <v>7402</v>
      </c>
      <c r="H627" s="87" t="s">
        <v>7411</v>
      </c>
      <c r="I627" s="87" t="str">
        <f>+IFERROR(VLOOKUP($H627,'[2]NHÂN VIÊN'!$B:$C,2,0),"")</f>
        <v>Nguyễn Văn Vinh</v>
      </c>
      <c r="J627" s="87" t="str">
        <f t="shared" si="10"/>
        <v>Ci</v>
      </c>
      <c r="K627" s="87" t="s">
        <v>9003</v>
      </c>
      <c r="L627" s="87" t="s">
        <v>9003</v>
      </c>
      <c r="M627" s="87" t="str">
        <f>+IFERROR(VLOOKUP($K627,'[2]NHÂN VIÊN'!$H:$I,2,0),"")</f>
        <v>Dương Thị Kim Hồng</v>
      </c>
      <c r="N627" s="88" t="s">
        <v>9004</v>
      </c>
      <c r="O627" s="82"/>
    </row>
    <row r="628" spans="1:15" hidden="1" x14ac:dyDescent="0.25">
      <c r="A628" s="87" t="s">
        <v>9520</v>
      </c>
      <c r="B628" s="86" t="s">
        <v>9519</v>
      </c>
      <c r="C628" s="87" t="s">
        <v>9521</v>
      </c>
      <c r="D628" s="87" t="s">
        <v>9522</v>
      </c>
      <c r="E628" s="87" t="s">
        <v>9002</v>
      </c>
      <c r="F628" s="87" t="s">
        <v>7490</v>
      </c>
      <c r="G628" s="87" t="s">
        <v>7402</v>
      </c>
      <c r="H628" s="87" t="s">
        <v>7418</v>
      </c>
      <c r="I628" s="87" t="str">
        <f>+IFERROR(VLOOKUP($H628,'[2]NHÂN VIÊN'!$B:$C,2,0),"")</f>
        <v>Trần Hạo Nhị</v>
      </c>
      <c r="J628" s="87" t="str">
        <f t="shared" si="10"/>
        <v>Ci</v>
      </c>
      <c r="K628" s="87" t="s">
        <v>9003</v>
      </c>
      <c r="L628" s="87" t="s">
        <v>9003</v>
      </c>
      <c r="M628" s="87" t="str">
        <f>+IFERROR(VLOOKUP($K628,'[2]NHÂN VIÊN'!$H:$I,2,0),"")</f>
        <v>Dương Thị Kim Hồng</v>
      </c>
      <c r="N628" s="88" t="s">
        <v>9004</v>
      </c>
      <c r="O628" s="82"/>
    </row>
    <row r="629" spans="1:15" hidden="1" x14ac:dyDescent="0.25">
      <c r="A629" s="87" t="s">
        <v>9524</v>
      </c>
      <c r="B629" s="86" t="s">
        <v>9523</v>
      </c>
      <c r="C629" s="87" t="s">
        <v>9525</v>
      </c>
      <c r="D629" s="87" t="s">
        <v>9526</v>
      </c>
      <c r="E629" s="87" t="s">
        <v>9002</v>
      </c>
      <c r="F629" s="87" t="s">
        <v>7527</v>
      </c>
      <c r="G629" s="87" t="s">
        <v>7402</v>
      </c>
      <c r="H629" s="87" t="s">
        <v>7411</v>
      </c>
      <c r="I629" s="87" t="str">
        <f>+IFERROR(VLOOKUP($H629,'[2]NHÂN VIÊN'!$B:$C,2,0),"")</f>
        <v>Nguyễn Văn Vinh</v>
      </c>
      <c r="J629" s="87" t="str">
        <f t="shared" si="10"/>
        <v>Ci</v>
      </c>
      <c r="K629" s="87" t="s">
        <v>9003</v>
      </c>
      <c r="L629" s="87" t="s">
        <v>9003</v>
      </c>
      <c r="M629" s="87" t="str">
        <f>+IFERROR(VLOOKUP($K629,'[2]NHÂN VIÊN'!$H:$I,2,0),"")</f>
        <v>Dương Thị Kim Hồng</v>
      </c>
      <c r="N629" s="88" t="s">
        <v>9004</v>
      </c>
      <c r="O629" s="82"/>
    </row>
    <row r="630" spans="1:15" hidden="1" x14ac:dyDescent="0.25">
      <c r="A630" s="87" t="s">
        <v>9528</v>
      </c>
      <c r="B630" s="86" t="s">
        <v>9527</v>
      </c>
      <c r="C630" s="87" t="s">
        <v>9529</v>
      </c>
      <c r="D630" s="87" t="s">
        <v>9530</v>
      </c>
      <c r="E630" s="87" t="s">
        <v>9002</v>
      </c>
      <c r="F630" s="87" t="s">
        <v>7903</v>
      </c>
      <c r="G630" s="87" t="s">
        <v>7402</v>
      </c>
      <c r="H630" s="87" t="s">
        <v>7436</v>
      </c>
      <c r="I630" s="87" t="str">
        <f>+IFERROR(VLOOKUP($H630,'[2]NHÂN VIÊN'!$B:$C,2,0),"")</f>
        <v>Nguyễn Quốc Thái</v>
      </c>
      <c r="J630" s="87" t="str">
        <f t="shared" si="10"/>
        <v>Ci</v>
      </c>
      <c r="K630" s="87" t="s">
        <v>9003</v>
      </c>
      <c r="L630" s="87" t="s">
        <v>9003</v>
      </c>
      <c r="M630" s="87" t="str">
        <f>+IFERROR(VLOOKUP($K630,'[2]NHÂN VIÊN'!$H:$I,2,0),"")</f>
        <v>Dương Thị Kim Hồng</v>
      </c>
      <c r="N630" s="88" t="s">
        <v>9004</v>
      </c>
      <c r="O630" s="82"/>
    </row>
    <row r="631" spans="1:15" hidden="1" x14ac:dyDescent="0.25">
      <c r="A631" s="87" t="s">
        <v>9532</v>
      </c>
      <c r="B631" s="86" t="s">
        <v>9531</v>
      </c>
      <c r="C631" s="87" t="s">
        <v>9533</v>
      </c>
      <c r="D631" s="87" t="s">
        <v>9534</v>
      </c>
      <c r="E631" s="87" t="s">
        <v>9002</v>
      </c>
      <c r="F631" s="87" t="s">
        <v>7442</v>
      </c>
      <c r="G631" s="87" t="s">
        <v>7402</v>
      </c>
      <c r="H631" s="87" t="s">
        <v>7403</v>
      </c>
      <c r="I631" s="87" t="str">
        <f>+IFERROR(VLOOKUP($H631,'[2]NHÂN VIÊN'!$B:$C,2,0),"")</f>
        <v>Hứa Thị Ngọc Thơ</v>
      </c>
      <c r="J631" s="87" t="str">
        <f t="shared" si="10"/>
        <v>Ci</v>
      </c>
      <c r="K631" s="87" t="s">
        <v>9003</v>
      </c>
      <c r="L631" s="87" t="s">
        <v>9003</v>
      </c>
      <c r="M631" s="87" t="str">
        <f>+IFERROR(VLOOKUP($K631,'[2]NHÂN VIÊN'!$H:$I,2,0),"")</f>
        <v>Dương Thị Kim Hồng</v>
      </c>
      <c r="N631" s="88" t="s">
        <v>9004</v>
      </c>
      <c r="O631" s="82"/>
    </row>
    <row r="632" spans="1:15" hidden="1" x14ac:dyDescent="0.25">
      <c r="A632" s="87" t="s">
        <v>9536</v>
      </c>
      <c r="B632" s="86" t="s">
        <v>9535</v>
      </c>
      <c r="C632" s="87" t="s">
        <v>9537</v>
      </c>
      <c r="D632" s="87" t="s">
        <v>9538</v>
      </c>
      <c r="E632" s="87" t="s">
        <v>9002</v>
      </c>
      <c r="F632" s="87" t="s">
        <v>7442</v>
      </c>
      <c r="G632" s="87" t="s">
        <v>7402</v>
      </c>
      <c r="H632" s="87" t="s">
        <v>7403</v>
      </c>
      <c r="I632" s="87" t="str">
        <f>+IFERROR(VLOOKUP($H632,'[2]NHÂN VIÊN'!$B:$C,2,0),"")</f>
        <v>Hứa Thị Ngọc Thơ</v>
      </c>
      <c r="J632" s="87" t="str">
        <f t="shared" si="10"/>
        <v>Ci</v>
      </c>
      <c r="K632" s="87" t="s">
        <v>9003</v>
      </c>
      <c r="L632" s="87" t="s">
        <v>9003</v>
      </c>
      <c r="M632" s="87" t="str">
        <f>+IFERROR(VLOOKUP($K632,'[2]NHÂN VIÊN'!$H:$I,2,0),"")</f>
        <v>Dương Thị Kim Hồng</v>
      </c>
      <c r="N632" s="88" t="s">
        <v>9004</v>
      </c>
      <c r="O632" s="82"/>
    </row>
    <row r="633" spans="1:15" hidden="1" x14ac:dyDescent="0.25">
      <c r="A633" s="87" t="s">
        <v>9540</v>
      </c>
      <c r="B633" s="86" t="s">
        <v>9539</v>
      </c>
      <c r="C633" s="87" t="s">
        <v>9541</v>
      </c>
      <c r="D633" s="87" t="s">
        <v>9542</v>
      </c>
      <c r="E633" s="87" t="s">
        <v>9002</v>
      </c>
      <c r="F633" s="87" t="s">
        <v>7442</v>
      </c>
      <c r="G633" s="87" t="s">
        <v>7402</v>
      </c>
      <c r="H633" s="87" t="s">
        <v>7403</v>
      </c>
      <c r="I633" s="87" t="str">
        <f>+IFERROR(VLOOKUP($H633,'[2]NHÂN VIÊN'!$B:$C,2,0),"")</f>
        <v>Hứa Thị Ngọc Thơ</v>
      </c>
      <c r="J633" s="87" t="str">
        <f t="shared" si="10"/>
        <v>Ci</v>
      </c>
      <c r="K633" s="87" t="s">
        <v>9003</v>
      </c>
      <c r="L633" s="87" t="s">
        <v>9003</v>
      </c>
      <c r="M633" s="87" t="str">
        <f>+IFERROR(VLOOKUP($K633,'[2]NHÂN VIÊN'!$H:$I,2,0),"")</f>
        <v>Dương Thị Kim Hồng</v>
      </c>
      <c r="N633" s="88" t="s">
        <v>9004</v>
      </c>
      <c r="O633" s="82"/>
    </row>
    <row r="634" spans="1:15" hidden="1" x14ac:dyDescent="0.25">
      <c r="A634" s="87" t="s">
        <v>9544</v>
      </c>
      <c r="B634" s="86" t="s">
        <v>9543</v>
      </c>
      <c r="C634" s="87" t="s">
        <v>9545</v>
      </c>
      <c r="D634" s="87" t="s">
        <v>9546</v>
      </c>
      <c r="E634" s="87" t="s">
        <v>9002</v>
      </c>
      <c r="F634" s="87" t="s">
        <v>7490</v>
      </c>
      <c r="G634" s="87" t="s">
        <v>7402</v>
      </c>
      <c r="H634" s="87" t="s">
        <v>7418</v>
      </c>
      <c r="I634" s="87" t="str">
        <f>+IFERROR(VLOOKUP($H634,'[2]NHÂN VIÊN'!$B:$C,2,0),"")</f>
        <v>Trần Hạo Nhị</v>
      </c>
      <c r="J634" s="87" t="str">
        <f t="shared" si="10"/>
        <v>Ci</v>
      </c>
      <c r="K634" s="87" t="s">
        <v>9003</v>
      </c>
      <c r="L634" s="87" t="s">
        <v>9003</v>
      </c>
      <c r="M634" s="87" t="str">
        <f>+IFERROR(VLOOKUP($K634,'[2]NHÂN VIÊN'!$H:$I,2,0),"")</f>
        <v>Dương Thị Kim Hồng</v>
      </c>
      <c r="N634" s="88" t="s">
        <v>9004</v>
      </c>
      <c r="O634" s="82"/>
    </row>
    <row r="635" spans="1:15" hidden="1" x14ac:dyDescent="0.25">
      <c r="A635" s="87" t="s">
        <v>9548</v>
      </c>
      <c r="B635" s="86" t="s">
        <v>9547</v>
      </c>
      <c r="C635" s="87" t="s">
        <v>9549</v>
      </c>
      <c r="D635" s="87" t="s">
        <v>9550</v>
      </c>
      <c r="E635" s="87" t="s">
        <v>9002</v>
      </c>
      <c r="F635" s="87" t="s">
        <v>7442</v>
      </c>
      <c r="G635" s="87" t="s">
        <v>7402</v>
      </c>
      <c r="H635" s="87" t="s">
        <v>7403</v>
      </c>
      <c r="I635" s="87" t="str">
        <f>+IFERROR(VLOOKUP($H635,'[2]NHÂN VIÊN'!$B:$C,2,0),"")</f>
        <v>Hứa Thị Ngọc Thơ</v>
      </c>
      <c r="J635" s="87" t="str">
        <f t="shared" si="10"/>
        <v>Ci</v>
      </c>
      <c r="K635" s="87" t="s">
        <v>9003</v>
      </c>
      <c r="L635" s="87" t="s">
        <v>9003</v>
      </c>
      <c r="M635" s="87" t="str">
        <f>+IFERROR(VLOOKUP($K635,'[2]NHÂN VIÊN'!$H:$I,2,0),"")</f>
        <v>Dương Thị Kim Hồng</v>
      </c>
      <c r="N635" s="88" t="s">
        <v>9004</v>
      </c>
      <c r="O635" s="82"/>
    </row>
    <row r="636" spans="1:15" hidden="1" x14ac:dyDescent="0.25">
      <c r="A636" s="87" t="s">
        <v>9552</v>
      </c>
      <c r="B636" s="86" t="s">
        <v>9551</v>
      </c>
      <c r="C636" s="87" t="s">
        <v>9553</v>
      </c>
      <c r="D636" s="87" t="s">
        <v>9554</v>
      </c>
      <c r="E636" s="87" t="s">
        <v>9002</v>
      </c>
      <c r="F636" s="87" t="s">
        <v>7513</v>
      </c>
      <c r="G636" s="87" t="s">
        <v>7402</v>
      </c>
      <c r="H636" s="87" t="s">
        <v>7418</v>
      </c>
      <c r="I636" s="87" t="str">
        <f>+IFERROR(VLOOKUP($H636,'[2]NHÂN VIÊN'!$B:$C,2,0),"")</f>
        <v>Trần Hạo Nhị</v>
      </c>
      <c r="J636" s="87" t="str">
        <f t="shared" si="10"/>
        <v>Ci</v>
      </c>
      <c r="K636" s="87" t="s">
        <v>9003</v>
      </c>
      <c r="L636" s="87" t="s">
        <v>9003</v>
      </c>
      <c r="M636" s="87" t="str">
        <f>+IFERROR(VLOOKUP($K636,'[2]NHÂN VIÊN'!$H:$I,2,0),"")</f>
        <v>Dương Thị Kim Hồng</v>
      </c>
      <c r="N636" s="88" t="s">
        <v>9004</v>
      </c>
      <c r="O636" s="82"/>
    </row>
    <row r="637" spans="1:15" hidden="1" x14ac:dyDescent="0.25">
      <c r="A637" s="87" t="s">
        <v>9556</v>
      </c>
      <c r="B637" s="86" t="s">
        <v>9555</v>
      </c>
      <c r="C637" s="87" t="s">
        <v>9557</v>
      </c>
      <c r="D637" s="87" t="s">
        <v>9558</v>
      </c>
      <c r="E637" s="87" t="s">
        <v>9002</v>
      </c>
      <c r="F637" s="87" t="s">
        <v>7485</v>
      </c>
      <c r="G637" s="87" t="s">
        <v>7402</v>
      </c>
      <c r="H637" s="87" t="s">
        <v>7411</v>
      </c>
      <c r="I637" s="87" t="str">
        <f>+IFERROR(VLOOKUP($H637,'[2]NHÂN VIÊN'!$B:$C,2,0),"")</f>
        <v>Nguyễn Văn Vinh</v>
      </c>
      <c r="J637" s="87" t="str">
        <f t="shared" ref="J637:J668" si="11">+LEFT($B637,2)</f>
        <v>Ci</v>
      </c>
      <c r="K637" s="87" t="s">
        <v>9003</v>
      </c>
      <c r="L637" s="87" t="s">
        <v>9003</v>
      </c>
      <c r="M637" s="87" t="str">
        <f>+IFERROR(VLOOKUP($K637,'[2]NHÂN VIÊN'!$H:$I,2,0),"")</f>
        <v>Dương Thị Kim Hồng</v>
      </c>
      <c r="N637" s="88" t="s">
        <v>9004</v>
      </c>
      <c r="O637" s="82"/>
    </row>
    <row r="638" spans="1:15" hidden="1" x14ac:dyDescent="0.25">
      <c r="A638" s="87" t="s">
        <v>9560</v>
      </c>
      <c r="B638" s="86" t="s">
        <v>9559</v>
      </c>
      <c r="C638" s="87" t="s">
        <v>9561</v>
      </c>
      <c r="D638" s="87" t="s">
        <v>9562</v>
      </c>
      <c r="E638" s="87" t="s">
        <v>9002</v>
      </c>
      <c r="F638" s="87" t="s">
        <v>9474</v>
      </c>
      <c r="G638" s="87" t="s">
        <v>7402</v>
      </c>
      <c r="H638" s="87" t="s">
        <v>7411</v>
      </c>
      <c r="I638" s="87" t="str">
        <f>+IFERROR(VLOOKUP($H638,'[2]NHÂN VIÊN'!$B:$C,2,0),"")</f>
        <v>Nguyễn Văn Vinh</v>
      </c>
      <c r="J638" s="87" t="str">
        <f t="shared" si="11"/>
        <v>Ci</v>
      </c>
      <c r="K638" s="87" t="s">
        <v>9003</v>
      </c>
      <c r="L638" s="87" t="s">
        <v>9003</v>
      </c>
      <c r="M638" s="87" t="str">
        <f>+IFERROR(VLOOKUP($K638,'[2]NHÂN VIÊN'!$H:$I,2,0),"")</f>
        <v>Dương Thị Kim Hồng</v>
      </c>
      <c r="N638" s="88" t="s">
        <v>9004</v>
      </c>
      <c r="O638" s="82"/>
    </row>
    <row r="639" spans="1:15" hidden="1" x14ac:dyDescent="0.25">
      <c r="A639" s="87" t="s">
        <v>9564</v>
      </c>
      <c r="B639" s="86" t="s">
        <v>9563</v>
      </c>
      <c r="C639" s="87" t="s">
        <v>9565</v>
      </c>
      <c r="D639" s="87" t="s">
        <v>9566</v>
      </c>
      <c r="E639" s="87" t="s">
        <v>9002</v>
      </c>
      <c r="F639" s="87" t="s">
        <v>8075</v>
      </c>
      <c r="G639" s="87" t="s">
        <v>7402</v>
      </c>
      <c r="H639" s="87" t="s">
        <v>7403</v>
      </c>
      <c r="I639" s="87" t="str">
        <f>+IFERROR(VLOOKUP($H639,'[2]NHÂN VIÊN'!$B:$C,2,0),"")</f>
        <v>Hứa Thị Ngọc Thơ</v>
      </c>
      <c r="J639" s="87" t="str">
        <f t="shared" si="11"/>
        <v>Ci</v>
      </c>
      <c r="K639" s="87" t="s">
        <v>9003</v>
      </c>
      <c r="L639" s="87" t="s">
        <v>9003</v>
      </c>
      <c r="M639" s="87" t="str">
        <f>+IFERROR(VLOOKUP($K639,'[2]NHÂN VIÊN'!$H:$I,2,0),"")</f>
        <v>Dương Thị Kim Hồng</v>
      </c>
      <c r="N639" s="88" t="s">
        <v>9004</v>
      </c>
      <c r="O639" s="82"/>
    </row>
    <row r="640" spans="1:15" hidden="1" x14ac:dyDescent="0.25">
      <c r="A640" s="87" t="s">
        <v>9568</v>
      </c>
      <c r="B640" s="86" t="s">
        <v>9567</v>
      </c>
      <c r="C640" s="87" t="s">
        <v>9569</v>
      </c>
      <c r="D640" s="87" t="s">
        <v>9570</v>
      </c>
      <c r="E640" s="87" t="s">
        <v>9002</v>
      </c>
      <c r="F640" s="87" t="s">
        <v>7472</v>
      </c>
      <c r="G640" s="87" t="s">
        <v>7402</v>
      </c>
      <c r="H640" s="87" t="s">
        <v>7436</v>
      </c>
      <c r="I640" s="87" t="str">
        <f>+IFERROR(VLOOKUP($H640,'[2]NHÂN VIÊN'!$B:$C,2,0),"")</f>
        <v>Nguyễn Quốc Thái</v>
      </c>
      <c r="J640" s="87" t="str">
        <f t="shared" si="11"/>
        <v>Ci</v>
      </c>
      <c r="K640" s="87" t="s">
        <v>9003</v>
      </c>
      <c r="L640" s="87" t="s">
        <v>9003</v>
      </c>
      <c r="M640" s="87" t="str">
        <f>+IFERROR(VLOOKUP($K640,'[2]NHÂN VIÊN'!$H:$I,2,0),"")</f>
        <v>Dương Thị Kim Hồng</v>
      </c>
      <c r="N640" s="88" t="s">
        <v>9004</v>
      </c>
      <c r="O640" s="82"/>
    </row>
    <row r="641" spans="1:15" hidden="1" x14ac:dyDescent="0.25">
      <c r="A641" s="87" t="s">
        <v>9572</v>
      </c>
      <c r="B641" s="86" t="s">
        <v>9571</v>
      </c>
      <c r="C641" s="87" t="s">
        <v>9573</v>
      </c>
      <c r="D641" s="87" t="s">
        <v>9574</v>
      </c>
      <c r="E641" s="87" t="s">
        <v>9002</v>
      </c>
      <c r="F641" s="87" t="s">
        <v>9474</v>
      </c>
      <c r="G641" s="87" t="s">
        <v>7402</v>
      </c>
      <c r="H641" s="87" t="s">
        <v>7411</v>
      </c>
      <c r="I641" s="87" t="str">
        <f>+IFERROR(VLOOKUP($H641,'[2]NHÂN VIÊN'!$B:$C,2,0),"")</f>
        <v>Nguyễn Văn Vinh</v>
      </c>
      <c r="J641" s="87" t="str">
        <f t="shared" si="11"/>
        <v>Ci</v>
      </c>
      <c r="K641" s="87" t="s">
        <v>9003</v>
      </c>
      <c r="L641" s="87" t="s">
        <v>9003</v>
      </c>
      <c r="M641" s="87" t="str">
        <f>+IFERROR(VLOOKUP($K641,'[2]NHÂN VIÊN'!$H:$I,2,0),"")</f>
        <v>Dương Thị Kim Hồng</v>
      </c>
      <c r="N641" s="88" t="s">
        <v>9004</v>
      </c>
      <c r="O641" s="82"/>
    </row>
    <row r="642" spans="1:15" hidden="1" x14ac:dyDescent="0.25">
      <c r="A642" s="87" t="s">
        <v>9576</v>
      </c>
      <c r="B642" s="86" t="s">
        <v>9575</v>
      </c>
      <c r="C642" s="87" t="s">
        <v>9577</v>
      </c>
      <c r="D642" s="87" t="s">
        <v>9578</v>
      </c>
      <c r="E642" s="87" t="s">
        <v>9002</v>
      </c>
      <c r="F642" s="87" t="s">
        <v>7442</v>
      </c>
      <c r="G642" s="87" t="s">
        <v>7402</v>
      </c>
      <c r="H642" s="87" t="s">
        <v>7403</v>
      </c>
      <c r="I642" s="87" t="str">
        <f>+IFERROR(VLOOKUP($H642,'[2]NHÂN VIÊN'!$B:$C,2,0),"")</f>
        <v>Hứa Thị Ngọc Thơ</v>
      </c>
      <c r="J642" s="87" t="str">
        <f t="shared" si="11"/>
        <v>Ci</v>
      </c>
      <c r="K642" s="87" t="s">
        <v>9003</v>
      </c>
      <c r="L642" s="87" t="s">
        <v>9003</v>
      </c>
      <c r="M642" s="87" t="str">
        <f>+IFERROR(VLOOKUP($K642,'[2]NHÂN VIÊN'!$H:$I,2,0),"")</f>
        <v>Dương Thị Kim Hồng</v>
      </c>
      <c r="N642" s="88" t="s">
        <v>9004</v>
      </c>
      <c r="O642" s="82"/>
    </row>
    <row r="643" spans="1:15" hidden="1" x14ac:dyDescent="0.25">
      <c r="A643" s="87" t="s">
        <v>9580</v>
      </c>
      <c r="B643" s="86" t="s">
        <v>9579</v>
      </c>
      <c r="C643" s="87" t="s">
        <v>9581</v>
      </c>
      <c r="D643" s="87" t="s">
        <v>9582</v>
      </c>
      <c r="E643" s="87" t="s">
        <v>9002</v>
      </c>
      <c r="F643" s="87" t="s">
        <v>7430</v>
      </c>
      <c r="G643" s="87" t="s">
        <v>7402</v>
      </c>
      <c r="H643" s="87" t="s">
        <v>7411</v>
      </c>
      <c r="I643" s="87" t="str">
        <f>+IFERROR(VLOOKUP($H643,'[2]NHÂN VIÊN'!$B:$C,2,0),"")</f>
        <v>Nguyễn Văn Vinh</v>
      </c>
      <c r="J643" s="87" t="str">
        <f t="shared" si="11"/>
        <v>Ci</v>
      </c>
      <c r="K643" s="87" t="s">
        <v>9003</v>
      </c>
      <c r="L643" s="87" t="s">
        <v>9003</v>
      </c>
      <c r="M643" s="87" t="str">
        <f>+IFERROR(VLOOKUP($K643,'[2]NHÂN VIÊN'!$H:$I,2,0),"")</f>
        <v>Dương Thị Kim Hồng</v>
      </c>
      <c r="N643" s="88" t="s">
        <v>9004</v>
      </c>
      <c r="O643" s="82"/>
    </row>
    <row r="644" spans="1:15" hidden="1" x14ac:dyDescent="0.25">
      <c r="A644" s="87" t="s">
        <v>9584</v>
      </c>
      <c r="B644" s="86" t="s">
        <v>9583</v>
      </c>
      <c r="C644" s="87" t="s">
        <v>9585</v>
      </c>
      <c r="D644" s="87" t="s">
        <v>9586</v>
      </c>
      <c r="E644" s="87" t="s">
        <v>9002</v>
      </c>
      <c r="F644" s="87" t="s">
        <v>7410</v>
      </c>
      <c r="G644" s="87" t="s">
        <v>7402</v>
      </c>
      <c r="H644" s="87" t="s">
        <v>7411</v>
      </c>
      <c r="I644" s="87" t="str">
        <f>+IFERROR(VLOOKUP($H644,'[2]NHÂN VIÊN'!$B:$C,2,0),"")</f>
        <v>Nguyễn Văn Vinh</v>
      </c>
      <c r="J644" s="87" t="str">
        <f t="shared" si="11"/>
        <v>Ci</v>
      </c>
      <c r="K644" s="87" t="s">
        <v>9003</v>
      </c>
      <c r="L644" s="87" t="s">
        <v>9003</v>
      </c>
      <c r="M644" s="87" t="str">
        <f>+IFERROR(VLOOKUP($K644,'[2]NHÂN VIÊN'!$H:$I,2,0),"")</f>
        <v>Dương Thị Kim Hồng</v>
      </c>
      <c r="N644" s="88" t="s">
        <v>9004</v>
      </c>
      <c r="O644" s="82"/>
    </row>
    <row r="645" spans="1:15" hidden="1" x14ac:dyDescent="0.25">
      <c r="A645" s="87" t="s">
        <v>9588</v>
      </c>
      <c r="B645" s="86" t="s">
        <v>9587</v>
      </c>
      <c r="C645" s="87" t="s">
        <v>9589</v>
      </c>
      <c r="D645" s="87" t="s">
        <v>9590</v>
      </c>
      <c r="E645" s="87" t="s">
        <v>9002</v>
      </c>
      <c r="F645" s="87" t="s">
        <v>7938</v>
      </c>
      <c r="G645" s="87" t="s">
        <v>7402</v>
      </c>
      <c r="H645" s="87" t="s">
        <v>7436</v>
      </c>
      <c r="I645" s="87" t="str">
        <f>+IFERROR(VLOOKUP($H645,'[2]NHÂN VIÊN'!$B:$C,2,0),"")</f>
        <v>Nguyễn Quốc Thái</v>
      </c>
      <c r="J645" s="87" t="str">
        <f t="shared" si="11"/>
        <v>Ci</v>
      </c>
      <c r="K645" s="87" t="s">
        <v>9003</v>
      </c>
      <c r="L645" s="87" t="s">
        <v>9003</v>
      </c>
      <c r="M645" s="87" t="str">
        <f>+IFERROR(VLOOKUP($K645,'[2]NHÂN VIÊN'!$H:$I,2,0),"")</f>
        <v>Dương Thị Kim Hồng</v>
      </c>
      <c r="N645" s="88" t="s">
        <v>9004</v>
      </c>
      <c r="O645" s="82"/>
    </row>
    <row r="646" spans="1:15" hidden="1" x14ac:dyDescent="0.25">
      <c r="A646" s="87" t="s">
        <v>9592</v>
      </c>
      <c r="B646" s="86" t="s">
        <v>9591</v>
      </c>
      <c r="C646" s="87" t="s">
        <v>9593</v>
      </c>
      <c r="D646" s="87" t="s">
        <v>9594</v>
      </c>
      <c r="E646" s="87" t="s">
        <v>9002</v>
      </c>
      <c r="F646" s="87" t="s">
        <v>7401</v>
      </c>
      <c r="G646" s="87" t="s">
        <v>7402</v>
      </c>
      <c r="H646" s="87" t="s">
        <v>7403</v>
      </c>
      <c r="I646" s="87" t="str">
        <f>+IFERROR(VLOOKUP($H646,'[2]NHÂN VIÊN'!$B:$C,2,0),"")</f>
        <v>Hứa Thị Ngọc Thơ</v>
      </c>
      <c r="J646" s="87" t="str">
        <f t="shared" si="11"/>
        <v>Ci</v>
      </c>
      <c r="K646" s="87" t="s">
        <v>9003</v>
      </c>
      <c r="L646" s="87" t="s">
        <v>9003</v>
      </c>
      <c r="M646" s="87" t="str">
        <f>+IFERROR(VLOOKUP($K646,'[2]NHÂN VIÊN'!$H:$I,2,0),"")</f>
        <v>Dương Thị Kim Hồng</v>
      </c>
      <c r="N646" s="88" t="s">
        <v>7405</v>
      </c>
      <c r="O646" s="82"/>
    </row>
    <row r="647" spans="1:15" hidden="1" x14ac:dyDescent="0.25">
      <c r="A647" s="87" t="s">
        <v>9596</v>
      </c>
      <c r="B647" s="86" t="s">
        <v>9595</v>
      </c>
      <c r="C647" s="87" t="s">
        <v>9597</v>
      </c>
      <c r="D647" s="87" t="s">
        <v>9598</v>
      </c>
      <c r="E647" s="87" t="s">
        <v>9002</v>
      </c>
      <c r="F647" s="87" t="s">
        <v>7903</v>
      </c>
      <c r="G647" s="87" t="s">
        <v>7402</v>
      </c>
      <c r="H647" s="87" t="s">
        <v>7436</v>
      </c>
      <c r="I647" s="87" t="str">
        <f>+IFERROR(VLOOKUP($H647,'[2]NHÂN VIÊN'!$B:$C,2,0),"")</f>
        <v>Nguyễn Quốc Thái</v>
      </c>
      <c r="J647" s="87" t="str">
        <f t="shared" si="11"/>
        <v>Ci</v>
      </c>
      <c r="K647" s="87" t="s">
        <v>9003</v>
      </c>
      <c r="L647" s="87" t="s">
        <v>9003</v>
      </c>
      <c r="M647" s="87" t="str">
        <f>+IFERROR(VLOOKUP($K647,'[2]NHÂN VIÊN'!$H:$I,2,0),"")</f>
        <v>Dương Thị Kim Hồng</v>
      </c>
      <c r="N647" s="88" t="s">
        <v>9004</v>
      </c>
      <c r="O647" s="82"/>
    </row>
    <row r="648" spans="1:15" hidden="1" x14ac:dyDescent="0.25">
      <c r="A648" s="87" t="s">
        <v>9600</v>
      </c>
      <c r="B648" s="86" t="s">
        <v>9599</v>
      </c>
      <c r="C648" s="87" t="s">
        <v>9601</v>
      </c>
      <c r="D648" s="87" t="s">
        <v>9602</v>
      </c>
      <c r="E648" s="87" t="s">
        <v>9002</v>
      </c>
      <c r="F648" s="87" t="s">
        <v>7430</v>
      </c>
      <c r="G648" s="87" t="s">
        <v>7402</v>
      </c>
      <c r="H648" s="87" t="s">
        <v>7411</v>
      </c>
      <c r="I648" s="87" t="str">
        <f>+IFERROR(VLOOKUP($H648,'[2]NHÂN VIÊN'!$B:$C,2,0),"")</f>
        <v>Nguyễn Văn Vinh</v>
      </c>
      <c r="J648" s="87" t="str">
        <f t="shared" si="11"/>
        <v>Ci</v>
      </c>
      <c r="K648" s="87" t="s">
        <v>9003</v>
      </c>
      <c r="L648" s="87" t="s">
        <v>9003</v>
      </c>
      <c r="M648" s="87" t="str">
        <f>+IFERROR(VLOOKUP($K648,'[2]NHÂN VIÊN'!$H:$I,2,0),"")</f>
        <v>Dương Thị Kim Hồng</v>
      </c>
      <c r="N648" s="88" t="s">
        <v>9004</v>
      </c>
      <c r="O648" s="82"/>
    </row>
    <row r="649" spans="1:15" hidden="1" x14ac:dyDescent="0.25">
      <c r="A649" s="87" t="s">
        <v>9604</v>
      </c>
      <c r="B649" s="86" t="s">
        <v>9603</v>
      </c>
      <c r="C649" s="87" t="s">
        <v>9605</v>
      </c>
      <c r="D649" s="87" t="s">
        <v>9606</v>
      </c>
      <c r="E649" s="87" t="s">
        <v>9002</v>
      </c>
      <c r="F649" s="87" t="s">
        <v>7938</v>
      </c>
      <c r="G649" s="87" t="s">
        <v>7402</v>
      </c>
      <c r="H649" s="87" t="s">
        <v>7436</v>
      </c>
      <c r="I649" s="87" t="str">
        <f>+IFERROR(VLOOKUP($H649,'[2]NHÂN VIÊN'!$B:$C,2,0),"")</f>
        <v>Nguyễn Quốc Thái</v>
      </c>
      <c r="J649" s="87" t="str">
        <f t="shared" si="11"/>
        <v>Ci</v>
      </c>
      <c r="K649" s="87" t="s">
        <v>9003</v>
      </c>
      <c r="L649" s="87" t="s">
        <v>9003</v>
      </c>
      <c r="M649" s="87" t="str">
        <f>+IFERROR(VLOOKUP($K649,'[2]NHÂN VIÊN'!$H:$I,2,0),"")</f>
        <v>Dương Thị Kim Hồng</v>
      </c>
      <c r="N649" s="88" t="s">
        <v>9004</v>
      </c>
      <c r="O649" s="82"/>
    </row>
    <row r="650" spans="1:15" hidden="1" x14ac:dyDescent="0.25">
      <c r="A650" s="87" t="s">
        <v>9608</v>
      </c>
      <c r="B650" s="86" t="s">
        <v>9607</v>
      </c>
      <c r="C650" s="87" t="s">
        <v>9609</v>
      </c>
      <c r="D650" s="87" t="s">
        <v>9610</v>
      </c>
      <c r="E650" s="87" t="s">
        <v>9002</v>
      </c>
      <c r="F650" s="87" t="s">
        <v>7430</v>
      </c>
      <c r="G650" s="87" t="s">
        <v>7402</v>
      </c>
      <c r="H650" s="87" t="s">
        <v>7411</v>
      </c>
      <c r="I650" s="87" t="str">
        <f>+IFERROR(VLOOKUP($H650,'[2]NHÂN VIÊN'!$B:$C,2,0),"")</f>
        <v>Nguyễn Văn Vinh</v>
      </c>
      <c r="J650" s="87" t="str">
        <f t="shared" si="11"/>
        <v>Ci</v>
      </c>
      <c r="K650" s="87" t="s">
        <v>9003</v>
      </c>
      <c r="L650" s="87" t="s">
        <v>9003</v>
      </c>
      <c r="M650" s="87" t="str">
        <f>+IFERROR(VLOOKUP($K650,'[2]NHÂN VIÊN'!$H:$I,2,0),"")</f>
        <v>Dương Thị Kim Hồng</v>
      </c>
      <c r="N650" s="88" t="s">
        <v>9004</v>
      </c>
      <c r="O650" s="82"/>
    </row>
    <row r="651" spans="1:15" hidden="1" x14ac:dyDescent="0.25">
      <c r="A651" s="87" t="s">
        <v>9612</v>
      </c>
      <c r="B651" s="86" t="s">
        <v>9611</v>
      </c>
      <c r="C651" s="87" t="s">
        <v>9613</v>
      </c>
      <c r="D651" s="87" t="s">
        <v>9614</v>
      </c>
      <c r="E651" s="87" t="s">
        <v>9002</v>
      </c>
      <c r="F651" s="87" t="s">
        <v>7410</v>
      </c>
      <c r="G651" s="87" t="s">
        <v>7402</v>
      </c>
      <c r="H651" s="87" t="s">
        <v>7411</v>
      </c>
      <c r="I651" s="87" t="str">
        <f>+IFERROR(VLOOKUP($H651,'[2]NHÂN VIÊN'!$B:$C,2,0),"")</f>
        <v>Nguyễn Văn Vinh</v>
      </c>
      <c r="J651" s="87" t="str">
        <f t="shared" si="11"/>
        <v>Ci</v>
      </c>
      <c r="K651" s="87" t="s">
        <v>9003</v>
      </c>
      <c r="L651" s="87" t="s">
        <v>9003</v>
      </c>
      <c r="M651" s="87" t="str">
        <f>+IFERROR(VLOOKUP($K651,'[2]NHÂN VIÊN'!$H:$I,2,0),"")</f>
        <v>Dương Thị Kim Hồng</v>
      </c>
      <c r="N651" s="88" t="s">
        <v>7437</v>
      </c>
      <c r="O651" s="82"/>
    </row>
    <row r="652" spans="1:15" hidden="1" x14ac:dyDescent="0.25">
      <c r="A652" s="87" t="s">
        <v>9616</v>
      </c>
      <c r="B652" s="86" t="s">
        <v>9615</v>
      </c>
      <c r="C652" s="87" t="s">
        <v>9617</v>
      </c>
      <c r="D652" s="87" t="s">
        <v>9618</v>
      </c>
      <c r="E652" s="87" t="s">
        <v>9002</v>
      </c>
      <c r="F652" s="87" t="s">
        <v>7938</v>
      </c>
      <c r="G652" s="87" t="s">
        <v>7402</v>
      </c>
      <c r="H652" s="87" t="s">
        <v>7436</v>
      </c>
      <c r="I652" s="87" t="str">
        <f>+IFERROR(VLOOKUP($H652,'[2]NHÂN VIÊN'!$B:$C,2,0),"")</f>
        <v>Nguyễn Quốc Thái</v>
      </c>
      <c r="J652" s="87" t="str">
        <f t="shared" si="11"/>
        <v>Ci</v>
      </c>
      <c r="K652" s="87" t="s">
        <v>9003</v>
      </c>
      <c r="L652" s="87" t="s">
        <v>9003</v>
      </c>
      <c r="M652" s="87" t="str">
        <f>+IFERROR(VLOOKUP($K652,'[2]NHÂN VIÊN'!$H:$I,2,0),"")</f>
        <v>Dương Thị Kim Hồng</v>
      </c>
      <c r="N652" s="88" t="s">
        <v>7405</v>
      </c>
      <c r="O652" s="82"/>
    </row>
    <row r="653" spans="1:15" hidden="1" x14ac:dyDescent="0.25">
      <c r="A653" s="87" t="s">
        <v>9620</v>
      </c>
      <c r="B653" s="86" t="s">
        <v>9619</v>
      </c>
      <c r="C653" s="87" t="s">
        <v>9621</v>
      </c>
      <c r="D653" s="87" t="s">
        <v>9622</v>
      </c>
      <c r="E653" s="87" t="s">
        <v>9002</v>
      </c>
      <c r="F653" s="87" t="s">
        <v>7499</v>
      </c>
      <c r="G653" s="87" t="s">
        <v>7402</v>
      </c>
      <c r="H653" s="87" t="s">
        <v>7436</v>
      </c>
      <c r="I653" s="87" t="str">
        <f>+IFERROR(VLOOKUP($H653,'[2]NHÂN VIÊN'!$B:$C,2,0),"")</f>
        <v>Nguyễn Quốc Thái</v>
      </c>
      <c r="J653" s="87" t="str">
        <f t="shared" si="11"/>
        <v>Ci</v>
      </c>
      <c r="K653" s="87" t="s">
        <v>9003</v>
      </c>
      <c r="L653" s="87" t="s">
        <v>9003</v>
      </c>
      <c r="M653" s="87" t="str">
        <f>+IFERROR(VLOOKUP($K653,'[2]NHÂN VIÊN'!$H:$I,2,0),"")</f>
        <v>Dương Thị Kim Hồng</v>
      </c>
      <c r="N653" s="88" t="s">
        <v>9004</v>
      </c>
      <c r="O653" s="82"/>
    </row>
    <row r="654" spans="1:15" hidden="1" x14ac:dyDescent="0.25">
      <c r="A654" s="87" t="s">
        <v>9624</v>
      </c>
      <c r="B654" s="86" t="s">
        <v>9623</v>
      </c>
      <c r="C654" s="87" t="s">
        <v>9625</v>
      </c>
      <c r="D654" s="87" t="s">
        <v>9626</v>
      </c>
      <c r="E654" s="87" t="s">
        <v>9002</v>
      </c>
      <c r="F654" s="87" t="s">
        <v>7417</v>
      </c>
      <c r="G654" s="87" t="s">
        <v>7402</v>
      </c>
      <c r="H654" s="87" t="s">
        <v>7418</v>
      </c>
      <c r="I654" s="87" t="str">
        <f>+IFERROR(VLOOKUP($H654,'[2]NHÂN VIÊN'!$B:$C,2,0),"")</f>
        <v>Trần Hạo Nhị</v>
      </c>
      <c r="J654" s="87" t="str">
        <f t="shared" si="11"/>
        <v>Ci</v>
      </c>
      <c r="K654" s="87" t="s">
        <v>9003</v>
      </c>
      <c r="L654" s="87" t="s">
        <v>9003</v>
      </c>
      <c r="M654" s="87" t="str">
        <f>+IFERROR(VLOOKUP($K654,'[2]NHÂN VIÊN'!$H:$I,2,0),"")</f>
        <v>Dương Thị Kim Hồng</v>
      </c>
      <c r="N654" s="88" t="s">
        <v>9004</v>
      </c>
      <c r="O654" s="82"/>
    </row>
    <row r="655" spans="1:15" hidden="1" x14ac:dyDescent="0.25">
      <c r="A655" s="87" t="s">
        <v>9628</v>
      </c>
      <c r="B655" s="86" t="s">
        <v>9627</v>
      </c>
      <c r="C655" s="87" t="s">
        <v>9629</v>
      </c>
      <c r="D655" s="87" t="s">
        <v>9630</v>
      </c>
      <c r="E655" s="87" t="s">
        <v>9002</v>
      </c>
      <c r="F655" s="87" t="s">
        <v>8075</v>
      </c>
      <c r="G655" s="87" t="s">
        <v>7402</v>
      </c>
      <c r="H655" s="87" t="s">
        <v>7403</v>
      </c>
      <c r="I655" s="87" t="str">
        <f>+IFERROR(VLOOKUP($H655,'[2]NHÂN VIÊN'!$B:$C,2,0),"")</f>
        <v>Hứa Thị Ngọc Thơ</v>
      </c>
      <c r="J655" s="87" t="str">
        <f t="shared" si="11"/>
        <v>Ci</v>
      </c>
      <c r="K655" s="87" t="s">
        <v>9003</v>
      </c>
      <c r="L655" s="87" t="s">
        <v>9003</v>
      </c>
      <c r="M655" s="87" t="str">
        <f>+IFERROR(VLOOKUP($K655,'[2]NHÂN VIÊN'!$H:$I,2,0),"")</f>
        <v>Dương Thị Kim Hồng</v>
      </c>
      <c r="N655" s="88" t="s">
        <v>9004</v>
      </c>
      <c r="O655" s="82"/>
    </row>
    <row r="656" spans="1:15" hidden="1" x14ac:dyDescent="0.25">
      <c r="A656" s="87" t="s">
        <v>9632</v>
      </c>
      <c r="B656" s="86" t="s">
        <v>9631</v>
      </c>
      <c r="C656" s="87" t="s">
        <v>9633</v>
      </c>
      <c r="D656" s="87" t="s">
        <v>9634</v>
      </c>
      <c r="E656" s="87" t="s">
        <v>9002</v>
      </c>
      <c r="F656" s="87" t="s">
        <v>7417</v>
      </c>
      <c r="G656" s="87" t="s">
        <v>7402</v>
      </c>
      <c r="H656" s="87" t="s">
        <v>7418</v>
      </c>
      <c r="I656" s="87" t="str">
        <f>+IFERROR(VLOOKUP($H656,'[2]NHÂN VIÊN'!$B:$C,2,0),"")</f>
        <v>Trần Hạo Nhị</v>
      </c>
      <c r="J656" s="87" t="str">
        <f t="shared" si="11"/>
        <v>Ci</v>
      </c>
      <c r="K656" s="87" t="s">
        <v>9003</v>
      </c>
      <c r="L656" s="87" t="s">
        <v>9003</v>
      </c>
      <c r="M656" s="87" t="str">
        <f>+IFERROR(VLOOKUP($K656,'[2]NHÂN VIÊN'!$H:$I,2,0),"")</f>
        <v>Dương Thị Kim Hồng</v>
      </c>
      <c r="N656" s="88" t="s">
        <v>9004</v>
      </c>
      <c r="O656" s="82"/>
    </row>
    <row r="657" spans="1:15" hidden="1" x14ac:dyDescent="0.25">
      <c r="A657" s="87" t="s">
        <v>9636</v>
      </c>
      <c r="B657" s="86" t="s">
        <v>9635</v>
      </c>
      <c r="C657" s="87" t="s">
        <v>9637</v>
      </c>
      <c r="D657" s="87" t="s">
        <v>9638</v>
      </c>
      <c r="E657" s="87" t="s">
        <v>9002</v>
      </c>
      <c r="F657" s="87" t="s">
        <v>7485</v>
      </c>
      <c r="G657" s="87" t="s">
        <v>7402</v>
      </c>
      <c r="H657" s="87" t="s">
        <v>7411</v>
      </c>
      <c r="I657" s="87" t="str">
        <f>+IFERROR(VLOOKUP($H657,'[2]NHÂN VIÊN'!$B:$C,2,0),"")</f>
        <v>Nguyễn Văn Vinh</v>
      </c>
      <c r="J657" s="87" t="str">
        <f t="shared" si="11"/>
        <v>Ci</v>
      </c>
      <c r="K657" s="87" t="s">
        <v>9003</v>
      </c>
      <c r="L657" s="87" t="s">
        <v>9003</v>
      </c>
      <c r="M657" s="87" t="str">
        <f>+IFERROR(VLOOKUP($K657,'[2]NHÂN VIÊN'!$H:$I,2,0),"")</f>
        <v>Dương Thị Kim Hồng</v>
      </c>
      <c r="N657" s="88" t="s">
        <v>9004</v>
      </c>
      <c r="O657" s="82"/>
    </row>
    <row r="658" spans="1:15" hidden="1" x14ac:dyDescent="0.25">
      <c r="A658" s="87" t="s">
        <v>9640</v>
      </c>
      <c r="B658" s="86" t="s">
        <v>9639</v>
      </c>
      <c r="C658" s="87" t="s">
        <v>9641</v>
      </c>
      <c r="D658" s="87" t="s">
        <v>9642</v>
      </c>
      <c r="E658" s="87" t="s">
        <v>9002</v>
      </c>
      <c r="F658" s="87" t="s">
        <v>7938</v>
      </c>
      <c r="G658" s="87" t="s">
        <v>7402</v>
      </c>
      <c r="H658" s="87" t="s">
        <v>7436</v>
      </c>
      <c r="I658" s="87" t="str">
        <f>+IFERROR(VLOOKUP($H658,'[2]NHÂN VIÊN'!$B:$C,2,0),"")</f>
        <v>Nguyễn Quốc Thái</v>
      </c>
      <c r="J658" s="87" t="str">
        <f t="shared" si="11"/>
        <v>Ci</v>
      </c>
      <c r="K658" s="87" t="s">
        <v>9003</v>
      </c>
      <c r="L658" s="87" t="s">
        <v>9003</v>
      </c>
      <c r="M658" s="87" t="str">
        <f>+IFERROR(VLOOKUP($K658,'[2]NHÂN VIÊN'!$H:$I,2,0),"")</f>
        <v>Dương Thị Kim Hồng</v>
      </c>
      <c r="N658" s="88" t="s">
        <v>9004</v>
      </c>
      <c r="O658" s="82"/>
    </row>
    <row r="659" spans="1:15" hidden="1" x14ac:dyDescent="0.25">
      <c r="A659" s="87" t="s">
        <v>9644</v>
      </c>
      <c r="B659" s="86" t="s">
        <v>9643</v>
      </c>
      <c r="C659" s="87" t="s">
        <v>9645</v>
      </c>
      <c r="D659" s="87" t="s">
        <v>9646</v>
      </c>
      <c r="E659" s="87" t="s">
        <v>9002</v>
      </c>
      <c r="F659" s="87" t="s">
        <v>7938</v>
      </c>
      <c r="G659" s="87" t="s">
        <v>7402</v>
      </c>
      <c r="H659" s="87" t="s">
        <v>7436</v>
      </c>
      <c r="I659" s="87" t="str">
        <f>+IFERROR(VLOOKUP($H659,'[2]NHÂN VIÊN'!$B:$C,2,0),"")</f>
        <v>Nguyễn Quốc Thái</v>
      </c>
      <c r="J659" s="87" t="str">
        <f t="shared" si="11"/>
        <v>Ci</v>
      </c>
      <c r="K659" s="87" t="s">
        <v>9003</v>
      </c>
      <c r="L659" s="87" t="s">
        <v>9003</v>
      </c>
      <c r="M659" s="87" t="str">
        <f>+IFERROR(VLOOKUP($K659,'[2]NHÂN VIÊN'!$H:$I,2,0),"")</f>
        <v>Dương Thị Kim Hồng</v>
      </c>
      <c r="N659" s="88" t="s">
        <v>9004</v>
      </c>
      <c r="O659" s="82"/>
    </row>
    <row r="660" spans="1:15" hidden="1" x14ac:dyDescent="0.25">
      <c r="A660" s="87" t="s">
        <v>9648</v>
      </c>
      <c r="B660" s="86" t="s">
        <v>9647</v>
      </c>
      <c r="C660" s="87" t="s">
        <v>9649</v>
      </c>
      <c r="D660" s="87" t="s">
        <v>9650</v>
      </c>
      <c r="E660" s="87" t="s">
        <v>9002</v>
      </c>
      <c r="F660" s="87" t="s">
        <v>7410</v>
      </c>
      <c r="G660" s="87" t="s">
        <v>7402</v>
      </c>
      <c r="H660" s="87" t="s">
        <v>7411</v>
      </c>
      <c r="I660" s="87" t="str">
        <f>+IFERROR(VLOOKUP($H660,'[2]NHÂN VIÊN'!$B:$C,2,0),"")</f>
        <v>Nguyễn Văn Vinh</v>
      </c>
      <c r="J660" s="87" t="str">
        <f t="shared" si="11"/>
        <v>Ci</v>
      </c>
      <c r="K660" s="87" t="s">
        <v>9003</v>
      </c>
      <c r="L660" s="87" t="s">
        <v>9003</v>
      </c>
      <c r="M660" s="87" t="str">
        <f>+IFERROR(VLOOKUP($K660,'[2]NHÂN VIÊN'!$H:$I,2,0),"")</f>
        <v>Dương Thị Kim Hồng</v>
      </c>
      <c r="N660" s="88" t="s">
        <v>9004</v>
      </c>
      <c r="O660" s="82"/>
    </row>
    <row r="661" spans="1:15" hidden="1" x14ac:dyDescent="0.25">
      <c r="A661" s="87" t="s">
        <v>9652</v>
      </c>
      <c r="B661" s="86" t="s">
        <v>9651</v>
      </c>
      <c r="C661" s="87" t="s">
        <v>9653</v>
      </c>
      <c r="D661" s="87" t="s">
        <v>9654</v>
      </c>
      <c r="E661" s="87" t="s">
        <v>9002</v>
      </c>
      <c r="F661" s="87" t="s">
        <v>7410</v>
      </c>
      <c r="G661" s="87" t="s">
        <v>7402</v>
      </c>
      <c r="H661" s="87" t="s">
        <v>7411</v>
      </c>
      <c r="I661" s="87" t="str">
        <f>+IFERROR(VLOOKUP($H661,'[2]NHÂN VIÊN'!$B:$C,2,0),"")</f>
        <v>Nguyễn Văn Vinh</v>
      </c>
      <c r="J661" s="87" t="str">
        <f t="shared" si="11"/>
        <v>Ci</v>
      </c>
      <c r="K661" s="87" t="s">
        <v>9003</v>
      </c>
      <c r="L661" s="87" t="s">
        <v>9003</v>
      </c>
      <c r="M661" s="87" t="str">
        <f>+IFERROR(VLOOKUP($K661,'[2]NHÂN VIÊN'!$H:$I,2,0),"")</f>
        <v>Dương Thị Kim Hồng</v>
      </c>
      <c r="N661" s="88" t="s">
        <v>9004</v>
      </c>
      <c r="O661" s="82"/>
    </row>
    <row r="662" spans="1:15" hidden="1" x14ac:dyDescent="0.25">
      <c r="A662" s="87" t="s">
        <v>9656</v>
      </c>
      <c r="B662" s="86" t="s">
        <v>9655</v>
      </c>
      <c r="C662" s="87" t="s">
        <v>9657</v>
      </c>
      <c r="D662" s="87" t="s">
        <v>9658</v>
      </c>
      <c r="E662" s="87" t="s">
        <v>9002</v>
      </c>
      <c r="F662" s="87" t="s">
        <v>8075</v>
      </c>
      <c r="G662" s="87" t="s">
        <v>7402</v>
      </c>
      <c r="H662" s="87" t="s">
        <v>7403</v>
      </c>
      <c r="I662" s="87" t="str">
        <f>+IFERROR(VLOOKUP($H662,'[2]NHÂN VIÊN'!$B:$C,2,0),"")</f>
        <v>Hứa Thị Ngọc Thơ</v>
      </c>
      <c r="J662" s="87" t="str">
        <f t="shared" si="11"/>
        <v>Ci</v>
      </c>
      <c r="K662" s="87" t="s">
        <v>9003</v>
      </c>
      <c r="L662" s="87" t="s">
        <v>9003</v>
      </c>
      <c r="M662" s="87" t="str">
        <f>+IFERROR(VLOOKUP($K662,'[2]NHÂN VIÊN'!$H:$I,2,0),"")</f>
        <v>Dương Thị Kim Hồng</v>
      </c>
      <c r="N662" s="88" t="s">
        <v>9004</v>
      </c>
      <c r="O662" s="82"/>
    </row>
    <row r="663" spans="1:15" hidden="1" x14ac:dyDescent="0.25">
      <c r="A663" s="87" t="s">
        <v>9660</v>
      </c>
      <c r="B663" s="86" t="s">
        <v>9659</v>
      </c>
      <c r="C663" s="87" t="s">
        <v>9661</v>
      </c>
      <c r="D663" s="87" t="s">
        <v>9662</v>
      </c>
      <c r="E663" s="87" t="s">
        <v>9002</v>
      </c>
      <c r="F663" s="87" t="s">
        <v>7499</v>
      </c>
      <c r="G663" s="87" t="s">
        <v>7402</v>
      </c>
      <c r="H663" s="87" t="s">
        <v>7436</v>
      </c>
      <c r="I663" s="87" t="str">
        <f>+IFERROR(VLOOKUP($H663,'[2]NHÂN VIÊN'!$B:$C,2,0),"")</f>
        <v>Nguyễn Quốc Thái</v>
      </c>
      <c r="J663" s="87" t="str">
        <f t="shared" si="11"/>
        <v>Ci</v>
      </c>
      <c r="K663" s="87" t="s">
        <v>9003</v>
      </c>
      <c r="L663" s="87" t="s">
        <v>9003</v>
      </c>
      <c r="M663" s="87" t="str">
        <f>+IFERROR(VLOOKUP($K663,'[2]NHÂN VIÊN'!$H:$I,2,0),"")</f>
        <v>Dương Thị Kim Hồng</v>
      </c>
      <c r="N663" s="88" t="s">
        <v>9004</v>
      </c>
      <c r="O663" s="82"/>
    </row>
    <row r="664" spans="1:15" hidden="1" x14ac:dyDescent="0.25">
      <c r="A664" s="87" t="s">
        <v>9664</v>
      </c>
      <c r="B664" s="86" t="s">
        <v>9663</v>
      </c>
      <c r="C664" s="87" t="s">
        <v>9665</v>
      </c>
      <c r="D664" s="87" t="s">
        <v>9666</v>
      </c>
      <c r="E664" s="87" t="s">
        <v>9002</v>
      </c>
      <c r="F664" s="87" t="s">
        <v>7513</v>
      </c>
      <c r="G664" s="87" t="s">
        <v>7402</v>
      </c>
      <c r="H664" s="87" t="s">
        <v>7418</v>
      </c>
      <c r="I664" s="87" t="str">
        <f>+IFERROR(VLOOKUP($H664,'[2]NHÂN VIÊN'!$B:$C,2,0),"")</f>
        <v>Trần Hạo Nhị</v>
      </c>
      <c r="J664" s="87" t="str">
        <f t="shared" si="11"/>
        <v>Ci</v>
      </c>
      <c r="K664" s="87" t="s">
        <v>9003</v>
      </c>
      <c r="L664" s="87" t="s">
        <v>9003</v>
      </c>
      <c r="M664" s="87" t="str">
        <f>+IFERROR(VLOOKUP($K664,'[2]NHÂN VIÊN'!$H:$I,2,0),"")</f>
        <v>Dương Thị Kim Hồng</v>
      </c>
      <c r="N664" s="88" t="s">
        <v>9004</v>
      </c>
      <c r="O664" s="82"/>
    </row>
    <row r="665" spans="1:15" hidden="1" x14ac:dyDescent="0.25">
      <c r="A665" s="87" t="s">
        <v>9668</v>
      </c>
      <c r="B665" s="86" t="s">
        <v>9667</v>
      </c>
      <c r="C665" s="87" t="s">
        <v>9669</v>
      </c>
      <c r="D665" s="87" t="s">
        <v>9670</v>
      </c>
      <c r="E665" s="87" t="s">
        <v>9002</v>
      </c>
      <c r="F665" s="87" t="s">
        <v>7410</v>
      </c>
      <c r="G665" s="87" t="s">
        <v>7402</v>
      </c>
      <c r="H665" s="87" t="s">
        <v>7411</v>
      </c>
      <c r="I665" s="87" t="str">
        <f>+IFERROR(VLOOKUP($H665,'[2]NHÂN VIÊN'!$B:$C,2,0),"")</f>
        <v>Nguyễn Văn Vinh</v>
      </c>
      <c r="J665" s="87" t="str">
        <f t="shared" si="11"/>
        <v>Ci</v>
      </c>
      <c r="K665" s="87" t="s">
        <v>9003</v>
      </c>
      <c r="L665" s="87" t="s">
        <v>9003</v>
      </c>
      <c r="M665" s="87" t="str">
        <f>+IFERROR(VLOOKUP($K665,'[2]NHÂN VIÊN'!$H:$I,2,0),"")</f>
        <v>Dương Thị Kim Hồng</v>
      </c>
      <c r="N665" s="88" t="s">
        <v>9004</v>
      </c>
      <c r="O665" s="82"/>
    </row>
    <row r="666" spans="1:15" hidden="1" x14ac:dyDescent="0.25">
      <c r="A666" s="87" t="s">
        <v>9672</v>
      </c>
      <c r="B666" s="86" t="s">
        <v>9671</v>
      </c>
      <c r="C666" s="87" t="s">
        <v>9673</v>
      </c>
      <c r="D666" s="87" t="s">
        <v>9674</v>
      </c>
      <c r="E666" s="87" t="s">
        <v>9002</v>
      </c>
      <c r="F666" s="87" t="s">
        <v>8248</v>
      </c>
      <c r="G666" s="87" t="s">
        <v>7402</v>
      </c>
      <c r="H666" s="87" t="s">
        <v>7411</v>
      </c>
      <c r="I666" s="87" t="str">
        <f>+IFERROR(VLOOKUP($H666,'[2]NHÂN VIÊN'!$B:$C,2,0),"")</f>
        <v>Nguyễn Văn Vinh</v>
      </c>
      <c r="J666" s="87" t="str">
        <f t="shared" si="11"/>
        <v>Ci</v>
      </c>
      <c r="K666" s="87" t="s">
        <v>9003</v>
      </c>
      <c r="L666" s="87" t="s">
        <v>9003</v>
      </c>
      <c r="M666" s="87" t="str">
        <f>+IFERROR(VLOOKUP($K666,'[2]NHÂN VIÊN'!$H:$I,2,0),"")</f>
        <v>Dương Thị Kim Hồng</v>
      </c>
      <c r="N666" s="88" t="s">
        <v>9004</v>
      </c>
      <c r="O666" s="82"/>
    </row>
    <row r="667" spans="1:15" hidden="1" x14ac:dyDescent="0.25">
      <c r="A667" s="87" t="s">
        <v>9676</v>
      </c>
      <c r="B667" s="86" t="s">
        <v>9675</v>
      </c>
      <c r="C667" s="87" t="s">
        <v>9677</v>
      </c>
      <c r="D667" s="87" t="s">
        <v>9678</v>
      </c>
      <c r="E667" s="87" t="s">
        <v>9002</v>
      </c>
      <c r="F667" s="87" t="s">
        <v>7938</v>
      </c>
      <c r="G667" s="87" t="s">
        <v>7402</v>
      </c>
      <c r="H667" s="87" t="s">
        <v>7436</v>
      </c>
      <c r="I667" s="87" t="str">
        <f>+IFERROR(VLOOKUP($H667,'[2]NHÂN VIÊN'!$B:$C,2,0),"")</f>
        <v>Nguyễn Quốc Thái</v>
      </c>
      <c r="J667" s="87" t="str">
        <f t="shared" si="11"/>
        <v>Ci</v>
      </c>
      <c r="K667" s="87" t="s">
        <v>9003</v>
      </c>
      <c r="L667" s="87" t="s">
        <v>9003</v>
      </c>
      <c r="M667" s="87" t="str">
        <f>+IFERROR(VLOOKUP($K667,'[2]NHÂN VIÊN'!$H:$I,2,0),"")</f>
        <v>Dương Thị Kim Hồng</v>
      </c>
      <c r="N667" s="88" t="s">
        <v>9004</v>
      </c>
      <c r="O667" s="82"/>
    </row>
    <row r="668" spans="1:15" hidden="1" x14ac:dyDescent="0.25">
      <c r="A668" s="87" t="s">
        <v>9680</v>
      </c>
      <c r="B668" s="86" t="s">
        <v>9679</v>
      </c>
      <c r="C668" s="87" t="s">
        <v>9681</v>
      </c>
      <c r="D668" s="87" t="s">
        <v>9682</v>
      </c>
      <c r="E668" s="87" t="s">
        <v>9002</v>
      </c>
      <c r="F668" s="87" t="s">
        <v>7490</v>
      </c>
      <c r="G668" s="87" t="s">
        <v>7402</v>
      </c>
      <c r="H668" s="87" t="s">
        <v>7418</v>
      </c>
      <c r="I668" s="87" t="str">
        <f>+IFERROR(VLOOKUP($H668,'[2]NHÂN VIÊN'!$B:$C,2,0),"")</f>
        <v>Trần Hạo Nhị</v>
      </c>
      <c r="J668" s="87" t="str">
        <f t="shared" si="11"/>
        <v>Ci</v>
      </c>
      <c r="K668" s="87" t="s">
        <v>9003</v>
      </c>
      <c r="L668" s="87" t="s">
        <v>9003</v>
      </c>
      <c r="M668" s="87" t="str">
        <f>+IFERROR(VLOOKUP($K668,'[2]NHÂN VIÊN'!$H:$I,2,0),"")</f>
        <v>Dương Thị Kim Hồng</v>
      </c>
      <c r="N668" s="88" t="s">
        <v>9004</v>
      </c>
      <c r="O668" s="82"/>
    </row>
    <row r="669" spans="1:15" hidden="1" x14ac:dyDescent="0.25">
      <c r="A669" s="87" t="s">
        <v>9684</v>
      </c>
      <c r="B669" s="86" t="s">
        <v>9683</v>
      </c>
      <c r="C669" s="87" t="s">
        <v>9685</v>
      </c>
      <c r="D669" s="87" t="s">
        <v>9686</v>
      </c>
      <c r="E669" s="87" t="s">
        <v>9002</v>
      </c>
      <c r="F669" s="87" t="s">
        <v>7410</v>
      </c>
      <c r="G669" s="87" t="s">
        <v>7402</v>
      </c>
      <c r="H669" s="87" t="s">
        <v>7411</v>
      </c>
      <c r="I669" s="87" t="str">
        <f>+IFERROR(VLOOKUP($H669,'[2]NHÂN VIÊN'!$B:$C,2,0),"")</f>
        <v>Nguyễn Văn Vinh</v>
      </c>
      <c r="J669" s="87" t="str">
        <f t="shared" ref="J669:J700" si="12">+LEFT($B669,2)</f>
        <v>Ci</v>
      </c>
      <c r="K669" s="87" t="s">
        <v>9003</v>
      </c>
      <c r="L669" s="87" t="s">
        <v>9003</v>
      </c>
      <c r="M669" s="87" t="str">
        <f>+IFERROR(VLOOKUP($K669,'[2]NHÂN VIÊN'!$H:$I,2,0),"")</f>
        <v>Dương Thị Kim Hồng</v>
      </c>
      <c r="N669" s="88" t="s">
        <v>9004</v>
      </c>
      <c r="O669" s="82"/>
    </row>
    <row r="670" spans="1:15" hidden="1" x14ac:dyDescent="0.25">
      <c r="A670" s="87" t="s">
        <v>9688</v>
      </c>
      <c r="B670" s="86" t="s">
        <v>9687</v>
      </c>
      <c r="C670" s="87" t="s">
        <v>9689</v>
      </c>
      <c r="D670" s="87" t="s">
        <v>9690</v>
      </c>
      <c r="E670" s="87" t="s">
        <v>9002</v>
      </c>
      <c r="F670" s="87" t="s">
        <v>7417</v>
      </c>
      <c r="G670" s="87" t="s">
        <v>7402</v>
      </c>
      <c r="H670" s="87" t="s">
        <v>7418</v>
      </c>
      <c r="I670" s="87" t="str">
        <f>+IFERROR(VLOOKUP($H670,'[2]NHÂN VIÊN'!$B:$C,2,0),"")</f>
        <v>Trần Hạo Nhị</v>
      </c>
      <c r="J670" s="87" t="str">
        <f t="shared" si="12"/>
        <v>Ci</v>
      </c>
      <c r="K670" s="87" t="s">
        <v>9003</v>
      </c>
      <c r="L670" s="87" t="s">
        <v>9003</v>
      </c>
      <c r="M670" s="87" t="str">
        <f>+IFERROR(VLOOKUP($K670,'[2]NHÂN VIÊN'!$H:$I,2,0),"")</f>
        <v>Dương Thị Kim Hồng</v>
      </c>
      <c r="N670" s="88" t="s">
        <v>9004</v>
      </c>
      <c r="O670" s="82"/>
    </row>
    <row r="671" spans="1:15" hidden="1" x14ac:dyDescent="0.25">
      <c r="A671" s="87" t="s">
        <v>9692</v>
      </c>
      <c r="B671" s="86" t="s">
        <v>9691</v>
      </c>
      <c r="C671" s="87" t="s">
        <v>9693</v>
      </c>
      <c r="D671" s="87" t="s">
        <v>9694</v>
      </c>
      <c r="E671" s="87" t="s">
        <v>9002</v>
      </c>
      <c r="F671" s="87" t="s">
        <v>7430</v>
      </c>
      <c r="G671" s="87" t="s">
        <v>7402</v>
      </c>
      <c r="H671" s="87" t="s">
        <v>7411</v>
      </c>
      <c r="I671" s="87" t="str">
        <f>+IFERROR(VLOOKUP($H671,'[2]NHÂN VIÊN'!$B:$C,2,0),"")</f>
        <v>Nguyễn Văn Vinh</v>
      </c>
      <c r="J671" s="87" t="str">
        <f t="shared" si="12"/>
        <v>Ci</v>
      </c>
      <c r="K671" s="87" t="s">
        <v>9003</v>
      </c>
      <c r="L671" s="87" t="s">
        <v>9003</v>
      </c>
      <c r="M671" s="87" t="str">
        <f>+IFERROR(VLOOKUP($K671,'[2]NHÂN VIÊN'!$H:$I,2,0),"")</f>
        <v>Dương Thị Kim Hồng</v>
      </c>
      <c r="N671" s="88" t="s">
        <v>9004</v>
      </c>
      <c r="O671" s="82"/>
    </row>
    <row r="672" spans="1:15" hidden="1" x14ac:dyDescent="0.25">
      <c r="A672" s="87" t="s">
        <v>9696</v>
      </c>
      <c r="B672" s="86" t="s">
        <v>9695</v>
      </c>
      <c r="C672" s="87" t="s">
        <v>9697</v>
      </c>
      <c r="D672" s="87" t="s">
        <v>9698</v>
      </c>
      <c r="E672" s="87" t="s">
        <v>9002</v>
      </c>
      <c r="F672" s="87" t="s">
        <v>7417</v>
      </c>
      <c r="G672" s="87" t="s">
        <v>7402</v>
      </c>
      <c r="H672" s="87" t="s">
        <v>7418</v>
      </c>
      <c r="I672" s="87" t="str">
        <f>+IFERROR(VLOOKUP($H672,'[2]NHÂN VIÊN'!$B:$C,2,0),"")</f>
        <v>Trần Hạo Nhị</v>
      </c>
      <c r="J672" s="87" t="str">
        <f t="shared" si="12"/>
        <v>Ci</v>
      </c>
      <c r="K672" s="87" t="s">
        <v>9003</v>
      </c>
      <c r="L672" s="87" t="s">
        <v>9003</v>
      </c>
      <c r="M672" s="87" t="str">
        <f>+IFERROR(VLOOKUP($K672,'[2]NHÂN VIÊN'!$H:$I,2,0),"")</f>
        <v>Dương Thị Kim Hồng</v>
      </c>
      <c r="N672" s="88" t="s">
        <v>7437</v>
      </c>
      <c r="O672" s="82"/>
    </row>
    <row r="673" spans="1:15" hidden="1" x14ac:dyDescent="0.25">
      <c r="A673" s="87" t="s">
        <v>9700</v>
      </c>
      <c r="B673" s="86" t="s">
        <v>9699</v>
      </c>
      <c r="C673" s="87" t="s">
        <v>9701</v>
      </c>
      <c r="D673" s="87" t="s">
        <v>9702</v>
      </c>
      <c r="E673" s="87" t="s">
        <v>9002</v>
      </c>
      <c r="F673" s="87" t="s">
        <v>7938</v>
      </c>
      <c r="G673" s="87" t="s">
        <v>7402</v>
      </c>
      <c r="H673" s="87" t="s">
        <v>7436</v>
      </c>
      <c r="I673" s="87" t="str">
        <f>+IFERROR(VLOOKUP($H673,'[2]NHÂN VIÊN'!$B:$C,2,0),"")</f>
        <v>Nguyễn Quốc Thái</v>
      </c>
      <c r="J673" s="87" t="str">
        <f t="shared" si="12"/>
        <v>Ci</v>
      </c>
      <c r="K673" s="87" t="s">
        <v>9003</v>
      </c>
      <c r="L673" s="87" t="s">
        <v>9003</v>
      </c>
      <c r="M673" s="87" t="str">
        <f>+IFERROR(VLOOKUP($K673,'[2]NHÂN VIÊN'!$H:$I,2,0),"")</f>
        <v>Dương Thị Kim Hồng</v>
      </c>
      <c r="N673" s="88" t="s">
        <v>9004</v>
      </c>
      <c r="O673" s="82"/>
    </row>
    <row r="674" spans="1:15" hidden="1" x14ac:dyDescent="0.25">
      <c r="A674" s="87" t="s">
        <v>9704</v>
      </c>
      <c r="B674" s="86" t="s">
        <v>9703</v>
      </c>
      <c r="C674" s="87" t="s">
        <v>9705</v>
      </c>
      <c r="D674" s="87" t="s">
        <v>9706</v>
      </c>
      <c r="E674" s="87" t="s">
        <v>9002</v>
      </c>
      <c r="F674" s="87" t="s">
        <v>7417</v>
      </c>
      <c r="G674" s="87" t="s">
        <v>7402</v>
      </c>
      <c r="H674" s="87" t="s">
        <v>7418</v>
      </c>
      <c r="I674" s="87" t="str">
        <f>+IFERROR(VLOOKUP($H674,'[2]NHÂN VIÊN'!$B:$C,2,0),"")</f>
        <v>Trần Hạo Nhị</v>
      </c>
      <c r="J674" s="87" t="str">
        <f t="shared" si="12"/>
        <v>Ci</v>
      </c>
      <c r="K674" s="87" t="s">
        <v>9003</v>
      </c>
      <c r="L674" s="87" t="s">
        <v>9003</v>
      </c>
      <c r="M674" s="87" t="str">
        <f>+IFERROR(VLOOKUP($K674,'[2]NHÂN VIÊN'!$H:$I,2,0),"")</f>
        <v>Dương Thị Kim Hồng</v>
      </c>
      <c r="N674" s="88" t="s">
        <v>7437</v>
      </c>
      <c r="O674" s="82"/>
    </row>
    <row r="675" spans="1:15" hidden="1" x14ac:dyDescent="0.25">
      <c r="A675" s="87" t="s">
        <v>9708</v>
      </c>
      <c r="B675" s="86" t="s">
        <v>9707</v>
      </c>
      <c r="C675" s="87" t="s">
        <v>9709</v>
      </c>
      <c r="D675" s="87" t="s">
        <v>9710</v>
      </c>
      <c r="E675" s="87" t="s">
        <v>9002</v>
      </c>
      <c r="F675" s="87" t="s">
        <v>7410</v>
      </c>
      <c r="G675" s="87" t="s">
        <v>7402</v>
      </c>
      <c r="H675" s="87" t="s">
        <v>7411</v>
      </c>
      <c r="I675" s="87" t="str">
        <f>+IFERROR(VLOOKUP($H675,'[2]NHÂN VIÊN'!$B:$C,2,0),"")</f>
        <v>Nguyễn Văn Vinh</v>
      </c>
      <c r="J675" s="87" t="str">
        <f t="shared" si="12"/>
        <v>Ci</v>
      </c>
      <c r="K675" s="87" t="s">
        <v>9003</v>
      </c>
      <c r="L675" s="87" t="s">
        <v>9003</v>
      </c>
      <c r="M675" s="87" t="str">
        <f>+IFERROR(VLOOKUP($K675,'[2]NHÂN VIÊN'!$H:$I,2,0),"")</f>
        <v>Dương Thị Kim Hồng</v>
      </c>
      <c r="N675" s="88" t="s">
        <v>9004</v>
      </c>
      <c r="O675" s="82"/>
    </row>
    <row r="676" spans="1:15" hidden="1" x14ac:dyDescent="0.25">
      <c r="A676" s="87" t="s">
        <v>9712</v>
      </c>
      <c r="B676" s="86" t="s">
        <v>9711</v>
      </c>
      <c r="C676" s="87" t="s">
        <v>9713</v>
      </c>
      <c r="D676" s="87" t="s">
        <v>9714</v>
      </c>
      <c r="E676" s="87" t="s">
        <v>9002</v>
      </c>
      <c r="F676" s="87" t="s">
        <v>7430</v>
      </c>
      <c r="G676" s="87" t="s">
        <v>7402</v>
      </c>
      <c r="H676" s="87" t="s">
        <v>7411</v>
      </c>
      <c r="I676" s="87" t="str">
        <f>+IFERROR(VLOOKUP($H676,'[2]NHÂN VIÊN'!$B:$C,2,0),"")</f>
        <v>Nguyễn Văn Vinh</v>
      </c>
      <c r="J676" s="87" t="str">
        <f t="shared" si="12"/>
        <v>Ci</v>
      </c>
      <c r="K676" s="87" t="s">
        <v>9003</v>
      </c>
      <c r="L676" s="87" t="s">
        <v>9003</v>
      </c>
      <c r="M676" s="87" t="str">
        <f>+IFERROR(VLOOKUP($K676,'[2]NHÂN VIÊN'!$H:$I,2,0),"")</f>
        <v>Dương Thị Kim Hồng</v>
      </c>
      <c r="N676" s="88" t="s">
        <v>9004</v>
      </c>
      <c r="O676" s="82"/>
    </row>
    <row r="677" spans="1:15" hidden="1" x14ac:dyDescent="0.25">
      <c r="A677" s="87" t="s">
        <v>9716</v>
      </c>
      <c r="B677" s="86" t="s">
        <v>9715</v>
      </c>
      <c r="C677" s="87" t="s">
        <v>9717</v>
      </c>
      <c r="D677" s="87" t="s">
        <v>9718</v>
      </c>
      <c r="E677" s="87" t="s">
        <v>9002</v>
      </c>
      <c r="F677" s="87" t="s">
        <v>7401</v>
      </c>
      <c r="G677" s="87" t="s">
        <v>7402</v>
      </c>
      <c r="H677" s="87" t="s">
        <v>7403</v>
      </c>
      <c r="I677" s="87" t="str">
        <f>+IFERROR(VLOOKUP($H677,'[2]NHÂN VIÊN'!$B:$C,2,0),"")</f>
        <v>Hứa Thị Ngọc Thơ</v>
      </c>
      <c r="J677" s="87" t="str">
        <f t="shared" si="12"/>
        <v>Ci</v>
      </c>
      <c r="K677" s="87" t="s">
        <v>9003</v>
      </c>
      <c r="L677" s="87" t="s">
        <v>9003</v>
      </c>
      <c r="M677" s="87" t="str">
        <f>+IFERROR(VLOOKUP($K677,'[2]NHÂN VIÊN'!$H:$I,2,0),"")</f>
        <v>Dương Thị Kim Hồng</v>
      </c>
      <c r="N677" s="88" t="s">
        <v>9004</v>
      </c>
      <c r="O677" s="82"/>
    </row>
    <row r="678" spans="1:15" hidden="1" x14ac:dyDescent="0.25">
      <c r="A678" s="87" t="s">
        <v>9720</v>
      </c>
      <c r="B678" s="86" t="s">
        <v>9719</v>
      </c>
      <c r="C678" s="87" t="s">
        <v>9721</v>
      </c>
      <c r="D678" s="87" t="s">
        <v>9722</v>
      </c>
      <c r="E678" s="87" t="s">
        <v>9002</v>
      </c>
      <c r="F678" s="87" t="s">
        <v>7903</v>
      </c>
      <c r="G678" s="87" t="s">
        <v>7402</v>
      </c>
      <c r="H678" s="87" t="s">
        <v>7436</v>
      </c>
      <c r="I678" s="87" t="str">
        <f>+IFERROR(VLOOKUP($H678,'[2]NHÂN VIÊN'!$B:$C,2,0),"")</f>
        <v>Nguyễn Quốc Thái</v>
      </c>
      <c r="J678" s="87" t="str">
        <f t="shared" si="12"/>
        <v>Ci</v>
      </c>
      <c r="K678" s="87" t="s">
        <v>9003</v>
      </c>
      <c r="L678" s="87" t="s">
        <v>9003</v>
      </c>
      <c r="M678" s="87" t="str">
        <f>+IFERROR(VLOOKUP($K678,'[2]NHÂN VIÊN'!$H:$I,2,0),"")</f>
        <v>Dương Thị Kim Hồng</v>
      </c>
      <c r="N678" s="88" t="s">
        <v>7405</v>
      </c>
      <c r="O678" s="82"/>
    </row>
    <row r="679" spans="1:15" hidden="1" x14ac:dyDescent="0.25">
      <c r="A679" s="87" t="s">
        <v>9724</v>
      </c>
      <c r="B679" s="86" t="s">
        <v>9723</v>
      </c>
      <c r="C679" s="87" t="s">
        <v>9725</v>
      </c>
      <c r="D679" s="87" t="s">
        <v>9726</v>
      </c>
      <c r="E679" s="87" t="s">
        <v>9002</v>
      </c>
      <c r="F679" s="87" t="s">
        <v>7513</v>
      </c>
      <c r="G679" s="87" t="s">
        <v>7402</v>
      </c>
      <c r="H679" s="87" t="s">
        <v>7418</v>
      </c>
      <c r="I679" s="87" t="str">
        <f>+IFERROR(VLOOKUP($H679,'[2]NHÂN VIÊN'!$B:$C,2,0),"")</f>
        <v>Trần Hạo Nhị</v>
      </c>
      <c r="J679" s="87" t="str">
        <f t="shared" si="12"/>
        <v>Ci</v>
      </c>
      <c r="K679" s="87" t="s">
        <v>9003</v>
      </c>
      <c r="L679" s="87" t="s">
        <v>9003</v>
      </c>
      <c r="M679" s="87" t="str">
        <f>+IFERROR(VLOOKUP($K679,'[2]NHÂN VIÊN'!$H:$I,2,0),"")</f>
        <v>Dương Thị Kim Hồng</v>
      </c>
      <c r="N679" s="88" t="s">
        <v>9004</v>
      </c>
      <c r="O679" s="82"/>
    </row>
    <row r="680" spans="1:15" hidden="1" x14ac:dyDescent="0.25">
      <c r="A680" s="87" t="s">
        <v>9728</v>
      </c>
      <c r="B680" s="86" t="s">
        <v>9727</v>
      </c>
      <c r="C680" s="87" t="s">
        <v>9729</v>
      </c>
      <c r="D680" s="87" t="s">
        <v>9730</v>
      </c>
      <c r="E680" s="87" t="s">
        <v>9002</v>
      </c>
      <c r="F680" s="87" t="s">
        <v>7442</v>
      </c>
      <c r="G680" s="87" t="s">
        <v>7402</v>
      </c>
      <c r="H680" s="87" t="s">
        <v>7403</v>
      </c>
      <c r="I680" s="87" t="str">
        <f>+IFERROR(VLOOKUP($H680,'[2]NHÂN VIÊN'!$B:$C,2,0),"")</f>
        <v>Hứa Thị Ngọc Thơ</v>
      </c>
      <c r="J680" s="87" t="str">
        <f t="shared" si="12"/>
        <v>Ci</v>
      </c>
      <c r="K680" s="87" t="s">
        <v>9003</v>
      </c>
      <c r="L680" s="87" t="s">
        <v>9003</v>
      </c>
      <c r="M680" s="87" t="str">
        <f>+IFERROR(VLOOKUP($K680,'[2]NHÂN VIÊN'!$H:$I,2,0),"")</f>
        <v>Dương Thị Kim Hồng</v>
      </c>
      <c r="N680" s="88" t="s">
        <v>9004</v>
      </c>
      <c r="O680" s="82"/>
    </row>
    <row r="681" spans="1:15" hidden="1" x14ac:dyDescent="0.25">
      <c r="A681" s="87" t="s">
        <v>9732</v>
      </c>
      <c r="B681" s="86" t="s">
        <v>9731</v>
      </c>
      <c r="C681" s="87" t="s">
        <v>9733</v>
      </c>
      <c r="D681" s="87" t="s">
        <v>9734</v>
      </c>
      <c r="E681" s="87" t="s">
        <v>9002</v>
      </c>
      <c r="F681" s="87" t="s">
        <v>7410</v>
      </c>
      <c r="G681" s="87" t="s">
        <v>7402</v>
      </c>
      <c r="H681" s="87" t="s">
        <v>7411</v>
      </c>
      <c r="I681" s="87" t="str">
        <f>+IFERROR(VLOOKUP($H681,'[2]NHÂN VIÊN'!$B:$C,2,0),"")</f>
        <v>Nguyễn Văn Vinh</v>
      </c>
      <c r="J681" s="87" t="str">
        <f t="shared" si="12"/>
        <v>Ci</v>
      </c>
      <c r="K681" s="87" t="s">
        <v>9003</v>
      </c>
      <c r="L681" s="87" t="s">
        <v>9003</v>
      </c>
      <c r="M681" s="87" t="str">
        <f>+IFERROR(VLOOKUP($K681,'[2]NHÂN VIÊN'!$H:$I,2,0),"")</f>
        <v>Dương Thị Kim Hồng</v>
      </c>
      <c r="N681" s="88" t="s">
        <v>9004</v>
      </c>
      <c r="O681" s="82"/>
    </row>
    <row r="682" spans="1:15" hidden="1" x14ac:dyDescent="0.25">
      <c r="A682" s="87" t="s">
        <v>9736</v>
      </c>
      <c r="B682" s="86" t="s">
        <v>9735</v>
      </c>
      <c r="C682" s="87" t="s">
        <v>9737</v>
      </c>
      <c r="D682" s="87" t="s">
        <v>9738</v>
      </c>
      <c r="E682" s="87" t="s">
        <v>9002</v>
      </c>
      <c r="F682" s="87" t="s">
        <v>8248</v>
      </c>
      <c r="G682" s="87" t="s">
        <v>7402</v>
      </c>
      <c r="H682" s="87" t="s">
        <v>7411</v>
      </c>
      <c r="I682" s="87" t="str">
        <f>+IFERROR(VLOOKUP($H682,'[2]NHÂN VIÊN'!$B:$C,2,0),"")</f>
        <v>Nguyễn Văn Vinh</v>
      </c>
      <c r="J682" s="87" t="str">
        <f t="shared" si="12"/>
        <v>Ci</v>
      </c>
      <c r="K682" s="87" t="s">
        <v>9003</v>
      </c>
      <c r="L682" s="87" t="s">
        <v>9003</v>
      </c>
      <c r="M682" s="87" t="str">
        <f>+IFERROR(VLOOKUP($K682,'[2]NHÂN VIÊN'!$H:$I,2,0),"")</f>
        <v>Dương Thị Kim Hồng</v>
      </c>
      <c r="N682" s="88" t="s">
        <v>9004</v>
      </c>
      <c r="O682" s="82"/>
    </row>
    <row r="683" spans="1:15" hidden="1" x14ac:dyDescent="0.25">
      <c r="A683" s="87" t="s">
        <v>9740</v>
      </c>
      <c r="B683" s="86" t="s">
        <v>9739</v>
      </c>
      <c r="C683" s="87" t="s">
        <v>9741</v>
      </c>
      <c r="D683" s="87" t="s">
        <v>9742</v>
      </c>
      <c r="E683" s="87" t="s">
        <v>9002</v>
      </c>
      <c r="F683" s="87" t="s">
        <v>7410</v>
      </c>
      <c r="G683" s="87" t="s">
        <v>7402</v>
      </c>
      <c r="H683" s="87" t="s">
        <v>7411</v>
      </c>
      <c r="I683" s="87" t="str">
        <f>+IFERROR(VLOOKUP($H683,'[2]NHÂN VIÊN'!$B:$C,2,0),"")</f>
        <v>Nguyễn Văn Vinh</v>
      </c>
      <c r="J683" s="87" t="str">
        <f t="shared" si="12"/>
        <v>Ci</v>
      </c>
      <c r="K683" s="87" t="s">
        <v>9003</v>
      </c>
      <c r="L683" s="87" t="s">
        <v>9003</v>
      </c>
      <c r="M683" s="87" t="str">
        <f>+IFERROR(VLOOKUP($K683,'[2]NHÂN VIÊN'!$H:$I,2,0),"")</f>
        <v>Dương Thị Kim Hồng</v>
      </c>
      <c r="N683" s="88" t="s">
        <v>9004</v>
      </c>
      <c r="O683" s="82"/>
    </row>
    <row r="684" spans="1:15" hidden="1" x14ac:dyDescent="0.25">
      <c r="A684" s="87" t="s">
        <v>9744</v>
      </c>
      <c r="B684" s="86" t="s">
        <v>9743</v>
      </c>
      <c r="C684" s="87" t="s">
        <v>9745</v>
      </c>
      <c r="D684" s="87" t="s">
        <v>9746</v>
      </c>
      <c r="E684" s="87" t="s">
        <v>9002</v>
      </c>
      <c r="F684" s="87" t="s">
        <v>7401</v>
      </c>
      <c r="G684" s="87" t="s">
        <v>7402</v>
      </c>
      <c r="H684" s="87" t="s">
        <v>7403</v>
      </c>
      <c r="I684" s="87" t="str">
        <f>+IFERROR(VLOOKUP($H684,'[2]NHÂN VIÊN'!$B:$C,2,0),"")</f>
        <v>Hứa Thị Ngọc Thơ</v>
      </c>
      <c r="J684" s="87" t="str">
        <f t="shared" si="12"/>
        <v>Ci</v>
      </c>
      <c r="K684" s="87" t="s">
        <v>9003</v>
      </c>
      <c r="L684" s="87" t="s">
        <v>9003</v>
      </c>
      <c r="M684" s="87" t="str">
        <f>+IFERROR(VLOOKUP($K684,'[2]NHÂN VIÊN'!$H:$I,2,0),"")</f>
        <v>Dương Thị Kim Hồng</v>
      </c>
      <c r="N684" s="88" t="s">
        <v>9004</v>
      </c>
      <c r="O684" s="82"/>
    </row>
    <row r="685" spans="1:15" hidden="1" x14ac:dyDescent="0.25">
      <c r="A685" s="87" t="s">
        <v>9748</v>
      </c>
      <c r="B685" s="86" t="s">
        <v>9747</v>
      </c>
      <c r="C685" s="87" t="s">
        <v>9749</v>
      </c>
      <c r="D685" s="87" t="s">
        <v>9750</v>
      </c>
      <c r="E685" s="87" t="s">
        <v>9002</v>
      </c>
      <c r="F685" s="87" t="s">
        <v>7435</v>
      </c>
      <c r="G685" s="87" t="s">
        <v>7402</v>
      </c>
      <c r="H685" s="87" t="s">
        <v>7436</v>
      </c>
      <c r="I685" s="87" t="str">
        <f>+IFERROR(VLOOKUP($H685,'[2]NHÂN VIÊN'!$B:$C,2,0),"")</f>
        <v>Nguyễn Quốc Thái</v>
      </c>
      <c r="J685" s="87" t="str">
        <f t="shared" si="12"/>
        <v>Ci</v>
      </c>
      <c r="K685" s="87" t="s">
        <v>9003</v>
      </c>
      <c r="L685" s="87" t="s">
        <v>9003</v>
      </c>
      <c r="M685" s="87" t="str">
        <f>+IFERROR(VLOOKUP($K685,'[2]NHÂN VIÊN'!$H:$I,2,0),"")</f>
        <v>Dương Thị Kim Hồng</v>
      </c>
      <c r="N685" s="88" t="s">
        <v>9004</v>
      </c>
      <c r="O685" s="82"/>
    </row>
    <row r="686" spans="1:15" hidden="1" x14ac:dyDescent="0.25">
      <c r="A686" s="87" t="s">
        <v>9752</v>
      </c>
      <c r="B686" s="86" t="s">
        <v>9751</v>
      </c>
      <c r="C686" s="87" t="s">
        <v>9753</v>
      </c>
      <c r="D686" s="87" t="s">
        <v>9754</v>
      </c>
      <c r="E686" s="87" t="s">
        <v>9002</v>
      </c>
      <c r="F686" s="87" t="s">
        <v>7485</v>
      </c>
      <c r="G686" s="87" t="s">
        <v>7402</v>
      </c>
      <c r="H686" s="87" t="s">
        <v>7411</v>
      </c>
      <c r="I686" s="87" t="str">
        <f>+IFERROR(VLOOKUP($H686,'[2]NHÂN VIÊN'!$B:$C,2,0),"")</f>
        <v>Nguyễn Văn Vinh</v>
      </c>
      <c r="J686" s="87" t="str">
        <f t="shared" si="12"/>
        <v>Ci</v>
      </c>
      <c r="K686" s="87" t="s">
        <v>9003</v>
      </c>
      <c r="L686" s="87" t="s">
        <v>9003</v>
      </c>
      <c r="M686" s="87" t="str">
        <f>+IFERROR(VLOOKUP($K686,'[2]NHÂN VIÊN'!$H:$I,2,0),"")</f>
        <v>Dương Thị Kim Hồng</v>
      </c>
      <c r="N686" s="88" t="s">
        <v>9004</v>
      </c>
      <c r="O686" s="82"/>
    </row>
    <row r="687" spans="1:15" hidden="1" x14ac:dyDescent="0.25">
      <c r="A687" s="87" t="s">
        <v>9756</v>
      </c>
      <c r="B687" s="86" t="s">
        <v>9755</v>
      </c>
      <c r="C687" s="87" t="s">
        <v>9757</v>
      </c>
      <c r="D687" s="87" t="s">
        <v>9758</v>
      </c>
      <c r="E687" s="87" t="s">
        <v>9002</v>
      </c>
      <c r="F687" s="87" t="s">
        <v>8075</v>
      </c>
      <c r="G687" s="87" t="s">
        <v>7402</v>
      </c>
      <c r="H687" s="87" t="s">
        <v>7403</v>
      </c>
      <c r="I687" s="87" t="str">
        <f>+IFERROR(VLOOKUP($H687,'[2]NHÂN VIÊN'!$B:$C,2,0),"")</f>
        <v>Hứa Thị Ngọc Thơ</v>
      </c>
      <c r="J687" s="87" t="str">
        <f t="shared" si="12"/>
        <v>Ci</v>
      </c>
      <c r="K687" s="87" t="s">
        <v>9003</v>
      </c>
      <c r="L687" s="87" t="s">
        <v>9003</v>
      </c>
      <c r="M687" s="87" t="str">
        <f>+IFERROR(VLOOKUP($K687,'[2]NHÂN VIÊN'!$H:$I,2,0),"")</f>
        <v>Dương Thị Kim Hồng</v>
      </c>
      <c r="N687" s="88" t="s">
        <v>7405</v>
      </c>
      <c r="O687" s="82"/>
    </row>
    <row r="688" spans="1:15" hidden="1" x14ac:dyDescent="0.25">
      <c r="A688" s="87" t="s">
        <v>9760</v>
      </c>
      <c r="B688" s="86" t="s">
        <v>9759</v>
      </c>
      <c r="C688" s="87" t="s">
        <v>9761</v>
      </c>
      <c r="D688" s="87" t="s">
        <v>9762</v>
      </c>
      <c r="E688" s="87" t="s">
        <v>9002</v>
      </c>
      <c r="F688" s="87" t="s">
        <v>7442</v>
      </c>
      <c r="G688" s="87" t="s">
        <v>7402</v>
      </c>
      <c r="H688" s="87" t="s">
        <v>7403</v>
      </c>
      <c r="I688" s="87" t="str">
        <f>+IFERROR(VLOOKUP($H688,'[2]NHÂN VIÊN'!$B:$C,2,0),"")</f>
        <v>Hứa Thị Ngọc Thơ</v>
      </c>
      <c r="J688" s="87" t="str">
        <f t="shared" si="12"/>
        <v>Ci</v>
      </c>
      <c r="K688" s="87" t="s">
        <v>9003</v>
      </c>
      <c r="L688" s="87" t="s">
        <v>9003</v>
      </c>
      <c r="M688" s="87" t="str">
        <f>+IFERROR(VLOOKUP($K688,'[2]NHÂN VIÊN'!$H:$I,2,0),"")</f>
        <v>Dương Thị Kim Hồng</v>
      </c>
      <c r="N688" s="88" t="s">
        <v>9004</v>
      </c>
      <c r="O688" s="82"/>
    </row>
    <row r="689" spans="1:15" hidden="1" x14ac:dyDescent="0.25">
      <c r="A689" s="87" t="s">
        <v>9764</v>
      </c>
      <c r="B689" s="86" t="s">
        <v>9763</v>
      </c>
      <c r="C689" s="87" t="s">
        <v>9765</v>
      </c>
      <c r="D689" s="87" t="s">
        <v>9766</v>
      </c>
      <c r="E689" s="87" t="s">
        <v>9002</v>
      </c>
      <c r="F689" s="87" t="s">
        <v>8075</v>
      </c>
      <c r="G689" s="87" t="s">
        <v>7402</v>
      </c>
      <c r="H689" s="87" t="s">
        <v>7403</v>
      </c>
      <c r="I689" s="87" t="str">
        <f>+IFERROR(VLOOKUP($H689,'[2]NHÂN VIÊN'!$B:$C,2,0),"")</f>
        <v>Hứa Thị Ngọc Thơ</v>
      </c>
      <c r="J689" s="87" t="str">
        <f t="shared" si="12"/>
        <v>Ci</v>
      </c>
      <c r="K689" s="87" t="s">
        <v>9003</v>
      </c>
      <c r="L689" s="87" t="s">
        <v>9003</v>
      </c>
      <c r="M689" s="87" t="str">
        <f>+IFERROR(VLOOKUP($K689,'[2]NHÂN VIÊN'!$H:$I,2,0),"")</f>
        <v>Dương Thị Kim Hồng</v>
      </c>
      <c r="N689" s="88" t="s">
        <v>9004</v>
      </c>
      <c r="O689" s="82"/>
    </row>
    <row r="690" spans="1:15" hidden="1" x14ac:dyDescent="0.25">
      <c r="A690" s="87" t="s">
        <v>9768</v>
      </c>
      <c r="B690" s="86" t="s">
        <v>9767</v>
      </c>
      <c r="C690" s="87" t="s">
        <v>9769</v>
      </c>
      <c r="D690" s="87" t="s">
        <v>9770</v>
      </c>
      <c r="E690" s="87" t="s">
        <v>9002</v>
      </c>
      <c r="F690" s="87" t="s">
        <v>7903</v>
      </c>
      <c r="G690" s="87" t="s">
        <v>7402</v>
      </c>
      <c r="H690" s="87" t="s">
        <v>7436</v>
      </c>
      <c r="I690" s="87" t="str">
        <f>+IFERROR(VLOOKUP($H690,'[2]NHÂN VIÊN'!$B:$C,2,0),"")</f>
        <v>Nguyễn Quốc Thái</v>
      </c>
      <c r="J690" s="87" t="str">
        <f t="shared" si="12"/>
        <v>Ci</v>
      </c>
      <c r="K690" s="87" t="s">
        <v>9003</v>
      </c>
      <c r="L690" s="87" t="s">
        <v>9003</v>
      </c>
      <c r="M690" s="87" t="str">
        <f>+IFERROR(VLOOKUP($K690,'[2]NHÂN VIÊN'!$H:$I,2,0),"")</f>
        <v>Dương Thị Kim Hồng</v>
      </c>
      <c r="N690" s="88" t="s">
        <v>9004</v>
      </c>
      <c r="O690" s="82"/>
    </row>
    <row r="691" spans="1:15" hidden="1" x14ac:dyDescent="0.25">
      <c r="A691" s="87" t="s">
        <v>9772</v>
      </c>
      <c r="B691" s="86" t="s">
        <v>9771</v>
      </c>
      <c r="C691" s="87" t="s">
        <v>9773</v>
      </c>
      <c r="D691" s="87" t="s">
        <v>9774</v>
      </c>
      <c r="E691" s="87" t="s">
        <v>9002</v>
      </c>
      <c r="F691" s="87" t="s">
        <v>7442</v>
      </c>
      <c r="G691" s="87" t="s">
        <v>7402</v>
      </c>
      <c r="H691" s="87" t="s">
        <v>7403</v>
      </c>
      <c r="I691" s="87" t="str">
        <f>+IFERROR(VLOOKUP($H691,'[2]NHÂN VIÊN'!$B:$C,2,0),"")</f>
        <v>Hứa Thị Ngọc Thơ</v>
      </c>
      <c r="J691" s="87" t="str">
        <f t="shared" si="12"/>
        <v>Ci</v>
      </c>
      <c r="K691" s="87" t="s">
        <v>9003</v>
      </c>
      <c r="L691" s="87" t="s">
        <v>9003</v>
      </c>
      <c r="M691" s="87" t="str">
        <f>+IFERROR(VLOOKUP($K691,'[2]NHÂN VIÊN'!$H:$I,2,0),"")</f>
        <v>Dương Thị Kim Hồng</v>
      </c>
      <c r="N691" s="88" t="s">
        <v>9004</v>
      </c>
      <c r="O691" s="82"/>
    </row>
    <row r="692" spans="1:15" hidden="1" x14ac:dyDescent="0.25">
      <c r="A692" s="87" t="s">
        <v>9776</v>
      </c>
      <c r="B692" s="86" t="s">
        <v>9775</v>
      </c>
      <c r="C692" s="87" t="s">
        <v>9777</v>
      </c>
      <c r="D692" s="87" t="s">
        <v>9778</v>
      </c>
      <c r="E692" s="87" t="s">
        <v>9002</v>
      </c>
      <c r="F692" s="87" t="s">
        <v>7442</v>
      </c>
      <c r="G692" s="87" t="s">
        <v>7402</v>
      </c>
      <c r="H692" s="87" t="s">
        <v>7403</v>
      </c>
      <c r="I692" s="87" t="str">
        <f>+IFERROR(VLOOKUP($H692,'[2]NHÂN VIÊN'!$B:$C,2,0),"")</f>
        <v>Hứa Thị Ngọc Thơ</v>
      </c>
      <c r="J692" s="87" t="str">
        <f t="shared" si="12"/>
        <v>Ci</v>
      </c>
      <c r="K692" s="87" t="s">
        <v>9003</v>
      </c>
      <c r="L692" s="87" t="s">
        <v>9003</v>
      </c>
      <c r="M692" s="87" t="str">
        <f>+IFERROR(VLOOKUP($K692,'[2]NHÂN VIÊN'!$H:$I,2,0),"")</f>
        <v>Dương Thị Kim Hồng</v>
      </c>
      <c r="N692" s="88" t="s">
        <v>9004</v>
      </c>
      <c r="O692" s="82"/>
    </row>
    <row r="693" spans="1:15" hidden="1" x14ac:dyDescent="0.25">
      <c r="A693" s="87" t="s">
        <v>9780</v>
      </c>
      <c r="B693" s="86" t="s">
        <v>9779</v>
      </c>
      <c r="C693" s="87" t="s">
        <v>9781</v>
      </c>
      <c r="D693" s="87" t="s">
        <v>9782</v>
      </c>
      <c r="E693" s="87" t="s">
        <v>9002</v>
      </c>
      <c r="F693" s="87" t="s">
        <v>7938</v>
      </c>
      <c r="G693" s="87" t="s">
        <v>7402</v>
      </c>
      <c r="H693" s="87" t="s">
        <v>7436</v>
      </c>
      <c r="I693" s="87" t="str">
        <f>+IFERROR(VLOOKUP($H693,'[2]NHÂN VIÊN'!$B:$C,2,0),"")</f>
        <v>Nguyễn Quốc Thái</v>
      </c>
      <c r="J693" s="87" t="str">
        <f t="shared" si="12"/>
        <v>Ci</v>
      </c>
      <c r="K693" s="87" t="s">
        <v>9003</v>
      </c>
      <c r="L693" s="87" t="s">
        <v>9003</v>
      </c>
      <c r="M693" s="87" t="str">
        <f>+IFERROR(VLOOKUP($K693,'[2]NHÂN VIÊN'!$H:$I,2,0),"")</f>
        <v>Dương Thị Kim Hồng</v>
      </c>
      <c r="N693" s="88" t="s">
        <v>9004</v>
      </c>
      <c r="O693" s="82"/>
    </row>
    <row r="694" spans="1:15" hidden="1" x14ac:dyDescent="0.25">
      <c r="A694" s="87" t="s">
        <v>9784</v>
      </c>
      <c r="B694" s="86" t="s">
        <v>9783</v>
      </c>
      <c r="C694" s="87" t="s">
        <v>9785</v>
      </c>
      <c r="D694" s="87" t="s">
        <v>9786</v>
      </c>
      <c r="E694" s="87" t="s">
        <v>9002</v>
      </c>
      <c r="F694" s="87" t="s">
        <v>7417</v>
      </c>
      <c r="G694" s="87" t="s">
        <v>7402</v>
      </c>
      <c r="H694" s="87" t="s">
        <v>7418</v>
      </c>
      <c r="I694" s="87" t="str">
        <f>+IFERROR(VLOOKUP($H694,'[2]NHÂN VIÊN'!$B:$C,2,0),"")</f>
        <v>Trần Hạo Nhị</v>
      </c>
      <c r="J694" s="87" t="str">
        <f t="shared" si="12"/>
        <v>Ci</v>
      </c>
      <c r="K694" s="87" t="s">
        <v>9003</v>
      </c>
      <c r="L694" s="87" t="s">
        <v>9003</v>
      </c>
      <c r="M694" s="87" t="str">
        <f>+IFERROR(VLOOKUP($K694,'[2]NHÂN VIÊN'!$H:$I,2,0),"")</f>
        <v>Dương Thị Kim Hồng</v>
      </c>
      <c r="N694" s="88" t="s">
        <v>9004</v>
      </c>
      <c r="O694" s="82"/>
    </row>
    <row r="695" spans="1:15" hidden="1" x14ac:dyDescent="0.25">
      <c r="A695" s="87" t="s">
        <v>9788</v>
      </c>
      <c r="B695" s="86" t="s">
        <v>9787</v>
      </c>
      <c r="C695" s="87" t="s">
        <v>9789</v>
      </c>
      <c r="D695" s="87" t="s">
        <v>9790</v>
      </c>
      <c r="E695" s="87" t="s">
        <v>9002</v>
      </c>
      <c r="F695" s="87" t="s">
        <v>7410</v>
      </c>
      <c r="G695" s="87" t="s">
        <v>7402</v>
      </c>
      <c r="H695" s="87" t="s">
        <v>7411</v>
      </c>
      <c r="I695" s="87" t="str">
        <f>+IFERROR(VLOOKUP($H695,'[2]NHÂN VIÊN'!$B:$C,2,0),"")</f>
        <v>Nguyễn Văn Vinh</v>
      </c>
      <c r="J695" s="87" t="str">
        <f t="shared" si="12"/>
        <v>Ci</v>
      </c>
      <c r="K695" s="87" t="s">
        <v>9003</v>
      </c>
      <c r="L695" s="87" t="s">
        <v>9003</v>
      </c>
      <c r="M695" s="87" t="str">
        <f>+IFERROR(VLOOKUP($K695,'[2]NHÂN VIÊN'!$H:$I,2,0),"")</f>
        <v>Dương Thị Kim Hồng</v>
      </c>
      <c r="N695" s="88" t="s">
        <v>9004</v>
      </c>
      <c r="O695" s="82"/>
    </row>
    <row r="696" spans="1:15" hidden="1" x14ac:dyDescent="0.25">
      <c r="A696" s="87" t="s">
        <v>9792</v>
      </c>
      <c r="B696" s="86" t="s">
        <v>9791</v>
      </c>
      <c r="C696" s="87" t="s">
        <v>9793</v>
      </c>
      <c r="D696" s="87" t="s">
        <v>9794</v>
      </c>
      <c r="E696" s="87" t="s">
        <v>9002</v>
      </c>
      <c r="F696" s="87" t="s">
        <v>7499</v>
      </c>
      <c r="G696" s="87" t="s">
        <v>7402</v>
      </c>
      <c r="H696" s="87" t="s">
        <v>7436</v>
      </c>
      <c r="I696" s="87" t="str">
        <f>+IFERROR(VLOOKUP($H696,'[2]NHÂN VIÊN'!$B:$C,2,0),"")</f>
        <v>Nguyễn Quốc Thái</v>
      </c>
      <c r="J696" s="87" t="str">
        <f t="shared" si="12"/>
        <v>Ci</v>
      </c>
      <c r="K696" s="87" t="s">
        <v>9003</v>
      </c>
      <c r="L696" s="87" t="s">
        <v>9003</v>
      </c>
      <c r="M696" s="87" t="str">
        <f>+IFERROR(VLOOKUP($K696,'[2]NHÂN VIÊN'!$H:$I,2,0),"")</f>
        <v>Dương Thị Kim Hồng</v>
      </c>
      <c r="N696" s="88" t="s">
        <v>9004</v>
      </c>
      <c r="O696" s="82"/>
    </row>
    <row r="697" spans="1:15" hidden="1" x14ac:dyDescent="0.25">
      <c r="A697" s="87" t="s">
        <v>9796</v>
      </c>
      <c r="B697" s="86" t="s">
        <v>9795</v>
      </c>
      <c r="C697" s="87" t="s">
        <v>9797</v>
      </c>
      <c r="D697" s="87" t="s">
        <v>9798</v>
      </c>
      <c r="E697" s="87" t="s">
        <v>9002</v>
      </c>
      <c r="F697" s="87" t="s">
        <v>8248</v>
      </c>
      <c r="G697" s="87" t="s">
        <v>7402</v>
      </c>
      <c r="H697" s="87" t="s">
        <v>7411</v>
      </c>
      <c r="I697" s="87" t="str">
        <f>+IFERROR(VLOOKUP($H697,'[2]NHÂN VIÊN'!$B:$C,2,0),"")</f>
        <v>Nguyễn Văn Vinh</v>
      </c>
      <c r="J697" s="87" t="str">
        <f t="shared" si="12"/>
        <v>Ci</v>
      </c>
      <c r="K697" s="87" t="s">
        <v>9003</v>
      </c>
      <c r="L697" s="87" t="s">
        <v>9003</v>
      </c>
      <c r="M697" s="87" t="str">
        <f>+IFERROR(VLOOKUP($K697,'[2]NHÂN VIÊN'!$H:$I,2,0),"")</f>
        <v>Dương Thị Kim Hồng</v>
      </c>
      <c r="N697" s="88" t="s">
        <v>9004</v>
      </c>
      <c r="O697" s="82"/>
    </row>
    <row r="698" spans="1:15" hidden="1" x14ac:dyDescent="0.25">
      <c r="A698" s="87" t="s">
        <v>9800</v>
      </c>
      <c r="B698" s="86" t="s">
        <v>9799</v>
      </c>
      <c r="C698" s="87" t="s">
        <v>9801</v>
      </c>
      <c r="D698" s="87" t="s">
        <v>9802</v>
      </c>
      <c r="E698" s="87" t="s">
        <v>9002</v>
      </c>
      <c r="F698" s="87" t="s">
        <v>7442</v>
      </c>
      <c r="G698" s="87" t="s">
        <v>7402</v>
      </c>
      <c r="H698" s="87" t="s">
        <v>7403</v>
      </c>
      <c r="I698" s="87" t="str">
        <f>+IFERROR(VLOOKUP($H698,'[2]NHÂN VIÊN'!$B:$C,2,0),"")</f>
        <v>Hứa Thị Ngọc Thơ</v>
      </c>
      <c r="J698" s="87" t="str">
        <f t="shared" si="12"/>
        <v>Ci</v>
      </c>
      <c r="K698" s="87" t="s">
        <v>9003</v>
      </c>
      <c r="L698" s="87" t="s">
        <v>9003</v>
      </c>
      <c r="M698" s="87" t="str">
        <f>+IFERROR(VLOOKUP($K698,'[2]NHÂN VIÊN'!$H:$I,2,0),"")</f>
        <v>Dương Thị Kim Hồng</v>
      </c>
      <c r="N698" s="88" t="s">
        <v>7405</v>
      </c>
      <c r="O698" s="82"/>
    </row>
    <row r="699" spans="1:15" hidden="1" x14ac:dyDescent="0.25">
      <c r="A699" s="87" t="s">
        <v>9804</v>
      </c>
      <c r="B699" s="86" t="s">
        <v>9803</v>
      </c>
      <c r="C699" s="87" t="s">
        <v>9805</v>
      </c>
      <c r="D699" s="87" t="s">
        <v>9806</v>
      </c>
      <c r="E699" s="87" t="s">
        <v>9002</v>
      </c>
      <c r="F699" s="87" t="s">
        <v>9474</v>
      </c>
      <c r="G699" s="87" t="s">
        <v>7402</v>
      </c>
      <c r="H699" s="87" t="s">
        <v>7411</v>
      </c>
      <c r="I699" s="87" t="str">
        <f>+IFERROR(VLOOKUP($H699,'[2]NHÂN VIÊN'!$B:$C,2,0),"")</f>
        <v>Nguyễn Văn Vinh</v>
      </c>
      <c r="J699" s="87" t="str">
        <f t="shared" si="12"/>
        <v>Ci</v>
      </c>
      <c r="K699" s="87" t="s">
        <v>9003</v>
      </c>
      <c r="L699" s="87" t="s">
        <v>9003</v>
      </c>
      <c r="M699" s="87" t="str">
        <f>+IFERROR(VLOOKUP($K699,'[2]NHÂN VIÊN'!$H:$I,2,0),"")</f>
        <v>Dương Thị Kim Hồng</v>
      </c>
      <c r="N699" s="88" t="s">
        <v>9004</v>
      </c>
      <c r="O699" s="82"/>
    </row>
    <row r="700" spans="1:15" hidden="1" x14ac:dyDescent="0.25">
      <c r="A700" s="87" t="s">
        <v>9808</v>
      </c>
      <c r="B700" s="86" t="s">
        <v>9807</v>
      </c>
      <c r="C700" s="87" t="s">
        <v>9809</v>
      </c>
      <c r="D700" s="87" t="s">
        <v>9810</v>
      </c>
      <c r="E700" s="87" t="s">
        <v>9002</v>
      </c>
      <c r="F700" s="87" t="s">
        <v>8075</v>
      </c>
      <c r="G700" s="87" t="s">
        <v>7402</v>
      </c>
      <c r="H700" s="87" t="s">
        <v>7403</v>
      </c>
      <c r="I700" s="87" t="str">
        <f>+IFERROR(VLOOKUP($H700,'[2]NHÂN VIÊN'!$B:$C,2,0),"")</f>
        <v>Hứa Thị Ngọc Thơ</v>
      </c>
      <c r="J700" s="87" t="str">
        <f t="shared" si="12"/>
        <v>Ci</v>
      </c>
      <c r="K700" s="87" t="s">
        <v>9003</v>
      </c>
      <c r="L700" s="87" t="s">
        <v>9003</v>
      </c>
      <c r="M700" s="87" t="str">
        <f>+IFERROR(VLOOKUP($K700,'[2]NHÂN VIÊN'!$H:$I,2,0),"")</f>
        <v>Dương Thị Kim Hồng</v>
      </c>
      <c r="N700" s="88" t="s">
        <v>7405</v>
      </c>
      <c r="O700" s="82"/>
    </row>
    <row r="701" spans="1:15" hidden="1" x14ac:dyDescent="0.25">
      <c r="A701" s="87" t="s">
        <v>9812</v>
      </c>
      <c r="B701" s="86" t="s">
        <v>9811</v>
      </c>
      <c r="C701" s="87" t="s">
        <v>9813</v>
      </c>
      <c r="D701" s="87" t="s">
        <v>9814</v>
      </c>
      <c r="E701" s="87" t="s">
        <v>9002</v>
      </c>
      <c r="F701" s="87" t="s">
        <v>7435</v>
      </c>
      <c r="G701" s="87" t="s">
        <v>7402</v>
      </c>
      <c r="H701" s="87" t="s">
        <v>7436</v>
      </c>
      <c r="I701" s="87" t="str">
        <f>+IFERROR(VLOOKUP($H701,'[2]NHÂN VIÊN'!$B:$C,2,0),"")</f>
        <v>Nguyễn Quốc Thái</v>
      </c>
      <c r="J701" s="87" t="str">
        <f t="shared" ref="J701:J720" si="13">+LEFT($B701,2)</f>
        <v>Ci</v>
      </c>
      <c r="K701" s="87" t="s">
        <v>9003</v>
      </c>
      <c r="L701" s="87" t="s">
        <v>9003</v>
      </c>
      <c r="M701" s="87" t="str">
        <f>+IFERROR(VLOOKUP($K701,'[2]NHÂN VIÊN'!$H:$I,2,0),"")</f>
        <v>Dương Thị Kim Hồng</v>
      </c>
      <c r="N701" s="88" t="s">
        <v>7405</v>
      </c>
      <c r="O701" s="82"/>
    </row>
    <row r="702" spans="1:15" hidden="1" x14ac:dyDescent="0.25">
      <c r="A702" s="87" t="s">
        <v>9816</v>
      </c>
      <c r="B702" s="86" t="s">
        <v>9815</v>
      </c>
      <c r="C702" s="87" t="s">
        <v>9817</v>
      </c>
      <c r="D702" s="87" t="s">
        <v>9818</v>
      </c>
      <c r="E702" s="87" t="s">
        <v>9002</v>
      </c>
      <c r="F702" s="87" t="s">
        <v>7442</v>
      </c>
      <c r="G702" s="87" t="s">
        <v>7402</v>
      </c>
      <c r="H702" s="87" t="s">
        <v>7403</v>
      </c>
      <c r="I702" s="87" t="str">
        <f>+IFERROR(VLOOKUP($H702,'[2]NHÂN VIÊN'!$B:$C,2,0),"")</f>
        <v>Hứa Thị Ngọc Thơ</v>
      </c>
      <c r="J702" s="87" t="str">
        <f t="shared" si="13"/>
        <v>Ci</v>
      </c>
      <c r="K702" s="87" t="s">
        <v>9003</v>
      </c>
      <c r="L702" s="87" t="s">
        <v>9003</v>
      </c>
      <c r="M702" s="87" t="str">
        <f>+IFERROR(VLOOKUP($K702,'[2]NHÂN VIÊN'!$H:$I,2,0),"")</f>
        <v>Dương Thị Kim Hồng</v>
      </c>
      <c r="N702" s="88" t="s">
        <v>9004</v>
      </c>
      <c r="O702" s="82"/>
    </row>
    <row r="703" spans="1:15" hidden="1" x14ac:dyDescent="0.25">
      <c r="A703" s="87" t="s">
        <v>9820</v>
      </c>
      <c r="B703" s="86" t="s">
        <v>9819</v>
      </c>
      <c r="C703" s="87" t="s">
        <v>9821</v>
      </c>
      <c r="D703" s="87" t="s">
        <v>9822</v>
      </c>
      <c r="E703" s="87" t="s">
        <v>9002</v>
      </c>
      <c r="F703" s="87" t="s">
        <v>8075</v>
      </c>
      <c r="G703" s="87" t="s">
        <v>7402</v>
      </c>
      <c r="H703" s="87" t="s">
        <v>7403</v>
      </c>
      <c r="I703" s="87" t="str">
        <f>+IFERROR(VLOOKUP($H703,'[2]NHÂN VIÊN'!$B:$C,2,0),"")</f>
        <v>Hứa Thị Ngọc Thơ</v>
      </c>
      <c r="J703" s="87" t="str">
        <f t="shared" si="13"/>
        <v>Ci</v>
      </c>
      <c r="K703" s="87" t="s">
        <v>9003</v>
      </c>
      <c r="L703" s="87" t="s">
        <v>9003</v>
      </c>
      <c r="M703" s="87" t="str">
        <f>+IFERROR(VLOOKUP($K703,'[2]NHÂN VIÊN'!$H:$I,2,0),"")</f>
        <v>Dương Thị Kim Hồng</v>
      </c>
      <c r="N703" s="88" t="s">
        <v>7405</v>
      </c>
      <c r="O703" s="82"/>
    </row>
    <row r="704" spans="1:15" hidden="1" x14ac:dyDescent="0.25">
      <c r="A704" s="87" t="s">
        <v>9824</v>
      </c>
      <c r="B704" s="86" t="s">
        <v>9823</v>
      </c>
      <c r="C704" s="87" t="s">
        <v>9825</v>
      </c>
      <c r="D704" s="87" t="s">
        <v>9826</v>
      </c>
      <c r="E704" s="87" t="s">
        <v>9002</v>
      </c>
      <c r="F704" s="87" t="s">
        <v>7527</v>
      </c>
      <c r="G704" s="87" t="s">
        <v>7402</v>
      </c>
      <c r="H704" s="87" t="s">
        <v>7411</v>
      </c>
      <c r="I704" s="87" t="str">
        <f>+IFERROR(VLOOKUP($H704,'[2]NHÂN VIÊN'!$B:$C,2,0),"")</f>
        <v>Nguyễn Văn Vinh</v>
      </c>
      <c r="J704" s="87" t="str">
        <f t="shared" si="13"/>
        <v>Ci</v>
      </c>
      <c r="K704" s="87" t="s">
        <v>9003</v>
      </c>
      <c r="L704" s="87" t="s">
        <v>9003</v>
      </c>
      <c r="M704" s="87" t="str">
        <f>+IFERROR(VLOOKUP($K704,'[2]NHÂN VIÊN'!$H:$I,2,0),"")</f>
        <v>Dương Thị Kim Hồng</v>
      </c>
      <c r="N704" s="88" t="s">
        <v>9004</v>
      </c>
      <c r="O704" s="82"/>
    </row>
    <row r="705" spans="1:15" hidden="1" x14ac:dyDescent="0.25">
      <c r="A705" s="87" t="s">
        <v>9828</v>
      </c>
      <c r="B705" s="86" t="s">
        <v>9827</v>
      </c>
      <c r="C705" s="87" t="s">
        <v>9829</v>
      </c>
      <c r="D705" s="87" t="s">
        <v>9830</v>
      </c>
      <c r="E705" s="87" t="s">
        <v>9002</v>
      </c>
      <c r="F705" s="87" t="s">
        <v>7442</v>
      </c>
      <c r="G705" s="87" t="s">
        <v>7402</v>
      </c>
      <c r="H705" s="87" t="s">
        <v>7403</v>
      </c>
      <c r="I705" s="87" t="str">
        <f>+IFERROR(VLOOKUP($H705,'[2]NHÂN VIÊN'!$B:$C,2,0),"")</f>
        <v>Hứa Thị Ngọc Thơ</v>
      </c>
      <c r="J705" s="87" t="str">
        <f t="shared" si="13"/>
        <v>Ci</v>
      </c>
      <c r="K705" s="87" t="s">
        <v>9003</v>
      </c>
      <c r="L705" s="87" t="s">
        <v>9003</v>
      </c>
      <c r="M705" s="87" t="str">
        <f>+IFERROR(VLOOKUP($K705,'[2]NHÂN VIÊN'!$H:$I,2,0),"")</f>
        <v>Dương Thị Kim Hồng</v>
      </c>
      <c r="N705" s="88" t="s">
        <v>9004</v>
      </c>
      <c r="O705" s="82"/>
    </row>
    <row r="706" spans="1:15" hidden="1" x14ac:dyDescent="0.25">
      <c r="A706" s="87" t="s">
        <v>9832</v>
      </c>
      <c r="B706" s="86" t="s">
        <v>9831</v>
      </c>
      <c r="C706" s="87" t="s">
        <v>9833</v>
      </c>
      <c r="D706" s="87" t="s">
        <v>9834</v>
      </c>
      <c r="E706" s="87" t="s">
        <v>9002</v>
      </c>
      <c r="F706" s="87" t="s">
        <v>7490</v>
      </c>
      <c r="G706" s="87" t="s">
        <v>7402</v>
      </c>
      <c r="H706" s="87" t="s">
        <v>7418</v>
      </c>
      <c r="I706" s="87" t="str">
        <f>+IFERROR(VLOOKUP($H706,'[2]NHÂN VIÊN'!$B:$C,2,0),"")</f>
        <v>Trần Hạo Nhị</v>
      </c>
      <c r="J706" s="87" t="str">
        <f t="shared" si="13"/>
        <v>Ci</v>
      </c>
      <c r="K706" s="87" t="s">
        <v>9003</v>
      </c>
      <c r="L706" s="87" t="s">
        <v>9003</v>
      </c>
      <c r="M706" s="87" t="str">
        <f>+IFERROR(VLOOKUP($K706,'[2]NHÂN VIÊN'!$H:$I,2,0),"")</f>
        <v>Dương Thị Kim Hồng</v>
      </c>
      <c r="N706" s="88" t="s">
        <v>9004</v>
      </c>
      <c r="O706" s="82"/>
    </row>
    <row r="707" spans="1:15" hidden="1" x14ac:dyDescent="0.25">
      <c r="A707" s="87" t="s">
        <v>9836</v>
      </c>
      <c r="B707" s="86" t="s">
        <v>9835</v>
      </c>
      <c r="C707" s="87" t="s">
        <v>9837</v>
      </c>
      <c r="D707" s="87" t="s">
        <v>9838</v>
      </c>
      <c r="E707" s="87" t="s">
        <v>9002</v>
      </c>
      <c r="F707" s="87" t="s">
        <v>7485</v>
      </c>
      <c r="G707" s="87" t="s">
        <v>7402</v>
      </c>
      <c r="H707" s="87" t="s">
        <v>7411</v>
      </c>
      <c r="I707" s="87" t="str">
        <f>+IFERROR(VLOOKUP($H707,'[2]NHÂN VIÊN'!$B:$C,2,0),"")</f>
        <v>Nguyễn Văn Vinh</v>
      </c>
      <c r="J707" s="87" t="str">
        <f t="shared" si="13"/>
        <v>Ci</v>
      </c>
      <c r="K707" s="87" t="s">
        <v>9003</v>
      </c>
      <c r="L707" s="87" t="s">
        <v>9003</v>
      </c>
      <c r="M707" s="87" t="str">
        <f>+IFERROR(VLOOKUP($K707,'[2]NHÂN VIÊN'!$H:$I,2,0),"")</f>
        <v>Dương Thị Kim Hồng</v>
      </c>
      <c r="N707" s="88" t="s">
        <v>9004</v>
      </c>
      <c r="O707" s="82"/>
    </row>
    <row r="708" spans="1:15" hidden="1" x14ac:dyDescent="0.25">
      <c r="A708" s="87" t="s">
        <v>9840</v>
      </c>
      <c r="B708" s="86" t="s">
        <v>9839</v>
      </c>
      <c r="C708" s="87" t="s">
        <v>9841</v>
      </c>
      <c r="D708" s="87" t="s">
        <v>9842</v>
      </c>
      <c r="E708" s="87" t="s">
        <v>9002</v>
      </c>
      <c r="F708" s="87" t="s">
        <v>8059</v>
      </c>
      <c r="G708" s="87" t="s">
        <v>7402</v>
      </c>
      <c r="H708" s="87" t="s">
        <v>7436</v>
      </c>
      <c r="I708" s="87" t="str">
        <f>+IFERROR(VLOOKUP($H708,'[2]NHÂN VIÊN'!$B:$C,2,0),"")</f>
        <v>Nguyễn Quốc Thái</v>
      </c>
      <c r="J708" s="87" t="str">
        <f t="shared" si="13"/>
        <v>Ci</v>
      </c>
      <c r="K708" s="87" t="s">
        <v>9003</v>
      </c>
      <c r="L708" s="87" t="s">
        <v>9003</v>
      </c>
      <c r="M708" s="87" t="str">
        <f>+IFERROR(VLOOKUP($K708,'[2]NHÂN VIÊN'!$H:$I,2,0),"")</f>
        <v>Dương Thị Kim Hồng</v>
      </c>
      <c r="N708" s="88" t="s">
        <v>7405</v>
      </c>
      <c r="O708" s="82"/>
    </row>
    <row r="709" spans="1:15" hidden="1" x14ac:dyDescent="0.25">
      <c r="A709" s="87" t="s">
        <v>9844</v>
      </c>
      <c r="B709" s="86" t="s">
        <v>9843</v>
      </c>
      <c r="C709" s="87" t="s">
        <v>9845</v>
      </c>
      <c r="D709" s="87" t="s">
        <v>9846</v>
      </c>
      <c r="E709" s="87" t="s">
        <v>9002</v>
      </c>
      <c r="F709" s="87" t="s">
        <v>7442</v>
      </c>
      <c r="G709" s="87" t="s">
        <v>7402</v>
      </c>
      <c r="H709" s="87" t="s">
        <v>7403</v>
      </c>
      <c r="I709" s="87" t="str">
        <f>+IFERROR(VLOOKUP($H709,'[2]NHÂN VIÊN'!$B:$C,2,0),"")</f>
        <v>Hứa Thị Ngọc Thơ</v>
      </c>
      <c r="J709" s="87" t="str">
        <f t="shared" si="13"/>
        <v>Ci</v>
      </c>
      <c r="K709" s="87" t="s">
        <v>9003</v>
      </c>
      <c r="L709" s="87" t="s">
        <v>9003</v>
      </c>
      <c r="M709" s="87" t="str">
        <f>+IFERROR(VLOOKUP($K709,'[2]NHÂN VIÊN'!$H:$I,2,0),"")</f>
        <v>Dương Thị Kim Hồng</v>
      </c>
      <c r="N709" s="88" t="s">
        <v>9004</v>
      </c>
      <c r="O709" s="82"/>
    </row>
    <row r="710" spans="1:15" hidden="1" x14ac:dyDescent="0.25">
      <c r="A710" s="87" t="s">
        <v>9848</v>
      </c>
      <c r="B710" s="86" t="s">
        <v>9847</v>
      </c>
      <c r="C710" s="87" t="s">
        <v>9849</v>
      </c>
      <c r="D710" s="87" t="s">
        <v>9850</v>
      </c>
      <c r="E710" s="87" t="s">
        <v>9002</v>
      </c>
      <c r="F710" s="87" t="s">
        <v>7499</v>
      </c>
      <c r="G710" s="87" t="s">
        <v>7402</v>
      </c>
      <c r="H710" s="87" t="s">
        <v>7436</v>
      </c>
      <c r="I710" s="87" t="str">
        <f>+IFERROR(VLOOKUP($H710,'[2]NHÂN VIÊN'!$B:$C,2,0),"")</f>
        <v>Nguyễn Quốc Thái</v>
      </c>
      <c r="J710" s="87" t="str">
        <f t="shared" si="13"/>
        <v>Ci</v>
      </c>
      <c r="K710" s="87" t="s">
        <v>9003</v>
      </c>
      <c r="L710" s="87" t="s">
        <v>9003</v>
      </c>
      <c r="M710" s="87" t="str">
        <f>+IFERROR(VLOOKUP($K710,'[2]NHÂN VIÊN'!$H:$I,2,0),"")</f>
        <v>Dương Thị Kim Hồng</v>
      </c>
      <c r="N710" s="88" t="s">
        <v>9004</v>
      </c>
      <c r="O710" s="82"/>
    </row>
    <row r="711" spans="1:15" hidden="1" x14ac:dyDescent="0.25">
      <c r="A711" s="87" t="s">
        <v>9852</v>
      </c>
      <c r="B711" s="86" t="s">
        <v>9851</v>
      </c>
      <c r="C711" s="87" t="s">
        <v>9853</v>
      </c>
      <c r="D711" s="87" t="s">
        <v>9854</v>
      </c>
      <c r="E711" s="87" t="s">
        <v>9002</v>
      </c>
      <c r="F711" s="87" t="s">
        <v>7472</v>
      </c>
      <c r="G711" s="87" t="s">
        <v>7402</v>
      </c>
      <c r="H711" s="87" t="s">
        <v>7436</v>
      </c>
      <c r="I711" s="87" t="str">
        <f>+IFERROR(VLOOKUP($H711,'[2]NHÂN VIÊN'!$B:$C,2,0),"")</f>
        <v>Nguyễn Quốc Thái</v>
      </c>
      <c r="J711" s="87" t="str">
        <f t="shared" si="13"/>
        <v>Ci</v>
      </c>
      <c r="K711" s="87" t="s">
        <v>9003</v>
      </c>
      <c r="L711" s="87" t="s">
        <v>9003</v>
      </c>
      <c r="M711" s="87" t="str">
        <f>+IFERROR(VLOOKUP($K711,'[2]NHÂN VIÊN'!$H:$I,2,0),"")</f>
        <v>Dương Thị Kim Hồng</v>
      </c>
      <c r="N711" s="88" t="s">
        <v>7437</v>
      </c>
      <c r="O711" s="82"/>
    </row>
    <row r="712" spans="1:15" hidden="1" x14ac:dyDescent="0.25">
      <c r="A712" s="87" t="s">
        <v>9856</v>
      </c>
      <c r="B712" s="86" t="s">
        <v>9855</v>
      </c>
      <c r="C712" s="87" t="s">
        <v>9857</v>
      </c>
      <c r="D712" s="87" t="s">
        <v>9858</v>
      </c>
      <c r="E712" s="87" t="s">
        <v>9002</v>
      </c>
      <c r="F712" s="87" t="s">
        <v>7903</v>
      </c>
      <c r="G712" s="87" t="s">
        <v>7402</v>
      </c>
      <c r="H712" s="87" t="s">
        <v>7436</v>
      </c>
      <c r="I712" s="87" t="str">
        <f>+IFERROR(VLOOKUP($H712,'[2]NHÂN VIÊN'!$B:$C,2,0),"")</f>
        <v>Nguyễn Quốc Thái</v>
      </c>
      <c r="J712" s="87" t="str">
        <f t="shared" si="13"/>
        <v>Ci</v>
      </c>
      <c r="K712" s="87" t="s">
        <v>9003</v>
      </c>
      <c r="L712" s="87" t="s">
        <v>9003</v>
      </c>
      <c r="M712" s="87" t="str">
        <f>+IFERROR(VLOOKUP($K712,'[2]NHÂN VIÊN'!$H:$I,2,0),"")</f>
        <v>Dương Thị Kim Hồng</v>
      </c>
      <c r="N712" s="88" t="s">
        <v>9004</v>
      </c>
      <c r="O712" s="82"/>
    </row>
    <row r="713" spans="1:15" hidden="1" x14ac:dyDescent="0.25">
      <c r="A713" s="87" t="s">
        <v>9860</v>
      </c>
      <c r="B713" s="86" t="s">
        <v>9859</v>
      </c>
      <c r="C713" s="87" t="s">
        <v>9861</v>
      </c>
      <c r="D713" s="87" t="s">
        <v>9862</v>
      </c>
      <c r="E713" s="87" t="s">
        <v>9002</v>
      </c>
      <c r="F713" s="87" t="s">
        <v>7401</v>
      </c>
      <c r="G713" s="87" t="s">
        <v>7402</v>
      </c>
      <c r="H713" s="87" t="s">
        <v>7403</v>
      </c>
      <c r="I713" s="87" t="str">
        <f>+IFERROR(VLOOKUP($H713,'[2]NHÂN VIÊN'!$B:$C,2,0),"")</f>
        <v>Hứa Thị Ngọc Thơ</v>
      </c>
      <c r="J713" s="87" t="str">
        <f t="shared" si="13"/>
        <v>Ci</v>
      </c>
      <c r="K713" s="87" t="s">
        <v>9003</v>
      </c>
      <c r="L713" s="87" t="s">
        <v>9003</v>
      </c>
      <c r="M713" s="87" t="str">
        <f>+IFERROR(VLOOKUP($K713,'[2]NHÂN VIÊN'!$H:$I,2,0),"")</f>
        <v>Dương Thị Kim Hồng</v>
      </c>
      <c r="N713" s="88" t="s">
        <v>9004</v>
      </c>
      <c r="O713" s="82"/>
    </row>
    <row r="714" spans="1:15" hidden="1" x14ac:dyDescent="0.25">
      <c r="A714" s="87" t="s">
        <v>9864</v>
      </c>
      <c r="B714" s="86" t="s">
        <v>9863</v>
      </c>
      <c r="C714" s="87" t="s">
        <v>9865</v>
      </c>
      <c r="D714" s="87" t="s">
        <v>9866</v>
      </c>
      <c r="E714" s="87" t="s">
        <v>9002</v>
      </c>
      <c r="F714" s="87" t="s">
        <v>8059</v>
      </c>
      <c r="G714" s="87" t="s">
        <v>7402</v>
      </c>
      <c r="H714" s="87" t="s">
        <v>7436</v>
      </c>
      <c r="I714" s="87" t="str">
        <f>+IFERROR(VLOOKUP($H714,'[2]NHÂN VIÊN'!$B:$C,2,0),"")</f>
        <v>Nguyễn Quốc Thái</v>
      </c>
      <c r="J714" s="87" t="str">
        <f t="shared" si="13"/>
        <v>Ci</v>
      </c>
      <c r="K714" s="87" t="s">
        <v>9003</v>
      </c>
      <c r="L714" s="87" t="s">
        <v>9003</v>
      </c>
      <c r="M714" s="87" t="str">
        <f>+IFERROR(VLOOKUP($K714,'[2]NHÂN VIÊN'!$H:$I,2,0),"")</f>
        <v>Dương Thị Kim Hồng</v>
      </c>
      <c r="N714" s="88" t="s">
        <v>9004</v>
      </c>
      <c r="O714" s="82"/>
    </row>
    <row r="715" spans="1:15" hidden="1" x14ac:dyDescent="0.25">
      <c r="A715" s="87" t="s">
        <v>9868</v>
      </c>
      <c r="B715" s="86" t="s">
        <v>9867</v>
      </c>
      <c r="C715" s="87" t="s">
        <v>9869</v>
      </c>
      <c r="D715" s="87" t="s">
        <v>9870</v>
      </c>
      <c r="E715" s="87" t="s">
        <v>9002</v>
      </c>
      <c r="F715" s="87" t="s">
        <v>7417</v>
      </c>
      <c r="G715" s="87" t="s">
        <v>7402</v>
      </c>
      <c r="H715" s="87" t="s">
        <v>7418</v>
      </c>
      <c r="I715" s="87" t="str">
        <f>+IFERROR(VLOOKUP($H715,'[2]NHÂN VIÊN'!$B:$C,2,0),"")</f>
        <v>Trần Hạo Nhị</v>
      </c>
      <c r="J715" s="87" t="str">
        <f t="shared" si="13"/>
        <v>Ci</v>
      </c>
      <c r="K715" s="87" t="s">
        <v>9003</v>
      </c>
      <c r="L715" s="87" t="s">
        <v>9003</v>
      </c>
      <c r="M715" s="87" t="str">
        <f>+IFERROR(VLOOKUP($K715,'[2]NHÂN VIÊN'!$H:$I,2,0),"")</f>
        <v>Dương Thị Kim Hồng</v>
      </c>
      <c r="N715" s="88" t="s">
        <v>9004</v>
      </c>
      <c r="O715" s="82"/>
    </row>
    <row r="716" spans="1:15" hidden="1" x14ac:dyDescent="0.25">
      <c r="A716" s="87" t="s">
        <v>9872</v>
      </c>
      <c r="B716" s="86" t="s">
        <v>9871</v>
      </c>
      <c r="C716" s="87" t="s">
        <v>9873</v>
      </c>
      <c r="D716" s="87" t="s">
        <v>9874</v>
      </c>
      <c r="E716" s="87" t="s">
        <v>9002</v>
      </c>
      <c r="F716" s="87" t="s">
        <v>7938</v>
      </c>
      <c r="G716" s="87" t="s">
        <v>7402</v>
      </c>
      <c r="H716" s="87" t="s">
        <v>7436</v>
      </c>
      <c r="I716" s="87" t="str">
        <f>+IFERROR(VLOOKUP($H716,'[2]NHÂN VIÊN'!$B:$C,2,0),"")</f>
        <v>Nguyễn Quốc Thái</v>
      </c>
      <c r="J716" s="87" t="str">
        <f t="shared" si="13"/>
        <v>Ci</v>
      </c>
      <c r="K716" s="87" t="s">
        <v>9003</v>
      </c>
      <c r="L716" s="87" t="s">
        <v>9003</v>
      </c>
      <c r="M716" s="87" t="str">
        <f>+IFERROR(VLOOKUP($K716,'[2]NHÂN VIÊN'!$H:$I,2,0),"")</f>
        <v>Dương Thị Kim Hồng</v>
      </c>
      <c r="N716" s="88" t="s">
        <v>9004</v>
      </c>
      <c r="O716" s="82"/>
    </row>
    <row r="717" spans="1:15" hidden="1" x14ac:dyDescent="0.25">
      <c r="A717" s="87" t="s">
        <v>9876</v>
      </c>
      <c r="B717" s="86" t="s">
        <v>9875</v>
      </c>
      <c r="C717" s="87" t="s">
        <v>9877</v>
      </c>
      <c r="D717" s="87" t="s">
        <v>9878</v>
      </c>
      <c r="E717" s="87" t="s">
        <v>9002</v>
      </c>
      <c r="F717" s="87" t="s">
        <v>7490</v>
      </c>
      <c r="G717" s="87" t="s">
        <v>7402</v>
      </c>
      <c r="H717" s="87" t="s">
        <v>7418</v>
      </c>
      <c r="I717" s="87" t="str">
        <f>+IFERROR(VLOOKUP($H717,'[2]NHÂN VIÊN'!$B:$C,2,0),"")</f>
        <v>Trần Hạo Nhị</v>
      </c>
      <c r="J717" s="87" t="str">
        <f t="shared" si="13"/>
        <v>Ci</v>
      </c>
      <c r="K717" s="87" t="s">
        <v>9003</v>
      </c>
      <c r="L717" s="87" t="s">
        <v>9003</v>
      </c>
      <c r="M717" s="87" t="str">
        <f>+IFERROR(VLOOKUP($K717,'[2]NHÂN VIÊN'!$H:$I,2,0),"")</f>
        <v>Dương Thị Kim Hồng</v>
      </c>
      <c r="N717" s="88" t="s">
        <v>9004</v>
      </c>
      <c r="O717" s="82"/>
    </row>
    <row r="718" spans="1:15" hidden="1" x14ac:dyDescent="0.25">
      <c r="A718" s="87" t="s">
        <v>9880</v>
      </c>
      <c r="B718" s="86" t="s">
        <v>9879</v>
      </c>
      <c r="C718" s="87" t="s">
        <v>9881</v>
      </c>
      <c r="D718" s="87" t="s">
        <v>9882</v>
      </c>
      <c r="E718" s="87" t="s">
        <v>9002</v>
      </c>
      <c r="F718" s="87" t="s">
        <v>7519</v>
      </c>
      <c r="G718" s="87" t="s">
        <v>7402</v>
      </c>
      <c r="H718" s="87" t="s">
        <v>7418</v>
      </c>
      <c r="I718" s="87" t="str">
        <f>+IFERROR(VLOOKUP($H718,'[2]NHÂN VIÊN'!$B:$C,2,0),"")</f>
        <v>Trần Hạo Nhị</v>
      </c>
      <c r="J718" s="87" t="str">
        <f t="shared" si="13"/>
        <v>Ci</v>
      </c>
      <c r="K718" s="87" t="s">
        <v>9003</v>
      </c>
      <c r="L718" s="87" t="s">
        <v>9003</v>
      </c>
      <c r="M718" s="87" t="str">
        <f>+IFERROR(VLOOKUP($K718,'[2]NHÂN VIÊN'!$H:$I,2,0),"")</f>
        <v>Dương Thị Kim Hồng</v>
      </c>
      <c r="N718" s="88" t="s">
        <v>9004</v>
      </c>
      <c r="O718" s="82"/>
    </row>
    <row r="719" spans="1:15" hidden="1" x14ac:dyDescent="0.25">
      <c r="A719" s="87" t="s">
        <v>9884</v>
      </c>
      <c r="B719" s="86" t="s">
        <v>9883</v>
      </c>
      <c r="C719" s="87" t="s">
        <v>9885</v>
      </c>
      <c r="D719" s="87" t="s">
        <v>9886</v>
      </c>
      <c r="E719" s="87" t="s">
        <v>9002</v>
      </c>
      <c r="F719" s="87" t="s">
        <v>7490</v>
      </c>
      <c r="G719" s="87" t="s">
        <v>7402</v>
      </c>
      <c r="H719" s="87" t="s">
        <v>7418</v>
      </c>
      <c r="I719" s="87" t="str">
        <f>+IFERROR(VLOOKUP($H719,'[2]NHÂN VIÊN'!$B:$C,2,0),"")</f>
        <v>Trần Hạo Nhị</v>
      </c>
      <c r="J719" s="87" t="str">
        <f t="shared" si="13"/>
        <v>Ci</v>
      </c>
      <c r="K719" s="87" t="s">
        <v>9003</v>
      </c>
      <c r="L719" s="87" t="s">
        <v>9003</v>
      </c>
      <c r="M719" s="87" t="str">
        <f>+IFERROR(VLOOKUP($K719,'[2]NHÂN VIÊN'!$H:$I,2,0),"")</f>
        <v>Dương Thị Kim Hồng</v>
      </c>
      <c r="N719" s="88" t="s">
        <v>9004</v>
      </c>
      <c r="O719" s="82"/>
    </row>
    <row r="720" spans="1:15" hidden="1" x14ac:dyDescent="0.25">
      <c r="A720" s="87" t="s">
        <v>9888</v>
      </c>
      <c r="B720" s="86" t="s">
        <v>9887</v>
      </c>
      <c r="C720" s="87" t="s">
        <v>9889</v>
      </c>
      <c r="D720" s="87" t="s">
        <v>9890</v>
      </c>
      <c r="E720" s="87" t="s">
        <v>9002</v>
      </c>
      <c r="F720" s="87" t="s">
        <v>7690</v>
      </c>
      <c r="G720" s="87" t="s">
        <v>7402</v>
      </c>
      <c r="H720" s="87" t="s">
        <v>7418</v>
      </c>
      <c r="I720" s="87" t="str">
        <f>+IFERROR(VLOOKUP($H720,'[2]NHÂN VIÊN'!$B:$C,2,0),"")</f>
        <v>Trần Hạo Nhị</v>
      </c>
      <c r="J720" s="87" t="str">
        <f t="shared" si="13"/>
        <v>Ci</v>
      </c>
      <c r="K720" s="87" t="s">
        <v>9003</v>
      </c>
      <c r="L720" s="87" t="s">
        <v>9003</v>
      </c>
      <c r="M720" s="87" t="str">
        <f>+IFERROR(VLOOKUP($K720,'[2]NHÂN VIÊN'!$H:$I,2,0),"")</f>
        <v>Dương Thị Kim Hồng</v>
      </c>
      <c r="N720" s="88" t="s">
        <v>9004</v>
      </c>
      <c r="O720" s="82"/>
    </row>
    <row r="721" spans="1:15" hidden="1" x14ac:dyDescent="0.25">
      <c r="A721" s="87" t="s">
        <v>9892</v>
      </c>
      <c r="B721" s="86" t="s">
        <v>9891</v>
      </c>
      <c r="C721" s="87" t="s">
        <v>9893</v>
      </c>
      <c r="D721" s="87" t="s">
        <v>9894</v>
      </c>
      <c r="E721" s="87" t="s">
        <v>9002</v>
      </c>
      <c r="F721" s="87" t="s">
        <v>8075</v>
      </c>
      <c r="G721" s="87" t="s">
        <v>7402</v>
      </c>
      <c r="H721" s="87" t="s">
        <v>7403</v>
      </c>
      <c r="I721" s="87" t="str">
        <f>+IFERROR(VLOOKUP($H721,'[2]NHÂN VIÊN'!$B:$C,2,0),"")</f>
        <v>Hứa Thị Ngọc Thơ</v>
      </c>
      <c r="J721" s="87" t="s">
        <v>9297</v>
      </c>
      <c r="K721" s="87" t="s">
        <v>9003</v>
      </c>
      <c r="L721" s="87" t="s">
        <v>9003</v>
      </c>
      <c r="M721" s="87" t="str">
        <f>+IFERROR(VLOOKUP($K721,'[2]NHÂN VIÊN'!$H:$I,2,0),"")</f>
        <v>Dương Thị Kim Hồng</v>
      </c>
      <c r="N721" s="88" t="s">
        <v>9004</v>
      </c>
      <c r="O721" s="82"/>
    </row>
    <row r="722" spans="1:15" hidden="1" x14ac:dyDescent="0.25">
      <c r="A722" s="87" t="s">
        <v>9896</v>
      </c>
      <c r="B722" s="86" t="s">
        <v>9895</v>
      </c>
      <c r="C722" s="87" t="s">
        <v>9897</v>
      </c>
      <c r="D722" s="87" t="s">
        <v>9898</v>
      </c>
      <c r="E722" s="87" t="s">
        <v>9002</v>
      </c>
      <c r="F722" s="87" t="s">
        <v>7903</v>
      </c>
      <c r="G722" s="87" t="s">
        <v>7402</v>
      </c>
      <c r="H722" s="87" t="s">
        <v>7436</v>
      </c>
      <c r="I722" s="87" t="str">
        <f>+IFERROR(VLOOKUP($H722,'[2]NHÂN VIÊN'!$B:$C,2,0),"")</f>
        <v>Nguyễn Quốc Thái</v>
      </c>
      <c r="J722" s="87" t="str">
        <f t="shared" ref="J722:J785" si="14">+LEFT($B722,2)</f>
        <v>Ci</v>
      </c>
      <c r="K722" s="87" t="s">
        <v>9003</v>
      </c>
      <c r="L722" s="87" t="s">
        <v>9003</v>
      </c>
      <c r="M722" s="87" t="str">
        <f>+IFERROR(VLOOKUP($K722,'[2]NHÂN VIÊN'!$H:$I,2,0),"")</f>
        <v>Dương Thị Kim Hồng</v>
      </c>
      <c r="N722" s="88" t="s">
        <v>9004</v>
      </c>
      <c r="O722" s="82"/>
    </row>
    <row r="723" spans="1:15" hidden="1" x14ac:dyDescent="0.25">
      <c r="A723" s="87" t="s">
        <v>9900</v>
      </c>
      <c r="B723" s="86" t="s">
        <v>9899</v>
      </c>
      <c r="C723" s="87" t="s">
        <v>9901</v>
      </c>
      <c r="D723" s="87" t="s">
        <v>9902</v>
      </c>
      <c r="E723" s="87" t="s">
        <v>9002</v>
      </c>
      <c r="F723" s="87" t="s">
        <v>7490</v>
      </c>
      <c r="G723" s="87" t="s">
        <v>7402</v>
      </c>
      <c r="H723" s="87" t="s">
        <v>7418</v>
      </c>
      <c r="I723" s="87" t="str">
        <f>+IFERROR(VLOOKUP($H723,'[2]NHÂN VIÊN'!$B:$C,2,0),"")</f>
        <v>Trần Hạo Nhị</v>
      </c>
      <c r="J723" s="87" t="str">
        <f t="shared" si="14"/>
        <v>Ci</v>
      </c>
      <c r="K723" s="87" t="s">
        <v>9003</v>
      </c>
      <c r="L723" s="87" t="s">
        <v>9003</v>
      </c>
      <c r="M723" s="87" t="str">
        <f>+IFERROR(VLOOKUP($K723,'[2]NHÂN VIÊN'!$H:$I,2,0),"")</f>
        <v>Dương Thị Kim Hồng</v>
      </c>
      <c r="N723" s="88" t="s">
        <v>9004</v>
      </c>
      <c r="O723" s="82"/>
    </row>
    <row r="724" spans="1:15" hidden="1" x14ac:dyDescent="0.25">
      <c r="A724" s="87" t="s">
        <v>9904</v>
      </c>
      <c r="B724" s="86" t="s">
        <v>9903</v>
      </c>
      <c r="C724" s="87" t="s">
        <v>9905</v>
      </c>
      <c r="D724" s="87" t="s">
        <v>9906</v>
      </c>
      <c r="E724" s="87" t="s">
        <v>9002</v>
      </c>
      <c r="F724" s="87" t="s">
        <v>7485</v>
      </c>
      <c r="G724" s="87" t="s">
        <v>7402</v>
      </c>
      <c r="H724" s="87" t="s">
        <v>7411</v>
      </c>
      <c r="I724" s="87" t="str">
        <f>+IFERROR(VLOOKUP($H724,'[2]NHÂN VIÊN'!$B:$C,2,0),"")</f>
        <v>Nguyễn Văn Vinh</v>
      </c>
      <c r="J724" s="87" t="str">
        <f t="shared" si="14"/>
        <v>Ci</v>
      </c>
      <c r="K724" s="87" t="s">
        <v>9003</v>
      </c>
      <c r="L724" s="87" t="s">
        <v>9003</v>
      </c>
      <c r="M724" s="87" t="str">
        <f>+IFERROR(VLOOKUP($K724,'[2]NHÂN VIÊN'!$H:$I,2,0),"")</f>
        <v>Dương Thị Kim Hồng</v>
      </c>
      <c r="N724" s="88" t="s">
        <v>9004</v>
      </c>
      <c r="O724" s="82"/>
    </row>
    <row r="725" spans="1:15" hidden="1" x14ac:dyDescent="0.25">
      <c r="A725" s="87" t="s">
        <v>9908</v>
      </c>
      <c r="B725" s="86" t="s">
        <v>9907</v>
      </c>
      <c r="C725" s="87" t="s">
        <v>9909</v>
      </c>
      <c r="D725" s="87" t="s">
        <v>9910</v>
      </c>
      <c r="E725" s="87" t="s">
        <v>9002</v>
      </c>
      <c r="F725" s="87" t="s">
        <v>7903</v>
      </c>
      <c r="G725" s="87" t="s">
        <v>7402</v>
      </c>
      <c r="H725" s="87" t="s">
        <v>7436</v>
      </c>
      <c r="I725" s="87" t="str">
        <f>+IFERROR(VLOOKUP($H725,'[2]NHÂN VIÊN'!$B:$C,2,0),"")</f>
        <v>Nguyễn Quốc Thái</v>
      </c>
      <c r="J725" s="87" t="str">
        <f t="shared" si="14"/>
        <v>Ci</v>
      </c>
      <c r="K725" s="87" t="s">
        <v>9003</v>
      </c>
      <c r="L725" s="87" t="s">
        <v>9003</v>
      </c>
      <c r="M725" s="87" t="str">
        <f>+IFERROR(VLOOKUP($K725,'[2]NHÂN VIÊN'!$H:$I,2,0),"")</f>
        <v>Dương Thị Kim Hồng</v>
      </c>
      <c r="N725" s="88" t="s">
        <v>9004</v>
      </c>
      <c r="O725" s="82"/>
    </row>
    <row r="726" spans="1:15" hidden="1" x14ac:dyDescent="0.25">
      <c r="A726" s="87" t="s">
        <v>9912</v>
      </c>
      <c r="B726" s="86" t="s">
        <v>9911</v>
      </c>
      <c r="C726" s="87" t="s">
        <v>9913</v>
      </c>
      <c r="D726" s="87" t="s">
        <v>9914</v>
      </c>
      <c r="E726" s="87" t="s">
        <v>9002</v>
      </c>
      <c r="F726" s="87" t="s">
        <v>7417</v>
      </c>
      <c r="G726" s="87" t="s">
        <v>7402</v>
      </c>
      <c r="H726" s="87" t="s">
        <v>7418</v>
      </c>
      <c r="I726" s="87" t="str">
        <f>+IFERROR(VLOOKUP($H726,'[2]NHÂN VIÊN'!$B:$C,2,0),"")</f>
        <v>Trần Hạo Nhị</v>
      </c>
      <c r="J726" s="87" t="str">
        <f t="shared" si="14"/>
        <v>Ci</v>
      </c>
      <c r="K726" s="87" t="s">
        <v>9003</v>
      </c>
      <c r="L726" s="87" t="s">
        <v>9003</v>
      </c>
      <c r="M726" s="87" t="str">
        <f>+IFERROR(VLOOKUP($K726,'[2]NHÂN VIÊN'!$H:$I,2,0),"")</f>
        <v>Dương Thị Kim Hồng</v>
      </c>
      <c r="N726" s="88" t="s">
        <v>9004</v>
      </c>
      <c r="O726" s="82"/>
    </row>
    <row r="727" spans="1:15" hidden="1" x14ac:dyDescent="0.25">
      <c r="A727" s="87" t="s">
        <v>9916</v>
      </c>
      <c r="B727" s="86" t="s">
        <v>9915</v>
      </c>
      <c r="C727" s="87" t="s">
        <v>9917</v>
      </c>
      <c r="D727" s="87" t="s">
        <v>9918</v>
      </c>
      <c r="E727" s="87" t="s">
        <v>9002</v>
      </c>
      <c r="F727" s="87" t="s">
        <v>7485</v>
      </c>
      <c r="G727" s="87" t="s">
        <v>7402</v>
      </c>
      <c r="H727" s="87" t="s">
        <v>7411</v>
      </c>
      <c r="I727" s="87" t="str">
        <f>+IFERROR(VLOOKUP($H727,'[2]NHÂN VIÊN'!$B:$C,2,0),"")</f>
        <v>Nguyễn Văn Vinh</v>
      </c>
      <c r="J727" s="87" t="str">
        <f t="shared" si="14"/>
        <v>Ci</v>
      </c>
      <c r="K727" s="87" t="s">
        <v>9003</v>
      </c>
      <c r="L727" s="87" t="s">
        <v>9003</v>
      </c>
      <c r="M727" s="87" t="str">
        <f>+IFERROR(VLOOKUP($K727,'[2]NHÂN VIÊN'!$H:$I,2,0),"")</f>
        <v>Dương Thị Kim Hồng</v>
      </c>
      <c r="N727" s="88" t="s">
        <v>9004</v>
      </c>
      <c r="O727" s="82"/>
    </row>
    <row r="728" spans="1:15" hidden="1" x14ac:dyDescent="0.25">
      <c r="A728" s="87" t="s">
        <v>9920</v>
      </c>
      <c r="B728" s="86" t="s">
        <v>9919</v>
      </c>
      <c r="C728" s="87" t="s">
        <v>9921</v>
      </c>
      <c r="D728" s="87" t="s">
        <v>9922</v>
      </c>
      <c r="E728" s="87" t="s">
        <v>9002</v>
      </c>
      <c r="F728" s="87" t="s">
        <v>8059</v>
      </c>
      <c r="G728" s="87" t="s">
        <v>7402</v>
      </c>
      <c r="H728" s="87" t="s">
        <v>7436</v>
      </c>
      <c r="I728" s="87" t="str">
        <f>+IFERROR(VLOOKUP($H728,'[2]NHÂN VIÊN'!$B:$C,2,0),"")</f>
        <v>Nguyễn Quốc Thái</v>
      </c>
      <c r="J728" s="87" t="str">
        <f t="shared" si="14"/>
        <v>Ci</v>
      </c>
      <c r="K728" s="87" t="s">
        <v>9003</v>
      </c>
      <c r="L728" s="87" t="s">
        <v>9003</v>
      </c>
      <c r="M728" s="87" t="str">
        <f>+IFERROR(VLOOKUP($K728,'[2]NHÂN VIÊN'!$H:$I,2,0),"")</f>
        <v>Dương Thị Kim Hồng</v>
      </c>
      <c r="N728" s="88" t="s">
        <v>9004</v>
      </c>
      <c r="O728" s="82"/>
    </row>
    <row r="729" spans="1:15" hidden="1" x14ac:dyDescent="0.25">
      <c r="A729" s="87" t="s">
        <v>9924</v>
      </c>
      <c r="B729" s="86" t="s">
        <v>9923</v>
      </c>
      <c r="C729" s="87" t="s">
        <v>9925</v>
      </c>
      <c r="D729" s="87" t="s">
        <v>9926</v>
      </c>
      <c r="E729" s="87" t="s">
        <v>9002</v>
      </c>
      <c r="F729" s="87" t="s">
        <v>7903</v>
      </c>
      <c r="G729" s="87" t="s">
        <v>7402</v>
      </c>
      <c r="H729" s="87" t="s">
        <v>7436</v>
      </c>
      <c r="I729" s="87" t="str">
        <f>+IFERROR(VLOOKUP($H729,'[2]NHÂN VIÊN'!$B:$C,2,0),"")</f>
        <v>Nguyễn Quốc Thái</v>
      </c>
      <c r="J729" s="87" t="str">
        <f t="shared" si="14"/>
        <v>Ci</v>
      </c>
      <c r="K729" s="87" t="s">
        <v>9003</v>
      </c>
      <c r="L729" s="87" t="s">
        <v>9003</v>
      </c>
      <c r="M729" s="87" t="str">
        <f>+IFERROR(VLOOKUP($K729,'[2]NHÂN VIÊN'!$H:$I,2,0),"")</f>
        <v>Dương Thị Kim Hồng</v>
      </c>
      <c r="N729" s="88" t="s">
        <v>9004</v>
      </c>
      <c r="O729" s="82"/>
    </row>
    <row r="730" spans="1:15" hidden="1" x14ac:dyDescent="0.25">
      <c r="A730" s="87" t="s">
        <v>9928</v>
      </c>
      <c r="B730" s="86" t="s">
        <v>9927</v>
      </c>
      <c r="C730" s="87" t="s">
        <v>9929</v>
      </c>
      <c r="D730" s="87" t="s">
        <v>9930</v>
      </c>
      <c r="E730" s="87" t="s">
        <v>9002</v>
      </c>
      <c r="F730" s="87" t="s">
        <v>7903</v>
      </c>
      <c r="G730" s="87" t="s">
        <v>7402</v>
      </c>
      <c r="H730" s="87" t="s">
        <v>7436</v>
      </c>
      <c r="I730" s="87" t="str">
        <f>+IFERROR(VLOOKUP($H730,'[2]NHÂN VIÊN'!$B:$C,2,0),"")</f>
        <v>Nguyễn Quốc Thái</v>
      </c>
      <c r="J730" s="87" t="str">
        <f t="shared" si="14"/>
        <v>Ci</v>
      </c>
      <c r="K730" s="87" t="s">
        <v>9003</v>
      </c>
      <c r="L730" s="87" t="s">
        <v>9003</v>
      </c>
      <c r="M730" s="87" t="str">
        <f>+IFERROR(VLOOKUP($K730,'[2]NHÂN VIÊN'!$H:$I,2,0),"")</f>
        <v>Dương Thị Kim Hồng</v>
      </c>
      <c r="N730" s="88" t="s">
        <v>9004</v>
      </c>
      <c r="O730" s="82"/>
    </row>
    <row r="731" spans="1:15" hidden="1" x14ac:dyDescent="0.25">
      <c r="A731" s="87" t="s">
        <v>9932</v>
      </c>
      <c r="B731" s="86" t="s">
        <v>9931</v>
      </c>
      <c r="C731" s="87" t="s">
        <v>9933</v>
      </c>
      <c r="D731" s="87" t="s">
        <v>9934</v>
      </c>
      <c r="E731" s="87" t="s">
        <v>9002</v>
      </c>
      <c r="F731" s="87" t="s">
        <v>7513</v>
      </c>
      <c r="G731" s="87" t="s">
        <v>7402</v>
      </c>
      <c r="H731" s="87" t="s">
        <v>7418</v>
      </c>
      <c r="I731" s="87" t="str">
        <f>+IFERROR(VLOOKUP($H731,'[2]NHÂN VIÊN'!$B:$C,2,0),"")</f>
        <v>Trần Hạo Nhị</v>
      </c>
      <c r="J731" s="87" t="str">
        <f t="shared" si="14"/>
        <v>Ci</v>
      </c>
      <c r="K731" s="87" t="s">
        <v>9003</v>
      </c>
      <c r="L731" s="87" t="s">
        <v>9003</v>
      </c>
      <c r="M731" s="87" t="str">
        <f>+IFERROR(VLOOKUP($K731,'[2]NHÂN VIÊN'!$H:$I,2,0),"")</f>
        <v>Dương Thị Kim Hồng</v>
      </c>
      <c r="N731" s="88" t="s">
        <v>9004</v>
      </c>
      <c r="O731" s="82"/>
    </row>
    <row r="732" spans="1:15" hidden="1" x14ac:dyDescent="0.25">
      <c r="A732" s="87" t="s">
        <v>9936</v>
      </c>
      <c r="B732" s="86" t="s">
        <v>9935</v>
      </c>
      <c r="C732" s="87" t="s">
        <v>9937</v>
      </c>
      <c r="D732" s="87" t="s">
        <v>9938</v>
      </c>
      <c r="E732" s="87" t="s">
        <v>9002</v>
      </c>
      <c r="F732" s="87" t="s">
        <v>7527</v>
      </c>
      <c r="G732" s="87" t="s">
        <v>7402</v>
      </c>
      <c r="H732" s="87" t="s">
        <v>7411</v>
      </c>
      <c r="I732" s="87" t="str">
        <f>+IFERROR(VLOOKUP($H732,'[2]NHÂN VIÊN'!$B:$C,2,0),"")</f>
        <v>Nguyễn Văn Vinh</v>
      </c>
      <c r="J732" s="87" t="str">
        <f t="shared" si="14"/>
        <v>Ci</v>
      </c>
      <c r="K732" s="87" t="s">
        <v>9003</v>
      </c>
      <c r="L732" s="87" t="s">
        <v>9003</v>
      </c>
      <c r="M732" s="87" t="str">
        <f>+IFERROR(VLOOKUP($K732,'[2]NHÂN VIÊN'!$H:$I,2,0),"")</f>
        <v>Dương Thị Kim Hồng</v>
      </c>
      <c r="N732" s="88" t="s">
        <v>9004</v>
      </c>
      <c r="O732" s="82"/>
    </row>
    <row r="733" spans="1:15" hidden="1" x14ac:dyDescent="0.25">
      <c r="A733" s="87" t="s">
        <v>9940</v>
      </c>
      <c r="B733" s="86" t="s">
        <v>9939</v>
      </c>
      <c r="C733" s="87" t="s">
        <v>9941</v>
      </c>
      <c r="D733" s="87" t="s">
        <v>9942</v>
      </c>
      <c r="E733" s="87" t="s">
        <v>9002</v>
      </c>
      <c r="F733" s="87" t="s">
        <v>7442</v>
      </c>
      <c r="G733" s="87" t="s">
        <v>7402</v>
      </c>
      <c r="H733" s="87" t="s">
        <v>7403</v>
      </c>
      <c r="I733" s="87" t="str">
        <f>+IFERROR(VLOOKUP($H733,'[2]NHÂN VIÊN'!$B:$C,2,0),"")</f>
        <v>Hứa Thị Ngọc Thơ</v>
      </c>
      <c r="J733" s="87" t="str">
        <f t="shared" si="14"/>
        <v>Ci</v>
      </c>
      <c r="K733" s="87" t="s">
        <v>9003</v>
      </c>
      <c r="L733" s="87" t="s">
        <v>9003</v>
      </c>
      <c r="M733" s="87" t="str">
        <f>+IFERROR(VLOOKUP($K733,'[2]NHÂN VIÊN'!$H:$I,2,0),"")</f>
        <v>Dương Thị Kim Hồng</v>
      </c>
      <c r="N733" s="88" t="s">
        <v>9004</v>
      </c>
      <c r="O733" s="82"/>
    </row>
    <row r="734" spans="1:15" hidden="1" x14ac:dyDescent="0.25">
      <c r="A734" s="87" t="s">
        <v>9944</v>
      </c>
      <c r="B734" s="86" t="s">
        <v>9943</v>
      </c>
      <c r="C734" s="87" t="s">
        <v>9945</v>
      </c>
      <c r="D734" s="87" t="s">
        <v>9946</v>
      </c>
      <c r="E734" s="87" t="s">
        <v>9002</v>
      </c>
      <c r="F734" s="87" t="s">
        <v>7513</v>
      </c>
      <c r="G734" s="87" t="s">
        <v>7402</v>
      </c>
      <c r="H734" s="87" t="s">
        <v>7418</v>
      </c>
      <c r="I734" s="87" t="str">
        <f>+IFERROR(VLOOKUP($H734,'[2]NHÂN VIÊN'!$B:$C,2,0),"")</f>
        <v>Trần Hạo Nhị</v>
      </c>
      <c r="J734" s="87" t="str">
        <f t="shared" si="14"/>
        <v>Ci</v>
      </c>
      <c r="K734" s="87" t="s">
        <v>9003</v>
      </c>
      <c r="L734" s="87" t="s">
        <v>9003</v>
      </c>
      <c r="M734" s="87" t="str">
        <f>+IFERROR(VLOOKUP($K734,'[2]NHÂN VIÊN'!$H:$I,2,0),"")</f>
        <v>Dương Thị Kim Hồng</v>
      </c>
      <c r="N734" s="88" t="s">
        <v>9004</v>
      </c>
      <c r="O734" s="82"/>
    </row>
    <row r="735" spans="1:15" hidden="1" x14ac:dyDescent="0.25">
      <c r="A735" s="87" t="s">
        <v>9948</v>
      </c>
      <c r="B735" s="86" t="s">
        <v>9947</v>
      </c>
      <c r="C735" s="87" t="s">
        <v>9949</v>
      </c>
      <c r="D735" s="87" t="s">
        <v>9950</v>
      </c>
      <c r="E735" s="87" t="s">
        <v>9002</v>
      </c>
      <c r="F735" s="87" t="s">
        <v>7938</v>
      </c>
      <c r="G735" s="87" t="s">
        <v>7402</v>
      </c>
      <c r="H735" s="87" t="s">
        <v>7436</v>
      </c>
      <c r="I735" s="87" t="str">
        <f>+IFERROR(VLOOKUP($H735,'[2]NHÂN VIÊN'!$B:$C,2,0),"")</f>
        <v>Nguyễn Quốc Thái</v>
      </c>
      <c r="J735" s="87" t="str">
        <f t="shared" si="14"/>
        <v>Ci</v>
      </c>
      <c r="K735" s="87" t="s">
        <v>9003</v>
      </c>
      <c r="L735" s="87" t="s">
        <v>9003</v>
      </c>
      <c r="M735" s="87" t="str">
        <f>+IFERROR(VLOOKUP($K735,'[2]NHÂN VIÊN'!$H:$I,2,0),"")</f>
        <v>Dương Thị Kim Hồng</v>
      </c>
      <c r="N735" s="88" t="s">
        <v>7405</v>
      </c>
      <c r="O735" s="82"/>
    </row>
    <row r="736" spans="1:15" hidden="1" x14ac:dyDescent="0.25">
      <c r="A736" s="87" t="s">
        <v>9952</v>
      </c>
      <c r="B736" s="86" t="s">
        <v>9951</v>
      </c>
      <c r="C736" s="87" t="s">
        <v>9953</v>
      </c>
      <c r="D736" s="87" t="s">
        <v>9954</v>
      </c>
      <c r="E736" s="87" t="s">
        <v>9002</v>
      </c>
      <c r="F736" s="87" t="s">
        <v>7903</v>
      </c>
      <c r="G736" s="87" t="s">
        <v>7402</v>
      </c>
      <c r="H736" s="87" t="s">
        <v>7436</v>
      </c>
      <c r="I736" s="87" t="str">
        <f>+IFERROR(VLOOKUP($H736,'[2]NHÂN VIÊN'!$B:$C,2,0),"")</f>
        <v>Nguyễn Quốc Thái</v>
      </c>
      <c r="J736" s="87" t="str">
        <f t="shared" si="14"/>
        <v>Ci</v>
      </c>
      <c r="K736" s="87" t="s">
        <v>9003</v>
      </c>
      <c r="L736" s="87" t="s">
        <v>9003</v>
      </c>
      <c r="M736" s="87" t="str">
        <f>+IFERROR(VLOOKUP($K736,'[2]NHÂN VIÊN'!$H:$I,2,0),"")</f>
        <v>Dương Thị Kim Hồng</v>
      </c>
      <c r="N736" s="88" t="s">
        <v>9004</v>
      </c>
      <c r="O736" s="82"/>
    </row>
    <row r="737" spans="1:15" hidden="1" x14ac:dyDescent="0.25">
      <c r="A737" s="87" t="s">
        <v>9956</v>
      </c>
      <c r="B737" s="86" t="s">
        <v>9955</v>
      </c>
      <c r="C737" s="87" t="s">
        <v>9957</v>
      </c>
      <c r="D737" s="87" t="s">
        <v>9958</v>
      </c>
      <c r="E737" s="87" t="s">
        <v>9002</v>
      </c>
      <c r="F737" s="87" t="s">
        <v>7410</v>
      </c>
      <c r="G737" s="87" t="s">
        <v>7402</v>
      </c>
      <c r="H737" s="87" t="s">
        <v>7411</v>
      </c>
      <c r="I737" s="87" t="str">
        <f>+IFERROR(VLOOKUP($H737,'[2]NHÂN VIÊN'!$B:$C,2,0),"")</f>
        <v>Nguyễn Văn Vinh</v>
      </c>
      <c r="J737" s="87" t="str">
        <f t="shared" si="14"/>
        <v>Ci</v>
      </c>
      <c r="K737" s="87" t="s">
        <v>9003</v>
      </c>
      <c r="L737" s="87" t="s">
        <v>9003</v>
      </c>
      <c r="M737" s="87" t="str">
        <f>+IFERROR(VLOOKUP($K737,'[2]NHÂN VIÊN'!$H:$I,2,0),"")</f>
        <v>Dương Thị Kim Hồng</v>
      </c>
      <c r="N737" s="88" t="s">
        <v>9004</v>
      </c>
      <c r="O737" s="82"/>
    </row>
    <row r="738" spans="1:15" hidden="1" x14ac:dyDescent="0.25">
      <c r="A738" s="87" t="s">
        <v>9960</v>
      </c>
      <c r="B738" s="86" t="s">
        <v>9959</v>
      </c>
      <c r="C738" s="87" t="s">
        <v>9961</v>
      </c>
      <c r="D738" s="87" t="s">
        <v>9962</v>
      </c>
      <c r="E738" s="87" t="s">
        <v>9002</v>
      </c>
      <c r="F738" s="87" t="s">
        <v>9474</v>
      </c>
      <c r="G738" s="87" t="s">
        <v>7402</v>
      </c>
      <c r="H738" s="87" t="s">
        <v>7411</v>
      </c>
      <c r="I738" s="87" t="str">
        <f>+IFERROR(VLOOKUP($H738,'[2]NHÂN VIÊN'!$B:$C,2,0),"")</f>
        <v>Nguyễn Văn Vinh</v>
      </c>
      <c r="J738" s="87" t="str">
        <f t="shared" si="14"/>
        <v>Ci</v>
      </c>
      <c r="K738" s="87" t="s">
        <v>9003</v>
      </c>
      <c r="L738" s="87" t="s">
        <v>9003</v>
      </c>
      <c r="M738" s="87" t="str">
        <f>+IFERROR(VLOOKUP($K738,'[2]NHÂN VIÊN'!$H:$I,2,0),"")</f>
        <v>Dương Thị Kim Hồng</v>
      </c>
      <c r="N738" s="88" t="s">
        <v>9004</v>
      </c>
      <c r="O738" s="82"/>
    </row>
    <row r="739" spans="1:15" hidden="1" x14ac:dyDescent="0.25">
      <c r="A739" s="87" t="s">
        <v>9964</v>
      </c>
      <c r="B739" s="86" t="s">
        <v>9963</v>
      </c>
      <c r="C739" s="87" t="s">
        <v>9965</v>
      </c>
      <c r="D739" s="87" t="s">
        <v>9966</v>
      </c>
      <c r="E739" s="87" t="s">
        <v>9002</v>
      </c>
      <c r="F739" s="87" t="s">
        <v>7527</v>
      </c>
      <c r="G739" s="87" t="s">
        <v>7402</v>
      </c>
      <c r="H739" s="87" t="s">
        <v>7411</v>
      </c>
      <c r="I739" s="87" t="str">
        <f>+IFERROR(VLOOKUP($H739,'[2]NHÂN VIÊN'!$B:$C,2,0),"")</f>
        <v>Nguyễn Văn Vinh</v>
      </c>
      <c r="J739" s="87" t="str">
        <f t="shared" si="14"/>
        <v>Ci</v>
      </c>
      <c r="K739" s="87" t="s">
        <v>9003</v>
      </c>
      <c r="L739" s="87" t="s">
        <v>9003</v>
      </c>
      <c r="M739" s="87" t="str">
        <f>+IFERROR(VLOOKUP($K739,'[2]NHÂN VIÊN'!$H:$I,2,0),"")</f>
        <v>Dương Thị Kim Hồng</v>
      </c>
      <c r="N739" s="88" t="s">
        <v>9004</v>
      </c>
      <c r="O739" s="82"/>
    </row>
    <row r="740" spans="1:15" hidden="1" x14ac:dyDescent="0.25">
      <c r="A740" s="87" t="s">
        <v>9968</v>
      </c>
      <c r="B740" s="86" t="s">
        <v>9967</v>
      </c>
      <c r="C740" s="87" t="s">
        <v>9969</v>
      </c>
      <c r="D740" s="87" t="s">
        <v>9970</v>
      </c>
      <c r="E740" s="87" t="s">
        <v>9002</v>
      </c>
      <c r="F740" s="87" t="s">
        <v>7903</v>
      </c>
      <c r="G740" s="87" t="s">
        <v>7402</v>
      </c>
      <c r="H740" s="87" t="s">
        <v>7436</v>
      </c>
      <c r="I740" s="87" t="str">
        <f>+IFERROR(VLOOKUP($H740,'[2]NHÂN VIÊN'!$B:$C,2,0),"")</f>
        <v>Nguyễn Quốc Thái</v>
      </c>
      <c r="J740" s="87" t="str">
        <f t="shared" si="14"/>
        <v>Ci</v>
      </c>
      <c r="K740" s="87" t="s">
        <v>9003</v>
      </c>
      <c r="L740" s="87" t="s">
        <v>9003</v>
      </c>
      <c r="M740" s="87" t="str">
        <f>+IFERROR(VLOOKUP($K740,'[2]NHÂN VIÊN'!$H:$I,2,0),"")</f>
        <v>Dương Thị Kim Hồng</v>
      </c>
      <c r="N740" s="88" t="s">
        <v>9004</v>
      </c>
      <c r="O740" s="82"/>
    </row>
    <row r="741" spans="1:15" hidden="1" x14ac:dyDescent="0.25">
      <c r="A741" s="87" t="s">
        <v>9972</v>
      </c>
      <c r="B741" s="86" t="s">
        <v>9971</v>
      </c>
      <c r="C741" s="87" t="s">
        <v>9973</v>
      </c>
      <c r="D741" s="87" t="s">
        <v>9974</v>
      </c>
      <c r="E741" s="87" t="s">
        <v>9002</v>
      </c>
      <c r="F741" s="87" t="s">
        <v>7519</v>
      </c>
      <c r="G741" s="87" t="s">
        <v>7402</v>
      </c>
      <c r="H741" s="87" t="s">
        <v>7418</v>
      </c>
      <c r="I741" s="87" t="str">
        <f>+IFERROR(VLOOKUP($H741,'[2]NHÂN VIÊN'!$B:$C,2,0),"")</f>
        <v>Trần Hạo Nhị</v>
      </c>
      <c r="J741" s="87" t="str">
        <f t="shared" si="14"/>
        <v>Ci</v>
      </c>
      <c r="K741" s="87" t="s">
        <v>9003</v>
      </c>
      <c r="L741" s="87" t="s">
        <v>9003</v>
      </c>
      <c r="M741" s="87" t="str">
        <f>+IFERROR(VLOOKUP($K741,'[2]NHÂN VIÊN'!$H:$I,2,0),"")</f>
        <v>Dương Thị Kim Hồng</v>
      </c>
      <c r="N741" s="88" t="s">
        <v>9004</v>
      </c>
      <c r="O741" s="82"/>
    </row>
    <row r="742" spans="1:15" hidden="1" x14ac:dyDescent="0.25">
      <c r="A742" s="87" t="s">
        <v>9976</v>
      </c>
      <c r="B742" s="86" t="s">
        <v>9975</v>
      </c>
      <c r="C742" s="87" t="s">
        <v>9977</v>
      </c>
      <c r="D742" s="87" t="s">
        <v>9978</v>
      </c>
      <c r="E742" s="87" t="s">
        <v>9002</v>
      </c>
      <c r="F742" s="87" t="s">
        <v>7527</v>
      </c>
      <c r="G742" s="87" t="s">
        <v>7402</v>
      </c>
      <c r="H742" s="87" t="s">
        <v>7411</v>
      </c>
      <c r="I742" s="87" t="str">
        <f>+IFERROR(VLOOKUP($H742,'[2]NHÂN VIÊN'!$B:$C,2,0),"")</f>
        <v>Nguyễn Văn Vinh</v>
      </c>
      <c r="J742" s="87" t="str">
        <f t="shared" si="14"/>
        <v>Ci</v>
      </c>
      <c r="K742" s="87" t="s">
        <v>9003</v>
      </c>
      <c r="L742" s="87" t="s">
        <v>9003</v>
      </c>
      <c r="M742" s="87" t="str">
        <f>+IFERROR(VLOOKUP($K742,'[2]NHÂN VIÊN'!$H:$I,2,0),"")</f>
        <v>Dương Thị Kim Hồng</v>
      </c>
      <c r="N742" s="88" t="s">
        <v>9004</v>
      </c>
      <c r="O742" s="82"/>
    </row>
    <row r="743" spans="1:15" hidden="1" x14ac:dyDescent="0.25">
      <c r="A743" s="87" t="s">
        <v>9980</v>
      </c>
      <c r="B743" s="86" t="s">
        <v>9979</v>
      </c>
      <c r="C743" s="87" t="s">
        <v>9981</v>
      </c>
      <c r="D743" s="87" t="s">
        <v>9982</v>
      </c>
      <c r="E743" s="87" t="s">
        <v>9002</v>
      </c>
      <c r="F743" s="87" t="s">
        <v>7527</v>
      </c>
      <c r="G743" s="87" t="s">
        <v>7402</v>
      </c>
      <c r="H743" s="87" t="s">
        <v>7411</v>
      </c>
      <c r="I743" s="87" t="str">
        <f>+IFERROR(VLOOKUP($H743,'[2]NHÂN VIÊN'!$B:$C,2,0),"")</f>
        <v>Nguyễn Văn Vinh</v>
      </c>
      <c r="J743" s="87" t="str">
        <f t="shared" si="14"/>
        <v>Ci</v>
      </c>
      <c r="K743" s="87" t="s">
        <v>9003</v>
      </c>
      <c r="L743" s="87" t="s">
        <v>9003</v>
      </c>
      <c r="M743" s="87" t="str">
        <f>+IFERROR(VLOOKUP($K743,'[2]NHÂN VIÊN'!$H:$I,2,0),"")</f>
        <v>Dương Thị Kim Hồng</v>
      </c>
      <c r="N743" s="88" t="s">
        <v>9004</v>
      </c>
      <c r="O743" s="82"/>
    </row>
    <row r="744" spans="1:15" hidden="1" x14ac:dyDescent="0.25">
      <c r="A744" s="87" t="s">
        <v>9984</v>
      </c>
      <c r="B744" s="86" t="s">
        <v>9983</v>
      </c>
      <c r="C744" s="87" t="s">
        <v>9985</v>
      </c>
      <c r="D744" s="87" t="s">
        <v>9986</v>
      </c>
      <c r="E744" s="87" t="s">
        <v>9002</v>
      </c>
      <c r="F744" s="87" t="s">
        <v>7903</v>
      </c>
      <c r="G744" s="87" t="s">
        <v>7402</v>
      </c>
      <c r="H744" s="87" t="s">
        <v>7436</v>
      </c>
      <c r="I744" s="87" t="str">
        <f>+IFERROR(VLOOKUP($H744,'[2]NHÂN VIÊN'!$B:$C,2,0),"")</f>
        <v>Nguyễn Quốc Thái</v>
      </c>
      <c r="J744" s="87" t="str">
        <f t="shared" si="14"/>
        <v>Ci</v>
      </c>
      <c r="K744" s="87" t="s">
        <v>9003</v>
      </c>
      <c r="L744" s="87" t="s">
        <v>9003</v>
      </c>
      <c r="M744" s="87" t="str">
        <f>+IFERROR(VLOOKUP($K744,'[2]NHÂN VIÊN'!$H:$I,2,0),"")</f>
        <v>Dương Thị Kim Hồng</v>
      </c>
      <c r="N744" s="88" t="s">
        <v>9004</v>
      </c>
      <c r="O744" s="82"/>
    </row>
    <row r="745" spans="1:15" hidden="1" x14ac:dyDescent="0.25">
      <c r="A745" s="87" t="s">
        <v>9988</v>
      </c>
      <c r="B745" s="86" t="s">
        <v>9987</v>
      </c>
      <c r="C745" s="87" t="s">
        <v>9989</v>
      </c>
      <c r="D745" s="87" t="s">
        <v>9990</v>
      </c>
      <c r="E745" s="87" t="s">
        <v>9002</v>
      </c>
      <c r="F745" s="87" t="s">
        <v>8059</v>
      </c>
      <c r="G745" s="87" t="s">
        <v>7402</v>
      </c>
      <c r="H745" s="87" t="s">
        <v>7436</v>
      </c>
      <c r="I745" s="87" t="str">
        <f>+IFERROR(VLOOKUP($H745,'[2]NHÂN VIÊN'!$B:$C,2,0),"")</f>
        <v>Nguyễn Quốc Thái</v>
      </c>
      <c r="J745" s="87" t="str">
        <f t="shared" si="14"/>
        <v>Ci</v>
      </c>
      <c r="K745" s="87" t="s">
        <v>9003</v>
      </c>
      <c r="L745" s="87" t="s">
        <v>9003</v>
      </c>
      <c r="M745" s="87" t="str">
        <f>+IFERROR(VLOOKUP($K745,'[2]NHÂN VIÊN'!$H:$I,2,0),"")</f>
        <v>Dương Thị Kim Hồng</v>
      </c>
      <c r="N745" s="88" t="s">
        <v>9004</v>
      </c>
      <c r="O745" s="82"/>
    </row>
    <row r="746" spans="1:15" hidden="1" x14ac:dyDescent="0.25">
      <c r="A746" s="87" t="s">
        <v>9992</v>
      </c>
      <c r="B746" s="86" t="s">
        <v>9991</v>
      </c>
      <c r="C746" s="87" t="s">
        <v>9993</v>
      </c>
      <c r="D746" s="87" t="s">
        <v>9994</v>
      </c>
      <c r="E746" s="87" t="s">
        <v>9002</v>
      </c>
      <c r="F746" s="87" t="s">
        <v>7527</v>
      </c>
      <c r="G746" s="87" t="s">
        <v>7402</v>
      </c>
      <c r="H746" s="87" t="s">
        <v>7411</v>
      </c>
      <c r="I746" s="87" t="str">
        <f>+IFERROR(VLOOKUP($H746,'[2]NHÂN VIÊN'!$B:$C,2,0),"")</f>
        <v>Nguyễn Văn Vinh</v>
      </c>
      <c r="J746" s="87" t="str">
        <f t="shared" si="14"/>
        <v>Ci</v>
      </c>
      <c r="K746" s="87" t="s">
        <v>9003</v>
      </c>
      <c r="L746" s="87" t="s">
        <v>9003</v>
      </c>
      <c r="M746" s="87" t="str">
        <f>+IFERROR(VLOOKUP($K746,'[2]NHÂN VIÊN'!$H:$I,2,0),"")</f>
        <v>Dương Thị Kim Hồng</v>
      </c>
      <c r="N746" s="88" t="s">
        <v>9004</v>
      </c>
      <c r="O746" s="82"/>
    </row>
    <row r="747" spans="1:15" hidden="1" x14ac:dyDescent="0.25">
      <c r="A747" s="87" t="s">
        <v>9996</v>
      </c>
      <c r="B747" s="86" t="s">
        <v>9995</v>
      </c>
      <c r="C747" s="87" t="s">
        <v>9997</v>
      </c>
      <c r="D747" s="87" t="s">
        <v>9998</v>
      </c>
      <c r="E747" s="87" t="s">
        <v>9002</v>
      </c>
      <c r="F747" s="87" t="s">
        <v>7410</v>
      </c>
      <c r="G747" s="87" t="s">
        <v>7402</v>
      </c>
      <c r="H747" s="87" t="s">
        <v>7411</v>
      </c>
      <c r="I747" s="87" t="str">
        <f>+IFERROR(VLOOKUP($H747,'[2]NHÂN VIÊN'!$B:$C,2,0),"")</f>
        <v>Nguyễn Văn Vinh</v>
      </c>
      <c r="J747" s="87" t="str">
        <f t="shared" si="14"/>
        <v>Ci</v>
      </c>
      <c r="K747" s="87" t="s">
        <v>9003</v>
      </c>
      <c r="L747" s="87" t="s">
        <v>9003</v>
      </c>
      <c r="M747" s="87" t="str">
        <f>+IFERROR(VLOOKUP($K747,'[2]NHÂN VIÊN'!$H:$I,2,0),"")</f>
        <v>Dương Thị Kim Hồng</v>
      </c>
      <c r="N747" s="88" t="s">
        <v>9004</v>
      </c>
      <c r="O747" s="82"/>
    </row>
    <row r="748" spans="1:15" hidden="1" x14ac:dyDescent="0.25">
      <c r="A748" s="87" t="s">
        <v>10000</v>
      </c>
      <c r="B748" s="86" t="s">
        <v>9999</v>
      </c>
      <c r="C748" s="87" t="s">
        <v>10001</v>
      </c>
      <c r="D748" s="87" t="s">
        <v>10002</v>
      </c>
      <c r="E748" s="87" t="s">
        <v>9002</v>
      </c>
      <c r="F748" s="87" t="s">
        <v>7903</v>
      </c>
      <c r="G748" s="87" t="s">
        <v>7402</v>
      </c>
      <c r="H748" s="87" t="s">
        <v>7436</v>
      </c>
      <c r="I748" s="87" t="str">
        <f>+IFERROR(VLOOKUP($H748,'[2]NHÂN VIÊN'!$B:$C,2,0),"")</f>
        <v>Nguyễn Quốc Thái</v>
      </c>
      <c r="J748" s="87" t="str">
        <f t="shared" si="14"/>
        <v>Ci</v>
      </c>
      <c r="K748" s="87" t="s">
        <v>9003</v>
      </c>
      <c r="L748" s="87" t="s">
        <v>9003</v>
      </c>
      <c r="M748" s="87" t="str">
        <f>+IFERROR(VLOOKUP($K748,'[2]NHÂN VIÊN'!$H:$I,2,0),"")</f>
        <v>Dương Thị Kim Hồng</v>
      </c>
      <c r="N748" s="88" t="s">
        <v>9004</v>
      </c>
      <c r="O748" s="82"/>
    </row>
    <row r="749" spans="1:15" hidden="1" x14ac:dyDescent="0.25">
      <c r="A749" s="87" t="s">
        <v>10004</v>
      </c>
      <c r="B749" s="86" t="s">
        <v>10003</v>
      </c>
      <c r="C749" s="87" t="s">
        <v>10005</v>
      </c>
      <c r="D749" s="87" t="s">
        <v>10006</v>
      </c>
      <c r="E749" s="87" t="s">
        <v>9002</v>
      </c>
      <c r="F749" s="87" t="s">
        <v>7666</v>
      </c>
      <c r="G749" s="87" t="s">
        <v>7402</v>
      </c>
      <c r="H749" s="87" t="s">
        <v>7403</v>
      </c>
      <c r="I749" s="87" t="str">
        <f>+IFERROR(VLOOKUP($H749,'[2]NHÂN VIÊN'!$B:$C,2,0),"")</f>
        <v>Hứa Thị Ngọc Thơ</v>
      </c>
      <c r="J749" s="87" t="str">
        <f t="shared" si="14"/>
        <v>Ci</v>
      </c>
      <c r="K749" s="87" t="s">
        <v>9003</v>
      </c>
      <c r="L749" s="87" t="s">
        <v>9003</v>
      </c>
      <c r="M749" s="87" t="str">
        <f>+IFERROR(VLOOKUP($K749,'[2]NHÂN VIÊN'!$H:$I,2,0),"")</f>
        <v>Dương Thị Kim Hồng</v>
      </c>
      <c r="N749" s="88" t="s">
        <v>9004</v>
      </c>
      <c r="O749" s="82"/>
    </row>
    <row r="750" spans="1:15" hidden="1" x14ac:dyDescent="0.25">
      <c r="A750" s="87" t="s">
        <v>10008</v>
      </c>
      <c r="B750" s="86" t="s">
        <v>10007</v>
      </c>
      <c r="C750" s="87" t="s">
        <v>10009</v>
      </c>
      <c r="D750" s="87" t="s">
        <v>10010</v>
      </c>
      <c r="E750" s="87" t="s">
        <v>9002</v>
      </c>
      <c r="F750" s="87" t="s">
        <v>7401</v>
      </c>
      <c r="G750" s="87" t="s">
        <v>7402</v>
      </c>
      <c r="H750" s="87" t="s">
        <v>7403</v>
      </c>
      <c r="I750" s="87" t="str">
        <f>+IFERROR(VLOOKUP($H750,'[2]NHÂN VIÊN'!$B:$C,2,0),"")</f>
        <v>Hứa Thị Ngọc Thơ</v>
      </c>
      <c r="J750" s="87" t="str">
        <f t="shared" si="14"/>
        <v>Ci</v>
      </c>
      <c r="K750" s="87" t="s">
        <v>9003</v>
      </c>
      <c r="L750" s="87" t="s">
        <v>9003</v>
      </c>
      <c r="M750" s="87" t="str">
        <f>+IFERROR(VLOOKUP($K750,'[2]NHÂN VIÊN'!$H:$I,2,0),"")</f>
        <v>Dương Thị Kim Hồng</v>
      </c>
      <c r="N750" s="88" t="s">
        <v>9004</v>
      </c>
      <c r="O750" s="82"/>
    </row>
    <row r="751" spans="1:15" hidden="1" x14ac:dyDescent="0.25">
      <c r="A751" s="87" t="s">
        <v>10012</v>
      </c>
      <c r="B751" s="86" t="s">
        <v>10011</v>
      </c>
      <c r="C751" s="87" t="s">
        <v>10013</v>
      </c>
      <c r="D751" s="87" t="s">
        <v>10014</v>
      </c>
      <c r="E751" s="87" t="s">
        <v>9002</v>
      </c>
      <c r="F751" s="87" t="s">
        <v>7527</v>
      </c>
      <c r="G751" s="87" t="s">
        <v>7402</v>
      </c>
      <c r="H751" s="87" t="s">
        <v>7411</v>
      </c>
      <c r="I751" s="87" t="str">
        <f>+IFERROR(VLOOKUP($H751,'[2]NHÂN VIÊN'!$B:$C,2,0),"")</f>
        <v>Nguyễn Văn Vinh</v>
      </c>
      <c r="J751" s="87" t="str">
        <f t="shared" si="14"/>
        <v>Ci</v>
      </c>
      <c r="K751" s="87" t="s">
        <v>9003</v>
      </c>
      <c r="L751" s="87" t="s">
        <v>9003</v>
      </c>
      <c r="M751" s="87" t="str">
        <f>+IFERROR(VLOOKUP($K751,'[2]NHÂN VIÊN'!$H:$I,2,0),"")</f>
        <v>Dương Thị Kim Hồng</v>
      </c>
      <c r="N751" s="88" t="s">
        <v>9004</v>
      </c>
      <c r="O751" s="82"/>
    </row>
    <row r="752" spans="1:15" hidden="1" x14ac:dyDescent="0.25">
      <c r="A752" s="87" t="s">
        <v>10016</v>
      </c>
      <c r="B752" s="86" t="s">
        <v>10015</v>
      </c>
      <c r="C752" s="87" t="s">
        <v>10017</v>
      </c>
      <c r="D752" s="87" t="s">
        <v>10018</v>
      </c>
      <c r="E752" s="87" t="s">
        <v>9002</v>
      </c>
      <c r="F752" s="87" t="s">
        <v>7410</v>
      </c>
      <c r="G752" s="87" t="s">
        <v>7402</v>
      </c>
      <c r="H752" s="87" t="s">
        <v>7411</v>
      </c>
      <c r="I752" s="87" t="str">
        <f>+IFERROR(VLOOKUP($H752,'[2]NHÂN VIÊN'!$B:$C,2,0),"")</f>
        <v>Nguyễn Văn Vinh</v>
      </c>
      <c r="J752" s="87" t="str">
        <f t="shared" si="14"/>
        <v>Ci</v>
      </c>
      <c r="K752" s="87" t="s">
        <v>9003</v>
      </c>
      <c r="L752" s="87" t="s">
        <v>9003</v>
      </c>
      <c r="M752" s="87" t="str">
        <f>+IFERROR(VLOOKUP($K752,'[2]NHÂN VIÊN'!$H:$I,2,0),"")</f>
        <v>Dương Thị Kim Hồng</v>
      </c>
      <c r="N752" s="88" t="s">
        <v>9004</v>
      </c>
      <c r="O752" s="82"/>
    </row>
    <row r="753" spans="1:15" hidden="1" x14ac:dyDescent="0.25">
      <c r="A753" s="87" t="s">
        <v>10020</v>
      </c>
      <c r="B753" s="86" t="s">
        <v>10019</v>
      </c>
      <c r="C753" s="87" t="s">
        <v>10021</v>
      </c>
      <c r="D753" s="87" t="s">
        <v>10022</v>
      </c>
      <c r="E753" s="87" t="s">
        <v>9002</v>
      </c>
      <c r="F753" s="87" t="s">
        <v>7527</v>
      </c>
      <c r="G753" s="87" t="s">
        <v>7402</v>
      </c>
      <c r="H753" s="87" t="s">
        <v>7411</v>
      </c>
      <c r="I753" s="87" t="str">
        <f>+IFERROR(VLOOKUP($H753,'[2]NHÂN VIÊN'!$B:$C,2,0),"")</f>
        <v>Nguyễn Văn Vinh</v>
      </c>
      <c r="J753" s="87" t="str">
        <f t="shared" si="14"/>
        <v>Ci</v>
      </c>
      <c r="K753" s="87" t="s">
        <v>9003</v>
      </c>
      <c r="L753" s="87" t="s">
        <v>9003</v>
      </c>
      <c r="M753" s="87" t="str">
        <f>+IFERROR(VLOOKUP($K753,'[2]NHÂN VIÊN'!$H:$I,2,0),"")</f>
        <v>Dương Thị Kim Hồng</v>
      </c>
      <c r="N753" s="88" t="s">
        <v>9004</v>
      </c>
      <c r="O753" s="82"/>
    </row>
    <row r="754" spans="1:15" hidden="1" x14ac:dyDescent="0.25">
      <c r="A754" s="87" t="s">
        <v>10024</v>
      </c>
      <c r="B754" s="86" t="s">
        <v>10023</v>
      </c>
      <c r="C754" s="87" t="s">
        <v>10025</v>
      </c>
      <c r="D754" s="87" t="s">
        <v>10026</v>
      </c>
      <c r="E754" s="87" t="s">
        <v>9002</v>
      </c>
      <c r="F754" s="87" t="s">
        <v>7435</v>
      </c>
      <c r="G754" s="87" t="s">
        <v>7402</v>
      </c>
      <c r="H754" s="87" t="s">
        <v>7436</v>
      </c>
      <c r="I754" s="87" t="str">
        <f>+IFERROR(VLOOKUP($H754,'[2]NHÂN VIÊN'!$B:$C,2,0),"")</f>
        <v>Nguyễn Quốc Thái</v>
      </c>
      <c r="J754" s="87" t="str">
        <f t="shared" si="14"/>
        <v>Ci</v>
      </c>
      <c r="K754" s="87" t="s">
        <v>9003</v>
      </c>
      <c r="L754" s="87" t="s">
        <v>9003</v>
      </c>
      <c r="M754" s="87" t="str">
        <f>+IFERROR(VLOOKUP($K754,'[2]NHÂN VIÊN'!$H:$I,2,0),"")</f>
        <v>Dương Thị Kim Hồng</v>
      </c>
      <c r="N754" s="88" t="s">
        <v>7405</v>
      </c>
      <c r="O754" s="82"/>
    </row>
    <row r="755" spans="1:15" hidden="1" x14ac:dyDescent="0.25">
      <c r="A755" s="87" t="s">
        <v>10028</v>
      </c>
      <c r="B755" s="86" t="s">
        <v>10027</v>
      </c>
      <c r="C755" s="87" t="s">
        <v>10029</v>
      </c>
      <c r="D755" s="87" t="s">
        <v>10030</v>
      </c>
      <c r="E755" s="87" t="s">
        <v>9002</v>
      </c>
      <c r="F755" s="87" t="s">
        <v>7401</v>
      </c>
      <c r="G755" s="87" t="s">
        <v>7402</v>
      </c>
      <c r="H755" s="87" t="s">
        <v>7403</v>
      </c>
      <c r="I755" s="87" t="str">
        <f>+IFERROR(VLOOKUP($H755,'[2]NHÂN VIÊN'!$B:$C,2,0),"")</f>
        <v>Hứa Thị Ngọc Thơ</v>
      </c>
      <c r="J755" s="87" t="str">
        <f t="shared" si="14"/>
        <v>Ci</v>
      </c>
      <c r="K755" s="87" t="s">
        <v>9003</v>
      </c>
      <c r="L755" s="87" t="s">
        <v>9003</v>
      </c>
      <c r="M755" s="87" t="str">
        <f>+IFERROR(VLOOKUP($K755,'[2]NHÂN VIÊN'!$H:$I,2,0),"")</f>
        <v>Dương Thị Kim Hồng</v>
      </c>
      <c r="N755" s="88" t="s">
        <v>9004</v>
      </c>
      <c r="O755" s="82"/>
    </row>
    <row r="756" spans="1:15" hidden="1" x14ac:dyDescent="0.25">
      <c r="A756" s="87" t="s">
        <v>10032</v>
      </c>
      <c r="B756" s="86" t="s">
        <v>10031</v>
      </c>
      <c r="C756" s="87" t="s">
        <v>10033</v>
      </c>
      <c r="D756" s="87" t="s">
        <v>10034</v>
      </c>
      <c r="E756" s="87" t="s">
        <v>9002</v>
      </c>
      <c r="F756" s="87" t="s">
        <v>7410</v>
      </c>
      <c r="G756" s="87" t="s">
        <v>7402</v>
      </c>
      <c r="H756" s="87" t="s">
        <v>7411</v>
      </c>
      <c r="I756" s="87" t="str">
        <f>+IFERROR(VLOOKUP($H756,'[2]NHÂN VIÊN'!$B:$C,2,0),"")</f>
        <v>Nguyễn Văn Vinh</v>
      </c>
      <c r="J756" s="87" t="str">
        <f t="shared" si="14"/>
        <v>Ci</v>
      </c>
      <c r="K756" s="87" t="s">
        <v>9003</v>
      </c>
      <c r="L756" s="87" t="s">
        <v>9003</v>
      </c>
      <c r="M756" s="87" t="str">
        <f>+IFERROR(VLOOKUP($K756,'[2]NHÂN VIÊN'!$H:$I,2,0),"")</f>
        <v>Dương Thị Kim Hồng</v>
      </c>
      <c r="N756" s="88" t="s">
        <v>9004</v>
      </c>
      <c r="O756" s="82"/>
    </row>
    <row r="757" spans="1:15" hidden="1" x14ac:dyDescent="0.25">
      <c r="A757" s="87" t="s">
        <v>10036</v>
      </c>
      <c r="B757" s="86" t="s">
        <v>10035</v>
      </c>
      <c r="C757" s="87" t="s">
        <v>10037</v>
      </c>
      <c r="D757" s="87" t="s">
        <v>10038</v>
      </c>
      <c r="E757" s="87" t="s">
        <v>9002</v>
      </c>
      <c r="F757" s="87" t="s">
        <v>7417</v>
      </c>
      <c r="G757" s="87" t="s">
        <v>7402</v>
      </c>
      <c r="H757" s="87" t="s">
        <v>7418</v>
      </c>
      <c r="I757" s="87" t="str">
        <f>+IFERROR(VLOOKUP($H757,'[2]NHÂN VIÊN'!$B:$C,2,0),"")</f>
        <v>Trần Hạo Nhị</v>
      </c>
      <c r="J757" s="87" t="str">
        <f t="shared" si="14"/>
        <v>Ci</v>
      </c>
      <c r="K757" s="87" t="s">
        <v>9003</v>
      </c>
      <c r="L757" s="87" t="s">
        <v>9003</v>
      </c>
      <c r="M757" s="87" t="str">
        <f>+IFERROR(VLOOKUP($K757,'[2]NHÂN VIÊN'!$H:$I,2,0),"")</f>
        <v>Dương Thị Kim Hồng</v>
      </c>
      <c r="N757" s="88" t="s">
        <v>9004</v>
      </c>
      <c r="O757" s="82"/>
    </row>
    <row r="758" spans="1:15" hidden="1" x14ac:dyDescent="0.25">
      <c r="A758" s="87" t="s">
        <v>10040</v>
      </c>
      <c r="B758" s="86" t="s">
        <v>10039</v>
      </c>
      <c r="C758" s="87" t="s">
        <v>10041</v>
      </c>
      <c r="D758" s="87" t="s">
        <v>10042</v>
      </c>
      <c r="E758" s="87" t="s">
        <v>9002</v>
      </c>
      <c r="F758" s="87" t="s">
        <v>7499</v>
      </c>
      <c r="G758" s="87" t="s">
        <v>7402</v>
      </c>
      <c r="H758" s="87" t="s">
        <v>7436</v>
      </c>
      <c r="I758" s="87" t="str">
        <f>+IFERROR(VLOOKUP($H758,'[2]NHÂN VIÊN'!$B:$C,2,0),"")</f>
        <v>Nguyễn Quốc Thái</v>
      </c>
      <c r="J758" s="87" t="str">
        <f t="shared" si="14"/>
        <v>Ci</v>
      </c>
      <c r="K758" s="87" t="s">
        <v>9003</v>
      </c>
      <c r="L758" s="87" t="s">
        <v>9003</v>
      </c>
      <c r="M758" s="87" t="str">
        <f>+IFERROR(VLOOKUP($K758,'[2]NHÂN VIÊN'!$H:$I,2,0),"")</f>
        <v>Dương Thị Kim Hồng</v>
      </c>
      <c r="N758" s="88" t="s">
        <v>9004</v>
      </c>
      <c r="O758" s="82"/>
    </row>
    <row r="759" spans="1:15" hidden="1" x14ac:dyDescent="0.25">
      <c r="A759" s="87" t="s">
        <v>10044</v>
      </c>
      <c r="B759" s="86" t="s">
        <v>10043</v>
      </c>
      <c r="C759" s="87" t="s">
        <v>10045</v>
      </c>
      <c r="D759" s="87" t="s">
        <v>10046</v>
      </c>
      <c r="E759" s="87" t="s">
        <v>9002</v>
      </c>
      <c r="F759" s="87" t="s">
        <v>7513</v>
      </c>
      <c r="G759" s="87" t="s">
        <v>7402</v>
      </c>
      <c r="H759" s="87" t="s">
        <v>7418</v>
      </c>
      <c r="I759" s="87" t="str">
        <f>+IFERROR(VLOOKUP($H759,'[2]NHÂN VIÊN'!$B:$C,2,0),"")</f>
        <v>Trần Hạo Nhị</v>
      </c>
      <c r="J759" s="87" t="str">
        <f t="shared" si="14"/>
        <v>Ci</v>
      </c>
      <c r="K759" s="87" t="s">
        <v>9003</v>
      </c>
      <c r="L759" s="87" t="s">
        <v>9003</v>
      </c>
      <c r="M759" s="87" t="str">
        <f>+IFERROR(VLOOKUP($K759,'[2]NHÂN VIÊN'!$H:$I,2,0),"")</f>
        <v>Dương Thị Kim Hồng</v>
      </c>
      <c r="N759" s="88" t="s">
        <v>9004</v>
      </c>
      <c r="O759" s="82"/>
    </row>
    <row r="760" spans="1:15" hidden="1" x14ac:dyDescent="0.25">
      <c r="A760" s="87" t="s">
        <v>10048</v>
      </c>
      <c r="B760" s="86" t="s">
        <v>10047</v>
      </c>
      <c r="C760" s="87" t="s">
        <v>10049</v>
      </c>
      <c r="D760" s="87" t="s">
        <v>10050</v>
      </c>
      <c r="E760" s="87" t="s">
        <v>9002</v>
      </c>
      <c r="F760" s="87" t="s">
        <v>7430</v>
      </c>
      <c r="G760" s="87" t="s">
        <v>7402</v>
      </c>
      <c r="H760" s="87" t="s">
        <v>7411</v>
      </c>
      <c r="I760" s="87" t="str">
        <f>+IFERROR(VLOOKUP($H760,'[2]NHÂN VIÊN'!$B:$C,2,0),"")</f>
        <v>Nguyễn Văn Vinh</v>
      </c>
      <c r="J760" s="87" t="str">
        <f t="shared" si="14"/>
        <v>Ci</v>
      </c>
      <c r="K760" s="87" t="s">
        <v>9003</v>
      </c>
      <c r="L760" s="87" t="s">
        <v>9003</v>
      </c>
      <c r="M760" s="87" t="str">
        <f>+IFERROR(VLOOKUP($K760,'[2]NHÂN VIÊN'!$H:$I,2,0),"")</f>
        <v>Dương Thị Kim Hồng</v>
      </c>
      <c r="N760" s="88" t="s">
        <v>9004</v>
      </c>
      <c r="O760" s="82"/>
    </row>
    <row r="761" spans="1:15" hidden="1" x14ac:dyDescent="0.25">
      <c r="A761" s="87" t="s">
        <v>10052</v>
      </c>
      <c r="B761" s="86" t="s">
        <v>10051</v>
      </c>
      <c r="C761" s="87" t="s">
        <v>10053</v>
      </c>
      <c r="D761" s="87" t="s">
        <v>10054</v>
      </c>
      <c r="E761" s="87" t="s">
        <v>9002</v>
      </c>
      <c r="F761" s="87" t="s">
        <v>7459</v>
      </c>
      <c r="G761" s="87" t="s">
        <v>7402</v>
      </c>
      <c r="H761" s="87" t="s">
        <v>7403</v>
      </c>
      <c r="I761" s="87" t="str">
        <f>+IFERROR(VLOOKUP($H761,'[2]NHÂN VIÊN'!$B:$C,2,0),"")</f>
        <v>Hứa Thị Ngọc Thơ</v>
      </c>
      <c r="J761" s="87" t="str">
        <f t="shared" si="14"/>
        <v>Ci</v>
      </c>
      <c r="K761" s="87" t="s">
        <v>9003</v>
      </c>
      <c r="L761" s="87" t="s">
        <v>9003</v>
      </c>
      <c r="M761" s="87" t="str">
        <f>+IFERROR(VLOOKUP($K761,'[2]NHÂN VIÊN'!$H:$I,2,0),"")</f>
        <v>Dương Thị Kim Hồng</v>
      </c>
      <c r="N761" s="88" t="s">
        <v>9004</v>
      </c>
      <c r="O761" s="82"/>
    </row>
    <row r="762" spans="1:15" hidden="1" x14ac:dyDescent="0.25">
      <c r="A762" s="87" t="s">
        <v>10056</v>
      </c>
      <c r="B762" s="86" t="s">
        <v>10055</v>
      </c>
      <c r="C762" s="87" t="s">
        <v>10057</v>
      </c>
      <c r="D762" s="87" t="s">
        <v>10058</v>
      </c>
      <c r="E762" s="87" t="s">
        <v>9002</v>
      </c>
      <c r="F762" s="87" t="s">
        <v>7410</v>
      </c>
      <c r="G762" s="87" t="s">
        <v>7402</v>
      </c>
      <c r="H762" s="87" t="s">
        <v>7411</v>
      </c>
      <c r="I762" s="87" t="str">
        <f>+IFERROR(VLOOKUP($H762,'[2]NHÂN VIÊN'!$B:$C,2,0),"")</f>
        <v>Nguyễn Văn Vinh</v>
      </c>
      <c r="J762" s="87" t="str">
        <f t="shared" si="14"/>
        <v>Ci</v>
      </c>
      <c r="K762" s="87" t="s">
        <v>9003</v>
      </c>
      <c r="L762" s="87" t="s">
        <v>9003</v>
      </c>
      <c r="M762" s="87" t="str">
        <f>+IFERROR(VLOOKUP($K762,'[2]NHÂN VIÊN'!$H:$I,2,0),"")</f>
        <v>Dương Thị Kim Hồng</v>
      </c>
      <c r="N762" s="88" t="s">
        <v>9004</v>
      </c>
      <c r="O762" s="82"/>
    </row>
    <row r="763" spans="1:15" hidden="1" x14ac:dyDescent="0.25">
      <c r="A763" s="87" t="s">
        <v>10060</v>
      </c>
      <c r="B763" s="86" t="s">
        <v>10059</v>
      </c>
      <c r="C763" s="87" t="s">
        <v>10061</v>
      </c>
      <c r="D763" s="87" t="s">
        <v>10062</v>
      </c>
      <c r="E763" s="87" t="s">
        <v>9002</v>
      </c>
      <c r="F763" s="87" t="s">
        <v>7401</v>
      </c>
      <c r="G763" s="87" t="s">
        <v>7402</v>
      </c>
      <c r="H763" s="87" t="s">
        <v>7403</v>
      </c>
      <c r="I763" s="87" t="str">
        <f>+IFERROR(VLOOKUP($H763,'[2]NHÂN VIÊN'!$B:$C,2,0),"")</f>
        <v>Hứa Thị Ngọc Thơ</v>
      </c>
      <c r="J763" s="87" t="str">
        <f t="shared" si="14"/>
        <v>Ci</v>
      </c>
      <c r="K763" s="87" t="s">
        <v>9003</v>
      </c>
      <c r="L763" s="87" t="s">
        <v>9003</v>
      </c>
      <c r="M763" s="87" t="str">
        <f>+IFERROR(VLOOKUP($K763,'[2]NHÂN VIÊN'!$H:$I,2,0),"")</f>
        <v>Dương Thị Kim Hồng</v>
      </c>
      <c r="N763" s="88" t="s">
        <v>9004</v>
      </c>
      <c r="O763" s="82"/>
    </row>
    <row r="764" spans="1:15" hidden="1" x14ac:dyDescent="0.25">
      <c r="A764" s="87" t="s">
        <v>10064</v>
      </c>
      <c r="B764" s="86" t="s">
        <v>10063</v>
      </c>
      <c r="C764" s="87" t="s">
        <v>10065</v>
      </c>
      <c r="D764" s="87" t="s">
        <v>10066</v>
      </c>
      <c r="E764" s="87" t="s">
        <v>9002</v>
      </c>
      <c r="F764" s="87" t="s">
        <v>7410</v>
      </c>
      <c r="G764" s="87" t="s">
        <v>7402</v>
      </c>
      <c r="H764" s="87" t="s">
        <v>7411</v>
      </c>
      <c r="I764" s="87" t="str">
        <f>+IFERROR(VLOOKUP($H764,'[2]NHÂN VIÊN'!$B:$C,2,0),"")</f>
        <v>Nguyễn Văn Vinh</v>
      </c>
      <c r="J764" s="87" t="str">
        <f t="shared" si="14"/>
        <v>Ci</v>
      </c>
      <c r="K764" s="87" t="s">
        <v>9003</v>
      </c>
      <c r="L764" s="87" t="s">
        <v>9003</v>
      </c>
      <c r="M764" s="87" t="str">
        <f>+IFERROR(VLOOKUP($K764,'[2]NHÂN VIÊN'!$H:$I,2,0),"")</f>
        <v>Dương Thị Kim Hồng</v>
      </c>
      <c r="N764" s="88" t="s">
        <v>9004</v>
      </c>
      <c r="O764" s="82"/>
    </row>
    <row r="765" spans="1:15" hidden="1" x14ac:dyDescent="0.25">
      <c r="A765" s="87" t="s">
        <v>10068</v>
      </c>
      <c r="B765" s="86" t="s">
        <v>10067</v>
      </c>
      <c r="C765" s="87" t="s">
        <v>10069</v>
      </c>
      <c r="D765" s="87" t="s">
        <v>10070</v>
      </c>
      <c r="E765" s="87" t="s">
        <v>9002</v>
      </c>
      <c r="F765" s="87" t="s">
        <v>9474</v>
      </c>
      <c r="G765" s="87" t="s">
        <v>7402</v>
      </c>
      <c r="H765" s="87" t="s">
        <v>7411</v>
      </c>
      <c r="I765" s="87" t="str">
        <f>+IFERROR(VLOOKUP($H765,'[2]NHÂN VIÊN'!$B:$C,2,0),"")</f>
        <v>Nguyễn Văn Vinh</v>
      </c>
      <c r="J765" s="87" t="str">
        <f t="shared" si="14"/>
        <v>Ci</v>
      </c>
      <c r="K765" s="87" t="s">
        <v>9003</v>
      </c>
      <c r="L765" s="87" t="s">
        <v>9003</v>
      </c>
      <c r="M765" s="87" t="str">
        <f>+IFERROR(VLOOKUP($K765,'[2]NHÂN VIÊN'!$H:$I,2,0),"")</f>
        <v>Dương Thị Kim Hồng</v>
      </c>
      <c r="N765" s="88" t="s">
        <v>9004</v>
      </c>
      <c r="O765" s="82"/>
    </row>
    <row r="766" spans="1:15" hidden="1" x14ac:dyDescent="0.25">
      <c r="A766" s="87" t="s">
        <v>10072</v>
      </c>
      <c r="B766" s="86" t="s">
        <v>10071</v>
      </c>
      <c r="C766" s="87" t="s">
        <v>10073</v>
      </c>
      <c r="D766" s="87" t="s">
        <v>10074</v>
      </c>
      <c r="E766" s="87" t="s">
        <v>9002</v>
      </c>
      <c r="F766" s="87" t="s">
        <v>7666</v>
      </c>
      <c r="G766" s="87" t="s">
        <v>7402</v>
      </c>
      <c r="H766" s="87" t="s">
        <v>7403</v>
      </c>
      <c r="I766" s="87" t="str">
        <f>+IFERROR(VLOOKUP($H766,'[2]NHÂN VIÊN'!$B:$C,2,0),"")</f>
        <v>Hứa Thị Ngọc Thơ</v>
      </c>
      <c r="J766" s="87" t="str">
        <f t="shared" si="14"/>
        <v>Ci</v>
      </c>
      <c r="K766" s="87" t="s">
        <v>9003</v>
      </c>
      <c r="L766" s="87" t="s">
        <v>9003</v>
      </c>
      <c r="M766" s="87" t="str">
        <f>+IFERROR(VLOOKUP($K766,'[2]NHÂN VIÊN'!$H:$I,2,0),"")</f>
        <v>Dương Thị Kim Hồng</v>
      </c>
      <c r="N766" s="88" t="s">
        <v>9004</v>
      </c>
      <c r="O766" s="82"/>
    </row>
    <row r="767" spans="1:15" hidden="1" x14ac:dyDescent="0.25">
      <c r="A767" s="87" t="s">
        <v>10076</v>
      </c>
      <c r="B767" s="86" t="s">
        <v>10075</v>
      </c>
      <c r="C767" s="87" t="s">
        <v>10077</v>
      </c>
      <c r="D767" s="87" t="s">
        <v>10078</v>
      </c>
      <c r="E767" s="87" t="s">
        <v>9002</v>
      </c>
      <c r="F767" s="87" t="s">
        <v>7485</v>
      </c>
      <c r="G767" s="87" t="s">
        <v>7402</v>
      </c>
      <c r="H767" s="87" t="s">
        <v>7411</v>
      </c>
      <c r="I767" s="87" t="str">
        <f>+IFERROR(VLOOKUP($H767,'[2]NHÂN VIÊN'!$B:$C,2,0),"")</f>
        <v>Nguyễn Văn Vinh</v>
      </c>
      <c r="J767" s="87" t="str">
        <f t="shared" si="14"/>
        <v>Ci</v>
      </c>
      <c r="K767" s="87" t="s">
        <v>9003</v>
      </c>
      <c r="L767" s="87" t="s">
        <v>9003</v>
      </c>
      <c r="M767" s="87" t="str">
        <f>+IFERROR(VLOOKUP($K767,'[2]NHÂN VIÊN'!$H:$I,2,0),"")</f>
        <v>Dương Thị Kim Hồng</v>
      </c>
      <c r="N767" s="88" t="s">
        <v>9004</v>
      </c>
      <c r="O767" s="82"/>
    </row>
    <row r="768" spans="1:15" hidden="1" x14ac:dyDescent="0.25">
      <c r="A768" s="87" t="s">
        <v>10080</v>
      </c>
      <c r="B768" s="86" t="s">
        <v>10079</v>
      </c>
      <c r="C768" s="87" t="s">
        <v>10081</v>
      </c>
      <c r="D768" s="87" t="s">
        <v>10082</v>
      </c>
      <c r="E768" s="87" t="s">
        <v>9002</v>
      </c>
      <c r="F768" s="87" t="s">
        <v>7938</v>
      </c>
      <c r="G768" s="87" t="s">
        <v>7402</v>
      </c>
      <c r="H768" s="87" t="s">
        <v>7436</v>
      </c>
      <c r="I768" s="87" t="str">
        <f>+IFERROR(VLOOKUP($H768,'[2]NHÂN VIÊN'!$B:$C,2,0),"")</f>
        <v>Nguyễn Quốc Thái</v>
      </c>
      <c r="J768" s="87" t="str">
        <f t="shared" si="14"/>
        <v>Ci</v>
      </c>
      <c r="K768" s="87" t="s">
        <v>9003</v>
      </c>
      <c r="L768" s="87" t="s">
        <v>9003</v>
      </c>
      <c r="M768" s="87" t="str">
        <f>+IFERROR(VLOOKUP($K768,'[2]NHÂN VIÊN'!$H:$I,2,0),"")</f>
        <v>Dương Thị Kim Hồng</v>
      </c>
      <c r="N768" s="88" t="s">
        <v>9004</v>
      </c>
      <c r="O768" s="82"/>
    </row>
    <row r="769" spans="1:15" hidden="1" x14ac:dyDescent="0.25">
      <c r="A769" s="87" t="s">
        <v>10084</v>
      </c>
      <c r="B769" s="86" t="s">
        <v>10083</v>
      </c>
      <c r="C769" s="87" t="s">
        <v>10085</v>
      </c>
      <c r="D769" s="87" t="s">
        <v>10086</v>
      </c>
      <c r="E769" s="87" t="s">
        <v>9002</v>
      </c>
      <c r="F769" s="87" t="s">
        <v>7435</v>
      </c>
      <c r="G769" s="87" t="s">
        <v>7402</v>
      </c>
      <c r="H769" s="87" t="s">
        <v>7436</v>
      </c>
      <c r="I769" s="87" t="str">
        <f>+IFERROR(VLOOKUP($H769,'[2]NHÂN VIÊN'!$B:$C,2,0),"")</f>
        <v>Nguyễn Quốc Thái</v>
      </c>
      <c r="J769" s="87" t="str">
        <f t="shared" si="14"/>
        <v>Ci</v>
      </c>
      <c r="K769" s="87" t="s">
        <v>9003</v>
      </c>
      <c r="L769" s="87" t="s">
        <v>9003</v>
      </c>
      <c r="M769" s="87" t="str">
        <f>+IFERROR(VLOOKUP($K769,'[2]NHÂN VIÊN'!$H:$I,2,0),"")</f>
        <v>Dương Thị Kim Hồng</v>
      </c>
      <c r="N769" s="88" t="s">
        <v>9004</v>
      </c>
      <c r="O769" s="82"/>
    </row>
    <row r="770" spans="1:15" hidden="1" x14ac:dyDescent="0.25">
      <c r="A770" s="87" t="s">
        <v>10088</v>
      </c>
      <c r="B770" s="86" t="s">
        <v>10087</v>
      </c>
      <c r="C770" s="87" t="s">
        <v>10089</v>
      </c>
      <c r="D770" s="87" t="s">
        <v>10090</v>
      </c>
      <c r="E770" s="87" t="s">
        <v>10091</v>
      </c>
      <c r="F770" s="87" t="s">
        <v>7598</v>
      </c>
      <c r="G770" s="87" t="s">
        <v>7598</v>
      </c>
      <c r="H770" s="87" t="s">
        <v>7425</v>
      </c>
      <c r="I770" s="87" t="str">
        <f>+IFERROR(VLOOKUP($H770,'[2]NHÂN VIÊN'!$B:$C,2,0),"")</f>
        <v>Trần Cao Hoàng Tâm</v>
      </c>
      <c r="J770" s="87" t="str">
        <f t="shared" si="14"/>
        <v>Ci</v>
      </c>
      <c r="K770" s="87" t="s">
        <v>9003</v>
      </c>
      <c r="L770" s="87" t="s">
        <v>9003</v>
      </c>
      <c r="M770" s="87" t="str">
        <f>+IFERROR(VLOOKUP($K770,'[2]NHÂN VIÊN'!$H:$I,2,0),"")</f>
        <v>Dương Thị Kim Hồng</v>
      </c>
      <c r="N770" s="88" t="s">
        <v>9004</v>
      </c>
      <c r="O770" s="82"/>
    </row>
    <row r="771" spans="1:15" hidden="1" x14ac:dyDescent="0.25">
      <c r="A771" s="87" t="s">
        <v>10093</v>
      </c>
      <c r="B771" s="86" t="s">
        <v>10092</v>
      </c>
      <c r="C771" s="87" t="s">
        <v>10094</v>
      </c>
      <c r="D771" s="87" t="s">
        <v>10095</v>
      </c>
      <c r="E771" s="87" t="s">
        <v>10091</v>
      </c>
      <c r="F771" s="87" t="s">
        <v>7598</v>
      </c>
      <c r="G771" s="87" t="s">
        <v>7598</v>
      </c>
      <c r="H771" s="87" t="s">
        <v>7425</v>
      </c>
      <c r="I771" s="87" t="str">
        <f>+IFERROR(VLOOKUP($H771,'[2]NHÂN VIÊN'!$B:$C,2,0),"")</f>
        <v>Trần Cao Hoàng Tâm</v>
      </c>
      <c r="J771" s="87" t="str">
        <f t="shared" si="14"/>
        <v>Ci</v>
      </c>
      <c r="K771" s="87" t="s">
        <v>9003</v>
      </c>
      <c r="L771" s="87" t="s">
        <v>9003</v>
      </c>
      <c r="M771" s="87" t="str">
        <f>+IFERROR(VLOOKUP($K771,'[2]NHÂN VIÊN'!$H:$I,2,0),"")</f>
        <v>Dương Thị Kim Hồng</v>
      </c>
      <c r="N771" s="88" t="s">
        <v>9004</v>
      </c>
      <c r="O771" s="82"/>
    </row>
    <row r="772" spans="1:15" hidden="1" x14ac:dyDescent="0.25">
      <c r="A772" s="87" t="s">
        <v>10097</v>
      </c>
      <c r="B772" s="86" t="s">
        <v>10096</v>
      </c>
      <c r="C772" s="87" t="s">
        <v>10098</v>
      </c>
      <c r="D772" s="87" t="s">
        <v>10099</v>
      </c>
      <c r="E772" s="87" t="s">
        <v>10091</v>
      </c>
      <c r="F772" s="87" t="s">
        <v>7598</v>
      </c>
      <c r="G772" s="87" t="s">
        <v>7598</v>
      </c>
      <c r="H772" s="87" t="s">
        <v>7425</v>
      </c>
      <c r="I772" s="87" t="str">
        <f>+IFERROR(VLOOKUP($H772,'[2]NHÂN VIÊN'!$B:$C,2,0),"")</f>
        <v>Trần Cao Hoàng Tâm</v>
      </c>
      <c r="J772" s="87" t="str">
        <f t="shared" si="14"/>
        <v>Ci</v>
      </c>
      <c r="K772" s="87" t="s">
        <v>9003</v>
      </c>
      <c r="L772" s="87" t="s">
        <v>9003</v>
      </c>
      <c r="M772" s="87" t="str">
        <f>+IFERROR(VLOOKUP($K772,'[2]NHÂN VIÊN'!$H:$I,2,0),"")</f>
        <v>Dương Thị Kim Hồng</v>
      </c>
      <c r="N772" s="88" t="s">
        <v>9004</v>
      </c>
      <c r="O772" s="82"/>
    </row>
    <row r="773" spans="1:15" hidden="1" x14ac:dyDescent="0.25">
      <c r="A773" s="87" t="s">
        <v>10101</v>
      </c>
      <c r="B773" s="86" t="s">
        <v>10100</v>
      </c>
      <c r="C773" s="87" t="s">
        <v>10102</v>
      </c>
      <c r="D773" s="87" t="s">
        <v>10103</v>
      </c>
      <c r="E773" s="87" t="s">
        <v>9002</v>
      </c>
      <c r="F773" s="87" t="s">
        <v>7598</v>
      </c>
      <c r="G773" s="87" t="s">
        <v>7598</v>
      </c>
      <c r="H773" s="87" t="s">
        <v>7425</v>
      </c>
      <c r="I773" s="87" t="str">
        <f>+IFERROR(VLOOKUP($H773,'[2]NHÂN VIÊN'!$B:$C,2,0),"")</f>
        <v>Trần Cao Hoàng Tâm</v>
      </c>
      <c r="J773" s="87" t="str">
        <f t="shared" si="14"/>
        <v>Ci</v>
      </c>
      <c r="K773" s="87" t="s">
        <v>9003</v>
      </c>
      <c r="L773" s="87" t="s">
        <v>9003</v>
      </c>
      <c r="M773" s="87" t="str">
        <f>+IFERROR(VLOOKUP($K773,'[2]NHÂN VIÊN'!$H:$I,2,0),"")</f>
        <v>Dương Thị Kim Hồng</v>
      </c>
      <c r="N773" s="88" t="s">
        <v>9004</v>
      </c>
      <c r="O773" s="82"/>
    </row>
    <row r="774" spans="1:15" hidden="1" x14ac:dyDescent="0.25">
      <c r="A774" s="87" t="s">
        <v>10105</v>
      </c>
      <c r="B774" s="86" t="s">
        <v>10104</v>
      </c>
      <c r="C774" s="87" t="s">
        <v>10106</v>
      </c>
      <c r="D774" s="87" t="s">
        <v>10107</v>
      </c>
      <c r="E774" s="87" t="s">
        <v>9002</v>
      </c>
      <c r="F774" s="87" t="s">
        <v>7598</v>
      </c>
      <c r="G774" s="87" t="s">
        <v>7598</v>
      </c>
      <c r="H774" s="87" t="s">
        <v>7425</v>
      </c>
      <c r="I774" s="87" t="str">
        <f>+IFERROR(VLOOKUP($H774,'[2]NHÂN VIÊN'!$B:$C,2,0),"")</f>
        <v>Trần Cao Hoàng Tâm</v>
      </c>
      <c r="J774" s="87" t="str">
        <f t="shared" si="14"/>
        <v>Ci</v>
      </c>
      <c r="K774" s="87" t="s">
        <v>9003</v>
      </c>
      <c r="L774" s="87" t="s">
        <v>9003</v>
      </c>
      <c r="M774" s="87" t="str">
        <f>+IFERROR(VLOOKUP($K774,'[2]NHÂN VIÊN'!$H:$I,2,0),"")</f>
        <v>Dương Thị Kim Hồng</v>
      </c>
      <c r="N774" s="88" t="s">
        <v>9004</v>
      </c>
      <c r="O774" s="82"/>
    </row>
    <row r="775" spans="1:15" hidden="1" x14ac:dyDescent="0.25">
      <c r="A775" s="87" t="s">
        <v>10109</v>
      </c>
      <c r="B775" s="86" t="s">
        <v>10108</v>
      </c>
      <c r="C775" s="87" t="s">
        <v>10110</v>
      </c>
      <c r="D775" s="87" t="s">
        <v>10111</v>
      </c>
      <c r="E775" s="87" t="s">
        <v>9002</v>
      </c>
      <c r="F775" s="87" t="s">
        <v>7598</v>
      </c>
      <c r="G775" s="87" t="s">
        <v>7598</v>
      </c>
      <c r="H775" s="87" t="s">
        <v>7425</v>
      </c>
      <c r="I775" s="87" t="str">
        <f>+IFERROR(VLOOKUP($H775,'[2]NHÂN VIÊN'!$B:$C,2,0),"")</f>
        <v>Trần Cao Hoàng Tâm</v>
      </c>
      <c r="J775" s="87" t="str">
        <f t="shared" si="14"/>
        <v>Ci</v>
      </c>
      <c r="K775" s="87" t="s">
        <v>9003</v>
      </c>
      <c r="L775" s="87" t="s">
        <v>9003</v>
      </c>
      <c r="M775" s="87" t="str">
        <f>+IFERROR(VLOOKUP($K775,'[2]NHÂN VIÊN'!$H:$I,2,0),"")</f>
        <v>Dương Thị Kim Hồng</v>
      </c>
      <c r="N775" s="88" t="s">
        <v>9004</v>
      </c>
      <c r="O775" s="82"/>
    </row>
    <row r="776" spans="1:15" hidden="1" x14ac:dyDescent="0.25">
      <c r="A776" s="87" t="s">
        <v>10113</v>
      </c>
      <c r="B776" s="86" t="s">
        <v>10112</v>
      </c>
      <c r="C776" s="87" t="s">
        <v>10114</v>
      </c>
      <c r="D776" s="87" t="s">
        <v>10115</v>
      </c>
      <c r="E776" s="87" t="s">
        <v>9002</v>
      </c>
      <c r="F776" s="87" t="s">
        <v>7598</v>
      </c>
      <c r="G776" s="87" t="s">
        <v>7598</v>
      </c>
      <c r="H776" s="87" t="s">
        <v>7425</v>
      </c>
      <c r="I776" s="87" t="str">
        <f>+IFERROR(VLOOKUP($H776,'[2]NHÂN VIÊN'!$B:$C,2,0),"")</f>
        <v>Trần Cao Hoàng Tâm</v>
      </c>
      <c r="J776" s="87" t="str">
        <f t="shared" si="14"/>
        <v>Ci</v>
      </c>
      <c r="K776" s="87" t="s">
        <v>9003</v>
      </c>
      <c r="L776" s="87" t="s">
        <v>9003</v>
      </c>
      <c r="M776" s="87" t="str">
        <f>+IFERROR(VLOOKUP($K776,'[2]NHÂN VIÊN'!$H:$I,2,0),"")</f>
        <v>Dương Thị Kim Hồng</v>
      </c>
      <c r="N776" s="88" t="s">
        <v>9004</v>
      </c>
      <c r="O776" s="82"/>
    </row>
    <row r="777" spans="1:15" hidden="1" x14ac:dyDescent="0.25">
      <c r="A777" s="87" t="s">
        <v>10117</v>
      </c>
      <c r="B777" s="86" t="s">
        <v>10116</v>
      </c>
      <c r="C777" s="87" t="s">
        <v>10118</v>
      </c>
      <c r="D777" s="87" t="s">
        <v>10119</v>
      </c>
      <c r="E777" s="87" t="s">
        <v>9002</v>
      </c>
      <c r="F777" s="87" t="s">
        <v>7598</v>
      </c>
      <c r="G777" s="87" t="s">
        <v>7598</v>
      </c>
      <c r="H777" s="87" t="s">
        <v>7425</v>
      </c>
      <c r="I777" s="87" t="str">
        <f>+IFERROR(VLOOKUP($H777,'[2]NHÂN VIÊN'!$B:$C,2,0),"")</f>
        <v>Trần Cao Hoàng Tâm</v>
      </c>
      <c r="J777" s="87" t="str">
        <f t="shared" si="14"/>
        <v>Ci</v>
      </c>
      <c r="K777" s="87" t="s">
        <v>9003</v>
      </c>
      <c r="L777" s="87" t="s">
        <v>9003</v>
      </c>
      <c r="M777" s="87" t="str">
        <f>+IFERROR(VLOOKUP($K777,'[2]NHÂN VIÊN'!$H:$I,2,0),"")</f>
        <v>Dương Thị Kim Hồng</v>
      </c>
      <c r="N777" s="88" t="s">
        <v>9004</v>
      </c>
      <c r="O777" s="82"/>
    </row>
    <row r="778" spans="1:15" hidden="1" x14ac:dyDescent="0.25">
      <c r="A778" s="87" t="s">
        <v>10121</v>
      </c>
      <c r="B778" s="86" t="s">
        <v>10120</v>
      </c>
      <c r="C778" s="87" t="s">
        <v>10122</v>
      </c>
      <c r="D778" s="87" t="s">
        <v>10123</v>
      </c>
      <c r="E778" s="87" t="s">
        <v>9002</v>
      </c>
      <c r="F778" s="87" t="s">
        <v>7598</v>
      </c>
      <c r="G778" s="87" t="s">
        <v>7598</v>
      </c>
      <c r="H778" s="87" t="s">
        <v>7425</v>
      </c>
      <c r="I778" s="87" t="str">
        <f>+IFERROR(VLOOKUP($H778,'[2]NHÂN VIÊN'!$B:$C,2,0),"")</f>
        <v>Trần Cao Hoàng Tâm</v>
      </c>
      <c r="J778" s="87" t="str">
        <f t="shared" si="14"/>
        <v>Ci</v>
      </c>
      <c r="K778" s="87" t="s">
        <v>9003</v>
      </c>
      <c r="L778" s="87" t="s">
        <v>9003</v>
      </c>
      <c r="M778" s="87" t="str">
        <f>+IFERROR(VLOOKUP($K778,'[2]NHÂN VIÊN'!$H:$I,2,0),"")</f>
        <v>Dương Thị Kim Hồng</v>
      </c>
      <c r="N778" s="88" t="s">
        <v>9004</v>
      </c>
      <c r="O778" s="82"/>
    </row>
    <row r="779" spans="1:15" hidden="1" x14ac:dyDescent="0.25">
      <c r="A779" s="87" t="s">
        <v>10125</v>
      </c>
      <c r="B779" s="86" t="s">
        <v>10124</v>
      </c>
      <c r="C779" s="87" t="s">
        <v>10126</v>
      </c>
      <c r="D779" s="87" t="s">
        <v>10127</v>
      </c>
      <c r="E779" s="87" t="s">
        <v>9002</v>
      </c>
      <c r="F779" s="87" t="s">
        <v>7598</v>
      </c>
      <c r="G779" s="87" t="s">
        <v>7598</v>
      </c>
      <c r="H779" s="87" t="s">
        <v>7425</v>
      </c>
      <c r="I779" s="87" t="str">
        <f>+IFERROR(VLOOKUP($H779,'[2]NHÂN VIÊN'!$B:$C,2,0),"")</f>
        <v>Trần Cao Hoàng Tâm</v>
      </c>
      <c r="J779" s="87" t="str">
        <f t="shared" si="14"/>
        <v>Ci</v>
      </c>
      <c r="K779" s="87" t="s">
        <v>9003</v>
      </c>
      <c r="L779" s="87" t="s">
        <v>9003</v>
      </c>
      <c r="M779" s="87" t="str">
        <f>+IFERROR(VLOOKUP($K779,'[2]NHÂN VIÊN'!$H:$I,2,0),"")</f>
        <v>Dương Thị Kim Hồng</v>
      </c>
      <c r="N779" s="88" t="s">
        <v>9004</v>
      </c>
      <c r="O779" s="82"/>
    </row>
    <row r="780" spans="1:15" hidden="1" x14ac:dyDescent="0.25">
      <c r="A780" s="87" t="s">
        <v>10129</v>
      </c>
      <c r="B780" s="86" t="s">
        <v>10128</v>
      </c>
      <c r="C780" s="87" t="s">
        <v>10130</v>
      </c>
      <c r="D780" s="87" t="s">
        <v>10131</v>
      </c>
      <c r="E780" s="87" t="s">
        <v>9002</v>
      </c>
      <c r="F780" s="87" t="s">
        <v>7598</v>
      </c>
      <c r="G780" s="87" t="s">
        <v>7598</v>
      </c>
      <c r="H780" s="87" t="s">
        <v>7425</v>
      </c>
      <c r="I780" s="87" t="str">
        <f>+IFERROR(VLOOKUP($H780,'[2]NHÂN VIÊN'!$B:$C,2,0),"")</f>
        <v>Trần Cao Hoàng Tâm</v>
      </c>
      <c r="J780" s="87" t="str">
        <f t="shared" si="14"/>
        <v>Ci</v>
      </c>
      <c r="K780" s="87" t="s">
        <v>9003</v>
      </c>
      <c r="L780" s="87" t="s">
        <v>9003</v>
      </c>
      <c r="M780" s="87" t="str">
        <f>+IFERROR(VLOOKUP($K780,'[2]NHÂN VIÊN'!$H:$I,2,0),"")</f>
        <v>Dương Thị Kim Hồng</v>
      </c>
      <c r="N780" s="88" t="s">
        <v>9004</v>
      </c>
      <c r="O780" s="82"/>
    </row>
    <row r="781" spans="1:15" hidden="1" x14ac:dyDescent="0.25">
      <c r="A781" s="87" t="s">
        <v>10133</v>
      </c>
      <c r="B781" s="86" t="s">
        <v>10132</v>
      </c>
      <c r="C781" s="87" t="s">
        <v>10134</v>
      </c>
      <c r="D781" s="87" t="s">
        <v>10135</v>
      </c>
      <c r="E781" s="87" t="s">
        <v>9002</v>
      </c>
      <c r="F781" s="87" t="s">
        <v>7598</v>
      </c>
      <c r="G781" s="87" t="s">
        <v>7598</v>
      </c>
      <c r="H781" s="87" t="s">
        <v>7425</v>
      </c>
      <c r="I781" s="87" t="str">
        <f>+IFERROR(VLOOKUP($H781,'[2]NHÂN VIÊN'!$B:$C,2,0),"")</f>
        <v>Trần Cao Hoàng Tâm</v>
      </c>
      <c r="J781" s="87" t="str">
        <f t="shared" si="14"/>
        <v>Ci</v>
      </c>
      <c r="K781" s="87" t="s">
        <v>9003</v>
      </c>
      <c r="L781" s="87" t="s">
        <v>9003</v>
      </c>
      <c r="M781" s="87" t="str">
        <f>+IFERROR(VLOOKUP($K781,'[2]NHÂN VIÊN'!$H:$I,2,0),"")</f>
        <v>Dương Thị Kim Hồng</v>
      </c>
      <c r="N781" s="88" t="s">
        <v>9004</v>
      </c>
      <c r="O781" s="82"/>
    </row>
    <row r="782" spans="1:15" hidden="1" x14ac:dyDescent="0.25">
      <c r="A782" s="87" t="s">
        <v>10137</v>
      </c>
      <c r="B782" s="86" t="s">
        <v>10136</v>
      </c>
      <c r="C782" s="87" t="s">
        <v>10138</v>
      </c>
      <c r="D782" s="87" t="s">
        <v>10139</v>
      </c>
      <c r="E782" s="87" t="s">
        <v>9002</v>
      </c>
      <c r="F782" s="87" t="s">
        <v>7598</v>
      </c>
      <c r="G782" s="87" t="s">
        <v>7598</v>
      </c>
      <c r="H782" s="87" t="s">
        <v>7425</v>
      </c>
      <c r="I782" s="87" t="str">
        <f>+IFERROR(VLOOKUP($H782,'[2]NHÂN VIÊN'!$B:$C,2,0),"")</f>
        <v>Trần Cao Hoàng Tâm</v>
      </c>
      <c r="J782" s="87" t="str">
        <f t="shared" si="14"/>
        <v>Ci</v>
      </c>
      <c r="K782" s="87" t="s">
        <v>9003</v>
      </c>
      <c r="L782" s="87" t="s">
        <v>9003</v>
      </c>
      <c r="M782" s="87" t="str">
        <f>+IFERROR(VLOOKUP($K782,'[2]NHÂN VIÊN'!$H:$I,2,0),"")</f>
        <v>Dương Thị Kim Hồng</v>
      </c>
      <c r="N782" s="88" t="s">
        <v>9004</v>
      </c>
      <c r="O782" s="82"/>
    </row>
    <row r="783" spans="1:15" hidden="1" x14ac:dyDescent="0.25">
      <c r="A783" s="87" t="s">
        <v>10141</v>
      </c>
      <c r="B783" s="86" t="s">
        <v>10140</v>
      </c>
      <c r="C783" s="87" t="s">
        <v>10142</v>
      </c>
      <c r="D783" s="87" t="s">
        <v>10143</v>
      </c>
      <c r="E783" s="87" t="s">
        <v>9002</v>
      </c>
      <c r="F783" s="87" t="s">
        <v>7598</v>
      </c>
      <c r="G783" s="87" t="s">
        <v>7598</v>
      </c>
      <c r="H783" s="87" t="s">
        <v>7425</v>
      </c>
      <c r="I783" s="87" t="str">
        <f>+IFERROR(VLOOKUP($H783,'[2]NHÂN VIÊN'!$B:$C,2,0),"")</f>
        <v>Trần Cao Hoàng Tâm</v>
      </c>
      <c r="J783" s="87" t="str">
        <f t="shared" si="14"/>
        <v>Ci</v>
      </c>
      <c r="K783" s="87" t="s">
        <v>9003</v>
      </c>
      <c r="L783" s="87" t="s">
        <v>9003</v>
      </c>
      <c r="M783" s="87" t="str">
        <f>+IFERROR(VLOOKUP($K783,'[2]NHÂN VIÊN'!$H:$I,2,0),"")</f>
        <v>Dương Thị Kim Hồng</v>
      </c>
      <c r="N783" s="88" t="s">
        <v>9004</v>
      </c>
      <c r="O783" s="82"/>
    </row>
    <row r="784" spans="1:15" hidden="1" x14ac:dyDescent="0.25">
      <c r="A784" s="87" t="s">
        <v>10145</v>
      </c>
      <c r="B784" s="86" t="s">
        <v>10144</v>
      </c>
      <c r="C784" s="87" t="s">
        <v>10146</v>
      </c>
      <c r="D784" s="87" t="s">
        <v>10147</v>
      </c>
      <c r="E784" s="87" t="s">
        <v>9002</v>
      </c>
      <c r="F784" s="87" t="s">
        <v>7598</v>
      </c>
      <c r="G784" s="87" t="s">
        <v>7598</v>
      </c>
      <c r="H784" s="87" t="s">
        <v>7425</v>
      </c>
      <c r="I784" s="87" t="str">
        <f>+IFERROR(VLOOKUP($H784,'[2]NHÂN VIÊN'!$B:$C,2,0),"")</f>
        <v>Trần Cao Hoàng Tâm</v>
      </c>
      <c r="J784" s="87" t="str">
        <f t="shared" si="14"/>
        <v>Ci</v>
      </c>
      <c r="K784" s="87" t="s">
        <v>9003</v>
      </c>
      <c r="L784" s="87" t="s">
        <v>9003</v>
      </c>
      <c r="M784" s="87" t="str">
        <f>+IFERROR(VLOOKUP($K784,'[2]NHÂN VIÊN'!$H:$I,2,0),"")</f>
        <v>Dương Thị Kim Hồng</v>
      </c>
      <c r="N784" s="88" t="s">
        <v>9004</v>
      </c>
      <c r="O784" s="82"/>
    </row>
    <row r="785" spans="1:15" hidden="1" x14ac:dyDescent="0.25">
      <c r="A785" s="87" t="s">
        <v>10149</v>
      </c>
      <c r="B785" s="86" t="s">
        <v>10148</v>
      </c>
      <c r="C785" s="87" t="s">
        <v>10150</v>
      </c>
      <c r="D785" s="87" t="s">
        <v>10151</v>
      </c>
      <c r="E785" s="87" t="s">
        <v>9002</v>
      </c>
      <c r="F785" s="87" t="s">
        <v>7598</v>
      </c>
      <c r="G785" s="87" t="s">
        <v>7598</v>
      </c>
      <c r="H785" s="87" t="s">
        <v>7425</v>
      </c>
      <c r="I785" s="87" t="str">
        <f>+IFERROR(VLOOKUP($H785,'[2]NHÂN VIÊN'!$B:$C,2,0),"")</f>
        <v>Trần Cao Hoàng Tâm</v>
      </c>
      <c r="J785" s="87" t="str">
        <f t="shared" si="14"/>
        <v>Ci</v>
      </c>
      <c r="K785" s="87" t="s">
        <v>9003</v>
      </c>
      <c r="L785" s="87" t="s">
        <v>9003</v>
      </c>
      <c r="M785" s="87" t="str">
        <f>+IFERROR(VLOOKUP($K785,'[2]NHÂN VIÊN'!$H:$I,2,0),"")</f>
        <v>Dương Thị Kim Hồng</v>
      </c>
      <c r="N785" s="88" t="s">
        <v>9004</v>
      </c>
      <c r="O785" s="82"/>
    </row>
    <row r="786" spans="1:15" hidden="1" x14ac:dyDescent="0.25">
      <c r="A786" s="87" t="s">
        <v>10153</v>
      </c>
      <c r="B786" s="86" t="s">
        <v>10152</v>
      </c>
      <c r="C786" s="87" t="s">
        <v>10154</v>
      </c>
      <c r="D786" s="87" t="s">
        <v>10155</v>
      </c>
      <c r="E786" s="87" t="s">
        <v>9002</v>
      </c>
      <c r="F786" s="87" t="s">
        <v>7598</v>
      </c>
      <c r="G786" s="87" t="s">
        <v>7598</v>
      </c>
      <c r="H786" s="87" t="s">
        <v>7425</v>
      </c>
      <c r="I786" s="87" t="str">
        <f>+IFERROR(VLOOKUP($H786,'[2]NHÂN VIÊN'!$B:$C,2,0),"")</f>
        <v>Trần Cao Hoàng Tâm</v>
      </c>
      <c r="J786" s="87" t="str">
        <f t="shared" ref="J786:J849" si="15">+LEFT($B786,2)</f>
        <v>Ci</v>
      </c>
      <c r="K786" s="87" t="s">
        <v>9003</v>
      </c>
      <c r="L786" s="87" t="s">
        <v>9003</v>
      </c>
      <c r="M786" s="87" t="str">
        <f>+IFERROR(VLOOKUP($K786,'[2]NHÂN VIÊN'!$H:$I,2,0),"")</f>
        <v>Dương Thị Kim Hồng</v>
      </c>
      <c r="N786" s="88" t="s">
        <v>9004</v>
      </c>
      <c r="O786" s="82"/>
    </row>
    <row r="787" spans="1:15" hidden="1" x14ac:dyDescent="0.25">
      <c r="A787" s="90" t="s">
        <v>10157</v>
      </c>
      <c r="B787" s="89" t="s">
        <v>10156</v>
      </c>
      <c r="C787" s="90" t="s">
        <v>10158</v>
      </c>
      <c r="D787" s="90" t="s">
        <v>10159</v>
      </c>
      <c r="E787" s="90" t="s">
        <v>10160</v>
      </c>
      <c r="F787" s="90"/>
      <c r="G787" s="90" t="s">
        <v>10161</v>
      </c>
      <c r="H787" s="91" t="s">
        <v>1837</v>
      </c>
      <c r="I787" s="91" t="str">
        <f>+IFERROR(VLOOKUP($H787,'[2]NHÂN VIÊN'!$B:$C,2,0),"")</f>
        <v/>
      </c>
      <c r="J787" s="91" t="str">
        <f t="shared" si="15"/>
        <v>CO</v>
      </c>
      <c r="K787" s="91" t="s">
        <v>552</v>
      </c>
      <c r="L787" s="91" t="s">
        <v>10162</v>
      </c>
      <c r="M787" s="91" t="str">
        <f>+IFERROR(VLOOKUP($K787,'[2]NHÂN VIÊN'!$H:$I,2,0),"")</f>
        <v>Dương Thị Kim Hồng</v>
      </c>
      <c r="N787" s="92" t="s">
        <v>1837</v>
      </c>
      <c r="O787" s="82"/>
    </row>
    <row r="788" spans="1:15" hidden="1" x14ac:dyDescent="0.25">
      <c r="A788" s="90" t="s">
        <v>10164</v>
      </c>
      <c r="B788" s="89" t="s">
        <v>10163</v>
      </c>
      <c r="C788" s="90" t="s">
        <v>10165</v>
      </c>
      <c r="D788" s="90" t="s">
        <v>10166</v>
      </c>
      <c r="E788" s="90" t="s">
        <v>3038</v>
      </c>
      <c r="F788" s="90"/>
      <c r="G788" s="90" t="s">
        <v>8187</v>
      </c>
      <c r="H788" s="91" t="s">
        <v>1837</v>
      </c>
      <c r="I788" s="91" t="str">
        <f>+IFERROR(VLOOKUP($H788,'[2]NHÂN VIÊN'!$B:$C,2,0),"")</f>
        <v/>
      </c>
      <c r="J788" s="91" t="str">
        <f t="shared" si="15"/>
        <v>CO</v>
      </c>
      <c r="K788" s="91" t="s">
        <v>552</v>
      </c>
      <c r="L788" s="91" t="s">
        <v>10162</v>
      </c>
      <c r="M788" s="91" t="str">
        <f>+IFERROR(VLOOKUP($K788,'[2]NHÂN VIÊN'!$H:$I,2,0),"")</f>
        <v>Dương Thị Kim Hồng</v>
      </c>
      <c r="N788" s="92" t="s">
        <v>1837</v>
      </c>
      <c r="O788" s="82"/>
    </row>
    <row r="789" spans="1:15" hidden="1" x14ac:dyDescent="0.25">
      <c r="A789" s="90" t="s">
        <v>10168</v>
      </c>
      <c r="B789" s="89" t="s">
        <v>10167</v>
      </c>
      <c r="C789" s="90" t="s">
        <v>10169</v>
      </c>
      <c r="D789" s="90" t="s">
        <v>10170</v>
      </c>
      <c r="E789" s="90" t="s">
        <v>3038</v>
      </c>
      <c r="F789" s="90"/>
      <c r="G789" s="90" t="s">
        <v>7499</v>
      </c>
      <c r="H789" s="91" t="s">
        <v>1837</v>
      </c>
      <c r="I789" s="91" t="str">
        <f>+IFERROR(VLOOKUP($H789,'[2]NHÂN VIÊN'!$B:$C,2,0),"")</f>
        <v/>
      </c>
      <c r="J789" s="91" t="str">
        <f t="shared" si="15"/>
        <v>CO</v>
      </c>
      <c r="K789" s="91" t="s">
        <v>552</v>
      </c>
      <c r="L789" s="91" t="s">
        <v>10162</v>
      </c>
      <c r="M789" s="91" t="str">
        <f>+IFERROR(VLOOKUP($K789,'[2]NHÂN VIÊN'!$H:$I,2,0),"")</f>
        <v>Dương Thị Kim Hồng</v>
      </c>
      <c r="N789" s="92" t="s">
        <v>1837</v>
      </c>
      <c r="O789" s="82"/>
    </row>
    <row r="790" spans="1:15" hidden="1" x14ac:dyDescent="0.25">
      <c r="A790" s="90" t="s">
        <v>10172</v>
      </c>
      <c r="B790" s="89" t="s">
        <v>10171</v>
      </c>
      <c r="C790" s="90" t="s">
        <v>10173</v>
      </c>
      <c r="D790" s="90" t="s">
        <v>10174</v>
      </c>
      <c r="E790" s="90" t="s">
        <v>3038</v>
      </c>
      <c r="F790" s="90"/>
      <c r="G790" s="90" t="s">
        <v>7674</v>
      </c>
      <c r="H790" s="91" t="s">
        <v>1837</v>
      </c>
      <c r="I790" s="91" t="str">
        <f>+IFERROR(VLOOKUP($H790,'[2]NHÂN VIÊN'!$B:$C,2,0),"")</f>
        <v/>
      </c>
      <c r="J790" s="91" t="str">
        <f t="shared" si="15"/>
        <v>CO</v>
      </c>
      <c r="K790" s="91" t="s">
        <v>552</v>
      </c>
      <c r="L790" s="91" t="s">
        <v>10162</v>
      </c>
      <c r="M790" s="91" t="str">
        <f>+IFERROR(VLOOKUP($K790,'[2]NHÂN VIÊN'!$H:$I,2,0),"")</f>
        <v>Dương Thị Kim Hồng</v>
      </c>
      <c r="N790" s="92" t="s">
        <v>1837</v>
      </c>
      <c r="O790" s="82"/>
    </row>
    <row r="791" spans="1:15" hidden="1" x14ac:dyDescent="0.25">
      <c r="A791" s="90" t="s">
        <v>10176</v>
      </c>
      <c r="B791" s="89" t="s">
        <v>10175</v>
      </c>
      <c r="C791" s="90" t="s">
        <v>10177</v>
      </c>
      <c r="D791" s="90" t="s">
        <v>10178</v>
      </c>
      <c r="E791" s="90" t="s">
        <v>3038</v>
      </c>
      <c r="F791" s="90"/>
      <c r="G791" s="90" t="s">
        <v>7685</v>
      </c>
      <c r="H791" s="91" t="s">
        <v>1837</v>
      </c>
      <c r="I791" s="91" t="str">
        <f>+IFERROR(VLOOKUP($H791,'[2]NHÂN VIÊN'!$B:$C,2,0),"")</f>
        <v/>
      </c>
      <c r="J791" s="91" t="str">
        <f t="shared" si="15"/>
        <v>CO</v>
      </c>
      <c r="K791" s="91" t="s">
        <v>552</v>
      </c>
      <c r="L791" s="91" t="s">
        <v>10162</v>
      </c>
      <c r="M791" s="91" t="str">
        <f>+IFERROR(VLOOKUP($K791,'[2]NHÂN VIÊN'!$H:$I,2,0),"")</f>
        <v>Dương Thị Kim Hồng</v>
      </c>
      <c r="N791" s="92" t="s">
        <v>1837</v>
      </c>
      <c r="O791" s="82"/>
    </row>
    <row r="792" spans="1:15" hidden="1" x14ac:dyDescent="0.25">
      <c r="A792" s="90" t="s">
        <v>10180</v>
      </c>
      <c r="B792" s="89" t="s">
        <v>10179</v>
      </c>
      <c r="C792" s="90" t="s">
        <v>10181</v>
      </c>
      <c r="D792" s="90" t="s">
        <v>10182</v>
      </c>
      <c r="E792" s="90" t="s">
        <v>3038</v>
      </c>
      <c r="F792" s="90"/>
      <c r="G792" s="90" t="s">
        <v>7644</v>
      </c>
      <c r="H792" s="91" t="s">
        <v>1837</v>
      </c>
      <c r="I792" s="91" t="str">
        <f>+IFERROR(VLOOKUP($H792,'[2]NHÂN VIÊN'!$B:$C,2,0),"")</f>
        <v/>
      </c>
      <c r="J792" s="91" t="str">
        <f t="shared" si="15"/>
        <v>CO</v>
      </c>
      <c r="K792" s="91" t="s">
        <v>552</v>
      </c>
      <c r="L792" s="91" t="s">
        <v>10162</v>
      </c>
      <c r="M792" s="91" t="str">
        <f>+IFERROR(VLOOKUP($K792,'[2]NHÂN VIÊN'!$H:$I,2,0),"")</f>
        <v>Dương Thị Kim Hồng</v>
      </c>
      <c r="N792" s="92" t="s">
        <v>1837</v>
      </c>
      <c r="O792" s="82"/>
    </row>
    <row r="793" spans="1:15" hidden="1" x14ac:dyDescent="0.25">
      <c r="A793" s="90" t="s">
        <v>10184</v>
      </c>
      <c r="B793" s="89" t="s">
        <v>10183</v>
      </c>
      <c r="C793" s="90" t="s">
        <v>10185</v>
      </c>
      <c r="D793" s="90" t="s">
        <v>10186</v>
      </c>
      <c r="E793" s="90" t="s">
        <v>3038</v>
      </c>
      <c r="F793" s="90"/>
      <c r="G793" s="90" t="s">
        <v>10187</v>
      </c>
      <c r="H793" s="91" t="s">
        <v>1837</v>
      </c>
      <c r="I793" s="91" t="str">
        <f>+IFERROR(VLOOKUP($H793,'[2]NHÂN VIÊN'!$B:$C,2,0),"")</f>
        <v/>
      </c>
      <c r="J793" s="91" t="str">
        <f t="shared" si="15"/>
        <v>CO</v>
      </c>
      <c r="K793" s="91" t="s">
        <v>552</v>
      </c>
      <c r="L793" s="91" t="s">
        <v>10162</v>
      </c>
      <c r="M793" s="91" t="str">
        <f>+IFERROR(VLOOKUP($K793,'[2]NHÂN VIÊN'!$H:$I,2,0),"")</f>
        <v>Dương Thị Kim Hồng</v>
      </c>
      <c r="N793" s="92" t="s">
        <v>1837</v>
      </c>
      <c r="O793" s="82"/>
    </row>
    <row r="794" spans="1:15" hidden="1" x14ac:dyDescent="0.25">
      <c r="A794" s="90" t="s">
        <v>10188</v>
      </c>
      <c r="B794" s="89" t="s">
        <v>10183</v>
      </c>
      <c r="C794" s="90" t="s">
        <v>10189</v>
      </c>
      <c r="D794" s="90" t="s">
        <v>10190</v>
      </c>
      <c r="E794" s="90" t="s">
        <v>3065</v>
      </c>
      <c r="F794" s="90"/>
      <c r="G794" s="90" t="s">
        <v>10187</v>
      </c>
      <c r="H794" s="91" t="s">
        <v>1837</v>
      </c>
      <c r="I794" s="91" t="str">
        <f>+IFERROR(VLOOKUP($H794,'[2]NHÂN VIÊN'!$B:$C,2,0),"")</f>
        <v/>
      </c>
      <c r="J794" s="91" t="str">
        <f t="shared" si="15"/>
        <v>CO</v>
      </c>
      <c r="K794" s="91" t="s">
        <v>552</v>
      </c>
      <c r="L794" s="91" t="s">
        <v>10191</v>
      </c>
      <c r="M794" s="91" t="str">
        <f>+IFERROR(VLOOKUP($K794,'[2]NHÂN VIÊN'!$H:$I,2,0),"")</f>
        <v>Dương Thị Kim Hồng</v>
      </c>
      <c r="N794" s="92" t="s">
        <v>1837</v>
      </c>
      <c r="O794" s="82"/>
    </row>
    <row r="795" spans="1:15" hidden="1" x14ac:dyDescent="0.25">
      <c r="A795" s="90" t="s">
        <v>10192</v>
      </c>
      <c r="B795" s="89" t="s">
        <v>10183</v>
      </c>
      <c r="C795" s="90" t="s">
        <v>10193</v>
      </c>
      <c r="D795" s="90" t="s">
        <v>10194</v>
      </c>
      <c r="E795" s="90" t="s">
        <v>3065</v>
      </c>
      <c r="F795" s="90"/>
      <c r="G795" s="90" t="s">
        <v>10187</v>
      </c>
      <c r="H795" s="91" t="s">
        <v>1837</v>
      </c>
      <c r="I795" s="91" t="str">
        <f>+IFERROR(VLOOKUP($H795,'[2]NHÂN VIÊN'!$B:$C,2,0),"")</f>
        <v/>
      </c>
      <c r="J795" s="91" t="str">
        <f t="shared" si="15"/>
        <v>CO</v>
      </c>
      <c r="K795" s="91" t="s">
        <v>552</v>
      </c>
      <c r="L795" s="91" t="s">
        <v>10191</v>
      </c>
      <c r="M795" s="91" t="str">
        <f>+IFERROR(VLOOKUP($K795,'[2]NHÂN VIÊN'!$H:$I,2,0),"")</f>
        <v>Dương Thị Kim Hồng</v>
      </c>
      <c r="N795" s="92" t="s">
        <v>1837</v>
      </c>
      <c r="O795" s="82"/>
    </row>
    <row r="796" spans="1:15" hidden="1" x14ac:dyDescent="0.25">
      <c r="A796" s="90" t="s">
        <v>10196</v>
      </c>
      <c r="B796" s="89" t="s">
        <v>10195</v>
      </c>
      <c r="C796" s="90" t="s">
        <v>10197</v>
      </c>
      <c r="D796" s="90" t="s">
        <v>10198</v>
      </c>
      <c r="E796" s="90" t="s">
        <v>3038</v>
      </c>
      <c r="F796" s="90"/>
      <c r="G796" s="90" t="s">
        <v>10199</v>
      </c>
      <c r="H796" s="91" t="s">
        <v>1837</v>
      </c>
      <c r="I796" s="91" t="str">
        <f>+IFERROR(VLOOKUP($H796,'[2]NHÂN VIÊN'!$B:$C,2,0),"")</f>
        <v/>
      </c>
      <c r="J796" s="91" t="str">
        <f t="shared" si="15"/>
        <v>CO</v>
      </c>
      <c r="K796" s="91" t="s">
        <v>552</v>
      </c>
      <c r="L796" s="91" t="s">
        <v>10162</v>
      </c>
      <c r="M796" s="91" t="str">
        <f>+IFERROR(VLOOKUP($K796,'[2]NHÂN VIÊN'!$H:$I,2,0),"")</f>
        <v>Dương Thị Kim Hồng</v>
      </c>
      <c r="N796" s="92" t="s">
        <v>1837</v>
      </c>
      <c r="O796" s="82"/>
    </row>
    <row r="797" spans="1:15" hidden="1" x14ac:dyDescent="0.25">
      <c r="A797" s="90" t="s">
        <v>10201</v>
      </c>
      <c r="B797" s="89" t="s">
        <v>10200</v>
      </c>
      <c r="C797" s="90" t="s">
        <v>10202</v>
      </c>
      <c r="D797" s="90" t="s">
        <v>10203</v>
      </c>
      <c r="E797" s="90" t="s">
        <v>10160</v>
      </c>
      <c r="F797" s="90" t="s">
        <v>7523</v>
      </c>
      <c r="G797" s="90" t="s">
        <v>7523</v>
      </c>
      <c r="H797" s="91" t="s">
        <v>7425</v>
      </c>
      <c r="I797" s="91" t="str">
        <f>+IFERROR(VLOOKUP($H797,'[2]NHÂN VIÊN'!$B:$C,2,0),"")</f>
        <v>Trần Cao Hoàng Tâm</v>
      </c>
      <c r="J797" s="91" t="str">
        <f t="shared" si="15"/>
        <v>CO</v>
      </c>
      <c r="K797" s="91" t="s">
        <v>552</v>
      </c>
      <c r="L797" s="91" t="s">
        <v>10162</v>
      </c>
      <c r="M797" s="91" t="str">
        <f>+IFERROR(VLOOKUP($K797,'[2]NHÂN VIÊN'!$H:$I,2,0),"")</f>
        <v>Dương Thị Kim Hồng</v>
      </c>
      <c r="N797" s="92" t="s">
        <v>1837</v>
      </c>
      <c r="O797" s="82"/>
    </row>
    <row r="798" spans="1:15" hidden="1" x14ac:dyDescent="0.25">
      <c r="A798" s="90" t="s">
        <v>10205</v>
      </c>
      <c r="B798" s="89" t="s">
        <v>10204</v>
      </c>
      <c r="C798" s="90" t="s">
        <v>10206</v>
      </c>
      <c r="D798" s="90" t="s">
        <v>10207</v>
      </c>
      <c r="E798" s="90" t="s">
        <v>3038</v>
      </c>
      <c r="F798" s="90"/>
      <c r="G798" s="90" t="s">
        <v>7584</v>
      </c>
      <c r="H798" s="91" t="s">
        <v>1837</v>
      </c>
      <c r="I798" s="91" t="str">
        <f>+IFERROR(VLOOKUP($H798,'[2]NHÂN VIÊN'!$B:$C,2,0),"")</f>
        <v/>
      </c>
      <c r="J798" s="91" t="str">
        <f t="shared" si="15"/>
        <v>CO</v>
      </c>
      <c r="K798" s="91" t="s">
        <v>552</v>
      </c>
      <c r="L798" s="91" t="s">
        <v>10162</v>
      </c>
      <c r="M798" s="91" t="str">
        <f>+IFERROR(VLOOKUP($K798,'[2]NHÂN VIÊN'!$H:$I,2,0),"")</f>
        <v>Dương Thị Kim Hồng</v>
      </c>
      <c r="N798" s="92" t="s">
        <v>1837</v>
      </c>
      <c r="O798" s="82"/>
    </row>
    <row r="799" spans="1:15" hidden="1" x14ac:dyDescent="0.25">
      <c r="A799" s="90" t="s">
        <v>10209</v>
      </c>
      <c r="B799" s="89" t="s">
        <v>10208</v>
      </c>
      <c r="C799" s="90" t="s">
        <v>10210</v>
      </c>
      <c r="D799" s="90" t="s">
        <v>10211</v>
      </c>
      <c r="E799" s="90" t="s">
        <v>10160</v>
      </c>
      <c r="F799" s="90"/>
      <c r="G799" s="90" t="s">
        <v>10212</v>
      </c>
      <c r="H799" s="91" t="s">
        <v>1837</v>
      </c>
      <c r="I799" s="91" t="str">
        <f>+IFERROR(VLOOKUP($H799,'[2]NHÂN VIÊN'!$B:$C,2,0),"")</f>
        <v/>
      </c>
      <c r="J799" s="91" t="str">
        <f t="shared" si="15"/>
        <v>CO</v>
      </c>
      <c r="K799" s="91" t="s">
        <v>552</v>
      </c>
      <c r="L799" s="91" t="s">
        <v>10162</v>
      </c>
      <c r="M799" s="91" t="str">
        <f>+IFERROR(VLOOKUP($K799,'[2]NHÂN VIÊN'!$H:$I,2,0),"")</f>
        <v>Dương Thị Kim Hồng</v>
      </c>
      <c r="N799" s="92" t="s">
        <v>1837</v>
      </c>
      <c r="O799" s="82"/>
    </row>
    <row r="800" spans="1:15" hidden="1" x14ac:dyDescent="0.25">
      <c r="A800" s="90" t="s">
        <v>10214</v>
      </c>
      <c r="B800" s="89" t="s">
        <v>10213</v>
      </c>
      <c r="C800" s="90" t="s">
        <v>10215</v>
      </c>
      <c r="D800" s="90" t="s">
        <v>10216</v>
      </c>
      <c r="E800" s="90" t="s">
        <v>3038</v>
      </c>
      <c r="F800" s="90" t="s">
        <v>7485</v>
      </c>
      <c r="G800" s="90" t="s">
        <v>7402</v>
      </c>
      <c r="H800" s="91" t="s">
        <v>7411</v>
      </c>
      <c r="I800" s="91" t="str">
        <f>+IFERROR(VLOOKUP($H800,'[2]NHÂN VIÊN'!$B:$C,2,0),"")</f>
        <v>Nguyễn Văn Vinh</v>
      </c>
      <c r="J800" s="91" t="str">
        <f t="shared" si="15"/>
        <v>CO</v>
      </c>
      <c r="K800" s="91" t="s">
        <v>552</v>
      </c>
      <c r="L800" s="91" t="s">
        <v>10162</v>
      </c>
      <c r="M800" s="91" t="str">
        <f>+IFERROR(VLOOKUP($K800,'[2]NHÂN VIÊN'!$H:$I,2,0),"")</f>
        <v>Dương Thị Kim Hồng</v>
      </c>
      <c r="N800" s="92" t="s">
        <v>1837</v>
      </c>
      <c r="O800" s="82"/>
    </row>
    <row r="801" spans="1:15" hidden="1" x14ac:dyDescent="0.25">
      <c r="A801" s="90" t="s">
        <v>10218</v>
      </c>
      <c r="B801" s="89" t="s">
        <v>10217</v>
      </c>
      <c r="C801" s="90" t="s">
        <v>10219</v>
      </c>
      <c r="D801" s="90" t="s">
        <v>10220</v>
      </c>
      <c r="E801" s="90" t="s">
        <v>10160</v>
      </c>
      <c r="F801" s="90" t="s">
        <v>7598</v>
      </c>
      <c r="G801" s="90" t="s">
        <v>7598</v>
      </c>
      <c r="H801" s="91" t="s">
        <v>7425</v>
      </c>
      <c r="I801" s="91" t="str">
        <f>+IFERROR(VLOOKUP($H801,'[2]NHÂN VIÊN'!$B:$C,2,0),"")</f>
        <v>Trần Cao Hoàng Tâm</v>
      </c>
      <c r="J801" s="91" t="str">
        <f t="shared" si="15"/>
        <v>CO</v>
      </c>
      <c r="K801" s="91" t="s">
        <v>552</v>
      </c>
      <c r="L801" s="91" t="s">
        <v>10162</v>
      </c>
      <c r="M801" s="91" t="str">
        <f>+IFERROR(VLOOKUP($K801,'[2]NHÂN VIÊN'!$H:$I,2,0),"")</f>
        <v>Dương Thị Kim Hồng</v>
      </c>
      <c r="N801" s="92" t="s">
        <v>1837</v>
      </c>
      <c r="O801" s="82"/>
    </row>
    <row r="802" spans="1:15" hidden="1" x14ac:dyDescent="0.25">
      <c r="A802" s="90" t="s">
        <v>10222</v>
      </c>
      <c r="B802" s="89" t="s">
        <v>10221</v>
      </c>
      <c r="C802" s="90" t="s">
        <v>10223</v>
      </c>
      <c r="D802" s="90" t="s">
        <v>10224</v>
      </c>
      <c r="E802" s="90" t="s">
        <v>10160</v>
      </c>
      <c r="F802" s="90"/>
      <c r="G802" s="90" t="s">
        <v>10225</v>
      </c>
      <c r="H802" s="91" t="s">
        <v>1837</v>
      </c>
      <c r="I802" s="91" t="str">
        <f>+IFERROR(VLOOKUP($H802,'[2]NHÂN VIÊN'!$B:$C,2,0),"")</f>
        <v/>
      </c>
      <c r="J802" s="91" t="str">
        <f t="shared" si="15"/>
        <v>CO</v>
      </c>
      <c r="K802" s="91" t="s">
        <v>552</v>
      </c>
      <c r="L802" s="91" t="s">
        <v>10162</v>
      </c>
      <c r="M802" s="91" t="str">
        <f>+IFERROR(VLOOKUP($K802,'[2]NHÂN VIÊN'!$H:$I,2,0),"")</f>
        <v>Dương Thị Kim Hồng</v>
      </c>
      <c r="N802" s="92" t="s">
        <v>1837</v>
      </c>
      <c r="O802" s="82"/>
    </row>
    <row r="803" spans="1:15" hidden="1" x14ac:dyDescent="0.25">
      <c r="A803" s="90" t="s">
        <v>10227</v>
      </c>
      <c r="B803" s="89" t="s">
        <v>10226</v>
      </c>
      <c r="C803" s="90" t="s">
        <v>10228</v>
      </c>
      <c r="D803" s="90" t="s">
        <v>10229</v>
      </c>
      <c r="E803" s="90" t="s">
        <v>3038</v>
      </c>
      <c r="F803" s="90" t="s">
        <v>7430</v>
      </c>
      <c r="G803" s="90" t="s">
        <v>7402</v>
      </c>
      <c r="H803" s="91" t="s">
        <v>7411</v>
      </c>
      <c r="I803" s="91" t="str">
        <f>+IFERROR(VLOOKUP($H803,'[2]NHÂN VIÊN'!$B:$C,2,0),"")</f>
        <v>Nguyễn Văn Vinh</v>
      </c>
      <c r="J803" s="91" t="str">
        <f t="shared" si="15"/>
        <v>CO</v>
      </c>
      <c r="K803" s="91" t="s">
        <v>552</v>
      </c>
      <c r="L803" s="91" t="s">
        <v>10162</v>
      </c>
      <c r="M803" s="91" t="str">
        <f>+IFERROR(VLOOKUP($K803,'[2]NHÂN VIÊN'!$H:$I,2,0),"")</f>
        <v>Dương Thị Kim Hồng</v>
      </c>
      <c r="N803" s="92" t="s">
        <v>1837</v>
      </c>
      <c r="O803" s="82"/>
    </row>
    <row r="804" spans="1:15" hidden="1" x14ac:dyDescent="0.25">
      <c r="A804" s="90" t="s">
        <v>10231</v>
      </c>
      <c r="B804" s="89" t="s">
        <v>10230</v>
      </c>
      <c r="C804" s="90" t="s">
        <v>10232</v>
      </c>
      <c r="D804" s="90" t="s">
        <v>10233</v>
      </c>
      <c r="E804" s="90" t="s">
        <v>3038</v>
      </c>
      <c r="F804" s="90" t="s">
        <v>7513</v>
      </c>
      <c r="G804" s="90" t="s">
        <v>7402</v>
      </c>
      <c r="H804" s="91" t="s">
        <v>7418</v>
      </c>
      <c r="I804" s="91" t="str">
        <f>+IFERROR(VLOOKUP($H804,'[2]NHÂN VIÊN'!$B:$C,2,0),"")</f>
        <v>Trần Hạo Nhị</v>
      </c>
      <c r="J804" s="91" t="str">
        <f t="shared" si="15"/>
        <v>CO</v>
      </c>
      <c r="K804" s="91" t="s">
        <v>552</v>
      </c>
      <c r="L804" s="91" t="s">
        <v>10162</v>
      </c>
      <c r="M804" s="91" t="str">
        <f>+IFERROR(VLOOKUP($K804,'[2]NHÂN VIÊN'!$H:$I,2,0),"")</f>
        <v>Dương Thị Kim Hồng</v>
      </c>
      <c r="N804" s="92" t="s">
        <v>1837</v>
      </c>
      <c r="O804" s="82"/>
    </row>
    <row r="805" spans="1:15" hidden="1" x14ac:dyDescent="0.25">
      <c r="A805" s="90" t="s">
        <v>10235</v>
      </c>
      <c r="B805" s="89" t="s">
        <v>10234</v>
      </c>
      <c r="C805" s="90" t="s">
        <v>10236</v>
      </c>
      <c r="D805" s="90" t="s">
        <v>10237</v>
      </c>
      <c r="E805" s="90" t="s">
        <v>3038</v>
      </c>
      <c r="F805" s="90" t="s">
        <v>8248</v>
      </c>
      <c r="G805" s="90" t="s">
        <v>7402</v>
      </c>
      <c r="H805" s="91" t="s">
        <v>7411</v>
      </c>
      <c r="I805" s="91" t="str">
        <f>+IFERROR(VLOOKUP($H805,'[2]NHÂN VIÊN'!$B:$C,2,0),"")</f>
        <v>Nguyễn Văn Vinh</v>
      </c>
      <c r="J805" s="91" t="str">
        <f t="shared" si="15"/>
        <v>CO</v>
      </c>
      <c r="K805" s="91" t="s">
        <v>552</v>
      </c>
      <c r="L805" s="91" t="s">
        <v>10162</v>
      </c>
      <c r="M805" s="91" t="str">
        <f>+IFERROR(VLOOKUP($K805,'[2]NHÂN VIÊN'!$H:$I,2,0),"")</f>
        <v>Dương Thị Kim Hồng</v>
      </c>
      <c r="N805" s="92" t="s">
        <v>1837</v>
      </c>
      <c r="O805" s="82"/>
    </row>
    <row r="806" spans="1:15" hidden="1" x14ac:dyDescent="0.25">
      <c r="A806" s="90" t="s">
        <v>10239</v>
      </c>
      <c r="B806" s="89" t="s">
        <v>10238</v>
      </c>
      <c r="C806" s="90" t="s">
        <v>10240</v>
      </c>
      <c r="D806" s="90" t="s">
        <v>10241</v>
      </c>
      <c r="E806" s="90" t="s">
        <v>3038</v>
      </c>
      <c r="F806" s="90" t="s">
        <v>7499</v>
      </c>
      <c r="G806" s="90" t="s">
        <v>7402</v>
      </c>
      <c r="H806" s="91" t="s">
        <v>7436</v>
      </c>
      <c r="I806" s="91" t="str">
        <f>+IFERROR(VLOOKUP($H806,'[2]NHÂN VIÊN'!$B:$C,2,0),"")</f>
        <v>Nguyễn Quốc Thái</v>
      </c>
      <c r="J806" s="91" t="str">
        <f t="shared" si="15"/>
        <v>CO</v>
      </c>
      <c r="K806" s="91" t="s">
        <v>552</v>
      </c>
      <c r="L806" s="91" t="s">
        <v>10162</v>
      </c>
      <c r="M806" s="91" t="str">
        <f>+IFERROR(VLOOKUP($K806,'[2]NHÂN VIÊN'!$H:$I,2,0),"")</f>
        <v>Dương Thị Kim Hồng</v>
      </c>
      <c r="N806" s="92" t="s">
        <v>1837</v>
      </c>
      <c r="O806" s="82"/>
    </row>
    <row r="807" spans="1:15" hidden="1" x14ac:dyDescent="0.25">
      <c r="A807" s="90" t="s">
        <v>10243</v>
      </c>
      <c r="B807" s="89" t="s">
        <v>10242</v>
      </c>
      <c r="C807" s="90" t="s">
        <v>10244</v>
      </c>
      <c r="D807" s="90" t="s">
        <v>10245</v>
      </c>
      <c r="E807" s="90" t="s">
        <v>10160</v>
      </c>
      <c r="F807" s="90"/>
      <c r="G807" s="90" t="s">
        <v>10246</v>
      </c>
      <c r="H807" s="91" t="s">
        <v>1837</v>
      </c>
      <c r="I807" s="91" t="str">
        <f>+IFERROR(VLOOKUP($H807,'[2]NHÂN VIÊN'!$B:$C,2,0),"")</f>
        <v/>
      </c>
      <c r="J807" s="91" t="str">
        <f t="shared" si="15"/>
        <v>CO</v>
      </c>
      <c r="K807" s="91" t="s">
        <v>552</v>
      </c>
      <c r="L807" s="91" t="s">
        <v>10162</v>
      </c>
      <c r="M807" s="91" t="str">
        <f>+IFERROR(VLOOKUP($K807,'[2]NHÂN VIÊN'!$H:$I,2,0),"")</f>
        <v>Dương Thị Kim Hồng</v>
      </c>
      <c r="N807" s="92" t="s">
        <v>1837</v>
      </c>
      <c r="O807" s="82"/>
    </row>
    <row r="808" spans="1:15" hidden="1" x14ac:dyDescent="0.25">
      <c r="A808" s="90" t="s">
        <v>10248</v>
      </c>
      <c r="B808" s="89" t="s">
        <v>10247</v>
      </c>
      <c r="C808" s="90" t="s">
        <v>10249</v>
      </c>
      <c r="D808" s="90" t="s">
        <v>10250</v>
      </c>
      <c r="E808" s="90" t="s">
        <v>3038</v>
      </c>
      <c r="F808" s="90"/>
      <c r="G808" s="90" t="s">
        <v>7790</v>
      </c>
      <c r="H808" s="91" t="s">
        <v>1837</v>
      </c>
      <c r="I808" s="91" t="str">
        <f>+IFERROR(VLOOKUP($H808,'[2]NHÂN VIÊN'!$B:$C,2,0),"")</f>
        <v/>
      </c>
      <c r="J808" s="91" t="str">
        <f t="shared" si="15"/>
        <v>CO</v>
      </c>
      <c r="K808" s="91" t="s">
        <v>552</v>
      </c>
      <c r="L808" s="91" t="s">
        <v>10162</v>
      </c>
      <c r="M808" s="91" t="str">
        <f>+IFERROR(VLOOKUP($K808,'[2]NHÂN VIÊN'!$H:$I,2,0),"")</f>
        <v>Dương Thị Kim Hồng</v>
      </c>
      <c r="N808" s="92" t="s">
        <v>1837</v>
      </c>
      <c r="O808" s="82"/>
    </row>
    <row r="809" spans="1:15" hidden="1" x14ac:dyDescent="0.25">
      <c r="A809" s="90" t="s">
        <v>10252</v>
      </c>
      <c r="B809" s="89" t="s">
        <v>10251</v>
      </c>
      <c r="C809" s="90" t="s">
        <v>10253</v>
      </c>
      <c r="D809" s="90" t="s">
        <v>10254</v>
      </c>
      <c r="E809" s="90" t="s">
        <v>10160</v>
      </c>
      <c r="F809" s="90"/>
      <c r="G809" s="90" t="s">
        <v>7629</v>
      </c>
      <c r="H809" s="91" t="s">
        <v>1837</v>
      </c>
      <c r="I809" s="91" t="str">
        <f>+IFERROR(VLOOKUP($H809,'[2]NHÂN VIÊN'!$B:$C,2,0),"")</f>
        <v/>
      </c>
      <c r="J809" s="91" t="str">
        <f t="shared" si="15"/>
        <v>CO</v>
      </c>
      <c r="K809" s="91" t="s">
        <v>552</v>
      </c>
      <c r="L809" s="91" t="s">
        <v>10162</v>
      </c>
      <c r="M809" s="91" t="str">
        <f>+IFERROR(VLOOKUP($K809,'[2]NHÂN VIÊN'!$H:$I,2,0),"")</f>
        <v>Dương Thị Kim Hồng</v>
      </c>
      <c r="N809" s="92" t="s">
        <v>1837</v>
      </c>
      <c r="O809" s="82"/>
    </row>
    <row r="810" spans="1:15" hidden="1" x14ac:dyDescent="0.25">
      <c r="A810" s="90" t="s">
        <v>10256</v>
      </c>
      <c r="B810" s="89" t="s">
        <v>10255</v>
      </c>
      <c r="C810" s="90" t="s">
        <v>10257</v>
      </c>
      <c r="D810" s="90" t="s">
        <v>10258</v>
      </c>
      <c r="E810" s="90" t="s">
        <v>3038</v>
      </c>
      <c r="F810" s="90" t="s">
        <v>7519</v>
      </c>
      <c r="G810" s="90" t="s">
        <v>7402</v>
      </c>
      <c r="H810" s="91" t="s">
        <v>7418</v>
      </c>
      <c r="I810" s="91" t="str">
        <f>+IFERROR(VLOOKUP($H810,'[2]NHÂN VIÊN'!$B:$C,2,0),"")</f>
        <v>Trần Hạo Nhị</v>
      </c>
      <c r="J810" s="91" t="str">
        <f t="shared" si="15"/>
        <v>CO</v>
      </c>
      <c r="K810" s="91" t="s">
        <v>552</v>
      </c>
      <c r="L810" s="91" t="s">
        <v>10162</v>
      </c>
      <c r="M810" s="91" t="str">
        <f>+IFERROR(VLOOKUP($K810,'[2]NHÂN VIÊN'!$H:$I,2,0),"")</f>
        <v>Dương Thị Kim Hồng</v>
      </c>
      <c r="N810" s="92" t="s">
        <v>1837</v>
      </c>
      <c r="O810" s="82"/>
    </row>
    <row r="811" spans="1:15" hidden="1" x14ac:dyDescent="0.25">
      <c r="A811" s="90" t="s">
        <v>10260</v>
      </c>
      <c r="B811" s="89" t="s">
        <v>10259</v>
      </c>
      <c r="C811" s="90" t="s">
        <v>10261</v>
      </c>
      <c r="D811" s="90" t="s">
        <v>10262</v>
      </c>
      <c r="E811" s="90" t="s">
        <v>3038</v>
      </c>
      <c r="F811" s="90"/>
      <c r="G811" s="90" t="s">
        <v>10263</v>
      </c>
      <c r="H811" s="91" t="s">
        <v>1837</v>
      </c>
      <c r="I811" s="91" t="str">
        <f>+IFERROR(VLOOKUP($H811,'[2]NHÂN VIÊN'!$B:$C,2,0),"")</f>
        <v/>
      </c>
      <c r="J811" s="91" t="str">
        <f t="shared" si="15"/>
        <v>CO</v>
      </c>
      <c r="K811" s="91" t="s">
        <v>552</v>
      </c>
      <c r="L811" s="91" t="s">
        <v>10162</v>
      </c>
      <c r="M811" s="91" t="str">
        <f>+IFERROR(VLOOKUP($K811,'[2]NHÂN VIÊN'!$H:$I,2,0),"")</f>
        <v>Dương Thị Kim Hồng</v>
      </c>
      <c r="N811" s="92" t="s">
        <v>1837</v>
      </c>
      <c r="O811" s="82"/>
    </row>
    <row r="812" spans="1:15" hidden="1" x14ac:dyDescent="0.25">
      <c r="A812" s="90" t="s">
        <v>10265</v>
      </c>
      <c r="B812" s="89" t="s">
        <v>10264</v>
      </c>
      <c r="C812" s="90" t="s">
        <v>10266</v>
      </c>
      <c r="D812" s="90" t="s">
        <v>10267</v>
      </c>
      <c r="E812" s="90" t="s">
        <v>3038</v>
      </c>
      <c r="F812" s="90"/>
      <c r="G812" s="90" t="s">
        <v>7553</v>
      </c>
      <c r="H812" s="91" t="s">
        <v>1837</v>
      </c>
      <c r="I812" s="91" t="str">
        <f>+IFERROR(VLOOKUP($H812,'[2]NHÂN VIÊN'!$B:$C,2,0),"")</f>
        <v/>
      </c>
      <c r="J812" s="91" t="str">
        <f t="shared" si="15"/>
        <v>CO</v>
      </c>
      <c r="K812" s="91" t="s">
        <v>552</v>
      </c>
      <c r="L812" s="91" t="s">
        <v>10162</v>
      </c>
      <c r="M812" s="91" t="str">
        <f>+IFERROR(VLOOKUP($K812,'[2]NHÂN VIÊN'!$H:$I,2,0),"")</f>
        <v>Dương Thị Kim Hồng</v>
      </c>
      <c r="N812" s="92" t="s">
        <v>1837</v>
      </c>
      <c r="O812" s="82"/>
    </row>
    <row r="813" spans="1:15" hidden="1" x14ac:dyDescent="0.25">
      <c r="A813" s="90" t="s">
        <v>10269</v>
      </c>
      <c r="B813" s="89" t="s">
        <v>10268</v>
      </c>
      <c r="C813" s="90" t="s">
        <v>10270</v>
      </c>
      <c r="D813" s="90" t="s">
        <v>10271</v>
      </c>
      <c r="E813" s="90" t="s">
        <v>3038</v>
      </c>
      <c r="F813" s="90"/>
      <c r="G813" s="90" t="s">
        <v>10272</v>
      </c>
      <c r="H813" s="91" t="s">
        <v>1837</v>
      </c>
      <c r="I813" s="91" t="str">
        <f>+IFERROR(VLOOKUP($H813,'[2]NHÂN VIÊN'!$B:$C,2,0),"")</f>
        <v/>
      </c>
      <c r="J813" s="91" t="str">
        <f t="shared" si="15"/>
        <v>CO</v>
      </c>
      <c r="K813" s="91" t="s">
        <v>552</v>
      </c>
      <c r="L813" s="91" t="s">
        <v>10162</v>
      </c>
      <c r="M813" s="91" t="str">
        <f>+IFERROR(VLOOKUP($K813,'[2]NHÂN VIÊN'!$H:$I,2,0),"")</f>
        <v>Dương Thị Kim Hồng</v>
      </c>
      <c r="N813" s="92" t="s">
        <v>1837</v>
      </c>
      <c r="O813" s="82"/>
    </row>
    <row r="814" spans="1:15" hidden="1" x14ac:dyDescent="0.25">
      <c r="A814" s="90" t="s">
        <v>10274</v>
      </c>
      <c r="B814" s="89" t="s">
        <v>10273</v>
      </c>
      <c r="C814" s="90" t="s">
        <v>10275</v>
      </c>
      <c r="D814" s="90" t="s">
        <v>10276</v>
      </c>
      <c r="E814" s="90" t="s">
        <v>3038</v>
      </c>
      <c r="F814" s="90"/>
      <c r="G814" s="90" t="s">
        <v>10277</v>
      </c>
      <c r="H814" s="91" t="s">
        <v>1837</v>
      </c>
      <c r="I814" s="91" t="str">
        <f>+IFERROR(VLOOKUP($H814,'[2]NHÂN VIÊN'!$B:$C,2,0),"")</f>
        <v/>
      </c>
      <c r="J814" s="91" t="str">
        <f t="shared" si="15"/>
        <v>CO</v>
      </c>
      <c r="K814" s="91" t="s">
        <v>552</v>
      </c>
      <c r="L814" s="91" t="s">
        <v>10162</v>
      </c>
      <c r="M814" s="91" t="str">
        <f>+IFERROR(VLOOKUP($K814,'[2]NHÂN VIÊN'!$H:$I,2,0),"")</f>
        <v>Dương Thị Kim Hồng</v>
      </c>
      <c r="N814" s="92" t="s">
        <v>1837</v>
      </c>
      <c r="O814" s="82"/>
    </row>
    <row r="815" spans="1:15" hidden="1" x14ac:dyDescent="0.25">
      <c r="A815" s="90" t="s">
        <v>10279</v>
      </c>
      <c r="B815" s="89" t="s">
        <v>10278</v>
      </c>
      <c r="C815" s="90" t="s">
        <v>10280</v>
      </c>
      <c r="D815" s="90" t="s">
        <v>10281</v>
      </c>
      <c r="E815" s="90" t="s">
        <v>3038</v>
      </c>
      <c r="F815" s="90"/>
      <c r="G815" s="90" t="s">
        <v>8357</v>
      </c>
      <c r="H815" s="91" t="s">
        <v>1837</v>
      </c>
      <c r="I815" s="91" t="str">
        <f>+IFERROR(VLOOKUP($H815,'[2]NHÂN VIÊN'!$B:$C,2,0),"")</f>
        <v/>
      </c>
      <c r="J815" s="91" t="str">
        <f t="shared" si="15"/>
        <v>CO</v>
      </c>
      <c r="K815" s="91" t="s">
        <v>552</v>
      </c>
      <c r="L815" s="91" t="s">
        <v>10162</v>
      </c>
      <c r="M815" s="91" t="str">
        <f>+IFERROR(VLOOKUP($K815,'[2]NHÂN VIÊN'!$H:$I,2,0),"")</f>
        <v>Dương Thị Kim Hồng</v>
      </c>
      <c r="N815" s="92" t="s">
        <v>1837</v>
      </c>
      <c r="O815" s="82"/>
    </row>
    <row r="816" spans="1:15" hidden="1" x14ac:dyDescent="0.25">
      <c r="A816" s="90" t="s">
        <v>10283</v>
      </c>
      <c r="B816" s="89" t="s">
        <v>10282</v>
      </c>
      <c r="C816" s="90" t="s">
        <v>10284</v>
      </c>
      <c r="D816" s="90" t="s">
        <v>10285</v>
      </c>
      <c r="E816" s="90" t="s">
        <v>3038</v>
      </c>
      <c r="F816" s="90" t="s">
        <v>7410</v>
      </c>
      <c r="G816" s="90" t="s">
        <v>7402</v>
      </c>
      <c r="H816" s="91" t="s">
        <v>7411</v>
      </c>
      <c r="I816" s="91" t="str">
        <f>+IFERROR(VLOOKUP($H816,'[2]NHÂN VIÊN'!$B:$C,2,0),"")</f>
        <v>Nguyễn Văn Vinh</v>
      </c>
      <c r="J816" s="91" t="str">
        <f t="shared" si="15"/>
        <v>CO</v>
      </c>
      <c r="K816" s="91" t="s">
        <v>552</v>
      </c>
      <c r="L816" s="91" t="s">
        <v>10162</v>
      </c>
      <c r="M816" s="91" t="str">
        <f>+IFERROR(VLOOKUP($K816,'[2]NHÂN VIÊN'!$H:$I,2,0),"")</f>
        <v>Dương Thị Kim Hồng</v>
      </c>
      <c r="N816" s="92" t="s">
        <v>1837</v>
      </c>
      <c r="O816" s="82"/>
    </row>
    <row r="817" spans="1:15" hidden="1" x14ac:dyDescent="0.25">
      <c r="A817" s="90" t="s">
        <v>10287</v>
      </c>
      <c r="B817" s="89" t="s">
        <v>10286</v>
      </c>
      <c r="C817" s="90" t="s">
        <v>10288</v>
      </c>
      <c r="D817" s="90" t="s">
        <v>10289</v>
      </c>
      <c r="E817" s="90" t="s">
        <v>3038</v>
      </c>
      <c r="F817" s="90" t="s">
        <v>7690</v>
      </c>
      <c r="G817" s="90" t="s">
        <v>7402</v>
      </c>
      <c r="H817" s="91" t="s">
        <v>7418</v>
      </c>
      <c r="I817" s="91" t="str">
        <f>+IFERROR(VLOOKUP($H817,'[2]NHÂN VIÊN'!$B:$C,2,0),"")</f>
        <v>Trần Hạo Nhị</v>
      </c>
      <c r="J817" s="91" t="str">
        <f t="shared" si="15"/>
        <v>CO</v>
      </c>
      <c r="K817" s="91" t="s">
        <v>552</v>
      </c>
      <c r="L817" s="91" t="s">
        <v>10162</v>
      </c>
      <c r="M817" s="91" t="str">
        <f>+IFERROR(VLOOKUP($K817,'[2]NHÂN VIÊN'!$H:$I,2,0),"")</f>
        <v>Dương Thị Kim Hồng</v>
      </c>
      <c r="N817" s="92" t="s">
        <v>1837</v>
      </c>
      <c r="O817" s="82"/>
    </row>
    <row r="818" spans="1:15" hidden="1" x14ac:dyDescent="0.25">
      <c r="A818" s="90" t="s">
        <v>10291</v>
      </c>
      <c r="B818" s="89" t="s">
        <v>10290</v>
      </c>
      <c r="C818" s="90" t="s">
        <v>10292</v>
      </c>
      <c r="D818" s="90" t="s">
        <v>10293</v>
      </c>
      <c r="E818" s="90" t="s">
        <v>10160</v>
      </c>
      <c r="F818" s="90" t="s">
        <v>7472</v>
      </c>
      <c r="G818" s="90" t="s">
        <v>7402</v>
      </c>
      <c r="H818" s="91" t="s">
        <v>7436</v>
      </c>
      <c r="I818" s="91" t="str">
        <f>+IFERROR(VLOOKUP($H818,'[2]NHÂN VIÊN'!$B:$C,2,0),"")</f>
        <v>Nguyễn Quốc Thái</v>
      </c>
      <c r="J818" s="91" t="str">
        <f t="shared" si="15"/>
        <v>CO</v>
      </c>
      <c r="K818" s="91" t="s">
        <v>552</v>
      </c>
      <c r="L818" s="91" t="s">
        <v>10162</v>
      </c>
      <c r="M818" s="91" t="str">
        <f>+IFERROR(VLOOKUP($K818,'[2]NHÂN VIÊN'!$H:$I,2,0),"")</f>
        <v>Dương Thị Kim Hồng</v>
      </c>
      <c r="N818" s="92" t="s">
        <v>1837</v>
      </c>
      <c r="O818" s="82"/>
    </row>
    <row r="819" spans="1:15" hidden="1" x14ac:dyDescent="0.25">
      <c r="A819" s="90" t="s">
        <v>10295</v>
      </c>
      <c r="B819" s="89" t="s">
        <v>10294</v>
      </c>
      <c r="C819" s="90" t="s">
        <v>10296</v>
      </c>
      <c r="D819" s="90" t="s">
        <v>10297</v>
      </c>
      <c r="E819" s="90" t="s">
        <v>3038</v>
      </c>
      <c r="F819" s="90" t="s">
        <v>8059</v>
      </c>
      <c r="G819" s="90" t="s">
        <v>7402</v>
      </c>
      <c r="H819" s="91" t="s">
        <v>7436</v>
      </c>
      <c r="I819" s="91" t="str">
        <f>+IFERROR(VLOOKUP($H819,'[2]NHÂN VIÊN'!$B:$C,2,0),"")</f>
        <v>Nguyễn Quốc Thái</v>
      </c>
      <c r="J819" s="91" t="str">
        <f t="shared" si="15"/>
        <v>CO</v>
      </c>
      <c r="K819" s="91" t="s">
        <v>552</v>
      </c>
      <c r="L819" s="91" t="s">
        <v>10162</v>
      </c>
      <c r="M819" s="91" t="str">
        <f>+IFERROR(VLOOKUP($K819,'[2]NHÂN VIÊN'!$H:$I,2,0),"")</f>
        <v>Dương Thị Kim Hồng</v>
      </c>
      <c r="N819" s="92" t="s">
        <v>1837</v>
      </c>
      <c r="O819" s="82"/>
    </row>
    <row r="820" spans="1:15" hidden="1" x14ac:dyDescent="0.25">
      <c r="A820" s="90" t="s">
        <v>10299</v>
      </c>
      <c r="B820" s="89" t="s">
        <v>10298</v>
      </c>
      <c r="C820" s="90" t="s">
        <v>10300</v>
      </c>
      <c r="D820" s="90" t="s">
        <v>10301</v>
      </c>
      <c r="E820" s="90" t="s">
        <v>3038</v>
      </c>
      <c r="F820" s="90" t="s">
        <v>7430</v>
      </c>
      <c r="G820" s="90" t="s">
        <v>7402</v>
      </c>
      <c r="H820" s="91" t="s">
        <v>7411</v>
      </c>
      <c r="I820" s="91" t="str">
        <f>+IFERROR(VLOOKUP($H820,'[2]NHÂN VIÊN'!$B:$C,2,0),"")</f>
        <v>Nguyễn Văn Vinh</v>
      </c>
      <c r="J820" s="91" t="str">
        <f t="shared" si="15"/>
        <v>CO</v>
      </c>
      <c r="K820" s="91" t="s">
        <v>552</v>
      </c>
      <c r="L820" s="91" t="s">
        <v>10162</v>
      </c>
      <c r="M820" s="91" t="str">
        <f>+IFERROR(VLOOKUP($K820,'[2]NHÂN VIÊN'!$H:$I,2,0),"")</f>
        <v>Dương Thị Kim Hồng</v>
      </c>
      <c r="N820" s="92" t="s">
        <v>1837</v>
      </c>
      <c r="O820" s="82"/>
    </row>
    <row r="821" spans="1:15" hidden="1" x14ac:dyDescent="0.25">
      <c r="A821" s="90" t="s">
        <v>10303</v>
      </c>
      <c r="B821" s="89" t="s">
        <v>10302</v>
      </c>
      <c r="C821" s="90" t="s">
        <v>10304</v>
      </c>
      <c r="D821" s="90" t="s">
        <v>10305</v>
      </c>
      <c r="E821" s="90" t="s">
        <v>3038</v>
      </c>
      <c r="F821" s="90" t="s">
        <v>7472</v>
      </c>
      <c r="G821" s="90" t="s">
        <v>7402</v>
      </c>
      <c r="H821" s="91" t="s">
        <v>7436</v>
      </c>
      <c r="I821" s="91" t="str">
        <f>+IFERROR(VLOOKUP($H821,'[2]NHÂN VIÊN'!$B:$C,2,0),"")</f>
        <v>Nguyễn Quốc Thái</v>
      </c>
      <c r="J821" s="91" t="str">
        <f t="shared" si="15"/>
        <v>CO</v>
      </c>
      <c r="K821" s="91" t="s">
        <v>552</v>
      </c>
      <c r="L821" s="91" t="s">
        <v>10162</v>
      </c>
      <c r="M821" s="91" t="str">
        <f>+IFERROR(VLOOKUP($K821,'[2]NHÂN VIÊN'!$H:$I,2,0),"")</f>
        <v>Dương Thị Kim Hồng</v>
      </c>
      <c r="N821" s="92" t="s">
        <v>1837</v>
      </c>
      <c r="O821" s="82"/>
    </row>
    <row r="822" spans="1:15" hidden="1" x14ac:dyDescent="0.25">
      <c r="A822" s="90" t="s">
        <v>10307</v>
      </c>
      <c r="B822" s="89" t="s">
        <v>10306</v>
      </c>
      <c r="C822" s="90" t="s">
        <v>10308</v>
      </c>
      <c r="D822" s="90" t="s">
        <v>10309</v>
      </c>
      <c r="E822" s="90" t="s">
        <v>3038</v>
      </c>
      <c r="F822" s="90" t="s">
        <v>7519</v>
      </c>
      <c r="G822" s="90" t="s">
        <v>7402</v>
      </c>
      <c r="H822" s="91" t="s">
        <v>7418</v>
      </c>
      <c r="I822" s="91" t="str">
        <f>+IFERROR(VLOOKUP($H822,'[2]NHÂN VIÊN'!$B:$C,2,0),"")</f>
        <v>Trần Hạo Nhị</v>
      </c>
      <c r="J822" s="91" t="str">
        <f t="shared" si="15"/>
        <v>CO</v>
      </c>
      <c r="K822" s="91" t="s">
        <v>552</v>
      </c>
      <c r="L822" s="91" t="s">
        <v>10162</v>
      </c>
      <c r="M822" s="91" t="str">
        <f>+IFERROR(VLOOKUP($K822,'[2]NHÂN VIÊN'!$H:$I,2,0),"")</f>
        <v>Dương Thị Kim Hồng</v>
      </c>
      <c r="N822" s="92" t="s">
        <v>1837</v>
      </c>
      <c r="O822" s="82"/>
    </row>
    <row r="823" spans="1:15" hidden="1" x14ac:dyDescent="0.25">
      <c r="A823" s="90" t="s">
        <v>10311</v>
      </c>
      <c r="B823" s="89" t="s">
        <v>10310</v>
      </c>
      <c r="C823" s="90" t="s">
        <v>10312</v>
      </c>
      <c r="D823" s="90" t="s">
        <v>10313</v>
      </c>
      <c r="E823" s="90" t="s">
        <v>3038</v>
      </c>
      <c r="F823" s="90" t="s">
        <v>7442</v>
      </c>
      <c r="G823" s="90" t="s">
        <v>7402</v>
      </c>
      <c r="H823" s="91" t="s">
        <v>7403</v>
      </c>
      <c r="I823" s="91" t="str">
        <f>+IFERROR(VLOOKUP($H823,'[2]NHÂN VIÊN'!$B:$C,2,0),"")</f>
        <v>Hứa Thị Ngọc Thơ</v>
      </c>
      <c r="J823" s="91" t="str">
        <f t="shared" si="15"/>
        <v>CO</v>
      </c>
      <c r="K823" s="91" t="s">
        <v>552</v>
      </c>
      <c r="L823" s="91" t="s">
        <v>10162</v>
      </c>
      <c r="M823" s="91" t="str">
        <f>+IFERROR(VLOOKUP($K823,'[2]NHÂN VIÊN'!$H:$I,2,0),"")</f>
        <v>Dương Thị Kim Hồng</v>
      </c>
      <c r="N823" s="92" t="s">
        <v>1837</v>
      </c>
      <c r="O823" s="82"/>
    </row>
    <row r="824" spans="1:15" hidden="1" x14ac:dyDescent="0.25">
      <c r="A824" s="90" t="s">
        <v>10315</v>
      </c>
      <c r="B824" s="89" t="s">
        <v>10314</v>
      </c>
      <c r="C824" s="90" t="s">
        <v>10316</v>
      </c>
      <c r="D824" s="90" t="s">
        <v>10317</v>
      </c>
      <c r="E824" s="90" t="s">
        <v>3038</v>
      </c>
      <c r="F824" s="90" t="s">
        <v>7485</v>
      </c>
      <c r="G824" s="90" t="s">
        <v>7402</v>
      </c>
      <c r="H824" s="91" t="s">
        <v>7411</v>
      </c>
      <c r="I824" s="91" t="str">
        <f>+IFERROR(VLOOKUP($H824,'[2]NHÂN VIÊN'!$B:$C,2,0),"")</f>
        <v>Nguyễn Văn Vinh</v>
      </c>
      <c r="J824" s="91" t="str">
        <f t="shared" si="15"/>
        <v>CO</v>
      </c>
      <c r="K824" s="91" t="s">
        <v>552</v>
      </c>
      <c r="L824" s="91" t="s">
        <v>10162</v>
      </c>
      <c r="M824" s="91" t="str">
        <f>+IFERROR(VLOOKUP($K824,'[2]NHÂN VIÊN'!$H:$I,2,0),"")</f>
        <v>Dương Thị Kim Hồng</v>
      </c>
      <c r="N824" s="92" t="s">
        <v>1837</v>
      </c>
      <c r="O824" s="82"/>
    </row>
    <row r="825" spans="1:15" hidden="1" x14ac:dyDescent="0.25">
      <c r="A825" s="90" t="s">
        <v>10319</v>
      </c>
      <c r="B825" s="89" t="s">
        <v>10318</v>
      </c>
      <c r="C825" s="90" t="s">
        <v>10320</v>
      </c>
      <c r="D825" s="90" t="s">
        <v>10321</v>
      </c>
      <c r="E825" s="90" t="s">
        <v>3038</v>
      </c>
      <c r="F825" s="90" t="s">
        <v>9474</v>
      </c>
      <c r="G825" s="90" t="s">
        <v>7402</v>
      </c>
      <c r="H825" s="91" t="s">
        <v>7411</v>
      </c>
      <c r="I825" s="91" t="str">
        <f>+IFERROR(VLOOKUP($H825,'[2]NHÂN VIÊN'!$B:$C,2,0),"")</f>
        <v>Nguyễn Văn Vinh</v>
      </c>
      <c r="J825" s="91" t="str">
        <f t="shared" si="15"/>
        <v>CO</v>
      </c>
      <c r="K825" s="91" t="s">
        <v>552</v>
      </c>
      <c r="L825" s="91" t="s">
        <v>10162</v>
      </c>
      <c r="M825" s="91" t="str">
        <f>+IFERROR(VLOOKUP($K825,'[2]NHÂN VIÊN'!$H:$I,2,0),"")</f>
        <v>Dương Thị Kim Hồng</v>
      </c>
      <c r="N825" s="92" t="s">
        <v>1837</v>
      </c>
      <c r="O825" s="82"/>
    </row>
    <row r="826" spans="1:15" hidden="1" x14ac:dyDescent="0.25">
      <c r="A826" s="90" t="s">
        <v>10323</v>
      </c>
      <c r="B826" s="89" t="s">
        <v>10322</v>
      </c>
      <c r="C826" s="90" t="s">
        <v>10324</v>
      </c>
      <c r="D826" s="90" t="s">
        <v>10325</v>
      </c>
      <c r="E826" s="90" t="s">
        <v>3038</v>
      </c>
      <c r="F826" s="90" t="s">
        <v>7903</v>
      </c>
      <c r="G826" s="90" t="s">
        <v>7402</v>
      </c>
      <c r="H826" s="91" t="s">
        <v>7436</v>
      </c>
      <c r="I826" s="91" t="str">
        <f>+IFERROR(VLOOKUP($H826,'[2]NHÂN VIÊN'!$B:$C,2,0),"")</f>
        <v>Nguyễn Quốc Thái</v>
      </c>
      <c r="J826" s="91" t="str">
        <f t="shared" si="15"/>
        <v>CO</v>
      </c>
      <c r="K826" s="91" t="s">
        <v>552</v>
      </c>
      <c r="L826" s="91" t="s">
        <v>10162</v>
      </c>
      <c r="M826" s="91" t="str">
        <f>+IFERROR(VLOOKUP($K826,'[2]NHÂN VIÊN'!$H:$I,2,0),"")</f>
        <v>Dương Thị Kim Hồng</v>
      </c>
      <c r="N826" s="92" t="s">
        <v>1837</v>
      </c>
      <c r="O826" s="82"/>
    </row>
    <row r="827" spans="1:15" hidden="1" x14ac:dyDescent="0.25">
      <c r="A827" s="90" t="s">
        <v>10327</v>
      </c>
      <c r="B827" s="89" t="s">
        <v>10326</v>
      </c>
      <c r="C827" s="90" t="s">
        <v>10328</v>
      </c>
      <c r="D827" s="90" t="s">
        <v>10329</v>
      </c>
      <c r="E827" s="90" t="s">
        <v>3038</v>
      </c>
      <c r="F827" s="90"/>
      <c r="G827" s="90" t="s">
        <v>10330</v>
      </c>
      <c r="H827" s="91" t="s">
        <v>1837</v>
      </c>
      <c r="I827" s="91" t="str">
        <f>+IFERROR(VLOOKUP($H827,'[2]NHÂN VIÊN'!$B:$C,2,0),"")</f>
        <v/>
      </c>
      <c r="J827" s="91" t="str">
        <f t="shared" si="15"/>
        <v>CO</v>
      </c>
      <c r="K827" s="91" t="s">
        <v>552</v>
      </c>
      <c r="L827" s="91" t="s">
        <v>10162</v>
      </c>
      <c r="M827" s="91" t="str">
        <f>+IFERROR(VLOOKUP($K827,'[2]NHÂN VIÊN'!$H:$I,2,0),"")</f>
        <v>Dương Thị Kim Hồng</v>
      </c>
      <c r="N827" s="92" t="s">
        <v>1837</v>
      </c>
      <c r="O827" s="82"/>
    </row>
    <row r="828" spans="1:15" hidden="1" x14ac:dyDescent="0.25">
      <c r="A828" s="90" t="s">
        <v>10332</v>
      </c>
      <c r="B828" s="89" t="s">
        <v>10331</v>
      </c>
      <c r="C828" s="90" t="s">
        <v>10333</v>
      </c>
      <c r="D828" s="90" t="s">
        <v>10334</v>
      </c>
      <c r="E828" s="90" t="s">
        <v>3038</v>
      </c>
      <c r="F828" s="90"/>
      <c r="G828" s="90" t="s">
        <v>10335</v>
      </c>
      <c r="H828" s="91" t="s">
        <v>1837</v>
      </c>
      <c r="I828" s="91" t="str">
        <f>+IFERROR(VLOOKUP($H828,'[2]NHÂN VIÊN'!$B:$C,2,0),"")</f>
        <v/>
      </c>
      <c r="J828" s="91" t="str">
        <f t="shared" si="15"/>
        <v>CO</v>
      </c>
      <c r="K828" s="91" t="s">
        <v>552</v>
      </c>
      <c r="L828" s="91" t="s">
        <v>10162</v>
      </c>
      <c r="M828" s="91" t="str">
        <f>+IFERROR(VLOOKUP($K828,'[2]NHÂN VIÊN'!$H:$I,2,0),"")</f>
        <v>Dương Thị Kim Hồng</v>
      </c>
      <c r="N828" s="92" t="s">
        <v>1837</v>
      </c>
      <c r="O828" s="82"/>
    </row>
    <row r="829" spans="1:15" hidden="1" x14ac:dyDescent="0.25">
      <c r="A829" s="90" t="s">
        <v>10337</v>
      </c>
      <c r="B829" s="89" t="s">
        <v>10336</v>
      </c>
      <c r="C829" s="90" t="s">
        <v>10338</v>
      </c>
      <c r="D829" s="90" t="s">
        <v>10339</v>
      </c>
      <c r="E829" s="90" t="s">
        <v>10160</v>
      </c>
      <c r="F829" s="90"/>
      <c r="G829" s="90" t="s">
        <v>7874</v>
      </c>
      <c r="H829" s="91" t="s">
        <v>1837</v>
      </c>
      <c r="I829" s="91" t="str">
        <f>+IFERROR(VLOOKUP($H829,'[2]NHÂN VIÊN'!$B:$C,2,0),"")</f>
        <v/>
      </c>
      <c r="J829" s="91" t="str">
        <f t="shared" si="15"/>
        <v>CO</v>
      </c>
      <c r="K829" s="91" t="s">
        <v>552</v>
      </c>
      <c r="L829" s="91" t="s">
        <v>10162</v>
      </c>
      <c r="M829" s="91" t="str">
        <f>+IFERROR(VLOOKUP($K829,'[2]NHÂN VIÊN'!$H:$I,2,0),"")</f>
        <v>Dương Thị Kim Hồng</v>
      </c>
      <c r="N829" s="92" t="s">
        <v>1837</v>
      </c>
      <c r="O829" s="82"/>
    </row>
    <row r="830" spans="1:15" hidden="1" x14ac:dyDescent="0.25">
      <c r="A830" s="90" t="s">
        <v>10341</v>
      </c>
      <c r="B830" s="89" t="s">
        <v>10340</v>
      </c>
      <c r="C830" s="90" t="s">
        <v>10342</v>
      </c>
      <c r="D830" s="90" t="s">
        <v>10343</v>
      </c>
      <c r="E830" s="90" t="s">
        <v>3038</v>
      </c>
      <c r="F830" s="90"/>
      <c r="G830" s="90" t="s">
        <v>7629</v>
      </c>
      <c r="H830" s="91" t="s">
        <v>1837</v>
      </c>
      <c r="I830" s="91" t="str">
        <f>+IFERROR(VLOOKUP($H830,'[2]NHÂN VIÊN'!$B:$C,2,0),"")</f>
        <v/>
      </c>
      <c r="J830" s="91" t="str">
        <f t="shared" si="15"/>
        <v>CO</v>
      </c>
      <c r="K830" s="91" t="s">
        <v>552</v>
      </c>
      <c r="L830" s="91" t="s">
        <v>10162</v>
      </c>
      <c r="M830" s="91" t="str">
        <f>+IFERROR(VLOOKUP($K830,'[2]NHÂN VIÊN'!$H:$I,2,0),"")</f>
        <v>Dương Thị Kim Hồng</v>
      </c>
      <c r="N830" s="92" t="s">
        <v>1837</v>
      </c>
      <c r="O830" s="82"/>
    </row>
    <row r="831" spans="1:15" hidden="1" x14ac:dyDescent="0.25">
      <c r="A831" s="90" t="s">
        <v>10345</v>
      </c>
      <c r="B831" s="89" t="s">
        <v>10344</v>
      </c>
      <c r="C831" s="90" t="s">
        <v>10346</v>
      </c>
      <c r="D831" s="90" t="s">
        <v>10347</v>
      </c>
      <c r="E831" s="90" t="s">
        <v>3038</v>
      </c>
      <c r="F831" s="90" t="s">
        <v>7925</v>
      </c>
      <c r="G831" s="90" t="s">
        <v>7402</v>
      </c>
      <c r="H831" s="91" t="s">
        <v>7418</v>
      </c>
      <c r="I831" s="91" t="str">
        <f>+IFERROR(VLOOKUP($H831,'[2]NHÂN VIÊN'!$B:$C,2,0),"")</f>
        <v>Trần Hạo Nhị</v>
      </c>
      <c r="J831" s="91" t="str">
        <f t="shared" si="15"/>
        <v>CO</v>
      </c>
      <c r="K831" s="91" t="s">
        <v>552</v>
      </c>
      <c r="L831" s="91" t="s">
        <v>10162</v>
      </c>
      <c r="M831" s="91" t="str">
        <f>+IFERROR(VLOOKUP($K831,'[2]NHÂN VIÊN'!$H:$I,2,0),"")</f>
        <v>Dương Thị Kim Hồng</v>
      </c>
      <c r="N831" s="92" t="s">
        <v>1837</v>
      </c>
      <c r="O831" s="82"/>
    </row>
    <row r="832" spans="1:15" hidden="1" x14ac:dyDescent="0.25">
      <c r="A832" s="90" t="s">
        <v>10349</v>
      </c>
      <c r="B832" s="89" t="s">
        <v>10348</v>
      </c>
      <c r="C832" s="90" t="s">
        <v>10350</v>
      </c>
      <c r="D832" s="90" t="s">
        <v>10351</v>
      </c>
      <c r="E832" s="90" t="s">
        <v>3038</v>
      </c>
      <c r="F832" s="90"/>
      <c r="G832" s="90" t="s">
        <v>10352</v>
      </c>
      <c r="H832" s="91" t="s">
        <v>1837</v>
      </c>
      <c r="I832" s="91" t="str">
        <f>+IFERROR(VLOOKUP($H832,'[2]NHÂN VIÊN'!$B:$C,2,0),"")</f>
        <v/>
      </c>
      <c r="J832" s="91" t="str">
        <f t="shared" si="15"/>
        <v>CO</v>
      </c>
      <c r="K832" s="91" t="s">
        <v>552</v>
      </c>
      <c r="L832" s="91" t="s">
        <v>10162</v>
      </c>
      <c r="M832" s="91" t="str">
        <f>+IFERROR(VLOOKUP($K832,'[2]NHÂN VIÊN'!$H:$I,2,0),"")</f>
        <v>Dương Thị Kim Hồng</v>
      </c>
      <c r="N832" s="92" t="s">
        <v>1837</v>
      </c>
      <c r="O832" s="82"/>
    </row>
    <row r="833" spans="1:15" hidden="1" x14ac:dyDescent="0.25">
      <c r="A833" s="90" t="s">
        <v>10354</v>
      </c>
      <c r="B833" s="89" t="s">
        <v>10353</v>
      </c>
      <c r="C833" s="90" t="s">
        <v>10355</v>
      </c>
      <c r="D833" s="90" t="s">
        <v>10356</v>
      </c>
      <c r="E833" s="90" t="s">
        <v>3038</v>
      </c>
      <c r="F833" s="90" t="s">
        <v>7490</v>
      </c>
      <c r="G833" s="90" t="s">
        <v>7402</v>
      </c>
      <c r="H833" s="91" t="s">
        <v>7418</v>
      </c>
      <c r="I833" s="91" t="str">
        <f>+IFERROR(VLOOKUP($H833,'[2]NHÂN VIÊN'!$B:$C,2,0),"")</f>
        <v>Trần Hạo Nhị</v>
      </c>
      <c r="J833" s="91" t="str">
        <f t="shared" si="15"/>
        <v>CO</v>
      </c>
      <c r="K833" s="91" t="s">
        <v>552</v>
      </c>
      <c r="L833" s="91" t="s">
        <v>10162</v>
      </c>
      <c r="M833" s="91" t="str">
        <f>+IFERROR(VLOOKUP($K833,'[2]NHÂN VIÊN'!$H:$I,2,0),"")</f>
        <v>Dương Thị Kim Hồng</v>
      </c>
      <c r="N833" s="92" t="s">
        <v>1837</v>
      </c>
      <c r="O833" s="82"/>
    </row>
    <row r="834" spans="1:15" hidden="1" x14ac:dyDescent="0.25">
      <c r="A834" s="90" t="s">
        <v>10358</v>
      </c>
      <c r="B834" s="89" t="s">
        <v>10357</v>
      </c>
      <c r="C834" s="90" t="s">
        <v>10359</v>
      </c>
      <c r="D834" s="90" t="s">
        <v>10360</v>
      </c>
      <c r="E834" s="90" t="s">
        <v>3038</v>
      </c>
      <c r="F834" s="90"/>
      <c r="G834" s="90" t="s">
        <v>10361</v>
      </c>
      <c r="H834" s="91" t="s">
        <v>1837</v>
      </c>
      <c r="I834" s="91" t="str">
        <f>+IFERROR(VLOOKUP($H834,'[2]NHÂN VIÊN'!$B:$C,2,0),"")</f>
        <v/>
      </c>
      <c r="J834" s="91" t="str">
        <f t="shared" si="15"/>
        <v>CO</v>
      </c>
      <c r="K834" s="91" t="s">
        <v>552</v>
      </c>
      <c r="L834" s="91" t="s">
        <v>10162</v>
      </c>
      <c r="M834" s="91" t="str">
        <f>+IFERROR(VLOOKUP($K834,'[2]NHÂN VIÊN'!$H:$I,2,0),"")</f>
        <v>Dương Thị Kim Hồng</v>
      </c>
      <c r="N834" s="92" t="s">
        <v>1837</v>
      </c>
      <c r="O834" s="82"/>
    </row>
    <row r="835" spans="1:15" hidden="1" x14ac:dyDescent="0.25">
      <c r="A835" s="90" t="s">
        <v>10363</v>
      </c>
      <c r="B835" s="89" t="s">
        <v>10362</v>
      </c>
      <c r="C835" s="90" t="s">
        <v>10364</v>
      </c>
      <c r="D835" s="90" t="s">
        <v>10365</v>
      </c>
      <c r="E835" s="90" t="s">
        <v>3038</v>
      </c>
      <c r="F835" s="90" t="s">
        <v>7537</v>
      </c>
      <c r="G835" s="90" t="s">
        <v>7537</v>
      </c>
      <c r="H835" s="91" t="s">
        <v>1837</v>
      </c>
      <c r="I835" s="91" t="str">
        <f>+IFERROR(VLOOKUP($H835,'[2]NHÂN VIÊN'!$B:$C,2,0),"")</f>
        <v/>
      </c>
      <c r="J835" s="91" t="str">
        <f t="shared" si="15"/>
        <v>CO</v>
      </c>
      <c r="K835" s="91" t="s">
        <v>552</v>
      </c>
      <c r="L835" s="91" t="s">
        <v>10162</v>
      </c>
      <c r="M835" s="91" t="str">
        <f>+IFERROR(VLOOKUP($K835,'[2]NHÂN VIÊN'!$H:$I,2,0),"")</f>
        <v>Dương Thị Kim Hồng</v>
      </c>
      <c r="N835" s="92" t="s">
        <v>1837</v>
      </c>
      <c r="O835" s="82"/>
    </row>
    <row r="836" spans="1:15" hidden="1" x14ac:dyDescent="0.25">
      <c r="A836" s="90" t="s">
        <v>10367</v>
      </c>
      <c r="B836" s="89" t="s">
        <v>10366</v>
      </c>
      <c r="C836" s="90" t="s">
        <v>10368</v>
      </c>
      <c r="D836" s="90" t="s">
        <v>10369</v>
      </c>
      <c r="E836" s="90" t="s">
        <v>10160</v>
      </c>
      <c r="F836" s="90"/>
      <c r="G836" s="90" t="s">
        <v>7553</v>
      </c>
      <c r="H836" s="91" t="s">
        <v>1837</v>
      </c>
      <c r="I836" s="91" t="str">
        <f>+IFERROR(VLOOKUP($H836,'[2]NHÂN VIÊN'!$B:$C,2,0),"")</f>
        <v/>
      </c>
      <c r="J836" s="91" t="str">
        <f t="shared" si="15"/>
        <v>CO</v>
      </c>
      <c r="K836" s="91" t="s">
        <v>552</v>
      </c>
      <c r="L836" s="91" t="s">
        <v>10162</v>
      </c>
      <c r="M836" s="91" t="str">
        <f>+IFERROR(VLOOKUP($K836,'[2]NHÂN VIÊN'!$H:$I,2,0),"")</f>
        <v>Dương Thị Kim Hồng</v>
      </c>
      <c r="N836" s="92" t="s">
        <v>1837</v>
      </c>
      <c r="O836" s="82"/>
    </row>
    <row r="837" spans="1:15" hidden="1" x14ac:dyDescent="0.25">
      <c r="A837" s="87" t="s">
        <v>10371</v>
      </c>
      <c r="B837" s="86" t="s">
        <v>10370</v>
      </c>
      <c r="C837" s="87" t="s">
        <v>10372</v>
      </c>
      <c r="D837" s="87" t="s">
        <v>10373</v>
      </c>
      <c r="E837" s="87" t="s">
        <v>3038</v>
      </c>
      <c r="F837" s="87" t="s">
        <v>7527</v>
      </c>
      <c r="G837" s="87" t="s">
        <v>7402</v>
      </c>
      <c r="H837" s="87" t="s">
        <v>7411</v>
      </c>
      <c r="I837" s="87" t="str">
        <f>+IFERROR(VLOOKUP($H837,'[2]NHÂN VIÊN'!$B:$C,2,0),"")</f>
        <v>Nguyễn Văn Vinh</v>
      </c>
      <c r="J837" s="87" t="str">
        <f t="shared" si="15"/>
        <v>CO</v>
      </c>
      <c r="K837" s="87" t="s">
        <v>552</v>
      </c>
      <c r="L837" s="87" t="s">
        <v>10162</v>
      </c>
      <c r="M837" s="87" t="str">
        <f>+IFERROR(VLOOKUP($K837,'[2]NHÂN VIÊN'!$H:$I,2,0),"")</f>
        <v>Dương Thị Kim Hồng</v>
      </c>
      <c r="N837" s="88" t="s">
        <v>7437</v>
      </c>
      <c r="O837" s="82"/>
    </row>
    <row r="838" spans="1:15" hidden="1" x14ac:dyDescent="0.25">
      <c r="A838" s="90" t="s">
        <v>10375</v>
      </c>
      <c r="B838" s="89" t="s">
        <v>10374</v>
      </c>
      <c r="C838" s="90" t="s">
        <v>10376</v>
      </c>
      <c r="D838" s="90" t="s">
        <v>10377</v>
      </c>
      <c r="E838" s="90" t="s">
        <v>10160</v>
      </c>
      <c r="F838" s="90"/>
      <c r="G838" s="90" t="s">
        <v>7607</v>
      </c>
      <c r="H838" s="91" t="s">
        <v>1837</v>
      </c>
      <c r="I838" s="91" t="str">
        <f>+IFERROR(VLOOKUP($H838,'[2]NHÂN VIÊN'!$B:$C,2,0),"")</f>
        <v/>
      </c>
      <c r="J838" s="91" t="str">
        <f t="shared" si="15"/>
        <v>CO</v>
      </c>
      <c r="K838" s="91" t="s">
        <v>552</v>
      </c>
      <c r="L838" s="91" t="s">
        <v>10162</v>
      </c>
      <c r="M838" s="91" t="str">
        <f>+IFERROR(VLOOKUP($K838,'[2]NHÂN VIÊN'!$H:$I,2,0),"")</f>
        <v>Dương Thị Kim Hồng</v>
      </c>
      <c r="N838" s="92" t="s">
        <v>1837</v>
      </c>
      <c r="O838" s="82"/>
    </row>
    <row r="839" spans="1:15" hidden="1" x14ac:dyDescent="0.25">
      <c r="A839" s="90" t="s">
        <v>10379</v>
      </c>
      <c r="B839" s="89" t="s">
        <v>10378</v>
      </c>
      <c r="C839" s="90" t="s">
        <v>10380</v>
      </c>
      <c r="D839" s="90" t="s">
        <v>10381</v>
      </c>
      <c r="E839" s="90" t="s">
        <v>10160</v>
      </c>
      <c r="F839" s="90"/>
      <c r="G839" s="90" t="s">
        <v>10352</v>
      </c>
      <c r="H839" s="91" t="s">
        <v>1837</v>
      </c>
      <c r="I839" s="91" t="str">
        <f>+IFERROR(VLOOKUP($H839,'[2]NHÂN VIÊN'!$B:$C,2,0),"")</f>
        <v/>
      </c>
      <c r="J839" s="91" t="str">
        <f t="shared" si="15"/>
        <v>CO</v>
      </c>
      <c r="K839" s="91" t="s">
        <v>552</v>
      </c>
      <c r="L839" s="91" t="s">
        <v>10162</v>
      </c>
      <c r="M839" s="91" t="str">
        <f>+IFERROR(VLOOKUP($K839,'[2]NHÂN VIÊN'!$H:$I,2,0),"")</f>
        <v>Dương Thị Kim Hồng</v>
      </c>
      <c r="N839" s="92" t="s">
        <v>1837</v>
      </c>
      <c r="O839" s="82"/>
    </row>
    <row r="840" spans="1:15" hidden="1" x14ac:dyDescent="0.25">
      <c r="A840" s="90" t="s">
        <v>10383</v>
      </c>
      <c r="B840" s="89" t="s">
        <v>10382</v>
      </c>
      <c r="C840" s="90" t="s">
        <v>10384</v>
      </c>
      <c r="D840" s="90" t="s">
        <v>10385</v>
      </c>
      <c r="E840" s="90" t="s">
        <v>3038</v>
      </c>
      <c r="F840" s="90" t="s">
        <v>7903</v>
      </c>
      <c r="G840" s="90" t="s">
        <v>7402</v>
      </c>
      <c r="H840" s="91" t="s">
        <v>7436</v>
      </c>
      <c r="I840" s="91" t="str">
        <f>+IFERROR(VLOOKUP($H840,'[2]NHÂN VIÊN'!$B:$C,2,0),"")</f>
        <v>Nguyễn Quốc Thái</v>
      </c>
      <c r="J840" s="91" t="str">
        <f t="shared" si="15"/>
        <v>CO</v>
      </c>
      <c r="K840" s="91" t="s">
        <v>552</v>
      </c>
      <c r="L840" s="91" t="s">
        <v>10162</v>
      </c>
      <c r="M840" s="91" t="str">
        <f>+IFERROR(VLOOKUP($K840,'[2]NHÂN VIÊN'!$H:$I,2,0),"")</f>
        <v>Dương Thị Kim Hồng</v>
      </c>
      <c r="N840" s="92" t="s">
        <v>1837</v>
      </c>
      <c r="O840" s="82"/>
    </row>
    <row r="841" spans="1:15" hidden="1" x14ac:dyDescent="0.25">
      <c r="A841" s="90" t="s">
        <v>10387</v>
      </c>
      <c r="B841" s="89" t="s">
        <v>10386</v>
      </c>
      <c r="C841" s="90" t="s">
        <v>10388</v>
      </c>
      <c r="D841" s="90" t="s">
        <v>10389</v>
      </c>
      <c r="E841" s="90" t="s">
        <v>3038</v>
      </c>
      <c r="F841" s="90"/>
      <c r="G841" s="90" t="s">
        <v>7572</v>
      </c>
      <c r="H841" s="91" t="s">
        <v>1837</v>
      </c>
      <c r="I841" s="91" t="str">
        <f>+IFERROR(VLOOKUP($H841,'[2]NHÂN VIÊN'!$B:$C,2,0),"")</f>
        <v/>
      </c>
      <c r="J841" s="91" t="str">
        <f t="shared" si="15"/>
        <v>CO</v>
      </c>
      <c r="K841" s="91" t="s">
        <v>552</v>
      </c>
      <c r="L841" s="91" t="s">
        <v>10162</v>
      </c>
      <c r="M841" s="91" t="str">
        <f>+IFERROR(VLOOKUP($K841,'[2]NHÂN VIÊN'!$H:$I,2,0),"")</f>
        <v>Dương Thị Kim Hồng</v>
      </c>
      <c r="N841" s="92" t="s">
        <v>1837</v>
      </c>
      <c r="O841" s="82"/>
    </row>
    <row r="842" spans="1:15" hidden="1" x14ac:dyDescent="0.25">
      <c r="A842" s="90" t="s">
        <v>10391</v>
      </c>
      <c r="B842" s="89" t="s">
        <v>10390</v>
      </c>
      <c r="C842" s="90" t="s">
        <v>10392</v>
      </c>
      <c r="D842" s="90" t="s">
        <v>10393</v>
      </c>
      <c r="E842" s="90" t="s">
        <v>3038</v>
      </c>
      <c r="F842" s="90"/>
      <c r="G842" s="90" t="s">
        <v>10394</v>
      </c>
      <c r="H842" s="91" t="s">
        <v>1837</v>
      </c>
      <c r="I842" s="91" t="str">
        <f>+IFERROR(VLOOKUP($H842,'[2]NHÂN VIÊN'!$B:$C,2,0),"")</f>
        <v/>
      </c>
      <c r="J842" s="91" t="str">
        <f t="shared" si="15"/>
        <v>CO</v>
      </c>
      <c r="K842" s="91" t="s">
        <v>552</v>
      </c>
      <c r="L842" s="91" t="s">
        <v>10162</v>
      </c>
      <c r="M842" s="91" t="str">
        <f>+IFERROR(VLOOKUP($K842,'[2]NHÂN VIÊN'!$H:$I,2,0),"")</f>
        <v>Dương Thị Kim Hồng</v>
      </c>
      <c r="N842" s="92" t="s">
        <v>1837</v>
      </c>
      <c r="O842" s="82"/>
    </row>
    <row r="843" spans="1:15" hidden="1" x14ac:dyDescent="0.25">
      <c r="A843" s="90" t="s">
        <v>10396</v>
      </c>
      <c r="B843" s="89" t="s">
        <v>10395</v>
      </c>
      <c r="C843" s="90" t="s">
        <v>10397</v>
      </c>
      <c r="D843" s="90" t="s">
        <v>10398</v>
      </c>
      <c r="E843" s="90" t="s">
        <v>3072</v>
      </c>
      <c r="F843" s="90" t="s">
        <v>7925</v>
      </c>
      <c r="G843" s="90" t="s">
        <v>7402</v>
      </c>
      <c r="H843" s="91" t="s">
        <v>7418</v>
      </c>
      <c r="I843" s="91" t="str">
        <f>+IFERROR(VLOOKUP($H843,'[2]NHÂN VIÊN'!$B:$C,2,0),"")</f>
        <v>Trần Hạo Nhị</v>
      </c>
      <c r="J843" s="91" t="str">
        <f t="shared" si="15"/>
        <v>CO</v>
      </c>
      <c r="K843" s="91" t="s">
        <v>552</v>
      </c>
      <c r="L843" s="91" t="s">
        <v>10191</v>
      </c>
      <c r="M843" s="91" t="str">
        <f>+IFERROR(VLOOKUP($K843,'[2]NHÂN VIÊN'!$H:$I,2,0),"")</f>
        <v>Dương Thị Kim Hồng</v>
      </c>
      <c r="N843" s="92" t="s">
        <v>1837</v>
      </c>
      <c r="O843" s="82"/>
    </row>
    <row r="844" spans="1:15" hidden="1" x14ac:dyDescent="0.25">
      <c r="A844" s="90" t="s">
        <v>10400</v>
      </c>
      <c r="B844" s="89" t="s">
        <v>10399</v>
      </c>
      <c r="C844" s="90" t="s">
        <v>10401</v>
      </c>
      <c r="D844" s="90" t="s">
        <v>10402</v>
      </c>
      <c r="E844" s="90" t="s">
        <v>3072</v>
      </c>
      <c r="F844" s="90" t="s">
        <v>7472</v>
      </c>
      <c r="G844" s="90" t="s">
        <v>7402</v>
      </c>
      <c r="H844" s="91" t="s">
        <v>7436</v>
      </c>
      <c r="I844" s="91" t="str">
        <f>+IFERROR(VLOOKUP($H844,'[2]NHÂN VIÊN'!$B:$C,2,0),"")</f>
        <v>Nguyễn Quốc Thái</v>
      </c>
      <c r="J844" s="91" t="str">
        <f t="shared" si="15"/>
        <v>CO</v>
      </c>
      <c r="K844" s="91" t="s">
        <v>552</v>
      </c>
      <c r="L844" s="91" t="s">
        <v>10191</v>
      </c>
      <c r="M844" s="91" t="str">
        <f>+IFERROR(VLOOKUP($K844,'[2]NHÂN VIÊN'!$H:$I,2,0),"")</f>
        <v>Dương Thị Kim Hồng</v>
      </c>
      <c r="N844" s="92" t="s">
        <v>1837</v>
      </c>
      <c r="O844" s="82"/>
    </row>
    <row r="845" spans="1:15" hidden="1" x14ac:dyDescent="0.25">
      <c r="A845" s="87" t="s">
        <v>10404</v>
      </c>
      <c r="B845" s="86" t="s">
        <v>10403</v>
      </c>
      <c r="C845" s="87" t="s">
        <v>10405</v>
      </c>
      <c r="D845" s="87" t="s">
        <v>10406</v>
      </c>
      <c r="E845" s="87" t="s">
        <v>3072</v>
      </c>
      <c r="F845" s="87" t="s">
        <v>7513</v>
      </c>
      <c r="G845" s="87" t="s">
        <v>7402</v>
      </c>
      <c r="H845" s="87" t="s">
        <v>7418</v>
      </c>
      <c r="I845" s="87" t="str">
        <f>+IFERROR(VLOOKUP($H845,'[2]NHÂN VIÊN'!$B:$C,2,0),"")</f>
        <v>Trần Hạo Nhị</v>
      </c>
      <c r="J845" s="87" t="str">
        <f t="shared" si="15"/>
        <v>CO</v>
      </c>
      <c r="K845" s="87" t="s">
        <v>552</v>
      </c>
      <c r="L845" s="87" t="s">
        <v>10191</v>
      </c>
      <c r="M845" s="87" t="str">
        <f>+IFERROR(VLOOKUP($K845,'[2]NHÂN VIÊN'!$H:$I,2,0),"")</f>
        <v>Dương Thị Kim Hồng</v>
      </c>
      <c r="N845" s="88" t="s">
        <v>7437</v>
      </c>
      <c r="O845" s="82"/>
    </row>
    <row r="846" spans="1:15" hidden="1" x14ac:dyDescent="0.25">
      <c r="A846" s="90" t="s">
        <v>10408</v>
      </c>
      <c r="B846" s="89" t="s">
        <v>10407</v>
      </c>
      <c r="C846" s="90" t="s">
        <v>10409</v>
      </c>
      <c r="D846" s="90" t="s">
        <v>10410</v>
      </c>
      <c r="E846" s="90" t="s">
        <v>3072</v>
      </c>
      <c r="F846" s="90" t="s">
        <v>7499</v>
      </c>
      <c r="G846" s="90" t="s">
        <v>7402</v>
      </c>
      <c r="H846" s="91" t="s">
        <v>7436</v>
      </c>
      <c r="I846" s="91" t="str">
        <f>+IFERROR(VLOOKUP($H846,'[2]NHÂN VIÊN'!$B:$C,2,0),"")</f>
        <v>Nguyễn Quốc Thái</v>
      </c>
      <c r="J846" s="91" t="str">
        <f t="shared" si="15"/>
        <v>CO</v>
      </c>
      <c r="K846" s="91" t="s">
        <v>552</v>
      </c>
      <c r="L846" s="91" t="s">
        <v>10191</v>
      </c>
      <c r="M846" s="91" t="str">
        <f>+IFERROR(VLOOKUP($K846,'[2]NHÂN VIÊN'!$H:$I,2,0),"")</f>
        <v>Dương Thị Kim Hồng</v>
      </c>
      <c r="N846" s="92" t="s">
        <v>1837</v>
      </c>
      <c r="O846" s="82"/>
    </row>
    <row r="847" spans="1:15" hidden="1" x14ac:dyDescent="0.25">
      <c r="A847" s="90" t="s">
        <v>10412</v>
      </c>
      <c r="B847" s="89" t="s">
        <v>10411</v>
      </c>
      <c r="C847" s="90" t="s">
        <v>10413</v>
      </c>
      <c r="D847" s="90" t="s">
        <v>10414</v>
      </c>
      <c r="E847" s="90" t="s">
        <v>3072</v>
      </c>
      <c r="F847" s="90" t="s">
        <v>9474</v>
      </c>
      <c r="G847" s="90" t="s">
        <v>7402</v>
      </c>
      <c r="H847" s="91" t="s">
        <v>7411</v>
      </c>
      <c r="I847" s="91" t="str">
        <f>+IFERROR(VLOOKUP($H847,'[2]NHÂN VIÊN'!$B:$C,2,0),"")</f>
        <v>Nguyễn Văn Vinh</v>
      </c>
      <c r="J847" s="91" t="str">
        <f t="shared" si="15"/>
        <v>CO</v>
      </c>
      <c r="K847" s="91" t="s">
        <v>552</v>
      </c>
      <c r="L847" s="91" t="s">
        <v>10191</v>
      </c>
      <c r="M847" s="91" t="str">
        <f>+IFERROR(VLOOKUP($K847,'[2]NHÂN VIÊN'!$H:$I,2,0),"")</f>
        <v>Dương Thị Kim Hồng</v>
      </c>
      <c r="N847" s="92" t="s">
        <v>1837</v>
      </c>
      <c r="O847" s="82"/>
    </row>
    <row r="848" spans="1:15" hidden="1" x14ac:dyDescent="0.25">
      <c r="A848" s="90" t="s">
        <v>10416</v>
      </c>
      <c r="B848" s="89" t="s">
        <v>10415</v>
      </c>
      <c r="C848" s="90" t="s">
        <v>10417</v>
      </c>
      <c r="D848" s="90" t="s">
        <v>10418</v>
      </c>
      <c r="E848" s="90" t="s">
        <v>3072</v>
      </c>
      <c r="F848" s="90" t="s">
        <v>7442</v>
      </c>
      <c r="G848" s="90" t="s">
        <v>7402</v>
      </c>
      <c r="H848" s="91" t="s">
        <v>7403</v>
      </c>
      <c r="I848" s="91" t="str">
        <f>+IFERROR(VLOOKUP($H848,'[2]NHÂN VIÊN'!$B:$C,2,0),"")</f>
        <v>Hứa Thị Ngọc Thơ</v>
      </c>
      <c r="J848" s="91" t="str">
        <f t="shared" si="15"/>
        <v>CO</v>
      </c>
      <c r="K848" s="91" t="s">
        <v>552</v>
      </c>
      <c r="L848" s="91" t="s">
        <v>10191</v>
      </c>
      <c r="M848" s="91" t="str">
        <f>+IFERROR(VLOOKUP($K848,'[2]NHÂN VIÊN'!$H:$I,2,0),"")</f>
        <v>Dương Thị Kim Hồng</v>
      </c>
      <c r="N848" s="92" t="s">
        <v>1837</v>
      </c>
      <c r="O848" s="82"/>
    </row>
    <row r="849" spans="1:15" hidden="1" x14ac:dyDescent="0.25">
      <c r="A849" s="90" t="s">
        <v>10420</v>
      </c>
      <c r="B849" s="89" t="s">
        <v>10419</v>
      </c>
      <c r="C849" s="90" t="s">
        <v>10421</v>
      </c>
      <c r="D849" s="90" t="s">
        <v>10422</v>
      </c>
      <c r="E849" s="90" t="s">
        <v>3072</v>
      </c>
      <c r="F849" s="90" t="s">
        <v>7435</v>
      </c>
      <c r="G849" s="90" t="s">
        <v>7402</v>
      </c>
      <c r="H849" s="91" t="s">
        <v>7436</v>
      </c>
      <c r="I849" s="91" t="str">
        <f>+IFERROR(VLOOKUP($H849,'[2]NHÂN VIÊN'!$B:$C,2,0),"")</f>
        <v>Nguyễn Quốc Thái</v>
      </c>
      <c r="J849" s="91" t="str">
        <f t="shared" si="15"/>
        <v>CO</v>
      </c>
      <c r="K849" s="91" t="s">
        <v>552</v>
      </c>
      <c r="L849" s="91" t="s">
        <v>10191</v>
      </c>
      <c r="M849" s="91" t="str">
        <f>+IFERROR(VLOOKUP($K849,'[2]NHÂN VIÊN'!$H:$I,2,0),"")</f>
        <v>Dương Thị Kim Hồng</v>
      </c>
      <c r="N849" s="92" t="s">
        <v>1837</v>
      </c>
      <c r="O849" s="82"/>
    </row>
    <row r="850" spans="1:15" hidden="1" x14ac:dyDescent="0.25">
      <c r="A850" s="90" t="s">
        <v>10424</v>
      </c>
      <c r="B850" s="89" t="s">
        <v>10423</v>
      </c>
      <c r="C850" s="90" t="s">
        <v>10425</v>
      </c>
      <c r="D850" s="90" t="s">
        <v>10426</v>
      </c>
      <c r="E850" s="90" t="s">
        <v>3072</v>
      </c>
      <c r="F850" s="90" t="s">
        <v>7527</v>
      </c>
      <c r="G850" s="90" t="s">
        <v>7402</v>
      </c>
      <c r="H850" s="91" t="s">
        <v>7411</v>
      </c>
      <c r="I850" s="91" t="str">
        <f>+IFERROR(VLOOKUP($H850,'[2]NHÂN VIÊN'!$B:$C,2,0),"")</f>
        <v>Nguyễn Văn Vinh</v>
      </c>
      <c r="J850" s="91" t="str">
        <f t="shared" ref="J850:J913" si="16">+LEFT($B850,2)</f>
        <v>CO</v>
      </c>
      <c r="K850" s="91" t="s">
        <v>552</v>
      </c>
      <c r="L850" s="91" t="s">
        <v>10191</v>
      </c>
      <c r="M850" s="91" t="str">
        <f>+IFERROR(VLOOKUP($K850,'[2]NHÂN VIÊN'!$H:$I,2,0),"")</f>
        <v>Dương Thị Kim Hồng</v>
      </c>
      <c r="N850" s="92" t="s">
        <v>1837</v>
      </c>
      <c r="O850" s="82"/>
    </row>
    <row r="851" spans="1:15" hidden="1" x14ac:dyDescent="0.25">
      <c r="A851" s="90" t="s">
        <v>10428</v>
      </c>
      <c r="B851" s="89" t="s">
        <v>10427</v>
      </c>
      <c r="C851" s="90" t="s">
        <v>10429</v>
      </c>
      <c r="D851" s="90" t="s">
        <v>10430</v>
      </c>
      <c r="E851" s="90" t="s">
        <v>3072</v>
      </c>
      <c r="F851" s="90" t="s">
        <v>7490</v>
      </c>
      <c r="G851" s="90" t="s">
        <v>7402</v>
      </c>
      <c r="H851" s="91" t="s">
        <v>7418</v>
      </c>
      <c r="I851" s="91" t="str">
        <f>+IFERROR(VLOOKUP($H851,'[2]NHÂN VIÊN'!$B:$C,2,0),"")</f>
        <v>Trần Hạo Nhị</v>
      </c>
      <c r="J851" s="91" t="str">
        <f t="shared" si="16"/>
        <v>CO</v>
      </c>
      <c r="K851" s="91" t="s">
        <v>552</v>
      </c>
      <c r="L851" s="91" t="s">
        <v>10191</v>
      </c>
      <c r="M851" s="91" t="str">
        <f>+IFERROR(VLOOKUP($K851,'[2]NHÂN VIÊN'!$H:$I,2,0),"")</f>
        <v>Dương Thị Kim Hồng</v>
      </c>
      <c r="N851" s="92" t="s">
        <v>1837</v>
      </c>
      <c r="O851" s="82"/>
    </row>
    <row r="852" spans="1:15" hidden="1" x14ac:dyDescent="0.25">
      <c r="A852" s="90" t="s">
        <v>10432</v>
      </c>
      <c r="B852" s="89" t="s">
        <v>10431</v>
      </c>
      <c r="C852" s="90" t="s">
        <v>10433</v>
      </c>
      <c r="D852" s="90" t="s">
        <v>10434</v>
      </c>
      <c r="E852" s="90" t="s">
        <v>3072</v>
      </c>
      <c r="F852" s="90" t="s">
        <v>7442</v>
      </c>
      <c r="G852" s="90" t="s">
        <v>7402</v>
      </c>
      <c r="H852" s="91" t="s">
        <v>7403</v>
      </c>
      <c r="I852" s="91" t="str">
        <f>+IFERROR(VLOOKUP($H852,'[2]NHÂN VIÊN'!$B:$C,2,0),"")</f>
        <v>Hứa Thị Ngọc Thơ</v>
      </c>
      <c r="J852" s="91" t="str">
        <f t="shared" si="16"/>
        <v>CO</v>
      </c>
      <c r="K852" s="91" t="s">
        <v>552</v>
      </c>
      <c r="L852" s="91" t="s">
        <v>10191</v>
      </c>
      <c r="M852" s="91" t="str">
        <f>+IFERROR(VLOOKUP($K852,'[2]NHÂN VIÊN'!$H:$I,2,0),"")</f>
        <v>Dương Thị Kim Hồng</v>
      </c>
      <c r="N852" s="92" t="s">
        <v>1837</v>
      </c>
      <c r="O852" s="82"/>
    </row>
    <row r="853" spans="1:15" hidden="1" x14ac:dyDescent="0.25">
      <c r="A853" s="90" t="s">
        <v>10436</v>
      </c>
      <c r="B853" s="89" t="s">
        <v>10435</v>
      </c>
      <c r="C853" s="90" t="s">
        <v>10437</v>
      </c>
      <c r="D853" s="90" t="s">
        <v>10438</v>
      </c>
      <c r="E853" s="90" t="s">
        <v>3072</v>
      </c>
      <c r="F853" s="90" t="s">
        <v>7490</v>
      </c>
      <c r="G853" s="90" t="s">
        <v>7402</v>
      </c>
      <c r="H853" s="91" t="s">
        <v>7418</v>
      </c>
      <c r="I853" s="91" t="str">
        <f>+IFERROR(VLOOKUP($H853,'[2]NHÂN VIÊN'!$B:$C,2,0),"")</f>
        <v>Trần Hạo Nhị</v>
      </c>
      <c r="J853" s="91" t="str">
        <f t="shared" si="16"/>
        <v>CO</v>
      </c>
      <c r="K853" s="91" t="s">
        <v>552</v>
      </c>
      <c r="L853" s="91" t="s">
        <v>10191</v>
      </c>
      <c r="M853" s="91" t="str">
        <f>+IFERROR(VLOOKUP($K853,'[2]NHÂN VIÊN'!$H:$I,2,0),"")</f>
        <v>Dương Thị Kim Hồng</v>
      </c>
      <c r="N853" s="92" t="s">
        <v>1837</v>
      </c>
      <c r="O853" s="82"/>
    </row>
    <row r="854" spans="1:15" hidden="1" x14ac:dyDescent="0.25">
      <c r="A854" s="90" t="s">
        <v>10440</v>
      </c>
      <c r="B854" s="89" t="s">
        <v>10439</v>
      </c>
      <c r="C854" s="90" t="s">
        <v>10441</v>
      </c>
      <c r="D854" s="90" t="s">
        <v>10442</v>
      </c>
      <c r="E854" s="90" t="s">
        <v>10443</v>
      </c>
      <c r="F854" s="90" t="s">
        <v>7499</v>
      </c>
      <c r="G854" s="90" t="s">
        <v>7402</v>
      </c>
      <c r="H854" s="91" t="s">
        <v>7436</v>
      </c>
      <c r="I854" s="91" t="str">
        <f>+IFERROR(VLOOKUP($H854,'[2]NHÂN VIÊN'!$B:$C,2,0),"")</f>
        <v>Nguyễn Quốc Thái</v>
      </c>
      <c r="J854" s="91" t="str">
        <f t="shared" si="16"/>
        <v>CO</v>
      </c>
      <c r="K854" s="91" t="s">
        <v>552</v>
      </c>
      <c r="L854" s="91" t="s">
        <v>10191</v>
      </c>
      <c r="M854" s="91" t="str">
        <f>+IFERROR(VLOOKUP($K854,'[2]NHÂN VIÊN'!$H:$I,2,0),"")</f>
        <v>Dương Thị Kim Hồng</v>
      </c>
      <c r="N854" s="92" t="s">
        <v>1837</v>
      </c>
      <c r="O854" s="82"/>
    </row>
    <row r="855" spans="1:15" hidden="1" x14ac:dyDescent="0.25">
      <c r="A855" s="90" t="s">
        <v>10445</v>
      </c>
      <c r="B855" s="89" t="s">
        <v>10444</v>
      </c>
      <c r="C855" s="90" t="s">
        <v>10446</v>
      </c>
      <c r="D855" s="90" t="s">
        <v>10447</v>
      </c>
      <c r="E855" s="90" t="s">
        <v>3072</v>
      </c>
      <c r="F855" s="90" t="s">
        <v>7519</v>
      </c>
      <c r="G855" s="90" t="s">
        <v>7402</v>
      </c>
      <c r="H855" s="91" t="s">
        <v>7418</v>
      </c>
      <c r="I855" s="91" t="str">
        <f>+IFERROR(VLOOKUP($H855,'[2]NHÂN VIÊN'!$B:$C,2,0),"")</f>
        <v>Trần Hạo Nhị</v>
      </c>
      <c r="J855" s="91" t="str">
        <f t="shared" si="16"/>
        <v>CO</v>
      </c>
      <c r="K855" s="91" t="s">
        <v>552</v>
      </c>
      <c r="L855" s="91" t="s">
        <v>10191</v>
      </c>
      <c r="M855" s="91" t="str">
        <f>+IFERROR(VLOOKUP($K855,'[2]NHÂN VIÊN'!$H:$I,2,0),"")</f>
        <v>Dương Thị Kim Hồng</v>
      </c>
      <c r="N855" s="92" t="s">
        <v>1837</v>
      </c>
      <c r="O855" s="82"/>
    </row>
    <row r="856" spans="1:15" hidden="1" x14ac:dyDescent="0.25">
      <c r="A856" s="90" t="s">
        <v>10449</v>
      </c>
      <c r="B856" s="89" t="s">
        <v>10448</v>
      </c>
      <c r="C856" s="90" t="s">
        <v>10450</v>
      </c>
      <c r="D856" s="90" t="s">
        <v>10451</v>
      </c>
      <c r="E856" s="90" t="s">
        <v>3072</v>
      </c>
      <c r="F856" s="90" t="s">
        <v>7490</v>
      </c>
      <c r="G856" s="90" t="s">
        <v>7402</v>
      </c>
      <c r="H856" s="91" t="s">
        <v>7418</v>
      </c>
      <c r="I856" s="91" t="str">
        <f>+IFERROR(VLOOKUP($H856,'[2]NHÂN VIÊN'!$B:$C,2,0),"")</f>
        <v>Trần Hạo Nhị</v>
      </c>
      <c r="J856" s="91" t="str">
        <f t="shared" si="16"/>
        <v>CO</v>
      </c>
      <c r="K856" s="91" t="s">
        <v>552</v>
      </c>
      <c r="L856" s="91" t="s">
        <v>10191</v>
      </c>
      <c r="M856" s="91" t="str">
        <f>+IFERROR(VLOOKUP($K856,'[2]NHÂN VIÊN'!$H:$I,2,0),"")</f>
        <v>Dương Thị Kim Hồng</v>
      </c>
      <c r="N856" s="92" t="s">
        <v>1837</v>
      </c>
      <c r="O856" s="82"/>
    </row>
    <row r="857" spans="1:15" hidden="1" x14ac:dyDescent="0.25">
      <c r="A857" s="90" t="s">
        <v>10453</v>
      </c>
      <c r="B857" s="89" t="s">
        <v>10452</v>
      </c>
      <c r="C857" s="90" t="s">
        <v>10454</v>
      </c>
      <c r="D857" s="90" t="s">
        <v>10455</v>
      </c>
      <c r="E857" s="90" t="s">
        <v>3072</v>
      </c>
      <c r="F857" s="90" t="s">
        <v>7442</v>
      </c>
      <c r="G857" s="90" t="s">
        <v>7402</v>
      </c>
      <c r="H857" s="91" t="s">
        <v>7403</v>
      </c>
      <c r="I857" s="91" t="str">
        <f>+IFERROR(VLOOKUP($H857,'[2]NHÂN VIÊN'!$B:$C,2,0),"")</f>
        <v>Hứa Thị Ngọc Thơ</v>
      </c>
      <c r="J857" s="91" t="str">
        <f t="shared" si="16"/>
        <v>CO</v>
      </c>
      <c r="K857" s="91" t="s">
        <v>552</v>
      </c>
      <c r="L857" s="91" t="s">
        <v>10191</v>
      </c>
      <c r="M857" s="91" t="str">
        <f>+IFERROR(VLOOKUP($K857,'[2]NHÂN VIÊN'!$H:$I,2,0),"")</f>
        <v>Dương Thị Kim Hồng</v>
      </c>
      <c r="N857" s="92" t="s">
        <v>1837</v>
      </c>
      <c r="O857" s="82"/>
    </row>
    <row r="858" spans="1:15" hidden="1" x14ac:dyDescent="0.25">
      <c r="A858" s="90" t="s">
        <v>10457</v>
      </c>
      <c r="B858" s="89" t="s">
        <v>10456</v>
      </c>
      <c r="C858" s="90" t="s">
        <v>10458</v>
      </c>
      <c r="D858" s="90" t="s">
        <v>10459</v>
      </c>
      <c r="E858" s="90" t="s">
        <v>3072</v>
      </c>
      <c r="F858" s="90" t="s">
        <v>7690</v>
      </c>
      <c r="G858" s="90" t="s">
        <v>7402</v>
      </c>
      <c r="H858" s="91" t="s">
        <v>7418</v>
      </c>
      <c r="I858" s="91" t="str">
        <f>+IFERROR(VLOOKUP($H858,'[2]NHÂN VIÊN'!$B:$C,2,0),"")</f>
        <v>Trần Hạo Nhị</v>
      </c>
      <c r="J858" s="91" t="str">
        <f t="shared" si="16"/>
        <v>CO</v>
      </c>
      <c r="K858" s="91" t="s">
        <v>552</v>
      </c>
      <c r="L858" s="91" t="s">
        <v>10191</v>
      </c>
      <c r="M858" s="91" t="str">
        <f>+IFERROR(VLOOKUP($K858,'[2]NHÂN VIÊN'!$H:$I,2,0),"")</f>
        <v>Dương Thị Kim Hồng</v>
      </c>
      <c r="N858" s="92" t="s">
        <v>1837</v>
      </c>
      <c r="O858" s="82"/>
    </row>
    <row r="859" spans="1:15" hidden="1" x14ac:dyDescent="0.25">
      <c r="A859" s="90" t="s">
        <v>10461</v>
      </c>
      <c r="B859" s="89" t="s">
        <v>10460</v>
      </c>
      <c r="C859" s="90" t="s">
        <v>10462</v>
      </c>
      <c r="D859" s="90" t="s">
        <v>10463</v>
      </c>
      <c r="E859" s="90" t="s">
        <v>3072</v>
      </c>
      <c r="F859" s="90" t="s">
        <v>7527</v>
      </c>
      <c r="G859" s="90" t="s">
        <v>7402</v>
      </c>
      <c r="H859" s="91" t="s">
        <v>7411</v>
      </c>
      <c r="I859" s="91" t="str">
        <f>+IFERROR(VLOOKUP($H859,'[2]NHÂN VIÊN'!$B:$C,2,0),"")</f>
        <v>Nguyễn Văn Vinh</v>
      </c>
      <c r="J859" s="91" t="str">
        <f t="shared" si="16"/>
        <v>CO</v>
      </c>
      <c r="K859" s="91" t="s">
        <v>552</v>
      </c>
      <c r="L859" s="91" t="s">
        <v>10191</v>
      </c>
      <c r="M859" s="91" t="str">
        <f>+IFERROR(VLOOKUP($K859,'[2]NHÂN VIÊN'!$H:$I,2,0),"")</f>
        <v>Dương Thị Kim Hồng</v>
      </c>
      <c r="N859" s="92" t="s">
        <v>1837</v>
      </c>
      <c r="O859" s="82"/>
    </row>
    <row r="860" spans="1:15" hidden="1" x14ac:dyDescent="0.25">
      <c r="A860" s="90" t="s">
        <v>10465</v>
      </c>
      <c r="B860" s="89" t="s">
        <v>10464</v>
      </c>
      <c r="C860" s="90" t="s">
        <v>10466</v>
      </c>
      <c r="D860" s="90" t="s">
        <v>10467</v>
      </c>
      <c r="E860" s="90" t="s">
        <v>3072</v>
      </c>
      <c r="F860" s="90" t="s">
        <v>7527</v>
      </c>
      <c r="G860" s="90" t="s">
        <v>7402</v>
      </c>
      <c r="H860" s="91" t="s">
        <v>7411</v>
      </c>
      <c r="I860" s="91" t="str">
        <f>+IFERROR(VLOOKUP($H860,'[2]NHÂN VIÊN'!$B:$C,2,0),"")</f>
        <v>Nguyễn Văn Vinh</v>
      </c>
      <c r="J860" s="91" t="str">
        <f t="shared" si="16"/>
        <v>CO</v>
      </c>
      <c r="K860" s="91" t="s">
        <v>552</v>
      </c>
      <c r="L860" s="91" t="s">
        <v>10191</v>
      </c>
      <c r="M860" s="91" t="str">
        <f>+IFERROR(VLOOKUP($K860,'[2]NHÂN VIÊN'!$H:$I,2,0),"")</f>
        <v>Dương Thị Kim Hồng</v>
      </c>
      <c r="N860" s="92" t="s">
        <v>1837</v>
      </c>
      <c r="O860" s="82"/>
    </row>
    <row r="861" spans="1:15" hidden="1" x14ac:dyDescent="0.25">
      <c r="A861" s="87" t="s">
        <v>10469</v>
      </c>
      <c r="B861" s="86" t="s">
        <v>10468</v>
      </c>
      <c r="C861" s="87" t="s">
        <v>10470</v>
      </c>
      <c r="D861" s="87" t="s">
        <v>10471</v>
      </c>
      <c r="E861" s="87" t="s">
        <v>3072</v>
      </c>
      <c r="F861" s="87" t="s">
        <v>7690</v>
      </c>
      <c r="G861" s="87" t="s">
        <v>7402</v>
      </c>
      <c r="H861" s="87" t="s">
        <v>7418</v>
      </c>
      <c r="I861" s="87" t="str">
        <f>+IFERROR(VLOOKUP($H861,'[2]NHÂN VIÊN'!$B:$C,2,0),"")</f>
        <v>Trần Hạo Nhị</v>
      </c>
      <c r="J861" s="87" t="str">
        <f t="shared" si="16"/>
        <v>CO</v>
      </c>
      <c r="K861" s="87" t="s">
        <v>552</v>
      </c>
      <c r="L861" s="87" t="s">
        <v>10191</v>
      </c>
      <c r="M861" s="87" t="str">
        <f>+IFERROR(VLOOKUP($K861,'[2]NHÂN VIÊN'!$H:$I,2,0),"")</f>
        <v>Dương Thị Kim Hồng</v>
      </c>
      <c r="N861" s="88" t="s">
        <v>7437</v>
      </c>
      <c r="O861" s="82"/>
    </row>
    <row r="862" spans="1:15" hidden="1" x14ac:dyDescent="0.25">
      <c r="A862" s="90" t="s">
        <v>10473</v>
      </c>
      <c r="B862" s="89" t="s">
        <v>10472</v>
      </c>
      <c r="C862" s="90" t="s">
        <v>10474</v>
      </c>
      <c r="D862" s="90" t="s">
        <v>10475</v>
      </c>
      <c r="E862" s="90" t="s">
        <v>3072</v>
      </c>
      <c r="F862" s="90" t="s">
        <v>9474</v>
      </c>
      <c r="G862" s="90" t="s">
        <v>7402</v>
      </c>
      <c r="H862" s="91" t="s">
        <v>7411</v>
      </c>
      <c r="I862" s="91" t="str">
        <f>+IFERROR(VLOOKUP($H862,'[2]NHÂN VIÊN'!$B:$C,2,0),"")</f>
        <v>Nguyễn Văn Vinh</v>
      </c>
      <c r="J862" s="91" t="str">
        <f t="shared" si="16"/>
        <v>CO</v>
      </c>
      <c r="K862" s="91" t="s">
        <v>552</v>
      </c>
      <c r="L862" s="91" t="s">
        <v>10191</v>
      </c>
      <c r="M862" s="91" t="str">
        <f>+IFERROR(VLOOKUP($K862,'[2]NHÂN VIÊN'!$H:$I,2,0),"")</f>
        <v>Dương Thị Kim Hồng</v>
      </c>
      <c r="N862" s="92" t="s">
        <v>1837</v>
      </c>
      <c r="O862" s="82"/>
    </row>
    <row r="863" spans="1:15" hidden="1" x14ac:dyDescent="0.25">
      <c r="A863" s="90" t="s">
        <v>10477</v>
      </c>
      <c r="B863" s="89" t="s">
        <v>10476</v>
      </c>
      <c r="C863" s="90" t="s">
        <v>10478</v>
      </c>
      <c r="D863" s="90" t="s">
        <v>10479</v>
      </c>
      <c r="E863" s="90" t="s">
        <v>3072</v>
      </c>
      <c r="F863" s="90" t="s">
        <v>7527</v>
      </c>
      <c r="G863" s="90" t="s">
        <v>7402</v>
      </c>
      <c r="H863" s="91" t="s">
        <v>7411</v>
      </c>
      <c r="I863" s="91" t="str">
        <f>+IFERROR(VLOOKUP($H863,'[2]NHÂN VIÊN'!$B:$C,2,0),"")</f>
        <v>Nguyễn Văn Vinh</v>
      </c>
      <c r="J863" s="91" t="str">
        <f t="shared" si="16"/>
        <v>CO</v>
      </c>
      <c r="K863" s="91" t="s">
        <v>552</v>
      </c>
      <c r="L863" s="91" t="s">
        <v>10191</v>
      </c>
      <c r="M863" s="91" t="str">
        <f>+IFERROR(VLOOKUP($K863,'[2]NHÂN VIÊN'!$H:$I,2,0),"")</f>
        <v>Dương Thị Kim Hồng</v>
      </c>
      <c r="N863" s="92" t="s">
        <v>1837</v>
      </c>
      <c r="O863" s="82"/>
    </row>
    <row r="864" spans="1:15" hidden="1" x14ac:dyDescent="0.25">
      <c r="A864" s="90" t="s">
        <v>10481</v>
      </c>
      <c r="B864" s="89" t="s">
        <v>10480</v>
      </c>
      <c r="C864" s="90" t="s">
        <v>10482</v>
      </c>
      <c r="D864" s="90" t="s">
        <v>10483</v>
      </c>
      <c r="E864" s="90" t="s">
        <v>3072</v>
      </c>
      <c r="F864" s="90" t="s">
        <v>7527</v>
      </c>
      <c r="G864" s="90" t="s">
        <v>7402</v>
      </c>
      <c r="H864" s="91" t="s">
        <v>7411</v>
      </c>
      <c r="I864" s="91" t="str">
        <f>+IFERROR(VLOOKUP($H864,'[2]NHÂN VIÊN'!$B:$C,2,0),"")</f>
        <v>Nguyễn Văn Vinh</v>
      </c>
      <c r="J864" s="91" t="str">
        <f t="shared" si="16"/>
        <v>CO</v>
      </c>
      <c r="K864" s="91" t="s">
        <v>552</v>
      </c>
      <c r="L864" s="91" t="s">
        <v>10191</v>
      </c>
      <c r="M864" s="91" t="str">
        <f>+IFERROR(VLOOKUP($K864,'[2]NHÂN VIÊN'!$H:$I,2,0),"")</f>
        <v>Dương Thị Kim Hồng</v>
      </c>
      <c r="N864" s="92" t="s">
        <v>1837</v>
      </c>
      <c r="O864" s="82"/>
    </row>
    <row r="865" spans="1:15" hidden="1" x14ac:dyDescent="0.25">
      <c r="A865" s="90" t="s">
        <v>10485</v>
      </c>
      <c r="B865" s="89" t="s">
        <v>10484</v>
      </c>
      <c r="C865" s="90" t="s">
        <v>10486</v>
      </c>
      <c r="D865" s="90" t="s">
        <v>10487</v>
      </c>
      <c r="E865" s="90" t="s">
        <v>3072</v>
      </c>
      <c r="F865" s="90" t="s">
        <v>7527</v>
      </c>
      <c r="G865" s="90" t="s">
        <v>7402</v>
      </c>
      <c r="H865" s="91" t="s">
        <v>7411</v>
      </c>
      <c r="I865" s="91" t="str">
        <f>+IFERROR(VLOOKUP($H865,'[2]NHÂN VIÊN'!$B:$C,2,0),"")</f>
        <v>Nguyễn Văn Vinh</v>
      </c>
      <c r="J865" s="91" t="str">
        <f t="shared" si="16"/>
        <v>CO</v>
      </c>
      <c r="K865" s="91" t="s">
        <v>552</v>
      </c>
      <c r="L865" s="91" t="s">
        <v>10191</v>
      </c>
      <c r="M865" s="91" t="str">
        <f>+IFERROR(VLOOKUP($K865,'[2]NHÂN VIÊN'!$H:$I,2,0),"")</f>
        <v>Dương Thị Kim Hồng</v>
      </c>
      <c r="N865" s="92" t="s">
        <v>1837</v>
      </c>
      <c r="O865" s="82"/>
    </row>
    <row r="866" spans="1:15" hidden="1" x14ac:dyDescent="0.25">
      <c r="A866" s="90" t="s">
        <v>10489</v>
      </c>
      <c r="B866" s="89" t="s">
        <v>10488</v>
      </c>
      <c r="C866" s="90" t="s">
        <v>10490</v>
      </c>
      <c r="D866" s="90" t="s">
        <v>10491</v>
      </c>
      <c r="E866" s="90" t="s">
        <v>3072</v>
      </c>
      <c r="F866" s="90" t="s">
        <v>7527</v>
      </c>
      <c r="G866" s="90" t="s">
        <v>7402</v>
      </c>
      <c r="H866" s="91" t="s">
        <v>7411</v>
      </c>
      <c r="I866" s="91" t="str">
        <f>+IFERROR(VLOOKUP($H866,'[2]NHÂN VIÊN'!$B:$C,2,0),"")</f>
        <v>Nguyễn Văn Vinh</v>
      </c>
      <c r="J866" s="91" t="str">
        <f t="shared" si="16"/>
        <v>CO</v>
      </c>
      <c r="K866" s="91" t="s">
        <v>552</v>
      </c>
      <c r="L866" s="91" t="s">
        <v>10191</v>
      </c>
      <c r="M866" s="91" t="str">
        <f>+IFERROR(VLOOKUP($K866,'[2]NHÂN VIÊN'!$H:$I,2,0),"")</f>
        <v>Dương Thị Kim Hồng</v>
      </c>
      <c r="N866" s="92" t="s">
        <v>1837</v>
      </c>
      <c r="O866" s="82"/>
    </row>
    <row r="867" spans="1:15" hidden="1" x14ac:dyDescent="0.25">
      <c r="A867" s="90" t="s">
        <v>10493</v>
      </c>
      <c r="B867" s="89" t="s">
        <v>10492</v>
      </c>
      <c r="C867" s="90" t="s">
        <v>10494</v>
      </c>
      <c r="D867" s="90" t="s">
        <v>10495</v>
      </c>
      <c r="E867" s="90" t="s">
        <v>3072</v>
      </c>
      <c r="F867" s="90" t="s">
        <v>7690</v>
      </c>
      <c r="G867" s="90" t="s">
        <v>7402</v>
      </c>
      <c r="H867" s="91" t="s">
        <v>7418</v>
      </c>
      <c r="I867" s="91" t="str">
        <f>+IFERROR(VLOOKUP($H867,'[2]NHÂN VIÊN'!$B:$C,2,0),"")</f>
        <v>Trần Hạo Nhị</v>
      </c>
      <c r="J867" s="91" t="str">
        <f t="shared" si="16"/>
        <v>CO</v>
      </c>
      <c r="K867" s="91" t="s">
        <v>552</v>
      </c>
      <c r="L867" s="91" t="s">
        <v>10191</v>
      </c>
      <c r="M867" s="91" t="str">
        <f>+IFERROR(VLOOKUP($K867,'[2]NHÂN VIÊN'!$H:$I,2,0),"")</f>
        <v>Dương Thị Kim Hồng</v>
      </c>
      <c r="N867" s="92" t="s">
        <v>1837</v>
      </c>
      <c r="O867" s="82"/>
    </row>
    <row r="868" spans="1:15" hidden="1" x14ac:dyDescent="0.25">
      <c r="A868" s="90" t="s">
        <v>10497</v>
      </c>
      <c r="B868" s="89" t="s">
        <v>10496</v>
      </c>
      <c r="C868" s="90" t="s">
        <v>10498</v>
      </c>
      <c r="D868" s="90" t="s">
        <v>10499</v>
      </c>
      <c r="E868" s="90" t="s">
        <v>3072</v>
      </c>
      <c r="F868" s="90" t="s">
        <v>7666</v>
      </c>
      <c r="G868" s="90" t="s">
        <v>7402</v>
      </c>
      <c r="H868" s="91" t="s">
        <v>7403</v>
      </c>
      <c r="I868" s="91" t="str">
        <f>+IFERROR(VLOOKUP($H868,'[2]NHÂN VIÊN'!$B:$C,2,0),"")</f>
        <v>Hứa Thị Ngọc Thơ</v>
      </c>
      <c r="J868" s="91" t="str">
        <f t="shared" si="16"/>
        <v>CO</v>
      </c>
      <c r="K868" s="91" t="s">
        <v>552</v>
      </c>
      <c r="L868" s="91" t="s">
        <v>10191</v>
      </c>
      <c r="M868" s="91" t="str">
        <f>+IFERROR(VLOOKUP($K868,'[2]NHÂN VIÊN'!$H:$I,2,0),"")</f>
        <v>Dương Thị Kim Hồng</v>
      </c>
      <c r="N868" s="92" t="s">
        <v>1837</v>
      </c>
      <c r="O868" s="82"/>
    </row>
    <row r="869" spans="1:15" hidden="1" x14ac:dyDescent="0.25">
      <c r="A869" s="90" t="s">
        <v>10501</v>
      </c>
      <c r="B869" s="89" t="s">
        <v>10500</v>
      </c>
      <c r="C869" s="90" t="s">
        <v>10502</v>
      </c>
      <c r="D869" s="90" t="s">
        <v>10503</v>
      </c>
      <c r="E869" s="90" t="s">
        <v>3072</v>
      </c>
      <c r="F869" s="90" t="s">
        <v>7690</v>
      </c>
      <c r="G869" s="90" t="s">
        <v>7402</v>
      </c>
      <c r="H869" s="91" t="s">
        <v>7418</v>
      </c>
      <c r="I869" s="91" t="str">
        <f>+IFERROR(VLOOKUP($H869,'[2]NHÂN VIÊN'!$B:$C,2,0),"")</f>
        <v>Trần Hạo Nhị</v>
      </c>
      <c r="J869" s="91" t="str">
        <f t="shared" si="16"/>
        <v>CO</v>
      </c>
      <c r="K869" s="91" t="s">
        <v>552</v>
      </c>
      <c r="L869" s="91" t="s">
        <v>10191</v>
      </c>
      <c r="M869" s="91" t="str">
        <f>+IFERROR(VLOOKUP($K869,'[2]NHÂN VIÊN'!$H:$I,2,0),"")</f>
        <v>Dương Thị Kim Hồng</v>
      </c>
      <c r="N869" s="92" t="s">
        <v>1837</v>
      </c>
      <c r="O869" s="82"/>
    </row>
    <row r="870" spans="1:15" hidden="1" x14ac:dyDescent="0.25">
      <c r="A870" s="90" t="s">
        <v>10505</v>
      </c>
      <c r="B870" s="89" t="s">
        <v>10504</v>
      </c>
      <c r="C870" s="90" t="s">
        <v>10506</v>
      </c>
      <c r="D870" s="90" t="s">
        <v>10507</v>
      </c>
      <c r="E870" s="90" t="s">
        <v>3072</v>
      </c>
      <c r="F870" s="90" t="s">
        <v>7417</v>
      </c>
      <c r="G870" s="90" t="s">
        <v>7402</v>
      </c>
      <c r="H870" s="91" t="s">
        <v>7418</v>
      </c>
      <c r="I870" s="91" t="str">
        <f>+IFERROR(VLOOKUP($H870,'[2]NHÂN VIÊN'!$B:$C,2,0),"")</f>
        <v>Trần Hạo Nhị</v>
      </c>
      <c r="J870" s="91" t="str">
        <f t="shared" si="16"/>
        <v>CO</v>
      </c>
      <c r="K870" s="91" t="s">
        <v>552</v>
      </c>
      <c r="L870" s="91" t="s">
        <v>10191</v>
      </c>
      <c r="M870" s="91" t="str">
        <f>+IFERROR(VLOOKUP($K870,'[2]NHÂN VIÊN'!$H:$I,2,0),"")</f>
        <v>Dương Thị Kim Hồng</v>
      </c>
      <c r="N870" s="92" t="s">
        <v>1837</v>
      </c>
      <c r="O870" s="82"/>
    </row>
    <row r="871" spans="1:15" hidden="1" x14ac:dyDescent="0.25">
      <c r="A871" s="90" t="s">
        <v>10509</v>
      </c>
      <c r="B871" s="89" t="s">
        <v>10508</v>
      </c>
      <c r="C871" s="90" t="s">
        <v>10510</v>
      </c>
      <c r="D871" s="90" t="s">
        <v>10511</v>
      </c>
      <c r="E871" s="90" t="s">
        <v>3072</v>
      </c>
      <c r="F871" s="90" t="s">
        <v>7490</v>
      </c>
      <c r="G871" s="90" t="s">
        <v>7402</v>
      </c>
      <c r="H871" s="91" t="s">
        <v>7418</v>
      </c>
      <c r="I871" s="91" t="str">
        <f>+IFERROR(VLOOKUP($H871,'[2]NHÂN VIÊN'!$B:$C,2,0),"")</f>
        <v>Trần Hạo Nhị</v>
      </c>
      <c r="J871" s="91" t="str">
        <f t="shared" si="16"/>
        <v>CO</v>
      </c>
      <c r="K871" s="91" t="s">
        <v>552</v>
      </c>
      <c r="L871" s="91" t="s">
        <v>10191</v>
      </c>
      <c r="M871" s="91" t="str">
        <f>+IFERROR(VLOOKUP($K871,'[2]NHÂN VIÊN'!$H:$I,2,0),"")</f>
        <v>Dương Thị Kim Hồng</v>
      </c>
      <c r="N871" s="92" t="s">
        <v>1837</v>
      </c>
      <c r="O871" s="82"/>
    </row>
    <row r="872" spans="1:15" hidden="1" x14ac:dyDescent="0.25">
      <c r="A872" s="90" t="s">
        <v>10513</v>
      </c>
      <c r="B872" s="89" t="s">
        <v>10512</v>
      </c>
      <c r="C872" s="90" t="s">
        <v>10514</v>
      </c>
      <c r="D872" s="90" t="s">
        <v>10515</v>
      </c>
      <c r="E872" s="90" t="s">
        <v>3072</v>
      </c>
      <c r="F872" s="90" t="s">
        <v>7499</v>
      </c>
      <c r="G872" s="90" t="s">
        <v>7402</v>
      </c>
      <c r="H872" s="91" t="s">
        <v>7436</v>
      </c>
      <c r="I872" s="91" t="str">
        <f>+IFERROR(VLOOKUP($H872,'[2]NHÂN VIÊN'!$B:$C,2,0),"")</f>
        <v>Nguyễn Quốc Thái</v>
      </c>
      <c r="J872" s="91" t="str">
        <f t="shared" si="16"/>
        <v>CO</v>
      </c>
      <c r="K872" s="91" t="s">
        <v>552</v>
      </c>
      <c r="L872" s="91" t="s">
        <v>10191</v>
      </c>
      <c r="M872" s="91" t="str">
        <f>+IFERROR(VLOOKUP($K872,'[2]NHÂN VIÊN'!$H:$I,2,0),"")</f>
        <v>Dương Thị Kim Hồng</v>
      </c>
      <c r="N872" s="92" t="s">
        <v>1837</v>
      </c>
      <c r="O872" s="82"/>
    </row>
    <row r="873" spans="1:15" hidden="1" x14ac:dyDescent="0.25">
      <c r="A873" s="90" t="s">
        <v>10517</v>
      </c>
      <c r="B873" s="89" t="s">
        <v>10516</v>
      </c>
      <c r="C873" s="90" t="s">
        <v>10518</v>
      </c>
      <c r="D873" s="90" t="s">
        <v>10519</v>
      </c>
      <c r="E873" s="90" t="s">
        <v>3072</v>
      </c>
      <c r="F873" s="90" t="s">
        <v>7519</v>
      </c>
      <c r="G873" s="90" t="s">
        <v>7402</v>
      </c>
      <c r="H873" s="91" t="s">
        <v>7418</v>
      </c>
      <c r="I873" s="91" t="str">
        <f>+IFERROR(VLOOKUP($H873,'[2]NHÂN VIÊN'!$B:$C,2,0),"")</f>
        <v>Trần Hạo Nhị</v>
      </c>
      <c r="J873" s="91" t="str">
        <f t="shared" si="16"/>
        <v>CO</v>
      </c>
      <c r="K873" s="91" t="s">
        <v>552</v>
      </c>
      <c r="L873" s="91" t="s">
        <v>10191</v>
      </c>
      <c r="M873" s="91" t="str">
        <f>+IFERROR(VLOOKUP($K873,'[2]NHÂN VIÊN'!$H:$I,2,0),"")</f>
        <v>Dương Thị Kim Hồng</v>
      </c>
      <c r="N873" s="92" t="s">
        <v>1837</v>
      </c>
      <c r="O873" s="82"/>
    </row>
    <row r="874" spans="1:15" hidden="1" x14ac:dyDescent="0.25">
      <c r="A874" s="90" t="s">
        <v>10521</v>
      </c>
      <c r="B874" s="89" t="s">
        <v>10520</v>
      </c>
      <c r="C874" s="90" t="s">
        <v>10522</v>
      </c>
      <c r="D874" s="90" t="s">
        <v>10523</v>
      </c>
      <c r="E874" s="90" t="s">
        <v>3072</v>
      </c>
      <c r="F874" s="90" t="s">
        <v>7938</v>
      </c>
      <c r="G874" s="90" t="s">
        <v>7402</v>
      </c>
      <c r="H874" s="91" t="s">
        <v>7436</v>
      </c>
      <c r="I874" s="91" t="str">
        <f>+IFERROR(VLOOKUP($H874,'[2]NHÂN VIÊN'!$B:$C,2,0),"")</f>
        <v>Nguyễn Quốc Thái</v>
      </c>
      <c r="J874" s="91" t="str">
        <f t="shared" si="16"/>
        <v>CO</v>
      </c>
      <c r="K874" s="91" t="s">
        <v>552</v>
      </c>
      <c r="L874" s="91" t="s">
        <v>10191</v>
      </c>
      <c r="M874" s="91" t="str">
        <f>+IFERROR(VLOOKUP($K874,'[2]NHÂN VIÊN'!$H:$I,2,0),"")</f>
        <v>Dương Thị Kim Hồng</v>
      </c>
      <c r="N874" s="92" t="s">
        <v>1837</v>
      </c>
      <c r="O874" s="82"/>
    </row>
    <row r="875" spans="1:15" hidden="1" x14ac:dyDescent="0.25">
      <c r="A875" s="90" t="s">
        <v>10525</v>
      </c>
      <c r="B875" s="89" t="s">
        <v>10524</v>
      </c>
      <c r="C875" s="90" t="s">
        <v>10526</v>
      </c>
      <c r="D875" s="90" t="s">
        <v>10527</v>
      </c>
      <c r="E875" s="90" t="s">
        <v>3072</v>
      </c>
      <c r="F875" s="90" t="s">
        <v>7442</v>
      </c>
      <c r="G875" s="90" t="s">
        <v>7402</v>
      </c>
      <c r="H875" s="91" t="s">
        <v>7403</v>
      </c>
      <c r="I875" s="91" t="str">
        <f>+IFERROR(VLOOKUP($H875,'[2]NHÂN VIÊN'!$B:$C,2,0),"")</f>
        <v>Hứa Thị Ngọc Thơ</v>
      </c>
      <c r="J875" s="91" t="str">
        <f t="shared" si="16"/>
        <v>CO</v>
      </c>
      <c r="K875" s="91" t="s">
        <v>552</v>
      </c>
      <c r="L875" s="91" t="s">
        <v>10191</v>
      </c>
      <c r="M875" s="91" t="str">
        <f>+IFERROR(VLOOKUP($K875,'[2]NHÂN VIÊN'!$H:$I,2,0),"")</f>
        <v>Dương Thị Kim Hồng</v>
      </c>
      <c r="N875" s="92" t="s">
        <v>1837</v>
      </c>
      <c r="O875" s="82"/>
    </row>
    <row r="876" spans="1:15" hidden="1" x14ac:dyDescent="0.25">
      <c r="A876" s="90" t="s">
        <v>10529</v>
      </c>
      <c r="B876" s="89" t="s">
        <v>10528</v>
      </c>
      <c r="C876" s="90" t="s">
        <v>10530</v>
      </c>
      <c r="D876" s="90" t="s">
        <v>10531</v>
      </c>
      <c r="E876" s="90" t="s">
        <v>3072</v>
      </c>
      <c r="F876" s="90" t="s">
        <v>7527</v>
      </c>
      <c r="G876" s="90" t="s">
        <v>7402</v>
      </c>
      <c r="H876" s="91" t="s">
        <v>7411</v>
      </c>
      <c r="I876" s="91" t="str">
        <f>+IFERROR(VLOOKUP($H876,'[2]NHÂN VIÊN'!$B:$C,2,0),"")</f>
        <v>Nguyễn Văn Vinh</v>
      </c>
      <c r="J876" s="91" t="str">
        <f t="shared" si="16"/>
        <v>CO</v>
      </c>
      <c r="K876" s="91" t="s">
        <v>552</v>
      </c>
      <c r="L876" s="91" t="s">
        <v>10191</v>
      </c>
      <c r="M876" s="91" t="str">
        <f>+IFERROR(VLOOKUP($K876,'[2]NHÂN VIÊN'!$H:$I,2,0),"")</f>
        <v>Dương Thị Kim Hồng</v>
      </c>
      <c r="N876" s="92" t="s">
        <v>1837</v>
      </c>
      <c r="O876" s="82"/>
    </row>
    <row r="877" spans="1:15" hidden="1" x14ac:dyDescent="0.25">
      <c r="A877" s="90" t="s">
        <v>10533</v>
      </c>
      <c r="B877" s="89" t="s">
        <v>10532</v>
      </c>
      <c r="C877" s="90" t="s">
        <v>10534</v>
      </c>
      <c r="D877" s="90" t="s">
        <v>10535</v>
      </c>
      <c r="E877" s="90" t="s">
        <v>3072</v>
      </c>
      <c r="F877" s="90" t="s">
        <v>9474</v>
      </c>
      <c r="G877" s="90" t="s">
        <v>7402</v>
      </c>
      <c r="H877" s="91" t="s">
        <v>7411</v>
      </c>
      <c r="I877" s="91" t="str">
        <f>+IFERROR(VLOOKUP($H877,'[2]NHÂN VIÊN'!$B:$C,2,0),"")</f>
        <v>Nguyễn Văn Vinh</v>
      </c>
      <c r="J877" s="91" t="str">
        <f t="shared" si="16"/>
        <v>CO</v>
      </c>
      <c r="K877" s="91" t="s">
        <v>552</v>
      </c>
      <c r="L877" s="91" t="s">
        <v>10191</v>
      </c>
      <c r="M877" s="91" t="str">
        <f>+IFERROR(VLOOKUP($K877,'[2]NHÂN VIÊN'!$H:$I,2,0),"")</f>
        <v>Dương Thị Kim Hồng</v>
      </c>
      <c r="N877" s="92" t="s">
        <v>1837</v>
      </c>
      <c r="O877" s="82"/>
    </row>
    <row r="878" spans="1:15" hidden="1" x14ac:dyDescent="0.25">
      <c r="A878" s="90" t="s">
        <v>10537</v>
      </c>
      <c r="B878" s="89" t="s">
        <v>10536</v>
      </c>
      <c r="C878" s="90" t="s">
        <v>10538</v>
      </c>
      <c r="D878" s="90" t="s">
        <v>10539</v>
      </c>
      <c r="E878" s="90" t="s">
        <v>3072</v>
      </c>
      <c r="F878" s="90" t="s">
        <v>7459</v>
      </c>
      <c r="G878" s="90" t="s">
        <v>7402</v>
      </c>
      <c r="H878" s="91" t="s">
        <v>7403</v>
      </c>
      <c r="I878" s="91" t="str">
        <f>+IFERROR(VLOOKUP($H878,'[2]NHÂN VIÊN'!$B:$C,2,0),"")</f>
        <v>Hứa Thị Ngọc Thơ</v>
      </c>
      <c r="J878" s="91" t="str">
        <f t="shared" si="16"/>
        <v>CO</v>
      </c>
      <c r="K878" s="91" t="s">
        <v>552</v>
      </c>
      <c r="L878" s="91" t="s">
        <v>10191</v>
      </c>
      <c r="M878" s="91" t="str">
        <f>+IFERROR(VLOOKUP($K878,'[2]NHÂN VIÊN'!$H:$I,2,0),"")</f>
        <v>Dương Thị Kim Hồng</v>
      </c>
      <c r="N878" s="92" t="s">
        <v>1837</v>
      </c>
      <c r="O878" s="82"/>
    </row>
    <row r="879" spans="1:15" hidden="1" x14ac:dyDescent="0.25">
      <c r="A879" s="90" t="s">
        <v>10541</v>
      </c>
      <c r="B879" s="89" t="s">
        <v>10540</v>
      </c>
      <c r="C879" s="90" t="s">
        <v>10542</v>
      </c>
      <c r="D879" s="90" t="s">
        <v>10543</v>
      </c>
      <c r="E879" s="90" t="s">
        <v>3072</v>
      </c>
      <c r="F879" s="90" t="s">
        <v>9474</v>
      </c>
      <c r="G879" s="90" t="s">
        <v>7402</v>
      </c>
      <c r="H879" s="91" t="s">
        <v>7411</v>
      </c>
      <c r="I879" s="91" t="str">
        <f>+IFERROR(VLOOKUP($H879,'[2]NHÂN VIÊN'!$B:$C,2,0),"")</f>
        <v>Nguyễn Văn Vinh</v>
      </c>
      <c r="J879" s="91" t="str">
        <f t="shared" si="16"/>
        <v>CO</v>
      </c>
      <c r="K879" s="91" t="s">
        <v>552</v>
      </c>
      <c r="L879" s="91" t="s">
        <v>10191</v>
      </c>
      <c r="M879" s="91" t="str">
        <f>+IFERROR(VLOOKUP($K879,'[2]NHÂN VIÊN'!$H:$I,2,0),"")</f>
        <v>Dương Thị Kim Hồng</v>
      </c>
      <c r="N879" s="92" t="s">
        <v>1837</v>
      </c>
      <c r="O879" s="82"/>
    </row>
    <row r="880" spans="1:15" hidden="1" x14ac:dyDescent="0.25">
      <c r="A880" s="90" t="s">
        <v>10545</v>
      </c>
      <c r="B880" s="89" t="s">
        <v>10544</v>
      </c>
      <c r="C880" s="90" t="s">
        <v>10546</v>
      </c>
      <c r="D880" s="90" t="s">
        <v>10547</v>
      </c>
      <c r="E880" s="90" t="s">
        <v>3072</v>
      </c>
      <c r="F880" s="90" t="s">
        <v>7401</v>
      </c>
      <c r="G880" s="90" t="s">
        <v>7402</v>
      </c>
      <c r="H880" s="91" t="s">
        <v>7403</v>
      </c>
      <c r="I880" s="91" t="str">
        <f>+IFERROR(VLOOKUP($H880,'[2]NHÂN VIÊN'!$B:$C,2,0),"")</f>
        <v>Hứa Thị Ngọc Thơ</v>
      </c>
      <c r="J880" s="91" t="str">
        <f t="shared" si="16"/>
        <v>CO</v>
      </c>
      <c r="K880" s="91" t="s">
        <v>552</v>
      </c>
      <c r="L880" s="91" t="s">
        <v>10191</v>
      </c>
      <c r="M880" s="91" t="str">
        <f>+IFERROR(VLOOKUP($K880,'[2]NHÂN VIÊN'!$H:$I,2,0),"")</f>
        <v>Dương Thị Kim Hồng</v>
      </c>
      <c r="N880" s="92" t="s">
        <v>1837</v>
      </c>
      <c r="O880" s="82"/>
    </row>
    <row r="881" spans="1:15" hidden="1" x14ac:dyDescent="0.25">
      <c r="A881" s="90" t="s">
        <v>10549</v>
      </c>
      <c r="B881" s="89" t="s">
        <v>10548</v>
      </c>
      <c r="C881" s="90" t="s">
        <v>10550</v>
      </c>
      <c r="D881" s="90" t="s">
        <v>10551</v>
      </c>
      <c r="E881" s="90" t="s">
        <v>10443</v>
      </c>
      <c r="F881" s="90" t="s">
        <v>7485</v>
      </c>
      <c r="G881" s="90" t="s">
        <v>7402</v>
      </c>
      <c r="H881" s="91" t="s">
        <v>7411</v>
      </c>
      <c r="I881" s="91" t="str">
        <f>+IFERROR(VLOOKUP($H881,'[2]NHÂN VIÊN'!$B:$C,2,0),"")</f>
        <v>Nguyễn Văn Vinh</v>
      </c>
      <c r="J881" s="91" t="str">
        <f t="shared" si="16"/>
        <v>CO</v>
      </c>
      <c r="K881" s="91" t="s">
        <v>552</v>
      </c>
      <c r="L881" s="91" t="s">
        <v>10191</v>
      </c>
      <c r="M881" s="91" t="str">
        <f>+IFERROR(VLOOKUP($K881,'[2]NHÂN VIÊN'!$H:$I,2,0),"")</f>
        <v>Dương Thị Kim Hồng</v>
      </c>
      <c r="N881" s="92" t="s">
        <v>1837</v>
      </c>
      <c r="O881" s="82"/>
    </row>
    <row r="882" spans="1:15" hidden="1" x14ac:dyDescent="0.25">
      <c r="A882" s="90" t="s">
        <v>10553</v>
      </c>
      <c r="B882" s="89" t="s">
        <v>10552</v>
      </c>
      <c r="C882" s="90" t="s">
        <v>10554</v>
      </c>
      <c r="D882" s="90" t="s">
        <v>10555</v>
      </c>
      <c r="E882" s="90" t="s">
        <v>3072</v>
      </c>
      <c r="F882" s="90" t="s">
        <v>7490</v>
      </c>
      <c r="G882" s="90" t="s">
        <v>7402</v>
      </c>
      <c r="H882" s="91" t="s">
        <v>7418</v>
      </c>
      <c r="I882" s="91" t="str">
        <f>+IFERROR(VLOOKUP($H882,'[2]NHÂN VIÊN'!$B:$C,2,0),"")</f>
        <v>Trần Hạo Nhị</v>
      </c>
      <c r="J882" s="91" t="str">
        <f t="shared" si="16"/>
        <v>CO</v>
      </c>
      <c r="K882" s="91" t="s">
        <v>552</v>
      </c>
      <c r="L882" s="91" t="s">
        <v>10191</v>
      </c>
      <c r="M882" s="91" t="str">
        <f>+IFERROR(VLOOKUP($K882,'[2]NHÂN VIÊN'!$H:$I,2,0),"")</f>
        <v>Dương Thị Kim Hồng</v>
      </c>
      <c r="N882" s="92" t="s">
        <v>1837</v>
      </c>
      <c r="O882" s="82"/>
    </row>
    <row r="883" spans="1:15" hidden="1" x14ac:dyDescent="0.25">
      <c r="A883" s="90" t="s">
        <v>10557</v>
      </c>
      <c r="B883" s="89" t="s">
        <v>10556</v>
      </c>
      <c r="C883" s="90" t="s">
        <v>10558</v>
      </c>
      <c r="D883" s="90" t="s">
        <v>10559</v>
      </c>
      <c r="E883" s="90" t="s">
        <v>3072</v>
      </c>
      <c r="F883" s="90" t="s">
        <v>7519</v>
      </c>
      <c r="G883" s="90" t="s">
        <v>7402</v>
      </c>
      <c r="H883" s="91" t="s">
        <v>7418</v>
      </c>
      <c r="I883" s="91" t="str">
        <f>+IFERROR(VLOOKUP($H883,'[2]NHÂN VIÊN'!$B:$C,2,0),"")</f>
        <v>Trần Hạo Nhị</v>
      </c>
      <c r="J883" s="91" t="str">
        <f t="shared" si="16"/>
        <v>CO</v>
      </c>
      <c r="K883" s="91" t="s">
        <v>552</v>
      </c>
      <c r="L883" s="91" t="s">
        <v>10191</v>
      </c>
      <c r="M883" s="91" t="str">
        <f>+IFERROR(VLOOKUP($K883,'[2]NHÂN VIÊN'!$H:$I,2,0),"")</f>
        <v>Dương Thị Kim Hồng</v>
      </c>
      <c r="N883" s="92" t="s">
        <v>1837</v>
      </c>
      <c r="O883" s="82"/>
    </row>
    <row r="884" spans="1:15" hidden="1" x14ac:dyDescent="0.25">
      <c r="A884" s="90" t="s">
        <v>10561</v>
      </c>
      <c r="B884" s="89" t="s">
        <v>10560</v>
      </c>
      <c r="C884" s="90" t="s">
        <v>10562</v>
      </c>
      <c r="D884" s="90" t="s">
        <v>10563</v>
      </c>
      <c r="E884" s="90" t="s">
        <v>3072</v>
      </c>
      <c r="F884" s="90" t="s">
        <v>7417</v>
      </c>
      <c r="G884" s="90" t="s">
        <v>7402</v>
      </c>
      <c r="H884" s="91" t="s">
        <v>7418</v>
      </c>
      <c r="I884" s="91" t="str">
        <f>+IFERROR(VLOOKUP($H884,'[2]NHÂN VIÊN'!$B:$C,2,0),"")</f>
        <v>Trần Hạo Nhị</v>
      </c>
      <c r="J884" s="91" t="str">
        <f t="shared" si="16"/>
        <v>CO</v>
      </c>
      <c r="K884" s="91" t="s">
        <v>552</v>
      </c>
      <c r="L884" s="91" t="s">
        <v>10191</v>
      </c>
      <c r="M884" s="91" t="str">
        <f>+IFERROR(VLOOKUP($K884,'[2]NHÂN VIÊN'!$H:$I,2,0),"")</f>
        <v>Dương Thị Kim Hồng</v>
      </c>
      <c r="N884" s="92" t="s">
        <v>1837</v>
      </c>
      <c r="O884" s="82"/>
    </row>
    <row r="885" spans="1:15" hidden="1" x14ac:dyDescent="0.25">
      <c r="A885" s="90" t="s">
        <v>10565</v>
      </c>
      <c r="B885" s="89" t="s">
        <v>10564</v>
      </c>
      <c r="C885" s="90" t="s">
        <v>10566</v>
      </c>
      <c r="D885" s="90" t="s">
        <v>10567</v>
      </c>
      <c r="E885" s="90" t="s">
        <v>3072</v>
      </c>
      <c r="F885" s="90" t="s">
        <v>7925</v>
      </c>
      <c r="G885" s="90" t="s">
        <v>7402</v>
      </c>
      <c r="H885" s="91" t="s">
        <v>7418</v>
      </c>
      <c r="I885" s="91" t="str">
        <f>+IFERROR(VLOOKUP($H885,'[2]NHÂN VIÊN'!$B:$C,2,0),"")</f>
        <v>Trần Hạo Nhị</v>
      </c>
      <c r="J885" s="91" t="str">
        <f t="shared" si="16"/>
        <v>CO</v>
      </c>
      <c r="K885" s="91" t="s">
        <v>552</v>
      </c>
      <c r="L885" s="91" t="s">
        <v>10191</v>
      </c>
      <c r="M885" s="91" t="str">
        <f>+IFERROR(VLOOKUP($K885,'[2]NHÂN VIÊN'!$H:$I,2,0),"")</f>
        <v>Dương Thị Kim Hồng</v>
      </c>
      <c r="N885" s="92" t="s">
        <v>1837</v>
      </c>
      <c r="O885" s="82"/>
    </row>
    <row r="886" spans="1:15" hidden="1" x14ac:dyDescent="0.25">
      <c r="A886" s="90" t="s">
        <v>10569</v>
      </c>
      <c r="B886" s="89" t="s">
        <v>10568</v>
      </c>
      <c r="C886" s="90" t="s">
        <v>10570</v>
      </c>
      <c r="D886" s="90" t="s">
        <v>10571</v>
      </c>
      <c r="E886" s="90" t="s">
        <v>3072</v>
      </c>
      <c r="F886" s="90" t="s">
        <v>7938</v>
      </c>
      <c r="G886" s="90" t="s">
        <v>7402</v>
      </c>
      <c r="H886" s="91" t="s">
        <v>7436</v>
      </c>
      <c r="I886" s="91" t="str">
        <f>+IFERROR(VLOOKUP($H886,'[2]NHÂN VIÊN'!$B:$C,2,0),"")</f>
        <v>Nguyễn Quốc Thái</v>
      </c>
      <c r="J886" s="91" t="str">
        <f t="shared" si="16"/>
        <v>CO</v>
      </c>
      <c r="K886" s="91" t="s">
        <v>552</v>
      </c>
      <c r="L886" s="91" t="s">
        <v>10191</v>
      </c>
      <c r="M886" s="91" t="str">
        <f>+IFERROR(VLOOKUP($K886,'[2]NHÂN VIÊN'!$H:$I,2,0),"")</f>
        <v>Dương Thị Kim Hồng</v>
      </c>
      <c r="N886" s="92" t="s">
        <v>1837</v>
      </c>
      <c r="O886" s="82"/>
    </row>
    <row r="887" spans="1:15" hidden="1" x14ac:dyDescent="0.25">
      <c r="A887" s="90" t="s">
        <v>10573</v>
      </c>
      <c r="B887" s="89" t="s">
        <v>10572</v>
      </c>
      <c r="C887" s="90" t="s">
        <v>10574</v>
      </c>
      <c r="D887" s="90" t="s">
        <v>10575</v>
      </c>
      <c r="E887" s="90" t="s">
        <v>3072</v>
      </c>
      <c r="F887" s="90" t="s">
        <v>7938</v>
      </c>
      <c r="G887" s="90" t="s">
        <v>7402</v>
      </c>
      <c r="H887" s="91" t="s">
        <v>7436</v>
      </c>
      <c r="I887" s="91" t="str">
        <f>+IFERROR(VLOOKUP($H887,'[2]NHÂN VIÊN'!$B:$C,2,0),"")</f>
        <v>Nguyễn Quốc Thái</v>
      </c>
      <c r="J887" s="91" t="str">
        <f t="shared" si="16"/>
        <v>CO</v>
      </c>
      <c r="K887" s="91" t="s">
        <v>552</v>
      </c>
      <c r="L887" s="91" t="s">
        <v>10191</v>
      </c>
      <c r="M887" s="91" t="str">
        <f>+IFERROR(VLOOKUP($K887,'[2]NHÂN VIÊN'!$H:$I,2,0),"")</f>
        <v>Dương Thị Kim Hồng</v>
      </c>
      <c r="N887" s="92" t="s">
        <v>1837</v>
      </c>
      <c r="O887" s="82"/>
    </row>
    <row r="888" spans="1:15" hidden="1" x14ac:dyDescent="0.25">
      <c r="A888" s="90" t="s">
        <v>10577</v>
      </c>
      <c r="B888" s="89" t="s">
        <v>10576</v>
      </c>
      <c r="C888" s="90" t="s">
        <v>10578</v>
      </c>
      <c r="D888" s="90" t="s">
        <v>10579</v>
      </c>
      <c r="E888" s="90" t="s">
        <v>3072</v>
      </c>
      <c r="F888" s="90" t="s">
        <v>9474</v>
      </c>
      <c r="G888" s="90" t="s">
        <v>7402</v>
      </c>
      <c r="H888" s="91" t="s">
        <v>7411</v>
      </c>
      <c r="I888" s="91" t="str">
        <f>+IFERROR(VLOOKUP($H888,'[2]NHÂN VIÊN'!$B:$C,2,0),"")</f>
        <v>Nguyễn Văn Vinh</v>
      </c>
      <c r="J888" s="91" t="str">
        <f t="shared" si="16"/>
        <v>CO</v>
      </c>
      <c r="K888" s="91" t="s">
        <v>552</v>
      </c>
      <c r="L888" s="91" t="s">
        <v>10191</v>
      </c>
      <c r="M888" s="91" t="str">
        <f>+IFERROR(VLOOKUP($K888,'[2]NHÂN VIÊN'!$H:$I,2,0),"")</f>
        <v>Dương Thị Kim Hồng</v>
      </c>
      <c r="N888" s="92" t="s">
        <v>1837</v>
      </c>
      <c r="O888" s="82"/>
    </row>
    <row r="889" spans="1:15" hidden="1" x14ac:dyDescent="0.25">
      <c r="A889" s="90" t="s">
        <v>10581</v>
      </c>
      <c r="B889" s="89" t="s">
        <v>10580</v>
      </c>
      <c r="C889" s="90" t="s">
        <v>10582</v>
      </c>
      <c r="D889" s="90" t="s">
        <v>10583</v>
      </c>
      <c r="E889" s="90" t="s">
        <v>3072</v>
      </c>
      <c r="F889" s="90" t="s">
        <v>7527</v>
      </c>
      <c r="G889" s="90" t="s">
        <v>7402</v>
      </c>
      <c r="H889" s="91" t="s">
        <v>7411</v>
      </c>
      <c r="I889" s="91" t="str">
        <f>+IFERROR(VLOOKUP($H889,'[2]NHÂN VIÊN'!$B:$C,2,0),"")</f>
        <v>Nguyễn Văn Vinh</v>
      </c>
      <c r="J889" s="91" t="str">
        <f t="shared" si="16"/>
        <v>CO</v>
      </c>
      <c r="K889" s="91" t="s">
        <v>552</v>
      </c>
      <c r="L889" s="91" t="s">
        <v>10191</v>
      </c>
      <c r="M889" s="91" t="str">
        <f>+IFERROR(VLOOKUP($K889,'[2]NHÂN VIÊN'!$H:$I,2,0),"")</f>
        <v>Dương Thị Kim Hồng</v>
      </c>
      <c r="N889" s="92" t="s">
        <v>1837</v>
      </c>
      <c r="O889" s="82"/>
    </row>
    <row r="890" spans="1:15" hidden="1" x14ac:dyDescent="0.25">
      <c r="A890" s="90" t="s">
        <v>10585</v>
      </c>
      <c r="B890" s="89" t="s">
        <v>10584</v>
      </c>
      <c r="C890" s="90" t="s">
        <v>10586</v>
      </c>
      <c r="D890" s="90" t="s">
        <v>10587</v>
      </c>
      <c r="E890" s="90" t="s">
        <v>3072</v>
      </c>
      <c r="F890" s="90" t="s">
        <v>7459</v>
      </c>
      <c r="G890" s="90" t="s">
        <v>7402</v>
      </c>
      <c r="H890" s="91" t="s">
        <v>7403</v>
      </c>
      <c r="I890" s="91" t="str">
        <f>+IFERROR(VLOOKUP($H890,'[2]NHÂN VIÊN'!$B:$C,2,0),"")</f>
        <v>Hứa Thị Ngọc Thơ</v>
      </c>
      <c r="J890" s="91" t="str">
        <f t="shared" si="16"/>
        <v>CO</v>
      </c>
      <c r="K890" s="91" t="s">
        <v>552</v>
      </c>
      <c r="L890" s="91" t="s">
        <v>10191</v>
      </c>
      <c r="M890" s="91" t="str">
        <f>+IFERROR(VLOOKUP($K890,'[2]NHÂN VIÊN'!$H:$I,2,0),"")</f>
        <v>Dương Thị Kim Hồng</v>
      </c>
      <c r="N890" s="92" t="s">
        <v>1837</v>
      </c>
      <c r="O890" s="82"/>
    </row>
    <row r="891" spans="1:15" hidden="1" x14ac:dyDescent="0.25">
      <c r="A891" s="90" t="s">
        <v>10589</v>
      </c>
      <c r="B891" s="89" t="s">
        <v>10588</v>
      </c>
      <c r="C891" s="90" t="s">
        <v>10590</v>
      </c>
      <c r="D891" s="90" t="s">
        <v>10591</v>
      </c>
      <c r="E891" s="90" t="s">
        <v>3072</v>
      </c>
      <c r="F891" s="90" t="s">
        <v>7499</v>
      </c>
      <c r="G891" s="90" t="s">
        <v>7402</v>
      </c>
      <c r="H891" s="91" t="s">
        <v>7436</v>
      </c>
      <c r="I891" s="91" t="str">
        <f>+IFERROR(VLOOKUP($H891,'[2]NHÂN VIÊN'!$B:$C,2,0),"")</f>
        <v>Nguyễn Quốc Thái</v>
      </c>
      <c r="J891" s="91" t="str">
        <f t="shared" si="16"/>
        <v>CO</v>
      </c>
      <c r="K891" s="91" t="s">
        <v>552</v>
      </c>
      <c r="L891" s="91" t="s">
        <v>10191</v>
      </c>
      <c r="M891" s="91" t="str">
        <f>+IFERROR(VLOOKUP($K891,'[2]NHÂN VIÊN'!$H:$I,2,0),"")</f>
        <v>Dương Thị Kim Hồng</v>
      </c>
      <c r="N891" s="92" t="s">
        <v>1837</v>
      </c>
      <c r="O891" s="82"/>
    </row>
    <row r="892" spans="1:15" hidden="1" x14ac:dyDescent="0.25">
      <c r="A892" s="90" t="s">
        <v>10593</v>
      </c>
      <c r="B892" s="89" t="s">
        <v>10592</v>
      </c>
      <c r="C892" s="90" t="s">
        <v>10594</v>
      </c>
      <c r="D892" s="90" t="s">
        <v>10595</v>
      </c>
      <c r="E892" s="90" t="s">
        <v>3072</v>
      </c>
      <c r="F892" s="90" t="s">
        <v>7499</v>
      </c>
      <c r="G892" s="90" t="s">
        <v>7402</v>
      </c>
      <c r="H892" s="91" t="s">
        <v>7436</v>
      </c>
      <c r="I892" s="91" t="str">
        <f>+IFERROR(VLOOKUP($H892,'[2]NHÂN VIÊN'!$B:$C,2,0),"")</f>
        <v>Nguyễn Quốc Thái</v>
      </c>
      <c r="J892" s="91" t="str">
        <f t="shared" si="16"/>
        <v>CO</v>
      </c>
      <c r="K892" s="91" t="s">
        <v>552</v>
      </c>
      <c r="L892" s="91" t="s">
        <v>10191</v>
      </c>
      <c r="M892" s="91" t="str">
        <f>+IFERROR(VLOOKUP($K892,'[2]NHÂN VIÊN'!$H:$I,2,0),"")</f>
        <v>Dương Thị Kim Hồng</v>
      </c>
      <c r="N892" s="92" t="s">
        <v>1837</v>
      </c>
      <c r="O892" s="82"/>
    </row>
    <row r="893" spans="1:15" hidden="1" x14ac:dyDescent="0.25">
      <c r="A893" s="90" t="s">
        <v>10597</v>
      </c>
      <c r="B893" s="89" t="s">
        <v>10596</v>
      </c>
      <c r="C893" s="90" t="s">
        <v>10598</v>
      </c>
      <c r="D893" s="90" t="s">
        <v>10599</v>
      </c>
      <c r="E893" s="90" t="s">
        <v>3072</v>
      </c>
      <c r="F893" s="90" t="s">
        <v>7527</v>
      </c>
      <c r="G893" s="90" t="s">
        <v>7402</v>
      </c>
      <c r="H893" s="91" t="s">
        <v>7411</v>
      </c>
      <c r="I893" s="91" t="str">
        <f>+IFERROR(VLOOKUP($H893,'[2]NHÂN VIÊN'!$B:$C,2,0),"")</f>
        <v>Nguyễn Văn Vinh</v>
      </c>
      <c r="J893" s="91" t="str">
        <f t="shared" si="16"/>
        <v>CO</v>
      </c>
      <c r="K893" s="91" t="s">
        <v>552</v>
      </c>
      <c r="L893" s="91" t="s">
        <v>10191</v>
      </c>
      <c r="M893" s="91" t="str">
        <f>+IFERROR(VLOOKUP($K893,'[2]NHÂN VIÊN'!$H:$I,2,0),"")</f>
        <v>Dương Thị Kim Hồng</v>
      </c>
      <c r="N893" s="92" t="s">
        <v>1837</v>
      </c>
      <c r="O893" s="82"/>
    </row>
    <row r="894" spans="1:15" hidden="1" x14ac:dyDescent="0.25">
      <c r="A894" s="90" t="s">
        <v>10601</v>
      </c>
      <c r="B894" s="89" t="s">
        <v>10600</v>
      </c>
      <c r="C894" s="90" t="s">
        <v>10602</v>
      </c>
      <c r="D894" s="90" t="s">
        <v>10603</v>
      </c>
      <c r="E894" s="90" t="s">
        <v>3072</v>
      </c>
      <c r="F894" s="90" t="s">
        <v>9474</v>
      </c>
      <c r="G894" s="90" t="s">
        <v>7402</v>
      </c>
      <c r="H894" s="91" t="s">
        <v>7411</v>
      </c>
      <c r="I894" s="91" t="str">
        <f>+IFERROR(VLOOKUP($H894,'[2]NHÂN VIÊN'!$B:$C,2,0),"")</f>
        <v>Nguyễn Văn Vinh</v>
      </c>
      <c r="J894" s="91" t="str">
        <f t="shared" si="16"/>
        <v>CO</v>
      </c>
      <c r="K894" s="91" t="s">
        <v>552</v>
      </c>
      <c r="L894" s="91" t="s">
        <v>10191</v>
      </c>
      <c r="M894" s="91" t="str">
        <f>+IFERROR(VLOOKUP($K894,'[2]NHÂN VIÊN'!$H:$I,2,0),"")</f>
        <v>Dương Thị Kim Hồng</v>
      </c>
      <c r="N894" s="92" t="s">
        <v>1837</v>
      </c>
      <c r="O894" s="82"/>
    </row>
    <row r="895" spans="1:15" hidden="1" x14ac:dyDescent="0.25">
      <c r="A895" s="90" t="s">
        <v>10605</v>
      </c>
      <c r="B895" s="89" t="s">
        <v>10604</v>
      </c>
      <c r="C895" s="90" t="s">
        <v>10606</v>
      </c>
      <c r="D895" s="90" t="s">
        <v>10607</v>
      </c>
      <c r="E895" s="90" t="s">
        <v>3072</v>
      </c>
      <c r="F895" s="90" t="s">
        <v>7519</v>
      </c>
      <c r="G895" s="90" t="s">
        <v>7402</v>
      </c>
      <c r="H895" s="91" t="s">
        <v>7418</v>
      </c>
      <c r="I895" s="91" t="str">
        <f>+IFERROR(VLOOKUP($H895,'[2]NHÂN VIÊN'!$B:$C,2,0),"")</f>
        <v>Trần Hạo Nhị</v>
      </c>
      <c r="J895" s="91" t="str">
        <f t="shared" si="16"/>
        <v>CO</v>
      </c>
      <c r="K895" s="91" t="s">
        <v>552</v>
      </c>
      <c r="L895" s="91" t="s">
        <v>10191</v>
      </c>
      <c r="M895" s="91" t="str">
        <f>+IFERROR(VLOOKUP($K895,'[2]NHÂN VIÊN'!$H:$I,2,0),"")</f>
        <v>Dương Thị Kim Hồng</v>
      </c>
      <c r="N895" s="92" t="s">
        <v>1837</v>
      </c>
      <c r="O895" s="82"/>
    </row>
    <row r="896" spans="1:15" hidden="1" x14ac:dyDescent="0.25">
      <c r="A896" s="90" t="s">
        <v>10609</v>
      </c>
      <c r="B896" s="89" t="s">
        <v>10608</v>
      </c>
      <c r="C896" s="90" t="s">
        <v>10610</v>
      </c>
      <c r="D896" s="90" t="s">
        <v>10611</v>
      </c>
      <c r="E896" s="90" t="s">
        <v>3072</v>
      </c>
      <c r="F896" s="90" t="s">
        <v>7442</v>
      </c>
      <c r="G896" s="90" t="s">
        <v>7402</v>
      </c>
      <c r="H896" s="91" t="s">
        <v>7403</v>
      </c>
      <c r="I896" s="91" t="str">
        <f>+IFERROR(VLOOKUP($H896,'[2]NHÂN VIÊN'!$B:$C,2,0),"")</f>
        <v>Hứa Thị Ngọc Thơ</v>
      </c>
      <c r="J896" s="91" t="str">
        <f t="shared" si="16"/>
        <v>CO</v>
      </c>
      <c r="K896" s="91" t="s">
        <v>552</v>
      </c>
      <c r="L896" s="91" t="s">
        <v>10191</v>
      </c>
      <c r="M896" s="91" t="str">
        <f>+IFERROR(VLOOKUP($K896,'[2]NHÂN VIÊN'!$H:$I,2,0),"")</f>
        <v>Dương Thị Kim Hồng</v>
      </c>
      <c r="N896" s="92" t="s">
        <v>1837</v>
      </c>
      <c r="O896" s="82"/>
    </row>
    <row r="897" spans="1:15" hidden="1" x14ac:dyDescent="0.25">
      <c r="A897" s="90" t="s">
        <v>10613</v>
      </c>
      <c r="B897" s="89" t="s">
        <v>10612</v>
      </c>
      <c r="C897" s="90" t="s">
        <v>10614</v>
      </c>
      <c r="D897" s="90" t="s">
        <v>10615</v>
      </c>
      <c r="E897" s="90" t="s">
        <v>3072</v>
      </c>
      <c r="F897" s="90" t="s">
        <v>7417</v>
      </c>
      <c r="G897" s="90" t="s">
        <v>7402</v>
      </c>
      <c r="H897" s="91" t="s">
        <v>7418</v>
      </c>
      <c r="I897" s="91" t="str">
        <f>+IFERROR(VLOOKUP($H897,'[2]NHÂN VIÊN'!$B:$C,2,0),"")</f>
        <v>Trần Hạo Nhị</v>
      </c>
      <c r="J897" s="91" t="str">
        <f t="shared" si="16"/>
        <v>CO</v>
      </c>
      <c r="K897" s="91" t="s">
        <v>552</v>
      </c>
      <c r="L897" s="91" t="s">
        <v>10191</v>
      </c>
      <c r="M897" s="91" t="str">
        <f>+IFERROR(VLOOKUP($K897,'[2]NHÂN VIÊN'!$H:$I,2,0),"")</f>
        <v>Dương Thị Kim Hồng</v>
      </c>
      <c r="N897" s="92" t="s">
        <v>1837</v>
      </c>
      <c r="O897" s="82"/>
    </row>
    <row r="898" spans="1:15" hidden="1" x14ac:dyDescent="0.25">
      <c r="A898" s="90" t="s">
        <v>10617</v>
      </c>
      <c r="B898" s="89" t="s">
        <v>10616</v>
      </c>
      <c r="C898" s="90" t="s">
        <v>10618</v>
      </c>
      <c r="D898" s="90" t="s">
        <v>10619</v>
      </c>
      <c r="E898" s="90" t="s">
        <v>3072</v>
      </c>
      <c r="F898" s="90" t="s">
        <v>7527</v>
      </c>
      <c r="G898" s="90" t="s">
        <v>7402</v>
      </c>
      <c r="H898" s="91" t="s">
        <v>7411</v>
      </c>
      <c r="I898" s="91" t="str">
        <f>+IFERROR(VLOOKUP($H898,'[2]NHÂN VIÊN'!$B:$C,2,0),"")</f>
        <v>Nguyễn Văn Vinh</v>
      </c>
      <c r="J898" s="91" t="str">
        <f t="shared" si="16"/>
        <v>CO</v>
      </c>
      <c r="K898" s="91" t="s">
        <v>552</v>
      </c>
      <c r="L898" s="91" t="s">
        <v>10191</v>
      </c>
      <c r="M898" s="91" t="str">
        <f>+IFERROR(VLOOKUP($K898,'[2]NHÂN VIÊN'!$H:$I,2,0),"")</f>
        <v>Dương Thị Kim Hồng</v>
      </c>
      <c r="N898" s="92" t="s">
        <v>1837</v>
      </c>
      <c r="O898" s="82"/>
    </row>
    <row r="899" spans="1:15" hidden="1" x14ac:dyDescent="0.25">
      <c r="A899" s="87" t="s">
        <v>10621</v>
      </c>
      <c r="B899" s="86" t="s">
        <v>10620</v>
      </c>
      <c r="C899" s="87" t="s">
        <v>10622</v>
      </c>
      <c r="D899" s="87" t="s">
        <v>10623</v>
      </c>
      <c r="E899" s="87" t="s">
        <v>3072</v>
      </c>
      <c r="F899" s="87" t="s">
        <v>7690</v>
      </c>
      <c r="G899" s="87" t="s">
        <v>7402</v>
      </c>
      <c r="H899" s="87" t="s">
        <v>7418</v>
      </c>
      <c r="I899" s="87" t="str">
        <f>+IFERROR(VLOOKUP($H899,'[2]NHÂN VIÊN'!$B:$C,2,0),"")</f>
        <v>Trần Hạo Nhị</v>
      </c>
      <c r="J899" s="87" t="str">
        <f t="shared" si="16"/>
        <v>CO</v>
      </c>
      <c r="K899" s="87" t="s">
        <v>552</v>
      </c>
      <c r="L899" s="87" t="s">
        <v>10191</v>
      </c>
      <c r="M899" s="87" t="str">
        <f>+IFERROR(VLOOKUP($K899,'[2]NHÂN VIÊN'!$H:$I,2,0),"")</f>
        <v>Dương Thị Kim Hồng</v>
      </c>
      <c r="N899" s="88" t="s">
        <v>7437</v>
      </c>
      <c r="O899" s="82"/>
    </row>
    <row r="900" spans="1:15" hidden="1" x14ac:dyDescent="0.25">
      <c r="A900" s="90" t="s">
        <v>10625</v>
      </c>
      <c r="B900" s="89" t="s">
        <v>10624</v>
      </c>
      <c r="C900" s="90" t="s">
        <v>10626</v>
      </c>
      <c r="D900" s="90" t="s">
        <v>10627</v>
      </c>
      <c r="E900" s="90" t="s">
        <v>3072</v>
      </c>
      <c r="F900" s="90" t="s">
        <v>7903</v>
      </c>
      <c r="G900" s="90" t="s">
        <v>7402</v>
      </c>
      <c r="H900" s="91" t="s">
        <v>7436</v>
      </c>
      <c r="I900" s="91" t="str">
        <f>+IFERROR(VLOOKUP($H900,'[2]NHÂN VIÊN'!$B:$C,2,0),"")</f>
        <v>Nguyễn Quốc Thái</v>
      </c>
      <c r="J900" s="91" t="str">
        <f t="shared" si="16"/>
        <v>CO</v>
      </c>
      <c r="K900" s="91" t="s">
        <v>552</v>
      </c>
      <c r="L900" s="91" t="s">
        <v>10191</v>
      </c>
      <c r="M900" s="91" t="str">
        <f>+IFERROR(VLOOKUP($K900,'[2]NHÂN VIÊN'!$H:$I,2,0),"")</f>
        <v>Dương Thị Kim Hồng</v>
      </c>
      <c r="N900" s="92" t="s">
        <v>1837</v>
      </c>
      <c r="O900" s="82"/>
    </row>
    <row r="901" spans="1:15" hidden="1" x14ac:dyDescent="0.25">
      <c r="A901" s="90" t="s">
        <v>10629</v>
      </c>
      <c r="B901" s="89" t="s">
        <v>10628</v>
      </c>
      <c r="C901" s="90" t="s">
        <v>10630</v>
      </c>
      <c r="D901" s="90" t="s">
        <v>10631</v>
      </c>
      <c r="E901" s="90" t="s">
        <v>3072</v>
      </c>
      <c r="F901" s="90" t="s">
        <v>7519</v>
      </c>
      <c r="G901" s="90" t="s">
        <v>7402</v>
      </c>
      <c r="H901" s="91" t="s">
        <v>7418</v>
      </c>
      <c r="I901" s="91" t="str">
        <f>+IFERROR(VLOOKUP($H901,'[2]NHÂN VIÊN'!$B:$C,2,0),"")</f>
        <v>Trần Hạo Nhị</v>
      </c>
      <c r="J901" s="91" t="str">
        <f t="shared" si="16"/>
        <v>CO</v>
      </c>
      <c r="K901" s="91" t="s">
        <v>552</v>
      </c>
      <c r="L901" s="91" t="s">
        <v>10191</v>
      </c>
      <c r="M901" s="91" t="str">
        <f>+IFERROR(VLOOKUP($K901,'[2]NHÂN VIÊN'!$H:$I,2,0),"")</f>
        <v>Dương Thị Kim Hồng</v>
      </c>
      <c r="N901" s="92" t="s">
        <v>1837</v>
      </c>
      <c r="O901" s="82"/>
    </row>
    <row r="902" spans="1:15" hidden="1" x14ac:dyDescent="0.25">
      <c r="A902" s="90" t="s">
        <v>10633</v>
      </c>
      <c r="B902" s="89" t="s">
        <v>10632</v>
      </c>
      <c r="C902" s="90" t="s">
        <v>10634</v>
      </c>
      <c r="D902" s="90" t="s">
        <v>10635</v>
      </c>
      <c r="E902" s="90" t="s">
        <v>3072</v>
      </c>
      <c r="F902" s="90" t="s">
        <v>7519</v>
      </c>
      <c r="G902" s="90" t="s">
        <v>7402</v>
      </c>
      <c r="H902" s="91" t="s">
        <v>7418</v>
      </c>
      <c r="I902" s="91" t="str">
        <f>+IFERROR(VLOOKUP($H902,'[2]NHÂN VIÊN'!$B:$C,2,0),"")</f>
        <v>Trần Hạo Nhị</v>
      </c>
      <c r="J902" s="91" t="str">
        <f t="shared" si="16"/>
        <v>CO</v>
      </c>
      <c r="K902" s="91" t="s">
        <v>552</v>
      </c>
      <c r="L902" s="91" t="s">
        <v>10191</v>
      </c>
      <c r="M902" s="91" t="str">
        <f>+IFERROR(VLOOKUP($K902,'[2]NHÂN VIÊN'!$H:$I,2,0),"")</f>
        <v>Dương Thị Kim Hồng</v>
      </c>
      <c r="N902" s="92" t="s">
        <v>1837</v>
      </c>
      <c r="O902" s="82"/>
    </row>
    <row r="903" spans="1:15" hidden="1" x14ac:dyDescent="0.25">
      <c r="A903" s="90" t="s">
        <v>10637</v>
      </c>
      <c r="B903" s="89" t="s">
        <v>10636</v>
      </c>
      <c r="C903" s="90" t="s">
        <v>10638</v>
      </c>
      <c r="D903" s="90" t="s">
        <v>10639</v>
      </c>
      <c r="E903" s="90" t="s">
        <v>3072</v>
      </c>
      <c r="F903" s="90" t="s">
        <v>7499</v>
      </c>
      <c r="G903" s="90" t="s">
        <v>7402</v>
      </c>
      <c r="H903" s="91" t="s">
        <v>7436</v>
      </c>
      <c r="I903" s="91" t="str">
        <f>+IFERROR(VLOOKUP($H903,'[2]NHÂN VIÊN'!$B:$C,2,0),"")</f>
        <v>Nguyễn Quốc Thái</v>
      </c>
      <c r="J903" s="91" t="str">
        <f t="shared" si="16"/>
        <v>CO</v>
      </c>
      <c r="K903" s="91" t="s">
        <v>552</v>
      </c>
      <c r="L903" s="91" t="s">
        <v>10191</v>
      </c>
      <c r="M903" s="91" t="str">
        <f>+IFERROR(VLOOKUP($K903,'[2]NHÂN VIÊN'!$H:$I,2,0),"")</f>
        <v>Dương Thị Kim Hồng</v>
      </c>
      <c r="N903" s="92" t="s">
        <v>1837</v>
      </c>
      <c r="O903" s="82"/>
    </row>
    <row r="904" spans="1:15" hidden="1" x14ac:dyDescent="0.25">
      <c r="A904" s="90" t="s">
        <v>10641</v>
      </c>
      <c r="B904" s="89" t="s">
        <v>10640</v>
      </c>
      <c r="C904" s="90" t="s">
        <v>10642</v>
      </c>
      <c r="D904" s="90" t="s">
        <v>10643</v>
      </c>
      <c r="E904" s="90" t="s">
        <v>3072</v>
      </c>
      <c r="F904" s="90" t="s">
        <v>7527</v>
      </c>
      <c r="G904" s="90" t="s">
        <v>7402</v>
      </c>
      <c r="H904" s="91" t="s">
        <v>7411</v>
      </c>
      <c r="I904" s="91" t="str">
        <f>+IFERROR(VLOOKUP($H904,'[2]NHÂN VIÊN'!$B:$C,2,0),"")</f>
        <v>Nguyễn Văn Vinh</v>
      </c>
      <c r="J904" s="91" t="str">
        <f t="shared" si="16"/>
        <v>CO</v>
      </c>
      <c r="K904" s="91" t="s">
        <v>552</v>
      </c>
      <c r="L904" s="91" t="s">
        <v>10191</v>
      </c>
      <c r="M904" s="91" t="str">
        <f>+IFERROR(VLOOKUP($K904,'[2]NHÂN VIÊN'!$H:$I,2,0),"")</f>
        <v>Dương Thị Kim Hồng</v>
      </c>
      <c r="N904" s="92" t="s">
        <v>1837</v>
      </c>
      <c r="O904" s="82"/>
    </row>
    <row r="905" spans="1:15" hidden="1" x14ac:dyDescent="0.25">
      <c r="A905" s="90" t="s">
        <v>10645</v>
      </c>
      <c r="B905" s="89" t="s">
        <v>10644</v>
      </c>
      <c r="C905" s="90" t="s">
        <v>10646</v>
      </c>
      <c r="D905" s="90" t="s">
        <v>10647</v>
      </c>
      <c r="E905" s="90" t="s">
        <v>3072</v>
      </c>
      <c r="F905" s="90" t="s">
        <v>7527</v>
      </c>
      <c r="G905" s="90" t="s">
        <v>7402</v>
      </c>
      <c r="H905" s="91" t="s">
        <v>7411</v>
      </c>
      <c r="I905" s="91" t="str">
        <f>+IFERROR(VLOOKUP($H905,'[2]NHÂN VIÊN'!$B:$C,2,0),"")</f>
        <v>Nguyễn Văn Vinh</v>
      </c>
      <c r="J905" s="91" t="str">
        <f t="shared" si="16"/>
        <v>CO</v>
      </c>
      <c r="K905" s="91" t="s">
        <v>552</v>
      </c>
      <c r="L905" s="91" t="s">
        <v>10191</v>
      </c>
      <c r="M905" s="91" t="str">
        <f>+IFERROR(VLOOKUP($K905,'[2]NHÂN VIÊN'!$H:$I,2,0),"")</f>
        <v>Dương Thị Kim Hồng</v>
      </c>
      <c r="N905" s="92" t="s">
        <v>1837</v>
      </c>
      <c r="O905" s="82"/>
    </row>
    <row r="906" spans="1:15" hidden="1" x14ac:dyDescent="0.25">
      <c r="A906" s="90" t="s">
        <v>10649</v>
      </c>
      <c r="B906" s="89" t="s">
        <v>10648</v>
      </c>
      <c r="C906" s="90" t="s">
        <v>10650</v>
      </c>
      <c r="D906" s="90" t="s">
        <v>10651</v>
      </c>
      <c r="E906" s="90" t="s">
        <v>3072</v>
      </c>
      <c r="F906" s="90" t="s">
        <v>9474</v>
      </c>
      <c r="G906" s="90" t="s">
        <v>7402</v>
      </c>
      <c r="H906" s="91" t="s">
        <v>7411</v>
      </c>
      <c r="I906" s="91" t="str">
        <f>+IFERROR(VLOOKUP($H906,'[2]NHÂN VIÊN'!$B:$C,2,0),"")</f>
        <v>Nguyễn Văn Vinh</v>
      </c>
      <c r="J906" s="91" t="str">
        <f t="shared" si="16"/>
        <v>CO</v>
      </c>
      <c r="K906" s="91" t="s">
        <v>552</v>
      </c>
      <c r="L906" s="91" t="s">
        <v>10191</v>
      </c>
      <c r="M906" s="91" t="str">
        <f>+IFERROR(VLOOKUP($K906,'[2]NHÂN VIÊN'!$H:$I,2,0),"")</f>
        <v>Dương Thị Kim Hồng</v>
      </c>
      <c r="N906" s="92" t="s">
        <v>1837</v>
      </c>
      <c r="O906" s="82"/>
    </row>
    <row r="907" spans="1:15" hidden="1" x14ac:dyDescent="0.25">
      <c r="A907" s="90" t="s">
        <v>10653</v>
      </c>
      <c r="B907" s="89" t="s">
        <v>10652</v>
      </c>
      <c r="C907" s="90" t="s">
        <v>10654</v>
      </c>
      <c r="D907" s="90" t="s">
        <v>10655</v>
      </c>
      <c r="E907" s="90" t="s">
        <v>3072</v>
      </c>
      <c r="F907" s="90" t="s">
        <v>7527</v>
      </c>
      <c r="G907" s="90" t="s">
        <v>7402</v>
      </c>
      <c r="H907" s="91" t="s">
        <v>7411</v>
      </c>
      <c r="I907" s="91" t="str">
        <f>+IFERROR(VLOOKUP($H907,'[2]NHÂN VIÊN'!$B:$C,2,0),"")</f>
        <v>Nguyễn Văn Vinh</v>
      </c>
      <c r="J907" s="91" t="str">
        <f t="shared" si="16"/>
        <v>CO</v>
      </c>
      <c r="K907" s="91" t="s">
        <v>552</v>
      </c>
      <c r="L907" s="91" t="s">
        <v>10191</v>
      </c>
      <c r="M907" s="91" t="str">
        <f>+IFERROR(VLOOKUP($K907,'[2]NHÂN VIÊN'!$H:$I,2,0),"")</f>
        <v>Dương Thị Kim Hồng</v>
      </c>
      <c r="N907" s="92" t="s">
        <v>1837</v>
      </c>
      <c r="O907" s="82"/>
    </row>
    <row r="908" spans="1:15" hidden="1" x14ac:dyDescent="0.25">
      <c r="A908" s="90" t="s">
        <v>10657</v>
      </c>
      <c r="B908" s="89" t="s">
        <v>10656</v>
      </c>
      <c r="C908" s="90" t="s">
        <v>10658</v>
      </c>
      <c r="D908" s="90" t="s">
        <v>10659</v>
      </c>
      <c r="E908" s="90" t="s">
        <v>3072</v>
      </c>
      <c r="F908" s="90" t="s">
        <v>9474</v>
      </c>
      <c r="G908" s="90" t="s">
        <v>7402</v>
      </c>
      <c r="H908" s="91" t="s">
        <v>7411</v>
      </c>
      <c r="I908" s="91" t="str">
        <f>+IFERROR(VLOOKUP($H908,'[2]NHÂN VIÊN'!$B:$C,2,0),"")</f>
        <v>Nguyễn Văn Vinh</v>
      </c>
      <c r="J908" s="91" t="str">
        <f t="shared" si="16"/>
        <v>CO</v>
      </c>
      <c r="K908" s="91" t="s">
        <v>552</v>
      </c>
      <c r="L908" s="91" t="s">
        <v>10191</v>
      </c>
      <c r="M908" s="91" t="str">
        <f>+IFERROR(VLOOKUP($K908,'[2]NHÂN VIÊN'!$H:$I,2,0),"")</f>
        <v>Dương Thị Kim Hồng</v>
      </c>
      <c r="N908" s="92" t="s">
        <v>1837</v>
      </c>
      <c r="O908" s="82"/>
    </row>
    <row r="909" spans="1:15" hidden="1" x14ac:dyDescent="0.25">
      <c r="A909" s="87" t="s">
        <v>10661</v>
      </c>
      <c r="B909" s="86" t="s">
        <v>10660</v>
      </c>
      <c r="C909" s="87" t="s">
        <v>10662</v>
      </c>
      <c r="D909" s="87" t="s">
        <v>10663</v>
      </c>
      <c r="E909" s="87" t="s">
        <v>3072</v>
      </c>
      <c r="F909" s="87" t="s">
        <v>9474</v>
      </c>
      <c r="G909" s="87" t="s">
        <v>7402</v>
      </c>
      <c r="H909" s="87" t="s">
        <v>7411</v>
      </c>
      <c r="I909" s="87" t="str">
        <f>+IFERROR(VLOOKUP($H909,'[2]NHÂN VIÊN'!$B:$C,2,0),"")</f>
        <v>Nguyễn Văn Vinh</v>
      </c>
      <c r="J909" s="87" t="str">
        <f t="shared" si="16"/>
        <v>CO</v>
      </c>
      <c r="K909" s="87" t="s">
        <v>552</v>
      </c>
      <c r="L909" s="87" t="s">
        <v>10191</v>
      </c>
      <c r="M909" s="87" t="str">
        <f>+IFERROR(VLOOKUP($K909,'[2]NHÂN VIÊN'!$H:$I,2,0),"")</f>
        <v>Dương Thị Kim Hồng</v>
      </c>
      <c r="N909" s="88" t="s">
        <v>7437</v>
      </c>
      <c r="O909" s="82"/>
    </row>
    <row r="910" spans="1:15" hidden="1" x14ac:dyDescent="0.25">
      <c r="A910" s="90" t="s">
        <v>10665</v>
      </c>
      <c r="B910" s="89" t="s">
        <v>10664</v>
      </c>
      <c r="C910" s="90" t="s">
        <v>10666</v>
      </c>
      <c r="D910" s="90" t="s">
        <v>10667</v>
      </c>
      <c r="E910" s="90" t="s">
        <v>3072</v>
      </c>
      <c r="F910" s="90" t="s">
        <v>7430</v>
      </c>
      <c r="G910" s="90" t="s">
        <v>7402</v>
      </c>
      <c r="H910" s="91" t="s">
        <v>7411</v>
      </c>
      <c r="I910" s="91" t="str">
        <f>+IFERROR(VLOOKUP($H910,'[2]NHÂN VIÊN'!$B:$C,2,0),"")</f>
        <v>Nguyễn Văn Vinh</v>
      </c>
      <c r="J910" s="91" t="str">
        <f t="shared" si="16"/>
        <v>CO</v>
      </c>
      <c r="K910" s="91" t="s">
        <v>552</v>
      </c>
      <c r="L910" s="91" t="s">
        <v>10191</v>
      </c>
      <c r="M910" s="91" t="str">
        <f>+IFERROR(VLOOKUP($K910,'[2]NHÂN VIÊN'!$H:$I,2,0),"")</f>
        <v>Dương Thị Kim Hồng</v>
      </c>
      <c r="N910" s="92" t="s">
        <v>1837</v>
      </c>
      <c r="O910" s="82"/>
    </row>
    <row r="911" spans="1:15" hidden="1" x14ac:dyDescent="0.25">
      <c r="A911" s="90" t="s">
        <v>10669</v>
      </c>
      <c r="B911" s="89" t="s">
        <v>10668</v>
      </c>
      <c r="C911" s="90" t="s">
        <v>10670</v>
      </c>
      <c r="D911" s="90" t="s">
        <v>10671</v>
      </c>
      <c r="E911" s="90" t="s">
        <v>3072</v>
      </c>
      <c r="F911" s="90" t="s">
        <v>8248</v>
      </c>
      <c r="G911" s="90" t="s">
        <v>7402</v>
      </c>
      <c r="H911" s="91" t="s">
        <v>7411</v>
      </c>
      <c r="I911" s="91" t="str">
        <f>+IFERROR(VLOOKUP($H911,'[2]NHÂN VIÊN'!$B:$C,2,0),"")</f>
        <v>Nguyễn Văn Vinh</v>
      </c>
      <c r="J911" s="91" t="str">
        <f t="shared" si="16"/>
        <v>CO</v>
      </c>
      <c r="K911" s="91" t="s">
        <v>552</v>
      </c>
      <c r="L911" s="91" t="s">
        <v>10191</v>
      </c>
      <c r="M911" s="91" t="str">
        <f>+IFERROR(VLOOKUP($K911,'[2]NHÂN VIÊN'!$H:$I,2,0),"")</f>
        <v>Dương Thị Kim Hồng</v>
      </c>
      <c r="N911" s="92" t="s">
        <v>1837</v>
      </c>
      <c r="O911" s="82"/>
    </row>
    <row r="912" spans="1:15" hidden="1" x14ac:dyDescent="0.25">
      <c r="A912" s="90" t="s">
        <v>10673</v>
      </c>
      <c r="B912" s="89" t="s">
        <v>10672</v>
      </c>
      <c r="C912" s="90" t="s">
        <v>10674</v>
      </c>
      <c r="D912" s="90" t="s">
        <v>10675</v>
      </c>
      <c r="E912" s="90" t="s">
        <v>3072</v>
      </c>
      <c r="F912" s="90" t="s">
        <v>7442</v>
      </c>
      <c r="G912" s="90" t="s">
        <v>7402</v>
      </c>
      <c r="H912" s="91" t="s">
        <v>7403</v>
      </c>
      <c r="I912" s="91" t="str">
        <f>+IFERROR(VLOOKUP($H912,'[2]NHÂN VIÊN'!$B:$C,2,0),"")</f>
        <v>Hứa Thị Ngọc Thơ</v>
      </c>
      <c r="J912" s="91" t="str">
        <f t="shared" si="16"/>
        <v>CO</v>
      </c>
      <c r="K912" s="91" t="s">
        <v>552</v>
      </c>
      <c r="L912" s="91" t="s">
        <v>10191</v>
      </c>
      <c r="M912" s="91" t="str">
        <f>+IFERROR(VLOOKUP($K912,'[2]NHÂN VIÊN'!$H:$I,2,0),"")</f>
        <v>Dương Thị Kim Hồng</v>
      </c>
      <c r="N912" s="92" t="s">
        <v>1837</v>
      </c>
      <c r="O912" s="82"/>
    </row>
    <row r="913" spans="1:15" hidden="1" x14ac:dyDescent="0.25">
      <c r="A913" s="90" t="s">
        <v>10677</v>
      </c>
      <c r="B913" s="89" t="s">
        <v>10676</v>
      </c>
      <c r="C913" s="90" t="s">
        <v>10678</v>
      </c>
      <c r="D913" s="90" t="s">
        <v>10679</v>
      </c>
      <c r="E913" s="90" t="s">
        <v>3072</v>
      </c>
      <c r="F913" s="90" t="s">
        <v>7499</v>
      </c>
      <c r="G913" s="90" t="s">
        <v>7402</v>
      </c>
      <c r="H913" s="91" t="s">
        <v>7436</v>
      </c>
      <c r="I913" s="91" t="str">
        <f>+IFERROR(VLOOKUP($H913,'[2]NHÂN VIÊN'!$B:$C,2,0),"")</f>
        <v>Nguyễn Quốc Thái</v>
      </c>
      <c r="J913" s="91" t="str">
        <f t="shared" si="16"/>
        <v>CO</v>
      </c>
      <c r="K913" s="91" t="s">
        <v>552</v>
      </c>
      <c r="L913" s="91" t="s">
        <v>10191</v>
      </c>
      <c r="M913" s="91" t="str">
        <f>+IFERROR(VLOOKUP($K913,'[2]NHÂN VIÊN'!$H:$I,2,0),"")</f>
        <v>Dương Thị Kim Hồng</v>
      </c>
      <c r="N913" s="92" t="s">
        <v>1837</v>
      </c>
      <c r="O913" s="82"/>
    </row>
    <row r="914" spans="1:15" hidden="1" x14ac:dyDescent="0.25">
      <c r="A914" s="90" t="s">
        <v>10681</v>
      </c>
      <c r="B914" s="89" t="s">
        <v>10680</v>
      </c>
      <c r="C914" s="90" t="s">
        <v>10682</v>
      </c>
      <c r="D914" s="90" t="s">
        <v>10683</v>
      </c>
      <c r="E914" s="90" t="s">
        <v>3072</v>
      </c>
      <c r="F914" s="90" t="s">
        <v>7519</v>
      </c>
      <c r="G914" s="90" t="s">
        <v>7402</v>
      </c>
      <c r="H914" s="91" t="s">
        <v>7418</v>
      </c>
      <c r="I914" s="91" t="str">
        <f>+IFERROR(VLOOKUP($H914,'[2]NHÂN VIÊN'!$B:$C,2,0),"")</f>
        <v>Trần Hạo Nhị</v>
      </c>
      <c r="J914" s="91" t="str">
        <f t="shared" ref="J914:J977" si="17">+LEFT($B914,2)</f>
        <v>CO</v>
      </c>
      <c r="K914" s="91" t="s">
        <v>552</v>
      </c>
      <c r="L914" s="91" t="s">
        <v>10191</v>
      </c>
      <c r="M914" s="91" t="str">
        <f>+IFERROR(VLOOKUP($K914,'[2]NHÂN VIÊN'!$H:$I,2,0),"")</f>
        <v>Dương Thị Kim Hồng</v>
      </c>
      <c r="N914" s="92" t="s">
        <v>1837</v>
      </c>
      <c r="O914" s="82"/>
    </row>
    <row r="915" spans="1:15" hidden="1" x14ac:dyDescent="0.25">
      <c r="A915" s="90" t="s">
        <v>10685</v>
      </c>
      <c r="B915" s="89" t="s">
        <v>10684</v>
      </c>
      <c r="C915" s="90" t="s">
        <v>10686</v>
      </c>
      <c r="D915" s="90" t="s">
        <v>10687</v>
      </c>
      <c r="E915" s="90" t="s">
        <v>3072</v>
      </c>
      <c r="F915" s="90" t="s">
        <v>9474</v>
      </c>
      <c r="G915" s="90" t="s">
        <v>7402</v>
      </c>
      <c r="H915" s="91" t="s">
        <v>7411</v>
      </c>
      <c r="I915" s="91" t="str">
        <f>+IFERROR(VLOOKUP($H915,'[2]NHÂN VIÊN'!$B:$C,2,0),"")</f>
        <v>Nguyễn Văn Vinh</v>
      </c>
      <c r="J915" s="91" t="str">
        <f t="shared" si="17"/>
        <v>CO</v>
      </c>
      <c r="K915" s="91" t="s">
        <v>552</v>
      </c>
      <c r="L915" s="91" t="s">
        <v>10191</v>
      </c>
      <c r="M915" s="91" t="str">
        <f>+IFERROR(VLOOKUP($K915,'[2]NHÂN VIÊN'!$H:$I,2,0),"")</f>
        <v>Dương Thị Kim Hồng</v>
      </c>
      <c r="N915" s="92" t="s">
        <v>1837</v>
      </c>
      <c r="O915" s="82"/>
    </row>
    <row r="916" spans="1:15" hidden="1" x14ac:dyDescent="0.25">
      <c r="A916" s="87" t="s">
        <v>10689</v>
      </c>
      <c r="B916" s="86" t="s">
        <v>10688</v>
      </c>
      <c r="C916" s="87" t="s">
        <v>10690</v>
      </c>
      <c r="D916" s="87" t="s">
        <v>10691</v>
      </c>
      <c r="E916" s="87" t="s">
        <v>3072</v>
      </c>
      <c r="F916" s="87" t="s">
        <v>7903</v>
      </c>
      <c r="G916" s="87" t="s">
        <v>7402</v>
      </c>
      <c r="H916" s="87" t="s">
        <v>7436</v>
      </c>
      <c r="I916" s="87" t="str">
        <f>+IFERROR(VLOOKUP($H916,'[2]NHÂN VIÊN'!$B:$C,2,0),"")</f>
        <v>Nguyễn Quốc Thái</v>
      </c>
      <c r="J916" s="87" t="str">
        <f t="shared" si="17"/>
        <v>CO</v>
      </c>
      <c r="K916" s="87" t="s">
        <v>552</v>
      </c>
      <c r="L916" s="87" t="s">
        <v>10191</v>
      </c>
      <c r="M916" s="87" t="str">
        <f>+IFERROR(VLOOKUP($K916,'[2]NHÂN VIÊN'!$H:$I,2,0),"")</f>
        <v>Dương Thị Kim Hồng</v>
      </c>
      <c r="N916" s="88" t="s">
        <v>7405</v>
      </c>
      <c r="O916" s="82"/>
    </row>
    <row r="917" spans="1:15" hidden="1" x14ac:dyDescent="0.25">
      <c r="A917" s="90" t="s">
        <v>10693</v>
      </c>
      <c r="B917" s="89" t="s">
        <v>10692</v>
      </c>
      <c r="C917" s="90" t="s">
        <v>10694</v>
      </c>
      <c r="D917" s="90" t="s">
        <v>10695</v>
      </c>
      <c r="E917" s="90" t="s">
        <v>3072</v>
      </c>
      <c r="F917" s="90" t="s">
        <v>7925</v>
      </c>
      <c r="G917" s="90" t="s">
        <v>7402</v>
      </c>
      <c r="H917" s="91" t="s">
        <v>7418</v>
      </c>
      <c r="I917" s="91" t="str">
        <f>+IFERROR(VLOOKUP($H917,'[2]NHÂN VIÊN'!$B:$C,2,0),"")</f>
        <v>Trần Hạo Nhị</v>
      </c>
      <c r="J917" s="91" t="str">
        <f t="shared" si="17"/>
        <v>CO</v>
      </c>
      <c r="K917" s="91" t="s">
        <v>552</v>
      </c>
      <c r="L917" s="91" t="s">
        <v>10191</v>
      </c>
      <c r="M917" s="91" t="str">
        <f>+IFERROR(VLOOKUP($K917,'[2]NHÂN VIÊN'!$H:$I,2,0),"")</f>
        <v>Dương Thị Kim Hồng</v>
      </c>
      <c r="N917" s="92" t="s">
        <v>1837</v>
      </c>
      <c r="O917" s="82"/>
    </row>
    <row r="918" spans="1:15" hidden="1" x14ac:dyDescent="0.25">
      <c r="A918" s="90" t="s">
        <v>10697</v>
      </c>
      <c r="B918" s="89" t="s">
        <v>10696</v>
      </c>
      <c r="C918" s="90" t="s">
        <v>10698</v>
      </c>
      <c r="D918" s="90" t="s">
        <v>10699</v>
      </c>
      <c r="E918" s="90" t="s">
        <v>3072</v>
      </c>
      <c r="F918" s="90" t="s">
        <v>7435</v>
      </c>
      <c r="G918" s="90" t="s">
        <v>7402</v>
      </c>
      <c r="H918" s="91" t="s">
        <v>7436</v>
      </c>
      <c r="I918" s="91" t="str">
        <f>+IFERROR(VLOOKUP($H918,'[2]NHÂN VIÊN'!$B:$C,2,0),"")</f>
        <v>Nguyễn Quốc Thái</v>
      </c>
      <c r="J918" s="91" t="str">
        <f t="shared" si="17"/>
        <v>CO</v>
      </c>
      <c r="K918" s="91" t="s">
        <v>552</v>
      </c>
      <c r="L918" s="91" t="s">
        <v>10191</v>
      </c>
      <c r="M918" s="91" t="str">
        <f>+IFERROR(VLOOKUP($K918,'[2]NHÂN VIÊN'!$H:$I,2,0),"")</f>
        <v>Dương Thị Kim Hồng</v>
      </c>
      <c r="N918" s="92" t="s">
        <v>1837</v>
      </c>
      <c r="O918" s="82"/>
    </row>
    <row r="919" spans="1:15" hidden="1" x14ac:dyDescent="0.25">
      <c r="A919" s="90" t="s">
        <v>10701</v>
      </c>
      <c r="B919" s="89" t="s">
        <v>10700</v>
      </c>
      <c r="C919" s="90" t="s">
        <v>10702</v>
      </c>
      <c r="D919" s="90" t="s">
        <v>10703</v>
      </c>
      <c r="E919" s="90" t="s">
        <v>3072</v>
      </c>
      <c r="F919" s="90" t="s">
        <v>7485</v>
      </c>
      <c r="G919" s="90" t="s">
        <v>7402</v>
      </c>
      <c r="H919" s="91" t="s">
        <v>7411</v>
      </c>
      <c r="I919" s="91" t="str">
        <f>+IFERROR(VLOOKUP($H919,'[2]NHÂN VIÊN'!$B:$C,2,0),"")</f>
        <v>Nguyễn Văn Vinh</v>
      </c>
      <c r="J919" s="91" t="str">
        <f t="shared" si="17"/>
        <v>CO</v>
      </c>
      <c r="K919" s="91" t="s">
        <v>552</v>
      </c>
      <c r="L919" s="91" t="s">
        <v>10191</v>
      </c>
      <c r="M919" s="91" t="str">
        <f>+IFERROR(VLOOKUP($K919,'[2]NHÂN VIÊN'!$H:$I,2,0),"")</f>
        <v>Dương Thị Kim Hồng</v>
      </c>
      <c r="N919" s="92" t="s">
        <v>1837</v>
      </c>
      <c r="O919" s="82"/>
    </row>
    <row r="920" spans="1:15" hidden="1" x14ac:dyDescent="0.25">
      <c r="A920" s="90" t="s">
        <v>10705</v>
      </c>
      <c r="B920" s="89" t="s">
        <v>10704</v>
      </c>
      <c r="C920" s="90" t="s">
        <v>10706</v>
      </c>
      <c r="D920" s="90" t="s">
        <v>10707</v>
      </c>
      <c r="E920" s="90" t="s">
        <v>10443</v>
      </c>
      <c r="F920" s="90" t="s">
        <v>9474</v>
      </c>
      <c r="G920" s="90" t="s">
        <v>7402</v>
      </c>
      <c r="H920" s="91" t="s">
        <v>7411</v>
      </c>
      <c r="I920" s="91" t="str">
        <f>+IFERROR(VLOOKUP($H920,'[2]NHÂN VIÊN'!$B:$C,2,0),"")</f>
        <v>Nguyễn Văn Vinh</v>
      </c>
      <c r="J920" s="91" t="str">
        <f t="shared" si="17"/>
        <v>CO</v>
      </c>
      <c r="K920" s="91" t="s">
        <v>552</v>
      </c>
      <c r="L920" s="91" t="s">
        <v>10191</v>
      </c>
      <c r="M920" s="91" t="str">
        <f>+IFERROR(VLOOKUP($K920,'[2]NHÂN VIÊN'!$H:$I,2,0),"")</f>
        <v>Dương Thị Kim Hồng</v>
      </c>
      <c r="N920" s="92" t="s">
        <v>1837</v>
      </c>
      <c r="O920" s="82"/>
    </row>
    <row r="921" spans="1:15" hidden="1" x14ac:dyDescent="0.25">
      <c r="A921" s="90" t="s">
        <v>10709</v>
      </c>
      <c r="B921" s="89" t="s">
        <v>10708</v>
      </c>
      <c r="C921" s="90" t="s">
        <v>10710</v>
      </c>
      <c r="D921" s="90" t="s">
        <v>10711</v>
      </c>
      <c r="E921" s="90" t="s">
        <v>3072</v>
      </c>
      <c r="F921" s="90" t="s">
        <v>7903</v>
      </c>
      <c r="G921" s="90" t="s">
        <v>7402</v>
      </c>
      <c r="H921" s="91" t="s">
        <v>7436</v>
      </c>
      <c r="I921" s="91" t="str">
        <f>+IFERROR(VLOOKUP($H921,'[2]NHÂN VIÊN'!$B:$C,2,0),"")</f>
        <v>Nguyễn Quốc Thái</v>
      </c>
      <c r="J921" s="91" t="str">
        <f t="shared" si="17"/>
        <v>CO</v>
      </c>
      <c r="K921" s="91" t="s">
        <v>552</v>
      </c>
      <c r="L921" s="91" t="s">
        <v>10191</v>
      </c>
      <c r="M921" s="91" t="str">
        <f>+IFERROR(VLOOKUP($K921,'[2]NHÂN VIÊN'!$H:$I,2,0),"")</f>
        <v>Dương Thị Kim Hồng</v>
      </c>
      <c r="N921" s="92" t="s">
        <v>1837</v>
      </c>
      <c r="O921" s="82"/>
    </row>
    <row r="922" spans="1:15" hidden="1" x14ac:dyDescent="0.25">
      <c r="A922" s="90" t="s">
        <v>10713</v>
      </c>
      <c r="B922" s="89" t="s">
        <v>10712</v>
      </c>
      <c r="C922" s="90" t="s">
        <v>10714</v>
      </c>
      <c r="D922" s="90" t="s">
        <v>10715</v>
      </c>
      <c r="E922" s="90" t="s">
        <v>3072</v>
      </c>
      <c r="F922" s="90" t="s">
        <v>8248</v>
      </c>
      <c r="G922" s="90" t="s">
        <v>7402</v>
      </c>
      <c r="H922" s="91" t="s">
        <v>7411</v>
      </c>
      <c r="I922" s="91" t="str">
        <f>+IFERROR(VLOOKUP($H922,'[2]NHÂN VIÊN'!$B:$C,2,0),"")</f>
        <v>Nguyễn Văn Vinh</v>
      </c>
      <c r="J922" s="91" t="str">
        <f t="shared" si="17"/>
        <v>CO</v>
      </c>
      <c r="K922" s="91" t="s">
        <v>552</v>
      </c>
      <c r="L922" s="91" t="s">
        <v>10191</v>
      </c>
      <c r="M922" s="91" t="str">
        <f>+IFERROR(VLOOKUP($K922,'[2]NHÂN VIÊN'!$H:$I,2,0),"")</f>
        <v>Dương Thị Kim Hồng</v>
      </c>
      <c r="N922" s="92" t="s">
        <v>1837</v>
      </c>
      <c r="O922" s="82"/>
    </row>
    <row r="923" spans="1:15" hidden="1" x14ac:dyDescent="0.25">
      <c r="A923" s="90" t="s">
        <v>10717</v>
      </c>
      <c r="B923" s="89" t="s">
        <v>10716</v>
      </c>
      <c r="C923" s="90" t="s">
        <v>10718</v>
      </c>
      <c r="D923" s="90" t="s">
        <v>10719</v>
      </c>
      <c r="E923" s="90" t="s">
        <v>3072</v>
      </c>
      <c r="F923" s="90" t="s">
        <v>7519</v>
      </c>
      <c r="G923" s="90" t="s">
        <v>7402</v>
      </c>
      <c r="H923" s="91" t="s">
        <v>7418</v>
      </c>
      <c r="I923" s="91" t="str">
        <f>+IFERROR(VLOOKUP($H923,'[2]NHÂN VIÊN'!$B:$C,2,0),"")</f>
        <v>Trần Hạo Nhị</v>
      </c>
      <c r="J923" s="91" t="str">
        <f t="shared" si="17"/>
        <v>CO</v>
      </c>
      <c r="K923" s="91" t="s">
        <v>552</v>
      </c>
      <c r="L923" s="91" t="s">
        <v>10191</v>
      </c>
      <c r="M923" s="91" t="str">
        <f>+IFERROR(VLOOKUP($K923,'[2]NHÂN VIÊN'!$H:$I,2,0),"")</f>
        <v>Dương Thị Kim Hồng</v>
      </c>
      <c r="N923" s="92" t="s">
        <v>1837</v>
      </c>
      <c r="O923" s="82"/>
    </row>
    <row r="924" spans="1:15" hidden="1" x14ac:dyDescent="0.25">
      <c r="A924" s="90" t="s">
        <v>10721</v>
      </c>
      <c r="B924" s="89" t="s">
        <v>10720</v>
      </c>
      <c r="C924" s="90" t="s">
        <v>10722</v>
      </c>
      <c r="D924" s="90" t="s">
        <v>10723</v>
      </c>
      <c r="E924" s="90" t="s">
        <v>3072</v>
      </c>
      <c r="F924" s="90" t="s">
        <v>7513</v>
      </c>
      <c r="G924" s="90" t="s">
        <v>7402</v>
      </c>
      <c r="H924" s="91" t="s">
        <v>7418</v>
      </c>
      <c r="I924" s="91" t="str">
        <f>+IFERROR(VLOOKUP($H924,'[2]NHÂN VIÊN'!$B:$C,2,0),"")</f>
        <v>Trần Hạo Nhị</v>
      </c>
      <c r="J924" s="91" t="str">
        <f t="shared" si="17"/>
        <v>CO</v>
      </c>
      <c r="K924" s="91" t="s">
        <v>552</v>
      </c>
      <c r="L924" s="91" t="s">
        <v>10191</v>
      </c>
      <c r="M924" s="91" t="str">
        <f>+IFERROR(VLOOKUP($K924,'[2]NHÂN VIÊN'!$H:$I,2,0),"")</f>
        <v>Dương Thị Kim Hồng</v>
      </c>
      <c r="N924" s="92" t="s">
        <v>1837</v>
      </c>
      <c r="O924" s="82"/>
    </row>
    <row r="925" spans="1:15" hidden="1" x14ac:dyDescent="0.25">
      <c r="A925" s="90" t="s">
        <v>10725</v>
      </c>
      <c r="B925" s="89" t="s">
        <v>10724</v>
      </c>
      <c r="C925" s="90" t="s">
        <v>10726</v>
      </c>
      <c r="D925" s="90" t="s">
        <v>10727</v>
      </c>
      <c r="E925" s="90" t="s">
        <v>3072</v>
      </c>
      <c r="F925" s="90" t="s">
        <v>7435</v>
      </c>
      <c r="G925" s="90" t="s">
        <v>7402</v>
      </c>
      <c r="H925" s="91" t="s">
        <v>7436</v>
      </c>
      <c r="I925" s="91" t="str">
        <f>+IFERROR(VLOOKUP($H925,'[2]NHÂN VIÊN'!$B:$C,2,0),"")</f>
        <v>Nguyễn Quốc Thái</v>
      </c>
      <c r="J925" s="91" t="str">
        <f t="shared" si="17"/>
        <v>CO</v>
      </c>
      <c r="K925" s="91" t="s">
        <v>552</v>
      </c>
      <c r="L925" s="91" t="s">
        <v>10191</v>
      </c>
      <c r="M925" s="91" t="str">
        <f>+IFERROR(VLOOKUP($K925,'[2]NHÂN VIÊN'!$H:$I,2,0),"")</f>
        <v>Dương Thị Kim Hồng</v>
      </c>
      <c r="N925" s="92" t="s">
        <v>1837</v>
      </c>
      <c r="O925" s="82"/>
    </row>
    <row r="926" spans="1:15" hidden="1" x14ac:dyDescent="0.25">
      <c r="A926" s="90" t="s">
        <v>10729</v>
      </c>
      <c r="B926" s="89" t="s">
        <v>10728</v>
      </c>
      <c r="C926" s="90" t="s">
        <v>10730</v>
      </c>
      <c r="D926" s="90" t="s">
        <v>10731</v>
      </c>
      <c r="E926" s="90" t="s">
        <v>3072</v>
      </c>
      <c r="F926" s="90" t="s">
        <v>7903</v>
      </c>
      <c r="G926" s="90" t="s">
        <v>7402</v>
      </c>
      <c r="H926" s="91" t="s">
        <v>7436</v>
      </c>
      <c r="I926" s="91" t="str">
        <f>+IFERROR(VLOOKUP($H926,'[2]NHÂN VIÊN'!$B:$C,2,0),"")</f>
        <v>Nguyễn Quốc Thái</v>
      </c>
      <c r="J926" s="91" t="str">
        <f t="shared" si="17"/>
        <v>CO</v>
      </c>
      <c r="K926" s="91" t="s">
        <v>552</v>
      </c>
      <c r="L926" s="91" t="s">
        <v>10191</v>
      </c>
      <c r="M926" s="91" t="str">
        <f>+IFERROR(VLOOKUP($K926,'[2]NHÂN VIÊN'!$H:$I,2,0),"")</f>
        <v>Dương Thị Kim Hồng</v>
      </c>
      <c r="N926" s="92" t="s">
        <v>1837</v>
      </c>
      <c r="O926" s="82"/>
    </row>
    <row r="927" spans="1:15" hidden="1" x14ac:dyDescent="0.25">
      <c r="A927" s="90" t="s">
        <v>10733</v>
      </c>
      <c r="B927" s="89" t="s">
        <v>10732</v>
      </c>
      <c r="C927" s="90" t="s">
        <v>10734</v>
      </c>
      <c r="D927" s="90" t="s">
        <v>10735</v>
      </c>
      <c r="E927" s="90" t="s">
        <v>3072</v>
      </c>
      <c r="F927" s="90" t="s">
        <v>7513</v>
      </c>
      <c r="G927" s="90" t="s">
        <v>7402</v>
      </c>
      <c r="H927" s="91" t="s">
        <v>7418</v>
      </c>
      <c r="I927" s="91" t="str">
        <f>+IFERROR(VLOOKUP($H927,'[2]NHÂN VIÊN'!$B:$C,2,0),"")</f>
        <v>Trần Hạo Nhị</v>
      </c>
      <c r="J927" s="91" t="str">
        <f t="shared" si="17"/>
        <v>CO</v>
      </c>
      <c r="K927" s="91" t="s">
        <v>552</v>
      </c>
      <c r="L927" s="91" t="s">
        <v>10191</v>
      </c>
      <c r="M927" s="91" t="str">
        <f>+IFERROR(VLOOKUP($K927,'[2]NHÂN VIÊN'!$H:$I,2,0),"")</f>
        <v>Dương Thị Kim Hồng</v>
      </c>
      <c r="N927" s="92" t="s">
        <v>1837</v>
      </c>
      <c r="O927" s="82"/>
    </row>
    <row r="928" spans="1:15" hidden="1" x14ac:dyDescent="0.25">
      <c r="A928" s="90" t="s">
        <v>10737</v>
      </c>
      <c r="B928" s="89" t="s">
        <v>10736</v>
      </c>
      <c r="C928" s="90" t="s">
        <v>10738</v>
      </c>
      <c r="D928" s="90" t="s">
        <v>10739</v>
      </c>
      <c r="E928" s="90" t="s">
        <v>3072</v>
      </c>
      <c r="F928" s="90" t="s">
        <v>7938</v>
      </c>
      <c r="G928" s="90" t="s">
        <v>7402</v>
      </c>
      <c r="H928" s="91" t="s">
        <v>7436</v>
      </c>
      <c r="I928" s="91" t="str">
        <f>+IFERROR(VLOOKUP($H928,'[2]NHÂN VIÊN'!$B:$C,2,0),"")</f>
        <v>Nguyễn Quốc Thái</v>
      </c>
      <c r="J928" s="91" t="str">
        <f t="shared" si="17"/>
        <v>CO</v>
      </c>
      <c r="K928" s="91" t="s">
        <v>552</v>
      </c>
      <c r="L928" s="91" t="s">
        <v>10191</v>
      </c>
      <c r="M928" s="91" t="str">
        <f>+IFERROR(VLOOKUP($K928,'[2]NHÂN VIÊN'!$H:$I,2,0),"")</f>
        <v>Dương Thị Kim Hồng</v>
      </c>
      <c r="N928" s="92" t="s">
        <v>1837</v>
      </c>
      <c r="O928" s="82"/>
    </row>
    <row r="929" spans="1:15" hidden="1" x14ac:dyDescent="0.25">
      <c r="A929" s="90" t="s">
        <v>10741</v>
      </c>
      <c r="B929" s="89" t="s">
        <v>10740</v>
      </c>
      <c r="C929" s="90" t="s">
        <v>10742</v>
      </c>
      <c r="D929" s="90" t="s">
        <v>10743</v>
      </c>
      <c r="E929" s="90" t="s">
        <v>3072</v>
      </c>
      <c r="F929" s="90" t="s">
        <v>7490</v>
      </c>
      <c r="G929" s="90" t="s">
        <v>7402</v>
      </c>
      <c r="H929" s="91" t="s">
        <v>7418</v>
      </c>
      <c r="I929" s="91" t="str">
        <f>+IFERROR(VLOOKUP($H929,'[2]NHÂN VIÊN'!$B:$C,2,0),"")</f>
        <v>Trần Hạo Nhị</v>
      </c>
      <c r="J929" s="91" t="str">
        <f t="shared" si="17"/>
        <v>CO</v>
      </c>
      <c r="K929" s="91" t="s">
        <v>552</v>
      </c>
      <c r="L929" s="91" t="s">
        <v>10191</v>
      </c>
      <c r="M929" s="91" t="str">
        <f>+IFERROR(VLOOKUP($K929,'[2]NHÂN VIÊN'!$H:$I,2,0),"")</f>
        <v>Dương Thị Kim Hồng</v>
      </c>
      <c r="N929" s="92" t="s">
        <v>1837</v>
      </c>
      <c r="O929" s="82"/>
    </row>
    <row r="930" spans="1:15" hidden="1" x14ac:dyDescent="0.25">
      <c r="A930" s="90" t="s">
        <v>10745</v>
      </c>
      <c r="B930" s="89" t="s">
        <v>10744</v>
      </c>
      <c r="C930" s="90" t="s">
        <v>10746</v>
      </c>
      <c r="D930" s="90" t="s">
        <v>10747</v>
      </c>
      <c r="E930" s="90" t="s">
        <v>3072</v>
      </c>
      <c r="F930" s="90" t="s">
        <v>7499</v>
      </c>
      <c r="G930" s="90" t="s">
        <v>7402</v>
      </c>
      <c r="H930" s="91" t="s">
        <v>7436</v>
      </c>
      <c r="I930" s="91" t="str">
        <f>+IFERROR(VLOOKUP($H930,'[2]NHÂN VIÊN'!$B:$C,2,0),"")</f>
        <v>Nguyễn Quốc Thái</v>
      </c>
      <c r="J930" s="91" t="str">
        <f t="shared" si="17"/>
        <v>CO</v>
      </c>
      <c r="K930" s="91" t="s">
        <v>552</v>
      </c>
      <c r="L930" s="91" t="s">
        <v>10191</v>
      </c>
      <c r="M930" s="91" t="str">
        <f>+IFERROR(VLOOKUP($K930,'[2]NHÂN VIÊN'!$H:$I,2,0),"")</f>
        <v>Dương Thị Kim Hồng</v>
      </c>
      <c r="N930" s="92" t="s">
        <v>1837</v>
      </c>
      <c r="O930" s="82"/>
    </row>
    <row r="931" spans="1:15" hidden="1" x14ac:dyDescent="0.25">
      <c r="A931" s="90" t="s">
        <v>10749</v>
      </c>
      <c r="B931" s="89" t="s">
        <v>10748</v>
      </c>
      <c r="C931" s="90" t="s">
        <v>10750</v>
      </c>
      <c r="D931" s="90" t="s">
        <v>10751</v>
      </c>
      <c r="E931" s="90" t="s">
        <v>3072</v>
      </c>
      <c r="F931" s="90" t="s">
        <v>7435</v>
      </c>
      <c r="G931" s="90" t="s">
        <v>7402</v>
      </c>
      <c r="H931" s="91" t="s">
        <v>7436</v>
      </c>
      <c r="I931" s="91" t="str">
        <f>+IFERROR(VLOOKUP($H931,'[2]NHÂN VIÊN'!$B:$C,2,0),"")</f>
        <v>Nguyễn Quốc Thái</v>
      </c>
      <c r="J931" s="91" t="str">
        <f t="shared" si="17"/>
        <v>CO</v>
      </c>
      <c r="K931" s="91" t="s">
        <v>552</v>
      </c>
      <c r="L931" s="91" t="s">
        <v>10191</v>
      </c>
      <c r="M931" s="91" t="str">
        <f>+IFERROR(VLOOKUP($K931,'[2]NHÂN VIÊN'!$H:$I,2,0),"")</f>
        <v>Dương Thị Kim Hồng</v>
      </c>
      <c r="N931" s="92" t="s">
        <v>1837</v>
      </c>
      <c r="O931" s="82"/>
    </row>
    <row r="932" spans="1:15" hidden="1" x14ac:dyDescent="0.25">
      <c r="A932" s="90" t="s">
        <v>10753</v>
      </c>
      <c r="B932" s="89" t="s">
        <v>10752</v>
      </c>
      <c r="C932" s="90" t="s">
        <v>10754</v>
      </c>
      <c r="D932" s="90" t="s">
        <v>10755</v>
      </c>
      <c r="E932" s="90" t="s">
        <v>3072</v>
      </c>
      <c r="F932" s="90" t="s">
        <v>7410</v>
      </c>
      <c r="G932" s="90" t="s">
        <v>7402</v>
      </c>
      <c r="H932" s="91" t="s">
        <v>7411</v>
      </c>
      <c r="I932" s="91" t="str">
        <f>+IFERROR(VLOOKUP($H932,'[2]NHÂN VIÊN'!$B:$C,2,0),"")</f>
        <v>Nguyễn Văn Vinh</v>
      </c>
      <c r="J932" s="91" t="str">
        <f t="shared" si="17"/>
        <v>CO</v>
      </c>
      <c r="K932" s="91" t="s">
        <v>552</v>
      </c>
      <c r="L932" s="91" t="s">
        <v>10191</v>
      </c>
      <c r="M932" s="91" t="str">
        <f>+IFERROR(VLOOKUP($K932,'[2]NHÂN VIÊN'!$H:$I,2,0),"")</f>
        <v>Dương Thị Kim Hồng</v>
      </c>
      <c r="N932" s="92" t="s">
        <v>1837</v>
      </c>
      <c r="O932" s="82"/>
    </row>
    <row r="933" spans="1:15" hidden="1" x14ac:dyDescent="0.25">
      <c r="A933" s="90" t="s">
        <v>10757</v>
      </c>
      <c r="B933" s="89" t="s">
        <v>10756</v>
      </c>
      <c r="C933" s="90" t="s">
        <v>10758</v>
      </c>
      <c r="D933" s="90" t="s">
        <v>10759</v>
      </c>
      <c r="E933" s="90" t="s">
        <v>3072</v>
      </c>
      <c r="F933" s="90" t="s">
        <v>7430</v>
      </c>
      <c r="G933" s="90" t="s">
        <v>7402</v>
      </c>
      <c r="H933" s="91" t="s">
        <v>7411</v>
      </c>
      <c r="I933" s="91" t="str">
        <f>+IFERROR(VLOOKUP($H933,'[2]NHÂN VIÊN'!$B:$C,2,0),"")</f>
        <v>Nguyễn Văn Vinh</v>
      </c>
      <c r="J933" s="91" t="str">
        <f t="shared" si="17"/>
        <v>CO</v>
      </c>
      <c r="K933" s="91" t="s">
        <v>552</v>
      </c>
      <c r="L933" s="91" t="s">
        <v>10191</v>
      </c>
      <c r="M933" s="91" t="str">
        <f>+IFERROR(VLOOKUP($K933,'[2]NHÂN VIÊN'!$H:$I,2,0),"")</f>
        <v>Dương Thị Kim Hồng</v>
      </c>
      <c r="N933" s="92" t="s">
        <v>1837</v>
      </c>
      <c r="O933" s="82"/>
    </row>
    <row r="934" spans="1:15" hidden="1" x14ac:dyDescent="0.25">
      <c r="A934" s="87" t="s">
        <v>10761</v>
      </c>
      <c r="B934" s="86" t="s">
        <v>10760</v>
      </c>
      <c r="C934" s="87" t="s">
        <v>10762</v>
      </c>
      <c r="D934" s="87" t="s">
        <v>10763</v>
      </c>
      <c r="E934" s="87" t="s">
        <v>3072</v>
      </c>
      <c r="F934" s="87" t="s">
        <v>7513</v>
      </c>
      <c r="G934" s="87" t="s">
        <v>7402</v>
      </c>
      <c r="H934" s="87" t="s">
        <v>7418</v>
      </c>
      <c r="I934" s="87" t="str">
        <f>+IFERROR(VLOOKUP($H934,'[2]NHÂN VIÊN'!$B:$C,2,0),"")</f>
        <v>Trần Hạo Nhị</v>
      </c>
      <c r="J934" s="87" t="str">
        <f t="shared" si="17"/>
        <v>CO</v>
      </c>
      <c r="K934" s="87" t="s">
        <v>552</v>
      </c>
      <c r="L934" s="87" t="s">
        <v>10191</v>
      </c>
      <c r="M934" s="87" t="str">
        <f>+IFERROR(VLOOKUP($K934,'[2]NHÂN VIÊN'!$H:$I,2,0),"")</f>
        <v>Dương Thị Kim Hồng</v>
      </c>
      <c r="N934" s="88" t="s">
        <v>7437</v>
      </c>
      <c r="O934" s="82"/>
    </row>
    <row r="935" spans="1:15" hidden="1" x14ac:dyDescent="0.25">
      <c r="A935" s="90" t="s">
        <v>10765</v>
      </c>
      <c r="B935" s="89" t="s">
        <v>10764</v>
      </c>
      <c r="C935" s="90" t="s">
        <v>10766</v>
      </c>
      <c r="D935" s="90" t="s">
        <v>10767</v>
      </c>
      <c r="E935" s="90" t="s">
        <v>3072</v>
      </c>
      <c r="F935" s="90" t="s">
        <v>7459</v>
      </c>
      <c r="G935" s="90" t="s">
        <v>7402</v>
      </c>
      <c r="H935" s="91" t="s">
        <v>7403</v>
      </c>
      <c r="I935" s="91" t="str">
        <f>+IFERROR(VLOOKUP($H935,'[2]NHÂN VIÊN'!$B:$C,2,0),"")</f>
        <v>Hứa Thị Ngọc Thơ</v>
      </c>
      <c r="J935" s="91" t="str">
        <f t="shared" si="17"/>
        <v>CO</v>
      </c>
      <c r="K935" s="91" t="s">
        <v>552</v>
      </c>
      <c r="L935" s="91" t="s">
        <v>10191</v>
      </c>
      <c r="M935" s="91" t="str">
        <f>+IFERROR(VLOOKUP($K935,'[2]NHÂN VIÊN'!$H:$I,2,0),"")</f>
        <v>Dương Thị Kim Hồng</v>
      </c>
      <c r="N935" s="92" t="s">
        <v>1837</v>
      </c>
      <c r="O935" s="82"/>
    </row>
    <row r="936" spans="1:15" hidden="1" x14ac:dyDescent="0.25">
      <c r="A936" s="87" t="s">
        <v>10769</v>
      </c>
      <c r="B936" s="86" t="s">
        <v>10768</v>
      </c>
      <c r="C936" s="87" t="s">
        <v>10770</v>
      </c>
      <c r="D936" s="87" t="s">
        <v>10771</v>
      </c>
      <c r="E936" s="87" t="s">
        <v>3072</v>
      </c>
      <c r="F936" s="87" t="s">
        <v>7490</v>
      </c>
      <c r="G936" s="87" t="s">
        <v>7402</v>
      </c>
      <c r="H936" s="87" t="s">
        <v>7418</v>
      </c>
      <c r="I936" s="87" t="str">
        <f>+IFERROR(VLOOKUP($H936,'[2]NHÂN VIÊN'!$B:$C,2,0),"")</f>
        <v>Trần Hạo Nhị</v>
      </c>
      <c r="J936" s="87" t="str">
        <f t="shared" si="17"/>
        <v>CO</v>
      </c>
      <c r="K936" s="87" t="s">
        <v>552</v>
      </c>
      <c r="L936" s="87" t="s">
        <v>10191</v>
      </c>
      <c r="M936" s="87" t="str">
        <f>+IFERROR(VLOOKUP($K936,'[2]NHÂN VIÊN'!$H:$I,2,0),"")</f>
        <v>Dương Thị Kim Hồng</v>
      </c>
      <c r="N936" s="88" t="s">
        <v>7437</v>
      </c>
      <c r="O936" s="82"/>
    </row>
    <row r="937" spans="1:15" hidden="1" x14ac:dyDescent="0.25">
      <c r="A937" s="91" t="s">
        <v>10773</v>
      </c>
      <c r="B937" s="93" t="s">
        <v>10772</v>
      </c>
      <c r="C937" s="91" t="s">
        <v>10774</v>
      </c>
      <c r="D937" s="91" t="s">
        <v>10775</v>
      </c>
      <c r="E937" s="91" t="s">
        <v>3072</v>
      </c>
      <c r="F937" s="91" t="s">
        <v>8075</v>
      </c>
      <c r="G937" s="91" t="s">
        <v>7402</v>
      </c>
      <c r="H937" s="91" t="s">
        <v>7403</v>
      </c>
      <c r="I937" s="91" t="str">
        <f>+IFERROR(VLOOKUP($H937,'[2]NHÂN VIÊN'!$B:$C,2,0),"")</f>
        <v>Hứa Thị Ngọc Thơ</v>
      </c>
      <c r="J937" s="91" t="str">
        <f t="shared" si="17"/>
        <v>CO</v>
      </c>
      <c r="K937" s="91" t="s">
        <v>552</v>
      </c>
      <c r="L937" s="91" t="s">
        <v>10191</v>
      </c>
      <c r="M937" s="91" t="str">
        <f>+IFERROR(VLOOKUP($K937,'[2]NHÂN VIÊN'!$H:$I,2,0),"")</f>
        <v>Dương Thị Kim Hồng</v>
      </c>
      <c r="N937" s="94" t="s">
        <v>7405</v>
      </c>
      <c r="O937" s="82"/>
    </row>
    <row r="938" spans="1:15" hidden="1" x14ac:dyDescent="0.25">
      <c r="A938" s="90" t="s">
        <v>10777</v>
      </c>
      <c r="B938" s="89" t="s">
        <v>10776</v>
      </c>
      <c r="C938" s="90" t="s">
        <v>10778</v>
      </c>
      <c r="D938" s="90" t="s">
        <v>10779</v>
      </c>
      <c r="E938" s="90" t="s">
        <v>3072</v>
      </c>
      <c r="F938" s="90" t="s">
        <v>7459</v>
      </c>
      <c r="G938" s="90" t="s">
        <v>7402</v>
      </c>
      <c r="H938" s="91" t="s">
        <v>7403</v>
      </c>
      <c r="I938" s="91" t="str">
        <f>+IFERROR(VLOOKUP($H938,'[2]NHÂN VIÊN'!$B:$C,2,0),"")</f>
        <v>Hứa Thị Ngọc Thơ</v>
      </c>
      <c r="J938" s="91" t="str">
        <f t="shared" si="17"/>
        <v>CO</v>
      </c>
      <c r="K938" s="91" t="s">
        <v>552</v>
      </c>
      <c r="L938" s="91" t="s">
        <v>10191</v>
      </c>
      <c r="M938" s="91" t="str">
        <f>+IFERROR(VLOOKUP($K938,'[2]NHÂN VIÊN'!$H:$I,2,0),"")</f>
        <v>Dương Thị Kim Hồng</v>
      </c>
      <c r="N938" s="92" t="s">
        <v>1837</v>
      </c>
      <c r="O938" s="82"/>
    </row>
    <row r="939" spans="1:15" hidden="1" x14ac:dyDescent="0.25">
      <c r="A939" s="90" t="s">
        <v>10781</v>
      </c>
      <c r="B939" s="89" t="s">
        <v>10780</v>
      </c>
      <c r="C939" s="90" t="s">
        <v>10782</v>
      </c>
      <c r="D939" s="90" t="s">
        <v>10783</v>
      </c>
      <c r="E939" s="90" t="s">
        <v>3072</v>
      </c>
      <c r="F939" s="90" t="s">
        <v>9474</v>
      </c>
      <c r="G939" s="90" t="s">
        <v>7402</v>
      </c>
      <c r="H939" s="91" t="s">
        <v>7411</v>
      </c>
      <c r="I939" s="91" t="str">
        <f>+IFERROR(VLOOKUP($H939,'[2]NHÂN VIÊN'!$B:$C,2,0),"")</f>
        <v>Nguyễn Văn Vinh</v>
      </c>
      <c r="J939" s="91" t="str">
        <f t="shared" si="17"/>
        <v>CO</v>
      </c>
      <c r="K939" s="91" t="s">
        <v>552</v>
      </c>
      <c r="L939" s="91" t="s">
        <v>10191</v>
      </c>
      <c r="M939" s="91" t="str">
        <f>+IFERROR(VLOOKUP($K939,'[2]NHÂN VIÊN'!$H:$I,2,0),"")</f>
        <v>Dương Thị Kim Hồng</v>
      </c>
      <c r="N939" s="92" t="s">
        <v>1837</v>
      </c>
      <c r="O939" s="82"/>
    </row>
    <row r="940" spans="1:15" hidden="1" x14ac:dyDescent="0.25">
      <c r="A940" s="90" t="s">
        <v>10785</v>
      </c>
      <c r="B940" s="89" t="s">
        <v>10784</v>
      </c>
      <c r="C940" s="90" t="s">
        <v>10786</v>
      </c>
      <c r="D940" s="90" t="s">
        <v>10787</v>
      </c>
      <c r="E940" s="90" t="s">
        <v>3072</v>
      </c>
      <c r="F940" s="90" t="s">
        <v>7459</v>
      </c>
      <c r="G940" s="90" t="s">
        <v>7402</v>
      </c>
      <c r="H940" s="91" t="s">
        <v>7403</v>
      </c>
      <c r="I940" s="91" t="str">
        <f>+IFERROR(VLOOKUP($H940,'[2]NHÂN VIÊN'!$B:$C,2,0),"")</f>
        <v>Hứa Thị Ngọc Thơ</v>
      </c>
      <c r="J940" s="91" t="str">
        <f t="shared" si="17"/>
        <v>CO</v>
      </c>
      <c r="K940" s="91" t="s">
        <v>552</v>
      </c>
      <c r="L940" s="91" t="s">
        <v>10191</v>
      </c>
      <c r="M940" s="91" t="str">
        <f>+IFERROR(VLOOKUP($K940,'[2]NHÂN VIÊN'!$H:$I,2,0),"")</f>
        <v>Dương Thị Kim Hồng</v>
      </c>
      <c r="N940" s="92" t="s">
        <v>1837</v>
      </c>
      <c r="O940" s="82"/>
    </row>
    <row r="941" spans="1:15" hidden="1" x14ac:dyDescent="0.25">
      <c r="A941" s="90" t="s">
        <v>10789</v>
      </c>
      <c r="B941" s="89" t="s">
        <v>10788</v>
      </c>
      <c r="C941" s="90" t="s">
        <v>10790</v>
      </c>
      <c r="D941" s="90" t="s">
        <v>10791</v>
      </c>
      <c r="E941" s="90" t="s">
        <v>3072</v>
      </c>
      <c r="F941" s="90" t="s">
        <v>8248</v>
      </c>
      <c r="G941" s="90" t="s">
        <v>7402</v>
      </c>
      <c r="H941" s="91" t="s">
        <v>7411</v>
      </c>
      <c r="I941" s="91" t="str">
        <f>+IFERROR(VLOOKUP($H941,'[2]NHÂN VIÊN'!$B:$C,2,0),"")</f>
        <v>Nguyễn Văn Vinh</v>
      </c>
      <c r="J941" s="91" t="str">
        <f t="shared" si="17"/>
        <v>CO</v>
      </c>
      <c r="K941" s="91" t="s">
        <v>552</v>
      </c>
      <c r="L941" s="91" t="s">
        <v>10191</v>
      </c>
      <c r="M941" s="91" t="str">
        <f>+IFERROR(VLOOKUP($K941,'[2]NHÂN VIÊN'!$H:$I,2,0),"")</f>
        <v>Dương Thị Kim Hồng</v>
      </c>
      <c r="N941" s="92" t="s">
        <v>1837</v>
      </c>
      <c r="O941" s="82"/>
    </row>
    <row r="942" spans="1:15" hidden="1" x14ac:dyDescent="0.25">
      <c r="A942" s="90" t="s">
        <v>10793</v>
      </c>
      <c r="B942" s="89" t="s">
        <v>10792</v>
      </c>
      <c r="C942" s="90" t="s">
        <v>10794</v>
      </c>
      <c r="D942" s="90" t="s">
        <v>10795</v>
      </c>
      <c r="E942" s="90" t="s">
        <v>3072</v>
      </c>
      <c r="F942" s="90" t="s">
        <v>7527</v>
      </c>
      <c r="G942" s="90" t="s">
        <v>7402</v>
      </c>
      <c r="H942" s="91" t="s">
        <v>7411</v>
      </c>
      <c r="I942" s="91" t="str">
        <f>+IFERROR(VLOOKUP($H942,'[2]NHÂN VIÊN'!$B:$C,2,0),"")</f>
        <v>Nguyễn Văn Vinh</v>
      </c>
      <c r="J942" s="91" t="str">
        <f t="shared" si="17"/>
        <v>CO</v>
      </c>
      <c r="K942" s="91" t="s">
        <v>552</v>
      </c>
      <c r="L942" s="91" t="s">
        <v>10191</v>
      </c>
      <c r="M942" s="91" t="str">
        <f>+IFERROR(VLOOKUP($K942,'[2]NHÂN VIÊN'!$H:$I,2,0),"")</f>
        <v>Dương Thị Kim Hồng</v>
      </c>
      <c r="N942" s="92" t="s">
        <v>1837</v>
      </c>
      <c r="O942" s="82"/>
    </row>
    <row r="943" spans="1:15" hidden="1" x14ac:dyDescent="0.25">
      <c r="A943" s="90" t="s">
        <v>10797</v>
      </c>
      <c r="B943" s="89" t="s">
        <v>10796</v>
      </c>
      <c r="C943" s="90" t="s">
        <v>10798</v>
      </c>
      <c r="D943" s="90" t="s">
        <v>10799</v>
      </c>
      <c r="E943" s="90" t="s">
        <v>3072</v>
      </c>
      <c r="F943" s="90" t="s">
        <v>7490</v>
      </c>
      <c r="G943" s="90" t="s">
        <v>7402</v>
      </c>
      <c r="H943" s="91" t="s">
        <v>7418</v>
      </c>
      <c r="I943" s="91" t="str">
        <f>+IFERROR(VLOOKUP($H943,'[2]NHÂN VIÊN'!$B:$C,2,0),"")</f>
        <v>Trần Hạo Nhị</v>
      </c>
      <c r="J943" s="91" t="str">
        <f t="shared" si="17"/>
        <v>CO</v>
      </c>
      <c r="K943" s="91" t="s">
        <v>552</v>
      </c>
      <c r="L943" s="91" t="s">
        <v>10191</v>
      </c>
      <c r="M943" s="91" t="str">
        <f>+IFERROR(VLOOKUP($K943,'[2]NHÂN VIÊN'!$H:$I,2,0),"")</f>
        <v>Dương Thị Kim Hồng</v>
      </c>
      <c r="N943" s="92" t="s">
        <v>1837</v>
      </c>
      <c r="O943" s="82"/>
    </row>
    <row r="944" spans="1:15" hidden="1" x14ac:dyDescent="0.25">
      <c r="A944" s="90" t="s">
        <v>10801</v>
      </c>
      <c r="B944" s="89" t="s">
        <v>10800</v>
      </c>
      <c r="C944" s="90" t="s">
        <v>10802</v>
      </c>
      <c r="D944" s="90" t="s">
        <v>10803</v>
      </c>
      <c r="E944" s="90" t="s">
        <v>3072</v>
      </c>
      <c r="F944" s="90" t="s">
        <v>7485</v>
      </c>
      <c r="G944" s="90" t="s">
        <v>7402</v>
      </c>
      <c r="H944" s="91" t="s">
        <v>7411</v>
      </c>
      <c r="I944" s="91" t="str">
        <f>+IFERROR(VLOOKUP($H944,'[2]NHÂN VIÊN'!$B:$C,2,0),"")</f>
        <v>Nguyễn Văn Vinh</v>
      </c>
      <c r="J944" s="91" t="str">
        <f t="shared" si="17"/>
        <v>CO</v>
      </c>
      <c r="K944" s="91" t="s">
        <v>552</v>
      </c>
      <c r="L944" s="91" t="s">
        <v>10191</v>
      </c>
      <c r="M944" s="91" t="str">
        <f>+IFERROR(VLOOKUP($K944,'[2]NHÂN VIÊN'!$H:$I,2,0),"")</f>
        <v>Dương Thị Kim Hồng</v>
      </c>
      <c r="N944" s="92" t="s">
        <v>1837</v>
      </c>
      <c r="O944" s="82"/>
    </row>
    <row r="945" spans="1:15" hidden="1" x14ac:dyDescent="0.25">
      <c r="A945" s="90" t="s">
        <v>10805</v>
      </c>
      <c r="B945" s="89" t="s">
        <v>10804</v>
      </c>
      <c r="C945" s="90" t="s">
        <v>10806</v>
      </c>
      <c r="D945" s="90" t="s">
        <v>10807</v>
      </c>
      <c r="E945" s="90" t="s">
        <v>3072</v>
      </c>
      <c r="F945" s="90" t="s">
        <v>7459</v>
      </c>
      <c r="G945" s="90" t="s">
        <v>7402</v>
      </c>
      <c r="H945" s="91" t="s">
        <v>7403</v>
      </c>
      <c r="I945" s="91" t="str">
        <f>+IFERROR(VLOOKUP($H945,'[2]NHÂN VIÊN'!$B:$C,2,0),"")</f>
        <v>Hứa Thị Ngọc Thơ</v>
      </c>
      <c r="J945" s="91" t="str">
        <f t="shared" si="17"/>
        <v>CO</v>
      </c>
      <c r="K945" s="91" t="s">
        <v>552</v>
      </c>
      <c r="L945" s="91" t="s">
        <v>10191</v>
      </c>
      <c r="M945" s="91" t="str">
        <f>+IFERROR(VLOOKUP($K945,'[2]NHÂN VIÊN'!$H:$I,2,0),"")</f>
        <v>Dương Thị Kim Hồng</v>
      </c>
      <c r="N945" s="92" t="s">
        <v>1837</v>
      </c>
      <c r="O945" s="82"/>
    </row>
    <row r="946" spans="1:15" hidden="1" x14ac:dyDescent="0.25">
      <c r="A946" s="90" t="s">
        <v>10809</v>
      </c>
      <c r="B946" s="89" t="s">
        <v>10808</v>
      </c>
      <c r="C946" s="90" t="s">
        <v>10810</v>
      </c>
      <c r="D946" s="90" t="s">
        <v>10811</v>
      </c>
      <c r="E946" s="90" t="s">
        <v>3072</v>
      </c>
      <c r="F946" s="90" t="s">
        <v>7903</v>
      </c>
      <c r="G946" s="90" t="s">
        <v>7402</v>
      </c>
      <c r="H946" s="91" t="s">
        <v>7436</v>
      </c>
      <c r="I946" s="91" t="str">
        <f>+IFERROR(VLOOKUP($H946,'[2]NHÂN VIÊN'!$B:$C,2,0),"")</f>
        <v>Nguyễn Quốc Thái</v>
      </c>
      <c r="J946" s="91" t="str">
        <f t="shared" si="17"/>
        <v>CO</v>
      </c>
      <c r="K946" s="91" t="s">
        <v>552</v>
      </c>
      <c r="L946" s="91" t="s">
        <v>10191</v>
      </c>
      <c r="M946" s="91" t="str">
        <f>+IFERROR(VLOOKUP($K946,'[2]NHÂN VIÊN'!$H:$I,2,0),"")</f>
        <v>Dương Thị Kim Hồng</v>
      </c>
      <c r="N946" s="92" t="s">
        <v>1837</v>
      </c>
      <c r="O946" s="82"/>
    </row>
    <row r="947" spans="1:15" hidden="1" x14ac:dyDescent="0.25">
      <c r="A947" s="87" t="s">
        <v>10813</v>
      </c>
      <c r="B947" s="86" t="s">
        <v>10812</v>
      </c>
      <c r="C947" s="87" t="s">
        <v>10814</v>
      </c>
      <c r="D947" s="87" t="s">
        <v>10815</v>
      </c>
      <c r="E947" s="87" t="s">
        <v>3072</v>
      </c>
      <c r="F947" s="87" t="s">
        <v>7513</v>
      </c>
      <c r="G947" s="87" t="s">
        <v>7402</v>
      </c>
      <c r="H947" s="87" t="s">
        <v>7418</v>
      </c>
      <c r="I947" s="87" t="str">
        <f>+IFERROR(VLOOKUP($H947,'[2]NHÂN VIÊN'!$B:$C,2,0),"")</f>
        <v>Trần Hạo Nhị</v>
      </c>
      <c r="J947" s="87" t="str">
        <f t="shared" si="17"/>
        <v>CO</v>
      </c>
      <c r="K947" s="87" t="s">
        <v>552</v>
      </c>
      <c r="L947" s="87" t="s">
        <v>10191</v>
      </c>
      <c r="M947" s="87" t="str">
        <f>+IFERROR(VLOOKUP($K947,'[2]NHÂN VIÊN'!$H:$I,2,0),"")</f>
        <v>Dương Thị Kim Hồng</v>
      </c>
      <c r="N947" s="88" t="s">
        <v>7437</v>
      </c>
      <c r="O947" s="82"/>
    </row>
    <row r="948" spans="1:15" hidden="1" x14ac:dyDescent="0.25">
      <c r="A948" s="90" t="s">
        <v>10817</v>
      </c>
      <c r="B948" s="89" t="s">
        <v>10816</v>
      </c>
      <c r="C948" s="90" t="s">
        <v>10818</v>
      </c>
      <c r="D948" s="90" t="s">
        <v>10819</v>
      </c>
      <c r="E948" s="90" t="s">
        <v>3072</v>
      </c>
      <c r="F948" s="90" t="s">
        <v>7410</v>
      </c>
      <c r="G948" s="90" t="s">
        <v>7402</v>
      </c>
      <c r="H948" s="91" t="s">
        <v>7411</v>
      </c>
      <c r="I948" s="91" t="str">
        <f>+IFERROR(VLOOKUP($H948,'[2]NHÂN VIÊN'!$B:$C,2,0),"")</f>
        <v>Nguyễn Văn Vinh</v>
      </c>
      <c r="J948" s="91" t="str">
        <f t="shared" si="17"/>
        <v>CO</v>
      </c>
      <c r="K948" s="91" t="s">
        <v>552</v>
      </c>
      <c r="L948" s="91" t="s">
        <v>10191</v>
      </c>
      <c r="M948" s="91" t="str">
        <f>+IFERROR(VLOOKUP($K948,'[2]NHÂN VIÊN'!$H:$I,2,0),"")</f>
        <v>Dương Thị Kim Hồng</v>
      </c>
      <c r="N948" s="92" t="s">
        <v>1837</v>
      </c>
      <c r="O948" s="82"/>
    </row>
    <row r="949" spans="1:15" hidden="1" x14ac:dyDescent="0.25">
      <c r="A949" s="90" t="s">
        <v>10821</v>
      </c>
      <c r="B949" s="89" t="s">
        <v>10820</v>
      </c>
      <c r="C949" s="90" t="s">
        <v>10822</v>
      </c>
      <c r="D949" s="90" t="s">
        <v>10823</v>
      </c>
      <c r="E949" s="90" t="s">
        <v>3072</v>
      </c>
      <c r="F949" s="90" t="s">
        <v>7527</v>
      </c>
      <c r="G949" s="90" t="s">
        <v>7402</v>
      </c>
      <c r="H949" s="91" t="s">
        <v>7411</v>
      </c>
      <c r="I949" s="91" t="str">
        <f>+IFERROR(VLOOKUP($H949,'[2]NHÂN VIÊN'!$B:$C,2,0),"")</f>
        <v>Nguyễn Văn Vinh</v>
      </c>
      <c r="J949" s="91" t="str">
        <f t="shared" si="17"/>
        <v>CO</v>
      </c>
      <c r="K949" s="91" t="s">
        <v>552</v>
      </c>
      <c r="L949" s="91" t="s">
        <v>10191</v>
      </c>
      <c r="M949" s="91" t="str">
        <f>+IFERROR(VLOOKUP($K949,'[2]NHÂN VIÊN'!$H:$I,2,0),"")</f>
        <v>Dương Thị Kim Hồng</v>
      </c>
      <c r="N949" s="92" t="s">
        <v>1837</v>
      </c>
      <c r="O949" s="82"/>
    </row>
    <row r="950" spans="1:15" hidden="1" x14ac:dyDescent="0.25">
      <c r="A950" s="90" t="s">
        <v>10825</v>
      </c>
      <c r="B950" s="89" t="s">
        <v>10824</v>
      </c>
      <c r="C950" s="90" t="s">
        <v>10826</v>
      </c>
      <c r="D950" s="90" t="s">
        <v>10827</v>
      </c>
      <c r="E950" s="90" t="s">
        <v>3072</v>
      </c>
      <c r="F950" s="90" t="s">
        <v>7938</v>
      </c>
      <c r="G950" s="90" t="s">
        <v>7402</v>
      </c>
      <c r="H950" s="91" t="s">
        <v>7436</v>
      </c>
      <c r="I950" s="91" t="str">
        <f>+IFERROR(VLOOKUP($H950,'[2]NHÂN VIÊN'!$B:$C,2,0),"")</f>
        <v>Nguyễn Quốc Thái</v>
      </c>
      <c r="J950" s="91" t="str">
        <f t="shared" si="17"/>
        <v>CO</v>
      </c>
      <c r="K950" s="91" t="s">
        <v>552</v>
      </c>
      <c r="L950" s="91" t="s">
        <v>10191</v>
      </c>
      <c r="M950" s="91" t="str">
        <f>+IFERROR(VLOOKUP($K950,'[2]NHÂN VIÊN'!$H:$I,2,0),"")</f>
        <v>Dương Thị Kim Hồng</v>
      </c>
      <c r="N950" s="92" t="s">
        <v>1837</v>
      </c>
      <c r="O950" s="82"/>
    </row>
    <row r="951" spans="1:15" hidden="1" x14ac:dyDescent="0.25">
      <c r="A951" s="87" t="s">
        <v>10829</v>
      </c>
      <c r="B951" s="86" t="s">
        <v>10828</v>
      </c>
      <c r="C951" s="87" t="s">
        <v>10830</v>
      </c>
      <c r="D951" s="87" t="s">
        <v>10831</v>
      </c>
      <c r="E951" s="87" t="s">
        <v>3072</v>
      </c>
      <c r="F951" s="87" t="s">
        <v>7435</v>
      </c>
      <c r="G951" s="87" t="s">
        <v>7402</v>
      </c>
      <c r="H951" s="87" t="s">
        <v>7436</v>
      </c>
      <c r="I951" s="87" t="str">
        <f>+IFERROR(VLOOKUP($H951,'[2]NHÂN VIÊN'!$B:$C,2,0),"")</f>
        <v>Nguyễn Quốc Thái</v>
      </c>
      <c r="J951" s="87" t="str">
        <f t="shared" si="17"/>
        <v>CO</v>
      </c>
      <c r="K951" s="87" t="s">
        <v>552</v>
      </c>
      <c r="L951" s="87" t="s">
        <v>10191</v>
      </c>
      <c r="M951" s="87" t="str">
        <f>+IFERROR(VLOOKUP($K951,'[2]NHÂN VIÊN'!$H:$I,2,0),"")</f>
        <v>Dương Thị Kim Hồng</v>
      </c>
      <c r="N951" s="88" t="s">
        <v>7437</v>
      </c>
      <c r="O951" s="82"/>
    </row>
    <row r="952" spans="1:15" hidden="1" x14ac:dyDescent="0.25">
      <c r="A952" s="90" t="s">
        <v>10833</v>
      </c>
      <c r="B952" s="89" t="s">
        <v>10832</v>
      </c>
      <c r="C952" s="90" t="s">
        <v>10834</v>
      </c>
      <c r="D952" s="90" t="s">
        <v>10835</v>
      </c>
      <c r="E952" s="90" t="s">
        <v>3072</v>
      </c>
      <c r="F952" s="90" t="s">
        <v>7430</v>
      </c>
      <c r="G952" s="90" t="s">
        <v>7402</v>
      </c>
      <c r="H952" s="91" t="s">
        <v>7411</v>
      </c>
      <c r="I952" s="91" t="str">
        <f>+IFERROR(VLOOKUP($H952,'[2]NHÂN VIÊN'!$B:$C,2,0),"")</f>
        <v>Nguyễn Văn Vinh</v>
      </c>
      <c r="J952" s="91" t="str">
        <f t="shared" si="17"/>
        <v>CO</v>
      </c>
      <c r="K952" s="91" t="s">
        <v>552</v>
      </c>
      <c r="L952" s="91" t="s">
        <v>10191</v>
      </c>
      <c r="M952" s="91" t="str">
        <f>+IFERROR(VLOOKUP($K952,'[2]NHÂN VIÊN'!$H:$I,2,0),"")</f>
        <v>Dương Thị Kim Hồng</v>
      </c>
      <c r="N952" s="92" t="s">
        <v>1837</v>
      </c>
      <c r="O952" s="82"/>
    </row>
    <row r="953" spans="1:15" hidden="1" x14ac:dyDescent="0.25">
      <c r="A953" s="90" t="s">
        <v>10837</v>
      </c>
      <c r="B953" s="89" t="s">
        <v>10836</v>
      </c>
      <c r="C953" s="90" t="s">
        <v>10838</v>
      </c>
      <c r="D953" s="90" t="s">
        <v>10839</v>
      </c>
      <c r="E953" s="90" t="s">
        <v>3072</v>
      </c>
      <c r="F953" s="90" t="s">
        <v>9474</v>
      </c>
      <c r="G953" s="90" t="s">
        <v>7402</v>
      </c>
      <c r="H953" s="91" t="s">
        <v>7411</v>
      </c>
      <c r="I953" s="91" t="str">
        <f>+IFERROR(VLOOKUP($H953,'[2]NHÂN VIÊN'!$B:$C,2,0),"")</f>
        <v>Nguyễn Văn Vinh</v>
      </c>
      <c r="J953" s="91" t="str">
        <f t="shared" si="17"/>
        <v>CO</v>
      </c>
      <c r="K953" s="91" t="s">
        <v>552</v>
      </c>
      <c r="L953" s="91" t="s">
        <v>10191</v>
      </c>
      <c r="M953" s="91" t="str">
        <f>+IFERROR(VLOOKUP($K953,'[2]NHÂN VIÊN'!$H:$I,2,0),"")</f>
        <v>Dương Thị Kim Hồng</v>
      </c>
      <c r="N953" s="92" t="s">
        <v>1837</v>
      </c>
      <c r="O953" s="82"/>
    </row>
    <row r="954" spans="1:15" hidden="1" x14ac:dyDescent="0.25">
      <c r="A954" s="90" t="s">
        <v>10841</v>
      </c>
      <c r="B954" s="89" t="s">
        <v>10840</v>
      </c>
      <c r="C954" s="90" t="s">
        <v>10842</v>
      </c>
      <c r="D954" s="90" t="s">
        <v>10843</v>
      </c>
      <c r="E954" s="90" t="s">
        <v>3072</v>
      </c>
      <c r="F954" s="90" t="s">
        <v>7513</v>
      </c>
      <c r="G954" s="90" t="s">
        <v>7402</v>
      </c>
      <c r="H954" s="91" t="s">
        <v>7418</v>
      </c>
      <c r="I954" s="91" t="str">
        <f>+IFERROR(VLOOKUP($H954,'[2]NHÂN VIÊN'!$B:$C,2,0),"")</f>
        <v>Trần Hạo Nhị</v>
      </c>
      <c r="J954" s="91" t="str">
        <f t="shared" si="17"/>
        <v>CO</v>
      </c>
      <c r="K954" s="91" t="s">
        <v>552</v>
      </c>
      <c r="L954" s="91" t="s">
        <v>10191</v>
      </c>
      <c r="M954" s="91" t="str">
        <f>+IFERROR(VLOOKUP($K954,'[2]NHÂN VIÊN'!$H:$I,2,0),"")</f>
        <v>Dương Thị Kim Hồng</v>
      </c>
      <c r="N954" s="92" t="s">
        <v>1837</v>
      </c>
      <c r="O954" s="82"/>
    </row>
    <row r="955" spans="1:15" hidden="1" x14ac:dyDescent="0.25">
      <c r="A955" s="90" t="s">
        <v>10845</v>
      </c>
      <c r="B955" s="89" t="s">
        <v>10844</v>
      </c>
      <c r="C955" s="90" t="s">
        <v>10846</v>
      </c>
      <c r="D955" s="90" t="s">
        <v>10847</v>
      </c>
      <c r="E955" s="90" t="s">
        <v>3072</v>
      </c>
      <c r="F955" s="90" t="s">
        <v>7513</v>
      </c>
      <c r="G955" s="90" t="s">
        <v>7402</v>
      </c>
      <c r="H955" s="91" t="s">
        <v>7418</v>
      </c>
      <c r="I955" s="91" t="str">
        <f>+IFERROR(VLOOKUP($H955,'[2]NHÂN VIÊN'!$B:$C,2,0),"")</f>
        <v>Trần Hạo Nhị</v>
      </c>
      <c r="J955" s="91" t="str">
        <f t="shared" si="17"/>
        <v>CO</v>
      </c>
      <c r="K955" s="91" t="s">
        <v>552</v>
      </c>
      <c r="L955" s="91" t="s">
        <v>10191</v>
      </c>
      <c r="M955" s="91" t="str">
        <f>+IFERROR(VLOOKUP($K955,'[2]NHÂN VIÊN'!$H:$I,2,0),"")</f>
        <v>Dương Thị Kim Hồng</v>
      </c>
      <c r="N955" s="92" t="s">
        <v>1837</v>
      </c>
      <c r="O955" s="82"/>
    </row>
    <row r="956" spans="1:15" hidden="1" x14ac:dyDescent="0.25">
      <c r="A956" s="90" t="s">
        <v>10849</v>
      </c>
      <c r="B956" s="89" t="s">
        <v>10848</v>
      </c>
      <c r="C956" s="90" t="s">
        <v>10850</v>
      </c>
      <c r="D956" s="90" t="s">
        <v>10851</v>
      </c>
      <c r="E956" s="90" t="s">
        <v>3072</v>
      </c>
      <c r="F956" s="90" t="s">
        <v>7417</v>
      </c>
      <c r="G956" s="90" t="s">
        <v>7402</v>
      </c>
      <c r="H956" s="91" t="s">
        <v>7418</v>
      </c>
      <c r="I956" s="91" t="str">
        <f>+IFERROR(VLOOKUP($H956,'[2]NHÂN VIÊN'!$B:$C,2,0),"")</f>
        <v>Trần Hạo Nhị</v>
      </c>
      <c r="J956" s="91" t="str">
        <f t="shared" si="17"/>
        <v>CO</v>
      </c>
      <c r="K956" s="91" t="s">
        <v>552</v>
      </c>
      <c r="L956" s="91" t="s">
        <v>10191</v>
      </c>
      <c r="M956" s="91" t="str">
        <f>+IFERROR(VLOOKUP($K956,'[2]NHÂN VIÊN'!$H:$I,2,0),"")</f>
        <v>Dương Thị Kim Hồng</v>
      </c>
      <c r="N956" s="92" t="s">
        <v>1837</v>
      </c>
      <c r="O956" s="82"/>
    </row>
    <row r="957" spans="1:15" hidden="1" x14ac:dyDescent="0.25">
      <c r="A957" s="90" t="s">
        <v>10853</v>
      </c>
      <c r="B957" s="89" t="s">
        <v>10852</v>
      </c>
      <c r="C957" s="90" t="s">
        <v>10854</v>
      </c>
      <c r="D957" s="90" t="s">
        <v>10855</v>
      </c>
      <c r="E957" s="90" t="s">
        <v>3072</v>
      </c>
      <c r="F957" s="90" t="s">
        <v>7527</v>
      </c>
      <c r="G957" s="90" t="s">
        <v>7402</v>
      </c>
      <c r="H957" s="91" t="s">
        <v>7411</v>
      </c>
      <c r="I957" s="91" t="str">
        <f>+IFERROR(VLOOKUP($H957,'[2]NHÂN VIÊN'!$B:$C,2,0),"")</f>
        <v>Nguyễn Văn Vinh</v>
      </c>
      <c r="J957" s="91" t="str">
        <f t="shared" si="17"/>
        <v>CO</v>
      </c>
      <c r="K957" s="91" t="s">
        <v>552</v>
      </c>
      <c r="L957" s="91" t="s">
        <v>10191</v>
      </c>
      <c r="M957" s="91" t="str">
        <f>+IFERROR(VLOOKUP($K957,'[2]NHÂN VIÊN'!$H:$I,2,0),"")</f>
        <v>Dương Thị Kim Hồng</v>
      </c>
      <c r="N957" s="92" t="s">
        <v>1837</v>
      </c>
      <c r="O957" s="82"/>
    </row>
    <row r="958" spans="1:15" hidden="1" x14ac:dyDescent="0.25">
      <c r="A958" s="90" t="s">
        <v>10857</v>
      </c>
      <c r="B958" s="89" t="s">
        <v>10856</v>
      </c>
      <c r="C958" s="90" t="s">
        <v>10858</v>
      </c>
      <c r="D958" s="90" t="s">
        <v>10859</v>
      </c>
      <c r="E958" s="90" t="s">
        <v>3072</v>
      </c>
      <c r="F958" s="90" t="s">
        <v>7690</v>
      </c>
      <c r="G958" s="90" t="s">
        <v>7402</v>
      </c>
      <c r="H958" s="91" t="s">
        <v>7418</v>
      </c>
      <c r="I958" s="91" t="str">
        <f>+IFERROR(VLOOKUP($H958,'[2]NHÂN VIÊN'!$B:$C,2,0),"")</f>
        <v>Trần Hạo Nhị</v>
      </c>
      <c r="J958" s="91" t="str">
        <f t="shared" si="17"/>
        <v>CO</v>
      </c>
      <c r="K958" s="91" t="s">
        <v>552</v>
      </c>
      <c r="L958" s="91" t="s">
        <v>10191</v>
      </c>
      <c r="M958" s="91" t="str">
        <f>+IFERROR(VLOOKUP($K958,'[2]NHÂN VIÊN'!$H:$I,2,0),"")</f>
        <v>Dương Thị Kim Hồng</v>
      </c>
      <c r="N958" s="92" t="s">
        <v>1837</v>
      </c>
      <c r="O958" s="82"/>
    </row>
    <row r="959" spans="1:15" hidden="1" x14ac:dyDescent="0.25">
      <c r="A959" s="90" t="s">
        <v>10861</v>
      </c>
      <c r="B959" s="89" t="s">
        <v>10860</v>
      </c>
      <c r="C959" s="90" t="s">
        <v>10862</v>
      </c>
      <c r="D959" s="90" t="s">
        <v>10863</v>
      </c>
      <c r="E959" s="90" t="s">
        <v>3072</v>
      </c>
      <c r="F959" s="90" t="s">
        <v>7485</v>
      </c>
      <c r="G959" s="90" t="s">
        <v>7402</v>
      </c>
      <c r="H959" s="91" t="s">
        <v>7411</v>
      </c>
      <c r="I959" s="91" t="str">
        <f>+IFERROR(VLOOKUP($H959,'[2]NHÂN VIÊN'!$B:$C,2,0),"")</f>
        <v>Nguyễn Văn Vinh</v>
      </c>
      <c r="J959" s="91" t="str">
        <f t="shared" si="17"/>
        <v>CO</v>
      </c>
      <c r="K959" s="91" t="s">
        <v>552</v>
      </c>
      <c r="L959" s="91" t="s">
        <v>10191</v>
      </c>
      <c r="M959" s="91" t="str">
        <f>+IFERROR(VLOOKUP($K959,'[2]NHÂN VIÊN'!$H:$I,2,0),"")</f>
        <v>Dương Thị Kim Hồng</v>
      </c>
      <c r="N959" s="92" t="s">
        <v>1837</v>
      </c>
      <c r="O959" s="82"/>
    </row>
    <row r="960" spans="1:15" hidden="1" x14ac:dyDescent="0.25">
      <c r="A960" s="90" t="s">
        <v>10865</v>
      </c>
      <c r="B960" s="89" t="s">
        <v>10864</v>
      </c>
      <c r="C960" s="90" t="s">
        <v>10866</v>
      </c>
      <c r="D960" s="90" t="s">
        <v>10867</v>
      </c>
      <c r="E960" s="90" t="s">
        <v>3072</v>
      </c>
      <c r="F960" s="90" t="s">
        <v>7938</v>
      </c>
      <c r="G960" s="90" t="s">
        <v>7402</v>
      </c>
      <c r="H960" s="91" t="s">
        <v>7436</v>
      </c>
      <c r="I960" s="91" t="str">
        <f>+IFERROR(VLOOKUP($H960,'[2]NHÂN VIÊN'!$B:$C,2,0),"")</f>
        <v>Nguyễn Quốc Thái</v>
      </c>
      <c r="J960" s="91" t="str">
        <f t="shared" si="17"/>
        <v>CO</v>
      </c>
      <c r="K960" s="91" t="s">
        <v>552</v>
      </c>
      <c r="L960" s="91" t="s">
        <v>10191</v>
      </c>
      <c r="M960" s="91" t="str">
        <f>+IFERROR(VLOOKUP($K960,'[2]NHÂN VIÊN'!$H:$I,2,0),"")</f>
        <v>Dương Thị Kim Hồng</v>
      </c>
      <c r="N960" s="92" t="s">
        <v>1837</v>
      </c>
      <c r="O960" s="82"/>
    </row>
    <row r="961" spans="1:15" hidden="1" x14ac:dyDescent="0.25">
      <c r="A961" s="90" t="s">
        <v>10869</v>
      </c>
      <c r="B961" s="89" t="s">
        <v>10868</v>
      </c>
      <c r="C961" s="90" t="s">
        <v>10870</v>
      </c>
      <c r="D961" s="90" t="s">
        <v>10871</v>
      </c>
      <c r="E961" s="90" t="s">
        <v>3072</v>
      </c>
      <c r="F961" s="90" t="s">
        <v>7690</v>
      </c>
      <c r="G961" s="90" t="s">
        <v>7402</v>
      </c>
      <c r="H961" s="91" t="s">
        <v>7418</v>
      </c>
      <c r="I961" s="91" t="str">
        <f>+IFERROR(VLOOKUP($H961,'[2]NHÂN VIÊN'!$B:$C,2,0),"")</f>
        <v>Trần Hạo Nhị</v>
      </c>
      <c r="J961" s="91" t="str">
        <f t="shared" si="17"/>
        <v>CO</v>
      </c>
      <c r="K961" s="91" t="s">
        <v>552</v>
      </c>
      <c r="L961" s="91" t="s">
        <v>10191</v>
      </c>
      <c r="M961" s="91" t="str">
        <f>+IFERROR(VLOOKUP($K961,'[2]NHÂN VIÊN'!$H:$I,2,0),"")</f>
        <v>Dương Thị Kim Hồng</v>
      </c>
      <c r="N961" s="92" t="s">
        <v>1837</v>
      </c>
      <c r="O961" s="82"/>
    </row>
    <row r="962" spans="1:15" hidden="1" x14ac:dyDescent="0.25">
      <c r="A962" s="90" t="s">
        <v>10873</v>
      </c>
      <c r="B962" s="89" t="s">
        <v>10872</v>
      </c>
      <c r="C962" s="90" t="s">
        <v>10874</v>
      </c>
      <c r="D962" s="90" t="s">
        <v>10875</v>
      </c>
      <c r="E962" s="90" t="s">
        <v>3072</v>
      </c>
      <c r="F962" s="90" t="s">
        <v>7499</v>
      </c>
      <c r="G962" s="90" t="s">
        <v>7402</v>
      </c>
      <c r="H962" s="91" t="s">
        <v>7436</v>
      </c>
      <c r="I962" s="91" t="str">
        <f>+IFERROR(VLOOKUP($H962,'[2]NHÂN VIÊN'!$B:$C,2,0),"")</f>
        <v>Nguyễn Quốc Thái</v>
      </c>
      <c r="J962" s="91" t="str">
        <f t="shared" si="17"/>
        <v>CO</v>
      </c>
      <c r="K962" s="91" t="s">
        <v>552</v>
      </c>
      <c r="L962" s="91" t="s">
        <v>10191</v>
      </c>
      <c r="M962" s="91" t="str">
        <f>+IFERROR(VLOOKUP($K962,'[2]NHÂN VIÊN'!$H:$I,2,0),"")</f>
        <v>Dương Thị Kim Hồng</v>
      </c>
      <c r="N962" s="92" t="s">
        <v>1837</v>
      </c>
      <c r="O962" s="82"/>
    </row>
    <row r="963" spans="1:15" hidden="1" x14ac:dyDescent="0.25">
      <c r="A963" s="87" t="s">
        <v>10877</v>
      </c>
      <c r="B963" s="86" t="s">
        <v>10876</v>
      </c>
      <c r="C963" s="87" t="s">
        <v>10878</v>
      </c>
      <c r="D963" s="87" t="s">
        <v>10879</v>
      </c>
      <c r="E963" s="87" t="s">
        <v>3072</v>
      </c>
      <c r="F963" s="87" t="s">
        <v>7938</v>
      </c>
      <c r="G963" s="87" t="s">
        <v>7402</v>
      </c>
      <c r="H963" s="87" t="s">
        <v>7436</v>
      </c>
      <c r="I963" s="87" t="str">
        <f>+IFERROR(VLOOKUP($H963,'[2]NHÂN VIÊN'!$B:$C,2,0),"")</f>
        <v>Nguyễn Quốc Thái</v>
      </c>
      <c r="J963" s="87" t="str">
        <f t="shared" si="17"/>
        <v>CO</v>
      </c>
      <c r="K963" s="87" t="s">
        <v>552</v>
      </c>
      <c r="L963" s="87" t="s">
        <v>10191</v>
      </c>
      <c r="M963" s="87" t="str">
        <f>+IFERROR(VLOOKUP($K963,'[2]NHÂN VIÊN'!$H:$I,2,0),"")</f>
        <v>Dương Thị Kim Hồng</v>
      </c>
      <c r="N963" s="88" t="s">
        <v>7405</v>
      </c>
      <c r="O963" s="82"/>
    </row>
    <row r="964" spans="1:15" hidden="1" x14ac:dyDescent="0.25">
      <c r="A964" s="90" t="s">
        <v>10881</v>
      </c>
      <c r="B964" s="89" t="s">
        <v>10880</v>
      </c>
      <c r="C964" s="90" t="s">
        <v>10882</v>
      </c>
      <c r="D964" s="90" t="s">
        <v>10883</v>
      </c>
      <c r="E964" s="90" t="s">
        <v>3072</v>
      </c>
      <c r="F964" s="90" t="s">
        <v>7513</v>
      </c>
      <c r="G964" s="90" t="s">
        <v>7402</v>
      </c>
      <c r="H964" s="91" t="s">
        <v>7418</v>
      </c>
      <c r="I964" s="91" t="str">
        <f>+IFERROR(VLOOKUP($H964,'[2]NHÂN VIÊN'!$B:$C,2,0),"")</f>
        <v>Trần Hạo Nhị</v>
      </c>
      <c r="J964" s="91" t="str">
        <f t="shared" si="17"/>
        <v>CO</v>
      </c>
      <c r="K964" s="91" t="s">
        <v>552</v>
      </c>
      <c r="L964" s="91" t="s">
        <v>10191</v>
      </c>
      <c r="M964" s="91" t="str">
        <f>+IFERROR(VLOOKUP($K964,'[2]NHÂN VIÊN'!$H:$I,2,0),"")</f>
        <v>Dương Thị Kim Hồng</v>
      </c>
      <c r="N964" s="92" t="s">
        <v>1837</v>
      </c>
      <c r="O964" s="82"/>
    </row>
    <row r="965" spans="1:15" hidden="1" x14ac:dyDescent="0.25">
      <c r="A965" s="90" t="s">
        <v>10885</v>
      </c>
      <c r="B965" s="89" t="s">
        <v>10884</v>
      </c>
      <c r="C965" s="90" t="s">
        <v>10886</v>
      </c>
      <c r="D965" s="90" t="s">
        <v>10887</v>
      </c>
      <c r="E965" s="90" t="s">
        <v>3072</v>
      </c>
      <c r="F965" s="90" t="s">
        <v>7490</v>
      </c>
      <c r="G965" s="90" t="s">
        <v>7402</v>
      </c>
      <c r="H965" s="91" t="s">
        <v>7418</v>
      </c>
      <c r="I965" s="91" t="str">
        <f>+IFERROR(VLOOKUP($H965,'[2]NHÂN VIÊN'!$B:$C,2,0),"")</f>
        <v>Trần Hạo Nhị</v>
      </c>
      <c r="J965" s="91" t="str">
        <f t="shared" si="17"/>
        <v>CO</v>
      </c>
      <c r="K965" s="91" t="s">
        <v>552</v>
      </c>
      <c r="L965" s="91" t="s">
        <v>10191</v>
      </c>
      <c r="M965" s="91" t="str">
        <f>+IFERROR(VLOOKUP($K965,'[2]NHÂN VIÊN'!$H:$I,2,0),"")</f>
        <v>Dương Thị Kim Hồng</v>
      </c>
      <c r="N965" s="92" t="s">
        <v>1837</v>
      </c>
      <c r="O965" s="82"/>
    </row>
    <row r="966" spans="1:15" hidden="1" x14ac:dyDescent="0.25">
      <c r="A966" s="90" t="s">
        <v>10889</v>
      </c>
      <c r="B966" s="89" t="s">
        <v>10888</v>
      </c>
      <c r="C966" s="90" t="s">
        <v>10890</v>
      </c>
      <c r="D966" s="90" t="s">
        <v>10891</v>
      </c>
      <c r="E966" s="90" t="s">
        <v>3072</v>
      </c>
      <c r="F966" s="90" t="s">
        <v>7435</v>
      </c>
      <c r="G966" s="90" t="s">
        <v>7402</v>
      </c>
      <c r="H966" s="91" t="s">
        <v>7436</v>
      </c>
      <c r="I966" s="91" t="str">
        <f>+IFERROR(VLOOKUP($H966,'[2]NHÂN VIÊN'!$B:$C,2,0),"")</f>
        <v>Nguyễn Quốc Thái</v>
      </c>
      <c r="J966" s="91" t="str">
        <f t="shared" si="17"/>
        <v>CO</v>
      </c>
      <c r="K966" s="91" t="s">
        <v>552</v>
      </c>
      <c r="L966" s="91" t="s">
        <v>10191</v>
      </c>
      <c r="M966" s="91" t="str">
        <f>+IFERROR(VLOOKUP($K966,'[2]NHÂN VIÊN'!$H:$I,2,0),"")</f>
        <v>Dương Thị Kim Hồng</v>
      </c>
      <c r="N966" s="92" t="s">
        <v>1837</v>
      </c>
      <c r="O966" s="82"/>
    </row>
    <row r="967" spans="1:15" hidden="1" x14ac:dyDescent="0.25">
      <c r="A967" s="90" t="s">
        <v>10893</v>
      </c>
      <c r="B967" s="89" t="s">
        <v>10892</v>
      </c>
      <c r="C967" s="90" t="s">
        <v>10894</v>
      </c>
      <c r="D967" s="90" t="s">
        <v>10895</v>
      </c>
      <c r="E967" s="90" t="s">
        <v>3072</v>
      </c>
      <c r="F967" s="90" t="s">
        <v>7527</v>
      </c>
      <c r="G967" s="90" t="s">
        <v>7402</v>
      </c>
      <c r="H967" s="91" t="s">
        <v>7411</v>
      </c>
      <c r="I967" s="91" t="str">
        <f>+IFERROR(VLOOKUP($H967,'[2]NHÂN VIÊN'!$B:$C,2,0),"")</f>
        <v>Nguyễn Văn Vinh</v>
      </c>
      <c r="J967" s="91" t="str">
        <f t="shared" si="17"/>
        <v>CO</v>
      </c>
      <c r="K967" s="91" t="s">
        <v>552</v>
      </c>
      <c r="L967" s="91" t="s">
        <v>10191</v>
      </c>
      <c r="M967" s="91" t="str">
        <f>+IFERROR(VLOOKUP($K967,'[2]NHÂN VIÊN'!$H:$I,2,0),"")</f>
        <v>Dương Thị Kim Hồng</v>
      </c>
      <c r="N967" s="92" t="s">
        <v>1837</v>
      </c>
      <c r="O967" s="82"/>
    </row>
    <row r="968" spans="1:15" hidden="1" x14ac:dyDescent="0.25">
      <c r="A968" s="90" t="s">
        <v>10897</v>
      </c>
      <c r="B968" s="89" t="s">
        <v>10896</v>
      </c>
      <c r="C968" s="90" t="s">
        <v>10898</v>
      </c>
      <c r="D968" s="90" t="s">
        <v>10899</v>
      </c>
      <c r="E968" s="90" t="s">
        <v>3072</v>
      </c>
      <c r="F968" s="90" t="s">
        <v>7527</v>
      </c>
      <c r="G968" s="90" t="s">
        <v>7402</v>
      </c>
      <c r="H968" s="91" t="s">
        <v>7411</v>
      </c>
      <c r="I968" s="91" t="str">
        <f>+IFERROR(VLOOKUP($H968,'[2]NHÂN VIÊN'!$B:$C,2,0),"")</f>
        <v>Nguyễn Văn Vinh</v>
      </c>
      <c r="J968" s="91" t="str">
        <f t="shared" si="17"/>
        <v>CO</v>
      </c>
      <c r="K968" s="91" t="s">
        <v>552</v>
      </c>
      <c r="L968" s="91" t="s">
        <v>10191</v>
      </c>
      <c r="M968" s="91" t="str">
        <f>+IFERROR(VLOOKUP($K968,'[2]NHÂN VIÊN'!$H:$I,2,0),"")</f>
        <v>Dương Thị Kim Hồng</v>
      </c>
      <c r="N968" s="92" t="s">
        <v>1837</v>
      </c>
      <c r="O968" s="82"/>
    </row>
    <row r="969" spans="1:15" hidden="1" x14ac:dyDescent="0.25">
      <c r="A969" s="90" t="s">
        <v>10901</v>
      </c>
      <c r="B969" s="89" t="s">
        <v>10900</v>
      </c>
      <c r="C969" s="90" t="s">
        <v>10902</v>
      </c>
      <c r="D969" s="90" t="s">
        <v>10903</v>
      </c>
      <c r="E969" s="90" t="s">
        <v>3072</v>
      </c>
      <c r="F969" s="90" t="s">
        <v>7459</v>
      </c>
      <c r="G969" s="90" t="s">
        <v>7402</v>
      </c>
      <c r="H969" s="91" t="s">
        <v>7403</v>
      </c>
      <c r="I969" s="91" t="str">
        <f>+IFERROR(VLOOKUP($H969,'[2]NHÂN VIÊN'!$B:$C,2,0),"")</f>
        <v>Hứa Thị Ngọc Thơ</v>
      </c>
      <c r="J969" s="91" t="str">
        <f t="shared" si="17"/>
        <v>CO</v>
      </c>
      <c r="K969" s="91" t="s">
        <v>552</v>
      </c>
      <c r="L969" s="91" t="s">
        <v>10191</v>
      </c>
      <c r="M969" s="91" t="str">
        <f>+IFERROR(VLOOKUP($K969,'[2]NHÂN VIÊN'!$H:$I,2,0),"")</f>
        <v>Dương Thị Kim Hồng</v>
      </c>
      <c r="N969" s="92" t="s">
        <v>1837</v>
      </c>
      <c r="O969" s="82"/>
    </row>
    <row r="970" spans="1:15" hidden="1" x14ac:dyDescent="0.25">
      <c r="A970" s="90" t="s">
        <v>10905</v>
      </c>
      <c r="B970" s="89" t="s">
        <v>10904</v>
      </c>
      <c r="C970" s="90" t="s">
        <v>10906</v>
      </c>
      <c r="D970" s="90" t="s">
        <v>10907</v>
      </c>
      <c r="E970" s="90" t="s">
        <v>3072</v>
      </c>
      <c r="F970" s="90" t="s">
        <v>7472</v>
      </c>
      <c r="G970" s="90" t="s">
        <v>7402</v>
      </c>
      <c r="H970" s="91" t="s">
        <v>7436</v>
      </c>
      <c r="I970" s="91" t="str">
        <f>+IFERROR(VLOOKUP($H970,'[2]NHÂN VIÊN'!$B:$C,2,0),"")</f>
        <v>Nguyễn Quốc Thái</v>
      </c>
      <c r="J970" s="91" t="str">
        <f t="shared" si="17"/>
        <v>CO</v>
      </c>
      <c r="K970" s="91" t="s">
        <v>552</v>
      </c>
      <c r="L970" s="91" t="s">
        <v>10191</v>
      </c>
      <c r="M970" s="91" t="str">
        <f>+IFERROR(VLOOKUP($K970,'[2]NHÂN VIÊN'!$H:$I,2,0),"")</f>
        <v>Dương Thị Kim Hồng</v>
      </c>
      <c r="N970" s="92" t="s">
        <v>1837</v>
      </c>
      <c r="O970" s="82"/>
    </row>
    <row r="971" spans="1:15" hidden="1" x14ac:dyDescent="0.25">
      <c r="A971" s="90" t="s">
        <v>10909</v>
      </c>
      <c r="B971" s="89" t="s">
        <v>10908</v>
      </c>
      <c r="C971" s="90" t="s">
        <v>10910</v>
      </c>
      <c r="D971" s="90" t="s">
        <v>10911</v>
      </c>
      <c r="E971" s="90" t="s">
        <v>3072</v>
      </c>
      <c r="F971" s="90" t="s">
        <v>7527</v>
      </c>
      <c r="G971" s="90" t="s">
        <v>7402</v>
      </c>
      <c r="H971" s="91" t="s">
        <v>7411</v>
      </c>
      <c r="I971" s="91" t="str">
        <f>+IFERROR(VLOOKUP($H971,'[2]NHÂN VIÊN'!$B:$C,2,0),"")</f>
        <v>Nguyễn Văn Vinh</v>
      </c>
      <c r="J971" s="91" t="str">
        <f t="shared" si="17"/>
        <v>CO</v>
      </c>
      <c r="K971" s="91" t="s">
        <v>552</v>
      </c>
      <c r="L971" s="91" t="s">
        <v>10191</v>
      </c>
      <c r="M971" s="91" t="str">
        <f>+IFERROR(VLOOKUP($K971,'[2]NHÂN VIÊN'!$H:$I,2,0),"")</f>
        <v>Dương Thị Kim Hồng</v>
      </c>
      <c r="N971" s="92" t="s">
        <v>1837</v>
      </c>
      <c r="O971" s="82"/>
    </row>
    <row r="972" spans="1:15" hidden="1" x14ac:dyDescent="0.25">
      <c r="A972" s="90" t="s">
        <v>10913</v>
      </c>
      <c r="B972" s="89" t="s">
        <v>10912</v>
      </c>
      <c r="C972" s="90" t="s">
        <v>10914</v>
      </c>
      <c r="D972" s="90" t="s">
        <v>10915</v>
      </c>
      <c r="E972" s="90" t="s">
        <v>10443</v>
      </c>
      <c r="F972" s="90" t="s">
        <v>7490</v>
      </c>
      <c r="G972" s="90" t="s">
        <v>7402</v>
      </c>
      <c r="H972" s="91" t="s">
        <v>7418</v>
      </c>
      <c r="I972" s="91" t="str">
        <f>+IFERROR(VLOOKUP($H972,'[2]NHÂN VIÊN'!$B:$C,2,0),"")</f>
        <v>Trần Hạo Nhị</v>
      </c>
      <c r="J972" s="91" t="str">
        <f t="shared" si="17"/>
        <v>CO</v>
      </c>
      <c r="K972" s="91" t="s">
        <v>552</v>
      </c>
      <c r="L972" s="91" t="s">
        <v>10191</v>
      </c>
      <c r="M972" s="91" t="str">
        <f>+IFERROR(VLOOKUP($K972,'[2]NHÂN VIÊN'!$H:$I,2,0),"")</f>
        <v>Dương Thị Kim Hồng</v>
      </c>
      <c r="N972" s="92" t="s">
        <v>1837</v>
      </c>
      <c r="O972" s="82"/>
    </row>
    <row r="973" spans="1:15" hidden="1" x14ac:dyDescent="0.25">
      <c r="A973" s="87" t="s">
        <v>10917</v>
      </c>
      <c r="B973" s="86" t="s">
        <v>10916</v>
      </c>
      <c r="C973" s="87" t="s">
        <v>10918</v>
      </c>
      <c r="D973" s="87" t="s">
        <v>10919</v>
      </c>
      <c r="E973" s="87" t="s">
        <v>10443</v>
      </c>
      <c r="F973" s="87" t="s">
        <v>7527</v>
      </c>
      <c r="G973" s="87" t="s">
        <v>7402</v>
      </c>
      <c r="H973" s="87" t="s">
        <v>7411</v>
      </c>
      <c r="I973" s="87" t="str">
        <f>+IFERROR(VLOOKUP($H973,'[2]NHÂN VIÊN'!$B:$C,2,0),"")</f>
        <v>Nguyễn Văn Vinh</v>
      </c>
      <c r="J973" s="87" t="str">
        <f t="shared" si="17"/>
        <v>CO</v>
      </c>
      <c r="K973" s="87" t="s">
        <v>552</v>
      </c>
      <c r="L973" s="87" t="s">
        <v>10191</v>
      </c>
      <c r="M973" s="87" t="str">
        <f>+IFERROR(VLOOKUP($K973,'[2]NHÂN VIÊN'!$H:$I,2,0),"")</f>
        <v>Dương Thị Kim Hồng</v>
      </c>
      <c r="N973" s="88" t="s">
        <v>7437</v>
      </c>
      <c r="O973" s="82"/>
    </row>
    <row r="974" spans="1:15" hidden="1" x14ac:dyDescent="0.25">
      <c r="A974" s="90" t="s">
        <v>10921</v>
      </c>
      <c r="B974" s="89" t="s">
        <v>10920</v>
      </c>
      <c r="C974" s="90" t="s">
        <v>10922</v>
      </c>
      <c r="D974" s="90" t="s">
        <v>10923</v>
      </c>
      <c r="E974" s="90" t="s">
        <v>3072</v>
      </c>
      <c r="F974" s="90" t="s">
        <v>7527</v>
      </c>
      <c r="G974" s="90" t="s">
        <v>7402</v>
      </c>
      <c r="H974" s="91" t="s">
        <v>7411</v>
      </c>
      <c r="I974" s="91" t="str">
        <f>+IFERROR(VLOOKUP($H974,'[2]NHÂN VIÊN'!$B:$C,2,0),"")</f>
        <v>Nguyễn Văn Vinh</v>
      </c>
      <c r="J974" s="91" t="str">
        <f t="shared" si="17"/>
        <v>CO</v>
      </c>
      <c r="K974" s="91" t="s">
        <v>552</v>
      </c>
      <c r="L974" s="91" t="s">
        <v>10191</v>
      </c>
      <c r="M974" s="91" t="str">
        <f>+IFERROR(VLOOKUP($K974,'[2]NHÂN VIÊN'!$H:$I,2,0),"")</f>
        <v>Dương Thị Kim Hồng</v>
      </c>
      <c r="N974" s="92" t="s">
        <v>1837</v>
      </c>
      <c r="O974" s="82"/>
    </row>
    <row r="975" spans="1:15" hidden="1" x14ac:dyDescent="0.25">
      <c r="A975" s="87" t="s">
        <v>10925</v>
      </c>
      <c r="B975" s="86" t="s">
        <v>10924</v>
      </c>
      <c r="C975" s="87" t="s">
        <v>10926</v>
      </c>
      <c r="D975" s="87" t="s">
        <v>10927</v>
      </c>
      <c r="E975" s="87" t="s">
        <v>10443</v>
      </c>
      <c r="F975" s="87" t="s">
        <v>8059</v>
      </c>
      <c r="G975" s="87" t="s">
        <v>7402</v>
      </c>
      <c r="H975" s="87" t="s">
        <v>7436</v>
      </c>
      <c r="I975" s="87" t="str">
        <f>+IFERROR(VLOOKUP($H975,'[2]NHÂN VIÊN'!$B:$C,2,0),"")</f>
        <v>Nguyễn Quốc Thái</v>
      </c>
      <c r="J975" s="87" t="str">
        <f t="shared" si="17"/>
        <v>CO</v>
      </c>
      <c r="K975" s="87" t="s">
        <v>552</v>
      </c>
      <c r="L975" s="87" t="s">
        <v>10191</v>
      </c>
      <c r="M975" s="87" t="str">
        <f>+IFERROR(VLOOKUP($K975,'[2]NHÂN VIÊN'!$H:$I,2,0),"")</f>
        <v>Dương Thị Kim Hồng</v>
      </c>
      <c r="N975" s="88" t="s">
        <v>7437</v>
      </c>
      <c r="O975" s="82"/>
    </row>
    <row r="976" spans="1:15" hidden="1" x14ac:dyDescent="0.25">
      <c r="A976" s="87" t="s">
        <v>10929</v>
      </c>
      <c r="B976" s="86" t="s">
        <v>10928</v>
      </c>
      <c r="C976" s="87" t="s">
        <v>10930</v>
      </c>
      <c r="D976" s="87" t="s">
        <v>10931</v>
      </c>
      <c r="E976" s="87" t="s">
        <v>10443</v>
      </c>
      <c r="F976" s="87" t="s">
        <v>7527</v>
      </c>
      <c r="G976" s="87" t="s">
        <v>7402</v>
      </c>
      <c r="H976" s="87" t="s">
        <v>7411</v>
      </c>
      <c r="I976" s="87" t="str">
        <f>+IFERROR(VLOOKUP($H976,'[2]NHÂN VIÊN'!$B:$C,2,0),"")</f>
        <v>Nguyễn Văn Vinh</v>
      </c>
      <c r="J976" s="87" t="str">
        <f t="shared" si="17"/>
        <v>CO</v>
      </c>
      <c r="K976" s="87" t="s">
        <v>552</v>
      </c>
      <c r="L976" s="87" t="s">
        <v>10191</v>
      </c>
      <c r="M976" s="87" t="str">
        <f>+IFERROR(VLOOKUP($K976,'[2]NHÂN VIÊN'!$H:$I,2,0),"")</f>
        <v>Dương Thị Kim Hồng</v>
      </c>
      <c r="N976" s="88" t="s">
        <v>7437</v>
      </c>
      <c r="O976" s="82"/>
    </row>
    <row r="977" spans="1:15" hidden="1" x14ac:dyDescent="0.25">
      <c r="A977" s="90" t="s">
        <v>10933</v>
      </c>
      <c r="B977" s="89" t="s">
        <v>10932</v>
      </c>
      <c r="C977" s="90" t="s">
        <v>10934</v>
      </c>
      <c r="D977" s="90" t="s">
        <v>10935</v>
      </c>
      <c r="E977" s="90" t="s">
        <v>3072</v>
      </c>
      <c r="F977" s="90" t="s">
        <v>7430</v>
      </c>
      <c r="G977" s="90" t="s">
        <v>7402</v>
      </c>
      <c r="H977" s="91" t="s">
        <v>7411</v>
      </c>
      <c r="I977" s="91" t="str">
        <f>+IFERROR(VLOOKUP($H977,'[2]NHÂN VIÊN'!$B:$C,2,0),"")</f>
        <v>Nguyễn Văn Vinh</v>
      </c>
      <c r="J977" s="91" t="str">
        <f t="shared" si="17"/>
        <v>CO</v>
      </c>
      <c r="K977" s="91" t="s">
        <v>552</v>
      </c>
      <c r="L977" s="91" t="s">
        <v>10191</v>
      </c>
      <c r="M977" s="91" t="str">
        <f>+IFERROR(VLOOKUP($K977,'[2]NHÂN VIÊN'!$H:$I,2,0),"")</f>
        <v>Dương Thị Kim Hồng</v>
      </c>
      <c r="N977" s="92" t="s">
        <v>1837</v>
      </c>
      <c r="O977" s="82"/>
    </row>
    <row r="978" spans="1:15" hidden="1" x14ac:dyDescent="0.25">
      <c r="A978" s="90" t="s">
        <v>10937</v>
      </c>
      <c r="B978" s="89" t="s">
        <v>10936</v>
      </c>
      <c r="C978" s="90" t="s">
        <v>10938</v>
      </c>
      <c r="D978" s="90" t="s">
        <v>10939</v>
      </c>
      <c r="E978" s="90" t="s">
        <v>10443</v>
      </c>
      <c r="F978" s="90" t="s">
        <v>8059</v>
      </c>
      <c r="G978" s="90" t="s">
        <v>7402</v>
      </c>
      <c r="H978" s="91" t="s">
        <v>7436</v>
      </c>
      <c r="I978" s="91" t="str">
        <f>+IFERROR(VLOOKUP($H978,'[2]NHÂN VIÊN'!$B:$C,2,0),"")</f>
        <v>Nguyễn Quốc Thái</v>
      </c>
      <c r="J978" s="91" t="str">
        <f t="shared" ref="J978:J1018" si="18">+LEFT($B978,2)</f>
        <v>CO</v>
      </c>
      <c r="K978" s="91" t="s">
        <v>552</v>
      </c>
      <c r="L978" s="91" t="s">
        <v>10191</v>
      </c>
      <c r="M978" s="91" t="str">
        <f>+IFERROR(VLOOKUP($K978,'[2]NHÂN VIÊN'!$H:$I,2,0),"")</f>
        <v>Dương Thị Kim Hồng</v>
      </c>
      <c r="N978" s="92" t="s">
        <v>1837</v>
      </c>
      <c r="O978" s="82"/>
    </row>
    <row r="979" spans="1:15" hidden="1" x14ac:dyDescent="0.25">
      <c r="A979" s="90" t="s">
        <v>10941</v>
      </c>
      <c r="B979" s="89" t="s">
        <v>10940</v>
      </c>
      <c r="C979" s="90" t="s">
        <v>10942</v>
      </c>
      <c r="D979" s="90" t="s">
        <v>10943</v>
      </c>
      <c r="E979" s="90" t="s">
        <v>10443</v>
      </c>
      <c r="F979" s="90" t="s">
        <v>7903</v>
      </c>
      <c r="G979" s="90" t="s">
        <v>7402</v>
      </c>
      <c r="H979" s="91" t="s">
        <v>7436</v>
      </c>
      <c r="I979" s="91" t="str">
        <f>+IFERROR(VLOOKUP($H979,'[2]NHÂN VIÊN'!$B:$C,2,0),"")</f>
        <v>Nguyễn Quốc Thái</v>
      </c>
      <c r="J979" s="91" t="str">
        <f t="shared" si="18"/>
        <v>CO</v>
      </c>
      <c r="K979" s="91" t="s">
        <v>552</v>
      </c>
      <c r="L979" s="91" t="s">
        <v>10191</v>
      </c>
      <c r="M979" s="91" t="str">
        <f>+IFERROR(VLOOKUP($K979,'[2]NHÂN VIÊN'!$H:$I,2,0),"")</f>
        <v>Dương Thị Kim Hồng</v>
      </c>
      <c r="N979" s="92" t="s">
        <v>1837</v>
      </c>
      <c r="O979" s="82"/>
    </row>
    <row r="980" spans="1:15" hidden="1" x14ac:dyDescent="0.25">
      <c r="A980" s="90" t="s">
        <v>10945</v>
      </c>
      <c r="B980" s="89" t="s">
        <v>10944</v>
      </c>
      <c r="C980" s="90" t="s">
        <v>10946</v>
      </c>
      <c r="D980" s="90" t="s">
        <v>10947</v>
      </c>
      <c r="E980" s="90" t="s">
        <v>10443</v>
      </c>
      <c r="F980" s="90" t="s">
        <v>7527</v>
      </c>
      <c r="G980" s="90" t="s">
        <v>7402</v>
      </c>
      <c r="H980" s="91" t="s">
        <v>7411</v>
      </c>
      <c r="I980" s="91" t="str">
        <f>+IFERROR(VLOOKUP($H980,'[2]NHÂN VIÊN'!$B:$C,2,0),"")</f>
        <v>Nguyễn Văn Vinh</v>
      </c>
      <c r="J980" s="91" t="str">
        <f t="shared" si="18"/>
        <v>CO</v>
      </c>
      <c r="K980" s="91" t="s">
        <v>552</v>
      </c>
      <c r="L980" s="91" t="s">
        <v>10191</v>
      </c>
      <c r="M980" s="91" t="str">
        <f>+IFERROR(VLOOKUP($K980,'[2]NHÂN VIÊN'!$H:$I,2,0),"")</f>
        <v>Dương Thị Kim Hồng</v>
      </c>
      <c r="N980" s="92" t="s">
        <v>1837</v>
      </c>
      <c r="O980" s="82"/>
    </row>
    <row r="981" spans="1:15" hidden="1" x14ac:dyDescent="0.25">
      <c r="A981" s="90" t="s">
        <v>10949</v>
      </c>
      <c r="B981" s="89" t="s">
        <v>10948</v>
      </c>
      <c r="C981" s="90" t="s">
        <v>10950</v>
      </c>
      <c r="D981" s="90" t="s">
        <v>10951</v>
      </c>
      <c r="E981" s="90" t="s">
        <v>10443</v>
      </c>
      <c r="F981" s="90" t="s">
        <v>7903</v>
      </c>
      <c r="G981" s="90" t="s">
        <v>7402</v>
      </c>
      <c r="H981" s="91" t="s">
        <v>7436</v>
      </c>
      <c r="I981" s="91" t="str">
        <f>+IFERROR(VLOOKUP($H981,'[2]NHÂN VIÊN'!$B:$C,2,0),"")</f>
        <v>Nguyễn Quốc Thái</v>
      </c>
      <c r="J981" s="91" t="str">
        <f t="shared" si="18"/>
        <v>CO</v>
      </c>
      <c r="K981" s="91" t="s">
        <v>552</v>
      </c>
      <c r="L981" s="91" t="s">
        <v>10191</v>
      </c>
      <c r="M981" s="91" t="str">
        <f>+IFERROR(VLOOKUP($K981,'[2]NHÂN VIÊN'!$H:$I,2,0),"")</f>
        <v>Dương Thị Kim Hồng</v>
      </c>
      <c r="N981" s="92" t="s">
        <v>1837</v>
      </c>
      <c r="O981" s="82"/>
    </row>
    <row r="982" spans="1:15" hidden="1" x14ac:dyDescent="0.25">
      <c r="A982" s="90" t="s">
        <v>10953</v>
      </c>
      <c r="B982" s="89" t="s">
        <v>10952</v>
      </c>
      <c r="C982" s="90" t="s">
        <v>10954</v>
      </c>
      <c r="D982" s="90" t="s">
        <v>10955</v>
      </c>
      <c r="E982" s="90" t="s">
        <v>10443</v>
      </c>
      <c r="F982" s="90" t="s">
        <v>7527</v>
      </c>
      <c r="G982" s="90" t="s">
        <v>7402</v>
      </c>
      <c r="H982" s="91" t="s">
        <v>7411</v>
      </c>
      <c r="I982" s="91" t="str">
        <f>+IFERROR(VLOOKUP($H982,'[2]NHÂN VIÊN'!$B:$C,2,0),"")</f>
        <v>Nguyễn Văn Vinh</v>
      </c>
      <c r="J982" s="91" t="str">
        <f t="shared" si="18"/>
        <v>CO</v>
      </c>
      <c r="K982" s="91" t="s">
        <v>552</v>
      </c>
      <c r="L982" s="91" t="s">
        <v>10191</v>
      </c>
      <c r="M982" s="91" t="str">
        <f>+IFERROR(VLOOKUP($K982,'[2]NHÂN VIÊN'!$H:$I,2,0),"")</f>
        <v>Dương Thị Kim Hồng</v>
      </c>
      <c r="N982" s="92" t="s">
        <v>1837</v>
      </c>
      <c r="O982" s="82"/>
    </row>
    <row r="983" spans="1:15" hidden="1" x14ac:dyDescent="0.25">
      <c r="A983" s="90" t="s">
        <v>10957</v>
      </c>
      <c r="B983" s="89" t="s">
        <v>10956</v>
      </c>
      <c r="C983" s="90" t="s">
        <v>10958</v>
      </c>
      <c r="D983" s="90" t="s">
        <v>10959</v>
      </c>
      <c r="E983" s="90" t="s">
        <v>10443</v>
      </c>
      <c r="F983" s="90" t="s">
        <v>7490</v>
      </c>
      <c r="G983" s="90" t="s">
        <v>7402</v>
      </c>
      <c r="H983" s="91" t="s">
        <v>7418</v>
      </c>
      <c r="I983" s="91" t="str">
        <f>+IFERROR(VLOOKUP($H983,'[2]NHÂN VIÊN'!$B:$C,2,0),"")</f>
        <v>Trần Hạo Nhị</v>
      </c>
      <c r="J983" s="91" t="str">
        <f t="shared" si="18"/>
        <v>CO</v>
      </c>
      <c r="K983" s="91" t="s">
        <v>552</v>
      </c>
      <c r="L983" s="91" t="s">
        <v>10191</v>
      </c>
      <c r="M983" s="91" t="str">
        <f>+IFERROR(VLOOKUP($K983,'[2]NHÂN VIÊN'!$H:$I,2,0),"")</f>
        <v>Dương Thị Kim Hồng</v>
      </c>
      <c r="N983" s="92" t="s">
        <v>1837</v>
      </c>
      <c r="O983" s="82"/>
    </row>
    <row r="984" spans="1:15" hidden="1" x14ac:dyDescent="0.25">
      <c r="A984" s="90" t="s">
        <v>10961</v>
      </c>
      <c r="B984" s="89" t="s">
        <v>10960</v>
      </c>
      <c r="C984" s="90" t="s">
        <v>10962</v>
      </c>
      <c r="D984" s="90" t="s">
        <v>10963</v>
      </c>
      <c r="E984" s="90" t="s">
        <v>10443</v>
      </c>
      <c r="F984" s="90" t="s">
        <v>7527</v>
      </c>
      <c r="G984" s="90" t="s">
        <v>7402</v>
      </c>
      <c r="H984" s="91" t="s">
        <v>7411</v>
      </c>
      <c r="I984" s="91" t="str">
        <f>+IFERROR(VLOOKUP($H984,'[2]NHÂN VIÊN'!$B:$C,2,0),"")</f>
        <v>Nguyễn Văn Vinh</v>
      </c>
      <c r="J984" s="91" t="str">
        <f t="shared" si="18"/>
        <v>CO</v>
      </c>
      <c r="K984" s="91" t="s">
        <v>552</v>
      </c>
      <c r="L984" s="91" t="s">
        <v>10191</v>
      </c>
      <c r="M984" s="91" t="str">
        <f>+IFERROR(VLOOKUP($K984,'[2]NHÂN VIÊN'!$H:$I,2,0),"")</f>
        <v>Dương Thị Kim Hồng</v>
      </c>
      <c r="N984" s="92" t="s">
        <v>1837</v>
      </c>
      <c r="O984" s="82"/>
    </row>
    <row r="985" spans="1:15" hidden="1" x14ac:dyDescent="0.25">
      <c r="A985" s="90" t="s">
        <v>10965</v>
      </c>
      <c r="B985" s="89" t="s">
        <v>10964</v>
      </c>
      <c r="C985" s="90" t="s">
        <v>10966</v>
      </c>
      <c r="D985" s="90" t="s">
        <v>10967</v>
      </c>
      <c r="E985" s="90" t="s">
        <v>10443</v>
      </c>
      <c r="F985" s="90" t="s">
        <v>7527</v>
      </c>
      <c r="G985" s="90" t="s">
        <v>7402</v>
      </c>
      <c r="H985" s="91" t="s">
        <v>7411</v>
      </c>
      <c r="I985" s="91" t="str">
        <f>+IFERROR(VLOOKUP($H985,'[2]NHÂN VIÊN'!$B:$C,2,0),"")</f>
        <v>Nguyễn Văn Vinh</v>
      </c>
      <c r="J985" s="91" t="str">
        <f t="shared" si="18"/>
        <v>CO</v>
      </c>
      <c r="K985" s="91" t="s">
        <v>552</v>
      </c>
      <c r="L985" s="91" t="s">
        <v>10191</v>
      </c>
      <c r="M985" s="91" t="str">
        <f>+IFERROR(VLOOKUP($K985,'[2]NHÂN VIÊN'!$H:$I,2,0),"")</f>
        <v>Dương Thị Kim Hồng</v>
      </c>
      <c r="N985" s="92" t="s">
        <v>1837</v>
      </c>
      <c r="O985" s="82"/>
    </row>
    <row r="986" spans="1:15" hidden="1" x14ac:dyDescent="0.25">
      <c r="A986" s="90" t="s">
        <v>10969</v>
      </c>
      <c r="B986" s="89" t="s">
        <v>10968</v>
      </c>
      <c r="C986" s="90" t="s">
        <v>10970</v>
      </c>
      <c r="D986" s="90" t="s">
        <v>10971</v>
      </c>
      <c r="E986" s="90" t="s">
        <v>3072</v>
      </c>
      <c r="F986" s="90" t="s">
        <v>7472</v>
      </c>
      <c r="G986" s="90" t="s">
        <v>7402</v>
      </c>
      <c r="H986" s="91" t="s">
        <v>7436</v>
      </c>
      <c r="I986" s="91" t="str">
        <f>+IFERROR(VLOOKUP($H986,'[2]NHÂN VIÊN'!$B:$C,2,0),"")</f>
        <v>Nguyễn Quốc Thái</v>
      </c>
      <c r="J986" s="91" t="str">
        <f t="shared" si="18"/>
        <v>CO</v>
      </c>
      <c r="K986" s="91" t="s">
        <v>552</v>
      </c>
      <c r="L986" s="91" t="s">
        <v>10191</v>
      </c>
      <c r="M986" s="91" t="str">
        <f>+IFERROR(VLOOKUP($K986,'[2]NHÂN VIÊN'!$H:$I,2,0),"")</f>
        <v>Dương Thị Kim Hồng</v>
      </c>
      <c r="N986" s="92" t="s">
        <v>1837</v>
      </c>
      <c r="O986" s="82"/>
    </row>
    <row r="987" spans="1:15" hidden="1" x14ac:dyDescent="0.25">
      <c r="A987" s="90" t="s">
        <v>10973</v>
      </c>
      <c r="B987" s="89" t="s">
        <v>10972</v>
      </c>
      <c r="C987" s="90" t="s">
        <v>10974</v>
      </c>
      <c r="D987" s="90" t="s">
        <v>10975</v>
      </c>
      <c r="E987" s="90" t="s">
        <v>10443</v>
      </c>
      <c r="F987" s="90" t="s">
        <v>7527</v>
      </c>
      <c r="G987" s="90" t="s">
        <v>7402</v>
      </c>
      <c r="H987" s="91" t="s">
        <v>7411</v>
      </c>
      <c r="I987" s="91" t="str">
        <f>+IFERROR(VLOOKUP($H987,'[2]NHÂN VIÊN'!$B:$C,2,0),"")</f>
        <v>Nguyễn Văn Vinh</v>
      </c>
      <c r="J987" s="91" t="str">
        <f t="shared" si="18"/>
        <v>CO</v>
      </c>
      <c r="K987" s="91" t="s">
        <v>552</v>
      </c>
      <c r="L987" s="91" t="s">
        <v>10191</v>
      </c>
      <c r="M987" s="91" t="str">
        <f>+IFERROR(VLOOKUP($K987,'[2]NHÂN VIÊN'!$H:$I,2,0),"")</f>
        <v>Dương Thị Kim Hồng</v>
      </c>
      <c r="N987" s="92" t="s">
        <v>1837</v>
      </c>
      <c r="O987" s="82"/>
    </row>
    <row r="988" spans="1:15" hidden="1" x14ac:dyDescent="0.25">
      <c r="A988" s="87" t="s">
        <v>10977</v>
      </c>
      <c r="B988" s="86" t="s">
        <v>10976</v>
      </c>
      <c r="C988" s="87" t="s">
        <v>10978</v>
      </c>
      <c r="D988" s="87" t="s">
        <v>10979</v>
      </c>
      <c r="E988" s="87" t="s">
        <v>10443</v>
      </c>
      <c r="F988" s="87" t="s">
        <v>7527</v>
      </c>
      <c r="G988" s="87" t="s">
        <v>7402</v>
      </c>
      <c r="H988" s="87" t="s">
        <v>7411</v>
      </c>
      <c r="I988" s="87" t="str">
        <f>+IFERROR(VLOOKUP($H988,'[2]NHÂN VIÊN'!$B:$C,2,0),"")</f>
        <v>Nguyễn Văn Vinh</v>
      </c>
      <c r="J988" s="87" t="str">
        <f t="shared" si="18"/>
        <v>CO</v>
      </c>
      <c r="K988" s="87" t="s">
        <v>552</v>
      </c>
      <c r="L988" s="87" t="s">
        <v>10191</v>
      </c>
      <c r="M988" s="87" t="str">
        <f>+IFERROR(VLOOKUP($K988,'[2]NHÂN VIÊN'!$H:$I,2,0),"")</f>
        <v>Dương Thị Kim Hồng</v>
      </c>
      <c r="N988" s="88" t="s">
        <v>7437</v>
      </c>
      <c r="O988" s="82"/>
    </row>
    <row r="989" spans="1:15" hidden="1" x14ac:dyDescent="0.25">
      <c r="A989" s="90" t="s">
        <v>10981</v>
      </c>
      <c r="B989" s="89" t="s">
        <v>10980</v>
      </c>
      <c r="C989" s="90" t="s">
        <v>10982</v>
      </c>
      <c r="D989" s="90" t="s">
        <v>10983</v>
      </c>
      <c r="E989" s="90" t="s">
        <v>10443</v>
      </c>
      <c r="F989" s="90" t="s">
        <v>7527</v>
      </c>
      <c r="G989" s="90" t="s">
        <v>7402</v>
      </c>
      <c r="H989" s="91" t="s">
        <v>7411</v>
      </c>
      <c r="I989" s="91" t="str">
        <f>+IFERROR(VLOOKUP($H989,'[2]NHÂN VIÊN'!$B:$C,2,0),"")</f>
        <v>Nguyễn Văn Vinh</v>
      </c>
      <c r="J989" s="91" t="str">
        <f t="shared" si="18"/>
        <v>CO</v>
      </c>
      <c r="K989" s="91" t="s">
        <v>552</v>
      </c>
      <c r="L989" s="91" t="s">
        <v>10191</v>
      </c>
      <c r="M989" s="91" t="str">
        <f>+IFERROR(VLOOKUP($K989,'[2]NHÂN VIÊN'!$H:$I,2,0),"")</f>
        <v>Dương Thị Kim Hồng</v>
      </c>
      <c r="N989" s="92" t="s">
        <v>1837</v>
      </c>
      <c r="O989" s="82"/>
    </row>
    <row r="990" spans="1:15" hidden="1" x14ac:dyDescent="0.25">
      <c r="A990" s="90" t="s">
        <v>10985</v>
      </c>
      <c r="B990" s="89" t="s">
        <v>10984</v>
      </c>
      <c r="C990" s="90" t="s">
        <v>10986</v>
      </c>
      <c r="D990" s="90" t="s">
        <v>10987</v>
      </c>
      <c r="E990" s="90" t="s">
        <v>10443</v>
      </c>
      <c r="F990" s="90" t="s">
        <v>7435</v>
      </c>
      <c r="G990" s="90" t="s">
        <v>7402</v>
      </c>
      <c r="H990" s="91" t="s">
        <v>7436</v>
      </c>
      <c r="I990" s="91" t="str">
        <f>+IFERROR(VLOOKUP($H990,'[2]NHÂN VIÊN'!$B:$C,2,0),"")</f>
        <v>Nguyễn Quốc Thái</v>
      </c>
      <c r="J990" s="91" t="str">
        <f t="shared" si="18"/>
        <v>CO</v>
      </c>
      <c r="K990" s="91" t="s">
        <v>552</v>
      </c>
      <c r="L990" s="91" t="s">
        <v>10191</v>
      </c>
      <c r="M990" s="91" t="str">
        <f>+IFERROR(VLOOKUP($K990,'[2]NHÂN VIÊN'!$H:$I,2,0),"")</f>
        <v>Dương Thị Kim Hồng</v>
      </c>
      <c r="N990" s="92" t="s">
        <v>1837</v>
      </c>
      <c r="O990" s="82"/>
    </row>
    <row r="991" spans="1:15" hidden="1" x14ac:dyDescent="0.25">
      <c r="A991" s="90" t="s">
        <v>10989</v>
      </c>
      <c r="B991" s="89" t="s">
        <v>10988</v>
      </c>
      <c r="C991" s="90" t="s">
        <v>10990</v>
      </c>
      <c r="D991" s="90" t="s">
        <v>10991</v>
      </c>
      <c r="E991" s="90" t="s">
        <v>3072</v>
      </c>
      <c r="F991" s="90" t="s">
        <v>7527</v>
      </c>
      <c r="G991" s="90" t="s">
        <v>7402</v>
      </c>
      <c r="H991" s="91" t="s">
        <v>7411</v>
      </c>
      <c r="I991" s="91" t="str">
        <f>+IFERROR(VLOOKUP($H991,'[2]NHÂN VIÊN'!$B:$C,2,0),"")</f>
        <v>Nguyễn Văn Vinh</v>
      </c>
      <c r="J991" s="91" t="str">
        <f t="shared" si="18"/>
        <v>CO</v>
      </c>
      <c r="K991" s="91" t="s">
        <v>552</v>
      </c>
      <c r="L991" s="91" t="s">
        <v>10191</v>
      </c>
      <c r="M991" s="91" t="str">
        <f>+IFERROR(VLOOKUP($K991,'[2]NHÂN VIÊN'!$H:$I,2,0),"")</f>
        <v>Dương Thị Kim Hồng</v>
      </c>
      <c r="N991" s="92" t="s">
        <v>1837</v>
      </c>
      <c r="O991" s="82"/>
    </row>
    <row r="992" spans="1:15" hidden="1" x14ac:dyDescent="0.25">
      <c r="A992" s="90" t="s">
        <v>10993</v>
      </c>
      <c r="B992" s="89" t="s">
        <v>10992</v>
      </c>
      <c r="C992" s="90" t="s">
        <v>10994</v>
      </c>
      <c r="D992" s="90" t="s">
        <v>10995</v>
      </c>
      <c r="E992" s="90" t="s">
        <v>3072</v>
      </c>
      <c r="F992" s="90" t="s">
        <v>7527</v>
      </c>
      <c r="G992" s="90" t="s">
        <v>7402</v>
      </c>
      <c r="H992" s="91" t="s">
        <v>7411</v>
      </c>
      <c r="I992" s="91" t="str">
        <f>+IFERROR(VLOOKUP($H992,'[2]NHÂN VIÊN'!$B:$C,2,0),"")</f>
        <v>Nguyễn Văn Vinh</v>
      </c>
      <c r="J992" s="91" t="str">
        <f t="shared" si="18"/>
        <v>CO</v>
      </c>
      <c r="K992" s="91" t="s">
        <v>552</v>
      </c>
      <c r="L992" s="91" t="s">
        <v>10191</v>
      </c>
      <c r="M992" s="91" t="str">
        <f>+IFERROR(VLOOKUP($K992,'[2]NHÂN VIÊN'!$H:$I,2,0),"")</f>
        <v>Dương Thị Kim Hồng</v>
      </c>
      <c r="N992" s="92" t="s">
        <v>1837</v>
      </c>
      <c r="O992" s="82"/>
    </row>
    <row r="993" spans="1:15" hidden="1" x14ac:dyDescent="0.25">
      <c r="A993" s="90" t="s">
        <v>10997</v>
      </c>
      <c r="B993" s="89" t="s">
        <v>10996</v>
      </c>
      <c r="C993" s="90" t="s">
        <v>10998</v>
      </c>
      <c r="D993" s="90" t="s">
        <v>10999</v>
      </c>
      <c r="E993" s="90" t="s">
        <v>3072</v>
      </c>
      <c r="F993" s="90" t="s">
        <v>7472</v>
      </c>
      <c r="G993" s="90" t="s">
        <v>7402</v>
      </c>
      <c r="H993" s="91" t="s">
        <v>7436</v>
      </c>
      <c r="I993" s="91" t="str">
        <f>+IFERROR(VLOOKUP($H993,'[2]NHÂN VIÊN'!$B:$C,2,0),"")</f>
        <v>Nguyễn Quốc Thái</v>
      </c>
      <c r="J993" s="91" t="str">
        <f t="shared" si="18"/>
        <v>CO</v>
      </c>
      <c r="K993" s="91" t="s">
        <v>552</v>
      </c>
      <c r="L993" s="91" t="s">
        <v>10191</v>
      </c>
      <c r="M993" s="91" t="str">
        <f>+IFERROR(VLOOKUP($K993,'[2]NHÂN VIÊN'!$H:$I,2,0),"")</f>
        <v>Dương Thị Kim Hồng</v>
      </c>
      <c r="N993" s="92" t="s">
        <v>1837</v>
      </c>
      <c r="O993" s="82"/>
    </row>
    <row r="994" spans="1:15" hidden="1" x14ac:dyDescent="0.25">
      <c r="A994" s="90" t="s">
        <v>11001</v>
      </c>
      <c r="B994" s="89" t="s">
        <v>11000</v>
      </c>
      <c r="C994" s="90" t="s">
        <v>11002</v>
      </c>
      <c r="D994" s="90" t="s">
        <v>11003</v>
      </c>
      <c r="E994" s="90" t="s">
        <v>3065</v>
      </c>
      <c r="F994" s="90" t="s">
        <v>7430</v>
      </c>
      <c r="G994" s="90" t="s">
        <v>7402</v>
      </c>
      <c r="H994" s="91" t="s">
        <v>7411</v>
      </c>
      <c r="I994" s="91" t="str">
        <f>+IFERROR(VLOOKUP($H994,'[2]NHÂN VIÊN'!$B:$C,2,0),"")</f>
        <v>Nguyễn Văn Vinh</v>
      </c>
      <c r="J994" s="91" t="str">
        <f t="shared" si="18"/>
        <v>CO</v>
      </c>
      <c r="K994" s="91" t="s">
        <v>552</v>
      </c>
      <c r="L994" s="91" t="s">
        <v>10191</v>
      </c>
      <c r="M994" s="91" t="str">
        <f>+IFERROR(VLOOKUP($K994,'[2]NHÂN VIÊN'!$H:$I,2,0),"")</f>
        <v>Dương Thị Kim Hồng</v>
      </c>
      <c r="N994" s="92" t="s">
        <v>1837</v>
      </c>
      <c r="O994" s="82"/>
    </row>
    <row r="995" spans="1:15" hidden="1" x14ac:dyDescent="0.25">
      <c r="A995" s="90" t="s">
        <v>11005</v>
      </c>
      <c r="B995" s="89" t="s">
        <v>11004</v>
      </c>
      <c r="C995" s="90" t="s">
        <v>11006</v>
      </c>
      <c r="D995" s="90" t="s">
        <v>11007</v>
      </c>
      <c r="E995" s="90" t="s">
        <v>3065</v>
      </c>
      <c r="F995" s="90" t="s">
        <v>7417</v>
      </c>
      <c r="G995" s="90" t="s">
        <v>7402</v>
      </c>
      <c r="H995" s="91" t="s">
        <v>7418</v>
      </c>
      <c r="I995" s="91" t="str">
        <f>+IFERROR(VLOOKUP($H995,'[2]NHÂN VIÊN'!$B:$C,2,0),"")</f>
        <v>Trần Hạo Nhị</v>
      </c>
      <c r="J995" s="91" t="str">
        <f t="shared" si="18"/>
        <v>CO</v>
      </c>
      <c r="K995" s="91" t="s">
        <v>552</v>
      </c>
      <c r="L995" s="91" t="s">
        <v>10191</v>
      </c>
      <c r="M995" s="91" t="str">
        <f>+IFERROR(VLOOKUP($K995,'[2]NHÂN VIÊN'!$H:$I,2,0),"")</f>
        <v>Dương Thị Kim Hồng</v>
      </c>
      <c r="N995" s="92" t="s">
        <v>1837</v>
      </c>
      <c r="O995" s="82"/>
    </row>
    <row r="996" spans="1:15" hidden="1" x14ac:dyDescent="0.25">
      <c r="A996" s="90" t="s">
        <v>11009</v>
      </c>
      <c r="B996" s="89" t="s">
        <v>11008</v>
      </c>
      <c r="C996" s="90" t="s">
        <v>11010</v>
      </c>
      <c r="D996" s="90" t="s">
        <v>11011</v>
      </c>
      <c r="E996" s="90" t="s">
        <v>3065</v>
      </c>
      <c r="F996" s="90" t="s">
        <v>7490</v>
      </c>
      <c r="G996" s="90" t="s">
        <v>7402</v>
      </c>
      <c r="H996" s="91" t="s">
        <v>7418</v>
      </c>
      <c r="I996" s="91" t="str">
        <f>+IFERROR(VLOOKUP($H996,'[2]NHÂN VIÊN'!$B:$C,2,0),"")</f>
        <v>Trần Hạo Nhị</v>
      </c>
      <c r="J996" s="91" t="str">
        <f t="shared" si="18"/>
        <v>CO</v>
      </c>
      <c r="K996" s="91" t="s">
        <v>552</v>
      </c>
      <c r="L996" s="91" t="s">
        <v>10191</v>
      </c>
      <c r="M996" s="91" t="str">
        <f>+IFERROR(VLOOKUP($K996,'[2]NHÂN VIÊN'!$H:$I,2,0),"")</f>
        <v>Dương Thị Kim Hồng</v>
      </c>
      <c r="N996" s="92" t="s">
        <v>1837</v>
      </c>
      <c r="O996" s="82"/>
    </row>
    <row r="997" spans="1:15" hidden="1" x14ac:dyDescent="0.25">
      <c r="A997" s="90" t="s">
        <v>11013</v>
      </c>
      <c r="B997" s="89" t="s">
        <v>11012</v>
      </c>
      <c r="C997" s="90" t="s">
        <v>11014</v>
      </c>
      <c r="D997" s="90" t="s">
        <v>11015</v>
      </c>
      <c r="E997" s="90" t="s">
        <v>3072</v>
      </c>
      <c r="F997" s="90" t="s">
        <v>7485</v>
      </c>
      <c r="G997" s="90" t="s">
        <v>7402</v>
      </c>
      <c r="H997" s="91" t="s">
        <v>7411</v>
      </c>
      <c r="I997" s="91" t="str">
        <f>+IFERROR(VLOOKUP($H997,'[2]NHÂN VIÊN'!$B:$C,2,0),"")</f>
        <v>Nguyễn Văn Vinh</v>
      </c>
      <c r="J997" s="91" t="str">
        <f t="shared" si="18"/>
        <v>CO</v>
      </c>
      <c r="K997" s="91" t="s">
        <v>552</v>
      </c>
      <c r="L997" s="91" t="s">
        <v>10191</v>
      </c>
      <c r="M997" s="91" t="str">
        <f>+IFERROR(VLOOKUP($K997,'[2]NHÂN VIÊN'!$H:$I,2,0),"")</f>
        <v>Dương Thị Kim Hồng</v>
      </c>
      <c r="N997" s="92" t="s">
        <v>1837</v>
      </c>
      <c r="O997" s="82"/>
    </row>
    <row r="998" spans="1:15" hidden="1" x14ac:dyDescent="0.25">
      <c r="A998" s="90" t="s">
        <v>11017</v>
      </c>
      <c r="B998" s="89" t="s">
        <v>11016</v>
      </c>
      <c r="C998" s="90" t="s">
        <v>11018</v>
      </c>
      <c r="D998" s="90" t="s">
        <v>11019</v>
      </c>
      <c r="E998" s="90" t="s">
        <v>3072</v>
      </c>
      <c r="F998" s="90" t="s">
        <v>7401</v>
      </c>
      <c r="G998" s="90" t="s">
        <v>7402</v>
      </c>
      <c r="H998" s="91" t="s">
        <v>7403</v>
      </c>
      <c r="I998" s="91" t="str">
        <f>+IFERROR(VLOOKUP($H998,'[2]NHÂN VIÊN'!$B:$C,2,0),"")</f>
        <v>Hứa Thị Ngọc Thơ</v>
      </c>
      <c r="J998" s="91" t="str">
        <f t="shared" si="18"/>
        <v>CO</v>
      </c>
      <c r="K998" s="91" t="s">
        <v>552</v>
      </c>
      <c r="L998" s="91" t="s">
        <v>10191</v>
      </c>
      <c r="M998" s="91" t="str">
        <f>+IFERROR(VLOOKUP($K998,'[2]NHÂN VIÊN'!$H:$I,2,0),"")</f>
        <v>Dương Thị Kim Hồng</v>
      </c>
      <c r="N998" s="92" t="s">
        <v>1837</v>
      </c>
      <c r="O998" s="82"/>
    </row>
    <row r="999" spans="1:15" hidden="1" x14ac:dyDescent="0.25">
      <c r="A999" s="90" t="s">
        <v>11021</v>
      </c>
      <c r="B999" s="89" t="s">
        <v>11020</v>
      </c>
      <c r="C999" s="90" t="s">
        <v>11022</v>
      </c>
      <c r="D999" s="90" t="s">
        <v>11023</v>
      </c>
      <c r="E999" s="90" t="s">
        <v>3072</v>
      </c>
      <c r="F999" s="90" t="s">
        <v>7442</v>
      </c>
      <c r="G999" s="90" t="s">
        <v>7402</v>
      </c>
      <c r="H999" s="91" t="s">
        <v>7403</v>
      </c>
      <c r="I999" s="91" t="str">
        <f>+IFERROR(VLOOKUP($H999,'[2]NHÂN VIÊN'!$B:$C,2,0),"")</f>
        <v>Hứa Thị Ngọc Thơ</v>
      </c>
      <c r="J999" s="91" t="str">
        <f t="shared" si="18"/>
        <v>CO</v>
      </c>
      <c r="K999" s="91" t="s">
        <v>552</v>
      </c>
      <c r="L999" s="91" t="s">
        <v>10191</v>
      </c>
      <c r="M999" s="91" t="str">
        <f>+IFERROR(VLOOKUP($K999,'[2]NHÂN VIÊN'!$H:$I,2,0),"")</f>
        <v>Dương Thị Kim Hồng</v>
      </c>
      <c r="N999" s="92" t="s">
        <v>1837</v>
      </c>
      <c r="O999" s="82"/>
    </row>
    <row r="1000" spans="1:15" hidden="1" x14ac:dyDescent="0.25">
      <c r="A1000" s="90" t="s">
        <v>11025</v>
      </c>
      <c r="B1000" s="89" t="s">
        <v>11024</v>
      </c>
      <c r="C1000" s="90" t="s">
        <v>11026</v>
      </c>
      <c r="D1000" s="90" t="s">
        <v>11027</v>
      </c>
      <c r="E1000" s="90" t="s">
        <v>3072</v>
      </c>
      <c r="F1000" s="90" t="s">
        <v>7519</v>
      </c>
      <c r="G1000" s="90" t="s">
        <v>7402</v>
      </c>
      <c r="H1000" s="91" t="s">
        <v>7418</v>
      </c>
      <c r="I1000" s="91" t="str">
        <f>+IFERROR(VLOOKUP($H1000,'[2]NHÂN VIÊN'!$B:$C,2,0),"")</f>
        <v>Trần Hạo Nhị</v>
      </c>
      <c r="J1000" s="91" t="str">
        <f t="shared" si="18"/>
        <v>CO</v>
      </c>
      <c r="K1000" s="91" t="s">
        <v>552</v>
      </c>
      <c r="L1000" s="91" t="s">
        <v>10191</v>
      </c>
      <c r="M1000" s="91" t="str">
        <f>+IFERROR(VLOOKUP($K1000,'[2]NHÂN VIÊN'!$H:$I,2,0),"")</f>
        <v>Dương Thị Kim Hồng</v>
      </c>
      <c r="N1000" s="92" t="s">
        <v>1837</v>
      </c>
      <c r="O1000" s="82"/>
    </row>
    <row r="1001" spans="1:15" hidden="1" x14ac:dyDescent="0.25">
      <c r="A1001" s="90" t="s">
        <v>11029</v>
      </c>
      <c r="B1001" s="89" t="s">
        <v>11028</v>
      </c>
      <c r="C1001" s="90" t="s">
        <v>11030</v>
      </c>
      <c r="D1001" s="90" t="s">
        <v>11031</v>
      </c>
      <c r="E1001" s="90" t="s">
        <v>3072</v>
      </c>
      <c r="F1001" s="90" t="s">
        <v>7666</v>
      </c>
      <c r="G1001" s="90" t="s">
        <v>7402</v>
      </c>
      <c r="H1001" s="91" t="s">
        <v>7403</v>
      </c>
      <c r="I1001" s="91" t="str">
        <f>+IFERROR(VLOOKUP($H1001,'[2]NHÂN VIÊN'!$B:$C,2,0),"")</f>
        <v>Hứa Thị Ngọc Thơ</v>
      </c>
      <c r="J1001" s="91" t="str">
        <f t="shared" si="18"/>
        <v>CO</v>
      </c>
      <c r="K1001" s="91" t="s">
        <v>552</v>
      </c>
      <c r="L1001" s="91" t="s">
        <v>10191</v>
      </c>
      <c r="M1001" s="91" t="str">
        <f>+IFERROR(VLOOKUP($K1001,'[2]NHÂN VIÊN'!$H:$I,2,0),"")</f>
        <v>Dương Thị Kim Hồng</v>
      </c>
      <c r="N1001" s="92" t="s">
        <v>1837</v>
      </c>
      <c r="O1001" s="82"/>
    </row>
    <row r="1002" spans="1:15" hidden="1" x14ac:dyDescent="0.25">
      <c r="A1002" s="90" t="s">
        <v>11033</v>
      </c>
      <c r="B1002" s="89" t="s">
        <v>11032</v>
      </c>
      <c r="C1002" s="90" t="s">
        <v>11034</v>
      </c>
      <c r="D1002" s="90" t="s">
        <v>11035</v>
      </c>
      <c r="E1002" s="90" t="s">
        <v>3072</v>
      </c>
      <c r="F1002" s="90" t="s">
        <v>7401</v>
      </c>
      <c r="G1002" s="90" t="s">
        <v>7402</v>
      </c>
      <c r="H1002" s="91" t="s">
        <v>7403</v>
      </c>
      <c r="I1002" s="91" t="str">
        <f>+IFERROR(VLOOKUP($H1002,'[2]NHÂN VIÊN'!$B:$C,2,0),"")</f>
        <v>Hứa Thị Ngọc Thơ</v>
      </c>
      <c r="J1002" s="91" t="str">
        <f t="shared" si="18"/>
        <v>CO</v>
      </c>
      <c r="K1002" s="91" t="s">
        <v>552</v>
      </c>
      <c r="L1002" s="91" t="s">
        <v>10191</v>
      </c>
      <c r="M1002" s="91" t="str">
        <f>+IFERROR(VLOOKUP($K1002,'[2]NHÂN VIÊN'!$H:$I,2,0),"")</f>
        <v>Dương Thị Kim Hồng</v>
      </c>
      <c r="N1002" s="92" t="s">
        <v>1837</v>
      </c>
      <c r="O1002" s="82"/>
    </row>
    <row r="1003" spans="1:15" hidden="1" x14ac:dyDescent="0.25">
      <c r="A1003" s="90" t="s">
        <v>11037</v>
      </c>
      <c r="B1003" s="89" t="s">
        <v>11036</v>
      </c>
      <c r="C1003" s="90" t="s">
        <v>11038</v>
      </c>
      <c r="D1003" s="90" t="s">
        <v>11039</v>
      </c>
      <c r="E1003" s="90" t="s">
        <v>3072</v>
      </c>
      <c r="F1003" s="90" t="s">
        <v>7435</v>
      </c>
      <c r="G1003" s="90" t="s">
        <v>7402</v>
      </c>
      <c r="H1003" s="91" t="s">
        <v>7436</v>
      </c>
      <c r="I1003" s="91" t="str">
        <f>+IFERROR(VLOOKUP($H1003,'[2]NHÂN VIÊN'!$B:$C,2,0),"")</f>
        <v>Nguyễn Quốc Thái</v>
      </c>
      <c r="J1003" s="91" t="str">
        <f t="shared" si="18"/>
        <v>CO</v>
      </c>
      <c r="K1003" s="91" t="s">
        <v>552</v>
      </c>
      <c r="L1003" s="91" t="s">
        <v>10191</v>
      </c>
      <c r="M1003" s="91" t="str">
        <f>+IFERROR(VLOOKUP($K1003,'[2]NHÂN VIÊN'!$H:$I,2,0),"")</f>
        <v>Dương Thị Kim Hồng</v>
      </c>
      <c r="N1003" s="92" t="s">
        <v>1837</v>
      </c>
      <c r="O1003" s="82"/>
    </row>
    <row r="1004" spans="1:15" hidden="1" x14ac:dyDescent="0.25">
      <c r="A1004" s="90" t="s">
        <v>11041</v>
      </c>
      <c r="B1004" s="89" t="s">
        <v>11040</v>
      </c>
      <c r="C1004" s="90" t="s">
        <v>11042</v>
      </c>
      <c r="D1004" s="90" t="s">
        <v>11043</v>
      </c>
      <c r="E1004" s="90" t="s">
        <v>3072</v>
      </c>
      <c r="F1004" s="90" t="s">
        <v>7401</v>
      </c>
      <c r="G1004" s="90" t="s">
        <v>7402</v>
      </c>
      <c r="H1004" s="91" t="s">
        <v>7403</v>
      </c>
      <c r="I1004" s="91" t="str">
        <f>+IFERROR(VLOOKUP($H1004,'[2]NHÂN VIÊN'!$B:$C,2,0),"")</f>
        <v>Hứa Thị Ngọc Thơ</v>
      </c>
      <c r="J1004" s="91" t="str">
        <f t="shared" si="18"/>
        <v>CO</v>
      </c>
      <c r="K1004" s="91" t="s">
        <v>552</v>
      </c>
      <c r="L1004" s="91" t="s">
        <v>10191</v>
      </c>
      <c r="M1004" s="91" t="str">
        <f>+IFERROR(VLOOKUP($K1004,'[2]NHÂN VIÊN'!$H:$I,2,0),"")</f>
        <v>Dương Thị Kim Hồng</v>
      </c>
      <c r="N1004" s="92" t="s">
        <v>1837</v>
      </c>
      <c r="O1004" s="82"/>
    </row>
    <row r="1005" spans="1:15" hidden="1" x14ac:dyDescent="0.25">
      <c r="A1005" s="90" t="s">
        <v>11045</v>
      </c>
      <c r="B1005" s="89" t="s">
        <v>11044</v>
      </c>
      <c r="C1005" s="90" t="s">
        <v>11046</v>
      </c>
      <c r="D1005" s="90" t="s">
        <v>11047</v>
      </c>
      <c r="E1005" s="90" t="s">
        <v>3072</v>
      </c>
      <c r="F1005" s="90" t="s">
        <v>7527</v>
      </c>
      <c r="G1005" s="90" t="s">
        <v>7402</v>
      </c>
      <c r="H1005" s="91" t="s">
        <v>7411</v>
      </c>
      <c r="I1005" s="91" t="str">
        <f>+IFERROR(VLOOKUP($H1005,'[2]NHÂN VIÊN'!$B:$C,2,0),"")</f>
        <v>Nguyễn Văn Vinh</v>
      </c>
      <c r="J1005" s="91" t="str">
        <f t="shared" si="18"/>
        <v>CO</v>
      </c>
      <c r="K1005" s="91" t="s">
        <v>552</v>
      </c>
      <c r="L1005" s="91" t="s">
        <v>10191</v>
      </c>
      <c r="M1005" s="91" t="str">
        <f>+IFERROR(VLOOKUP($K1005,'[2]NHÂN VIÊN'!$H:$I,2,0),"")</f>
        <v>Dương Thị Kim Hồng</v>
      </c>
      <c r="N1005" s="92"/>
      <c r="O1005" s="82"/>
    </row>
    <row r="1006" spans="1:15" hidden="1" x14ac:dyDescent="0.25">
      <c r="A1006" s="90" t="s">
        <v>11049</v>
      </c>
      <c r="B1006" s="89" t="s">
        <v>11048</v>
      </c>
      <c r="C1006" s="90" t="s">
        <v>11050</v>
      </c>
      <c r="D1006" s="90" t="s">
        <v>11051</v>
      </c>
      <c r="E1006" s="90" t="s">
        <v>3072</v>
      </c>
      <c r="F1006" s="90" t="s">
        <v>8075</v>
      </c>
      <c r="G1006" s="90" t="s">
        <v>7402</v>
      </c>
      <c r="H1006" s="91" t="s">
        <v>7403</v>
      </c>
      <c r="I1006" s="91" t="str">
        <f>+IFERROR(VLOOKUP($H1006,'[2]NHÂN VIÊN'!$B:$C,2,0),"")</f>
        <v>Hứa Thị Ngọc Thơ</v>
      </c>
      <c r="J1006" s="91" t="str">
        <f t="shared" si="18"/>
        <v>CO</v>
      </c>
      <c r="K1006" s="91" t="s">
        <v>552</v>
      </c>
      <c r="L1006" s="91" t="s">
        <v>10191</v>
      </c>
      <c r="M1006" s="91" t="str">
        <f>+IFERROR(VLOOKUP($K1006,'[2]NHÂN VIÊN'!$H:$I,2,0),"")</f>
        <v>Dương Thị Kim Hồng</v>
      </c>
      <c r="N1006" s="92" t="s">
        <v>1837</v>
      </c>
      <c r="O1006" s="82"/>
    </row>
    <row r="1007" spans="1:15" hidden="1" x14ac:dyDescent="0.25">
      <c r="A1007" s="90" t="s">
        <v>11053</v>
      </c>
      <c r="B1007" s="89" t="s">
        <v>11052</v>
      </c>
      <c r="C1007" s="90" t="s">
        <v>11054</v>
      </c>
      <c r="D1007" s="90" t="s">
        <v>11055</v>
      </c>
      <c r="E1007" s="90" t="s">
        <v>3072</v>
      </c>
      <c r="F1007" s="90" t="s">
        <v>7442</v>
      </c>
      <c r="G1007" s="90" t="s">
        <v>7402</v>
      </c>
      <c r="H1007" s="91" t="s">
        <v>7403</v>
      </c>
      <c r="I1007" s="91" t="str">
        <f>+IFERROR(VLOOKUP($H1007,'[2]NHÂN VIÊN'!$B:$C,2,0),"")</f>
        <v>Hứa Thị Ngọc Thơ</v>
      </c>
      <c r="J1007" s="91" t="str">
        <f t="shared" si="18"/>
        <v>CO</v>
      </c>
      <c r="K1007" s="91" t="s">
        <v>552</v>
      </c>
      <c r="L1007" s="91" t="s">
        <v>10191</v>
      </c>
      <c r="M1007" s="91" t="str">
        <f>+IFERROR(VLOOKUP($K1007,'[2]NHÂN VIÊN'!$H:$I,2,0),"")</f>
        <v>Dương Thị Kim Hồng</v>
      </c>
      <c r="N1007" s="92" t="s">
        <v>1837</v>
      </c>
      <c r="O1007" s="82"/>
    </row>
    <row r="1008" spans="1:15" hidden="1" x14ac:dyDescent="0.25">
      <c r="A1008" s="90" t="s">
        <v>11057</v>
      </c>
      <c r="B1008" s="89" t="s">
        <v>11056</v>
      </c>
      <c r="C1008" s="90" t="s">
        <v>11058</v>
      </c>
      <c r="D1008" s="90" t="s">
        <v>11059</v>
      </c>
      <c r="E1008" s="90" t="s">
        <v>3072</v>
      </c>
      <c r="F1008" s="90" t="s">
        <v>9474</v>
      </c>
      <c r="G1008" s="90" t="s">
        <v>7402</v>
      </c>
      <c r="H1008" s="91" t="s">
        <v>7411</v>
      </c>
      <c r="I1008" s="91" t="str">
        <f>+IFERROR(VLOOKUP($H1008,'[2]NHÂN VIÊN'!$B:$C,2,0),"")</f>
        <v>Nguyễn Văn Vinh</v>
      </c>
      <c r="J1008" s="91" t="str">
        <f t="shared" si="18"/>
        <v>CO</v>
      </c>
      <c r="K1008" s="91" t="s">
        <v>552</v>
      </c>
      <c r="L1008" s="91" t="s">
        <v>10191</v>
      </c>
      <c r="M1008" s="91" t="str">
        <f>+IFERROR(VLOOKUP($K1008,'[2]NHÂN VIÊN'!$H:$I,2,0),"")</f>
        <v>Dương Thị Kim Hồng</v>
      </c>
      <c r="N1008" s="92" t="s">
        <v>1837</v>
      </c>
      <c r="O1008" s="82"/>
    </row>
    <row r="1009" spans="1:15" hidden="1" x14ac:dyDescent="0.25">
      <c r="A1009" s="90" t="s">
        <v>11061</v>
      </c>
      <c r="B1009" s="89" t="s">
        <v>11060</v>
      </c>
      <c r="C1009" s="90" t="s">
        <v>11062</v>
      </c>
      <c r="D1009" s="90" t="s">
        <v>11063</v>
      </c>
      <c r="E1009" s="90" t="s">
        <v>3072</v>
      </c>
      <c r="F1009" s="90" t="s">
        <v>7442</v>
      </c>
      <c r="G1009" s="90" t="s">
        <v>7402</v>
      </c>
      <c r="H1009" s="91" t="s">
        <v>7403</v>
      </c>
      <c r="I1009" s="91" t="str">
        <f>+IFERROR(VLOOKUP($H1009,'[2]NHÂN VIÊN'!$B:$C,2,0),"")</f>
        <v>Hứa Thị Ngọc Thơ</v>
      </c>
      <c r="J1009" s="91" t="str">
        <f t="shared" si="18"/>
        <v>CO</v>
      </c>
      <c r="K1009" s="91" t="s">
        <v>552</v>
      </c>
      <c r="L1009" s="91" t="s">
        <v>10191</v>
      </c>
      <c r="M1009" s="91" t="str">
        <f>+IFERROR(VLOOKUP($K1009,'[2]NHÂN VIÊN'!$H:$I,2,0),"")</f>
        <v>Dương Thị Kim Hồng</v>
      </c>
      <c r="N1009" s="92" t="s">
        <v>1837</v>
      </c>
      <c r="O1009" s="82"/>
    </row>
    <row r="1010" spans="1:15" hidden="1" x14ac:dyDescent="0.25">
      <c r="A1010" s="90" t="s">
        <v>11065</v>
      </c>
      <c r="B1010" s="89" t="s">
        <v>11064</v>
      </c>
      <c r="C1010" s="90" t="s">
        <v>11066</v>
      </c>
      <c r="D1010" s="90" t="s">
        <v>11067</v>
      </c>
      <c r="E1010" s="90" t="s">
        <v>3072</v>
      </c>
      <c r="F1010" s="90" t="s">
        <v>7435</v>
      </c>
      <c r="G1010" s="90" t="s">
        <v>7402</v>
      </c>
      <c r="H1010" s="91" t="s">
        <v>7436</v>
      </c>
      <c r="I1010" s="91" t="str">
        <f>+IFERROR(VLOOKUP($H1010,'[2]NHÂN VIÊN'!$B:$C,2,0),"")</f>
        <v>Nguyễn Quốc Thái</v>
      </c>
      <c r="J1010" s="91" t="str">
        <f t="shared" si="18"/>
        <v>CO</v>
      </c>
      <c r="K1010" s="91" t="s">
        <v>552</v>
      </c>
      <c r="L1010" s="91" t="s">
        <v>10191</v>
      </c>
      <c r="M1010" s="91" t="str">
        <f>+IFERROR(VLOOKUP($K1010,'[2]NHÂN VIÊN'!$H:$I,2,0),"")</f>
        <v>Dương Thị Kim Hồng</v>
      </c>
      <c r="N1010" s="92" t="s">
        <v>1837</v>
      </c>
      <c r="O1010" s="82"/>
    </row>
    <row r="1011" spans="1:15" hidden="1" x14ac:dyDescent="0.25">
      <c r="A1011" s="90" t="s">
        <v>11069</v>
      </c>
      <c r="B1011" s="89" t="s">
        <v>11068</v>
      </c>
      <c r="C1011" s="90" t="s">
        <v>11070</v>
      </c>
      <c r="D1011" s="90" t="s">
        <v>11071</v>
      </c>
      <c r="E1011" s="90" t="s">
        <v>3072</v>
      </c>
      <c r="F1011" s="90" t="s">
        <v>7442</v>
      </c>
      <c r="G1011" s="90" t="s">
        <v>7402</v>
      </c>
      <c r="H1011" s="91" t="s">
        <v>7403</v>
      </c>
      <c r="I1011" s="91" t="str">
        <f>+IFERROR(VLOOKUP($H1011,'[2]NHÂN VIÊN'!$B:$C,2,0),"")</f>
        <v>Hứa Thị Ngọc Thơ</v>
      </c>
      <c r="J1011" s="91" t="str">
        <f t="shared" si="18"/>
        <v>CO</v>
      </c>
      <c r="K1011" s="91" t="s">
        <v>552</v>
      </c>
      <c r="L1011" s="91" t="s">
        <v>10191</v>
      </c>
      <c r="M1011" s="91" t="str">
        <f>+IFERROR(VLOOKUP($K1011,'[2]NHÂN VIÊN'!$H:$I,2,0),"")</f>
        <v>Dương Thị Kim Hồng</v>
      </c>
      <c r="N1011" s="92" t="s">
        <v>1837</v>
      </c>
      <c r="O1011" s="82"/>
    </row>
    <row r="1012" spans="1:15" hidden="1" x14ac:dyDescent="0.25">
      <c r="A1012" s="90" t="s">
        <v>11073</v>
      </c>
      <c r="B1012" s="89" t="s">
        <v>11072</v>
      </c>
      <c r="C1012" s="90" t="s">
        <v>11074</v>
      </c>
      <c r="D1012" s="90" t="s">
        <v>11075</v>
      </c>
      <c r="E1012" s="90" t="s">
        <v>3072</v>
      </c>
      <c r="F1012" s="90" t="s">
        <v>7903</v>
      </c>
      <c r="G1012" s="90" t="s">
        <v>7402</v>
      </c>
      <c r="H1012" s="91" t="s">
        <v>7436</v>
      </c>
      <c r="I1012" s="91" t="str">
        <f>+IFERROR(VLOOKUP($H1012,'[2]NHÂN VIÊN'!$B:$C,2,0),"")</f>
        <v>Nguyễn Quốc Thái</v>
      </c>
      <c r="J1012" s="91" t="str">
        <f t="shared" si="18"/>
        <v>CO</v>
      </c>
      <c r="K1012" s="91" t="s">
        <v>552</v>
      </c>
      <c r="L1012" s="91" t="s">
        <v>10191</v>
      </c>
      <c r="M1012" s="91" t="str">
        <f>+IFERROR(VLOOKUP($K1012,'[2]NHÂN VIÊN'!$H:$I,2,0),"")</f>
        <v>Dương Thị Kim Hồng</v>
      </c>
      <c r="N1012" s="92"/>
      <c r="O1012" s="82"/>
    </row>
    <row r="1013" spans="1:15" hidden="1" x14ac:dyDescent="0.25">
      <c r="A1013" s="90" t="s">
        <v>11077</v>
      </c>
      <c r="B1013" s="89" t="s">
        <v>11076</v>
      </c>
      <c r="C1013" s="90" t="s">
        <v>11078</v>
      </c>
      <c r="D1013" s="90" t="s">
        <v>11079</v>
      </c>
      <c r="E1013" s="90" t="s">
        <v>3072</v>
      </c>
      <c r="F1013" s="90" t="s">
        <v>9474</v>
      </c>
      <c r="G1013" s="90" t="s">
        <v>7402</v>
      </c>
      <c r="H1013" s="91" t="s">
        <v>7411</v>
      </c>
      <c r="I1013" s="91" t="str">
        <f>+IFERROR(VLOOKUP($H1013,'[2]NHÂN VIÊN'!$B:$C,2,0),"")</f>
        <v>Nguyễn Văn Vinh</v>
      </c>
      <c r="J1013" s="91" t="str">
        <f t="shared" si="18"/>
        <v>CO</v>
      </c>
      <c r="K1013" s="91" t="s">
        <v>552</v>
      </c>
      <c r="L1013" s="91" t="s">
        <v>10191</v>
      </c>
      <c r="M1013" s="91" t="str">
        <f>+IFERROR(VLOOKUP($K1013,'[2]NHÂN VIÊN'!$H:$I,2,0),"")</f>
        <v>Dương Thị Kim Hồng</v>
      </c>
      <c r="N1013" s="92"/>
      <c r="O1013" s="82"/>
    </row>
    <row r="1014" spans="1:15" hidden="1" x14ac:dyDescent="0.25">
      <c r="A1014" s="90" t="s">
        <v>11081</v>
      </c>
      <c r="B1014" s="89" t="s">
        <v>11080</v>
      </c>
      <c r="C1014" s="90" t="s">
        <v>11082</v>
      </c>
      <c r="D1014" s="90" t="s">
        <v>11083</v>
      </c>
      <c r="E1014" s="90" t="s">
        <v>3072</v>
      </c>
      <c r="F1014" s="90" t="s">
        <v>7435</v>
      </c>
      <c r="G1014" s="90" t="s">
        <v>7402</v>
      </c>
      <c r="H1014" s="91" t="s">
        <v>7436</v>
      </c>
      <c r="I1014" s="91" t="str">
        <f>+IFERROR(VLOOKUP($H1014,'[2]NHÂN VIÊN'!$B:$C,2,0),"")</f>
        <v>Nguyễn Quốc Thái</v>
      </c>
      <c r="J1014" s="91" t="str">
        <f t="shared" si="18"/>
        <v>CO</v>
      </c>
      <c r="K1014" s="91" t="s">
        <v>552</v>
      </c>
      <c r="L1014" s="91" t="s">
        <v>10191</v>
      </c>
      <c r="M1014" s="91" t="str">
        <f>+IFERROR(VLOOKUP($K1014,'[2]NHÂN VIÊN'!$H:$I,2,0),"")</f>
        <v>Dương Thị Kim Hồng</v>
      </c>
      <c r="N1014" s="92"/>
      <c r="O1014" s="82"/>
    </row>
    <row r="1015" spans="1:15" hidden="1" x14ac:dyDescent="0.25">
      <c r="A1015" s="90" t="s">
        <v>11085</v>
      </c>
      <c r="B1015" s="89" t="s">
        <v>11084</v>
      </c>
      <c r="C1015" s="90" t="s">
        <v>11086</v>
      </c>
      <c r="D1015" s="90" t="s">
        <v>11087</v>
      </c>
      <c r="E1015" s="90" t="s">
        <v>3072</v>
      </c>
      <c r="F1015" s="90" t="s">
        <v>7519</v>
      </c>
      <c r="G1015" s="90" t="s">
        <v>7402</v>
      </c>
      <c r="H1015" s="91" t="s">
        <v>7418</v>
      </c>
      <c r="I1015" s="91" t="str">
        <f>+IFERROR(VLOOKUP($H1015,'[2]NHÂN VIÊN'!$B:$C,2,0),"")</f>
        <v>Trần Hạo Nhị</v>
      </c>
      <c r="J1015" s="91" t="str">
        <f t="shared" si="18"/>
        <v>CO</v>
      </c>
      <c r="K1015" s="91" t="s">
        <v>552</v>
      </c>
      <c r="L1015" s="91" t="s">
        <v>10191</v>
      </c>
      <c r="M1015" s="91" t="str">
        <f>+IFERROR(VLOOKUP($K1015,'[2]NHÂN VIÊN'!$H:$I,2,0),"")</f>
        <v>Dương Thị Kim Hồng</v>
      </c>
      <c r="N1015" s="92"/>
      <c r="O1015" s="82"/>
    </row>
    <row r="1016" spans="1:15" hidden="1" x14ac:dyDescent="0.25">
      <c r="A1016" s="90" t="s">
        <v>11089</v>
      </c>
      <c r="B1016" s="89" t="s">
        <v>11088</v>
      </c>
      <c r="C1016" s="90" t="s">
        <v>11090</v>
      </c>
      <c r="D1016" s="90" t="s">
        <v>11091</v>
      </c>
      <c r="E1016" s="90" t="s">
        <v>3072</v>
      </c>
      <c r="F1016" s="90" t="s">
        <v>7499</v>
      </c>
      <c r="G1016" s="90" t="s">
        <v>7402</v>
      </c>
      <c r="H1016" s="91" t="s">
        <v>7436</v>
      </c>
      <c r="I1016" s="91" t="str">
        <f>+IFERROR(VLOOKUP($H1016,'[2]NHÂN VIÊN'!$B:$C,2,0),"")</f>
        <v>Nguyễn Quốc Thái</v>
      </c>
      <c r="J1016" s="91" t="str">
        <f t="shared" si="18"/>
        <v>CO</v>
      </c>
      <c r="K1016" s="91" t="s">
        <v>552</v>
      </c>
      <c r="L1016" s="91" t="s">
        <v>10191</v>
      </c>
      <c r="M1016" s="91" t="str">
        <f>+IFERROR(VLOOKUP($K1016,'[2]NHÂN VIÊN'!$H:$I,2,0),"")</f>
        <v>Dương Thị Kim Hồng</v>
      </c>
      <c r="N1016" s="92"/>
      <c r="O1016" s="82"/>
    </row>
    <row r="1017" spans="1:15" hidden="1" x14ac:dyDescent="0.25">
      <c r="A1017" s="90" t="s">
        <v>11093</v>
      </c>
      <c r="B1017" s="89" t="s">
        <v>11092</v>
      </c>
      <c r="C1017" s="90" t="s">
        <v>11094</v>
      </c>
      <c r="D1017" s="90" t="s">
        <v>11095</v>
      </c>
      <c r="E1017" s="90" t="s">
        <v>3072</v>
      </c>
      <c r="F1017" s="90" t="s">
        <v>7527</v>
      </c>
      <c r="G1017" s="90" t="s">
        <v>7402</v>
      </c>
      <c r="H1017" s="91" t="s">
        <v>7411</v>
      </c>
      <c r="I1017" s="91" t="str">
        <f>+IFERROR(VLOOKUP($H1017,'[2]NHÂN VIÊN'!$B:$C,2,0),"")</f>
        <v>Nguyễn Văn Vinh</v>
      </c>
      <c r="J1017" s="91" t="str">
        <f t="shared" si="18"/>
        <v>CO</v>
      </c>
      <c r="K1017" s="91" t="s">
        <v>552</v>
      </c>
      <c r="L1017" s="91" t="s">
        <v>10191</v>
      </c>
      <c r="M1017" s="91" t="str">
        <f>+IFERROR(VLOOKUP($K1017,'[2]NHÂN VIÊN'!$H:$I,2,0),"")</f>
        <v>Dương Thị Kim Hồng</v>
      </c>
      <c r="N1017" s="92" t="s">
        <v>1837</v>
      </c>
      <c r="O1017" s="82"/>
    </row>
    <row r="1018" spans="1:15" hidden="1" x14ac:dyDescent="0.25">
      <c r="A1018" s="90" t="s">
        <v>11097</v>
      </c>
      <c r="B1018" s="89" t="s">
        <v>11096</v>
      </c>
      <c r="C1018" s="90" t="s">
        <v>11098</v>
      </c>
      <c r="D1018" s="90" t="s">
        <v>11099</v>
      </c>
      <c r="E1018" s="90" t="s">
        <v>3072</v>
      </c>
      <c r="F1018" s="90" t="s">
        <v>7519</v>
      </c>
      <c r="G1018" s="90" t="s">
        <v>7402</v>
      </c>
      <c r="H1018" s="91" t="s">
        <v>7418</v>
      </c>
      <c r="I1018" s="91" t="str">
        <f>+IFERROR(VLOOKUP($H1018,'[2]NHÂN VIÊN'!$B:$C,2,0),"")</f>
        <v>Trần Hạo Nhị</v>
      </c>
      <c r="J1018" s="91" t="str">
        <f t="shared" si="18"/>
        <v>CO</v>
      </c>
      <c r="K1018" s="91" t="s">
        <v>552</v>
      </c>
      <c r="L1018" s="91" t="s">
        <v>10191</v>
      </c>
      <c r="M1018" s="91" t="str">
        <f>+IFERROR(VLOOKUP($K1018,'[2]NHÂN VIÊN'!$H:$I,2,0),"")</f>
        <v>Dương Thị Kim Hồng</v>
      </c>
      <c r="N1018" s="92"/>
      <c r="O1018" s="82"/>
    </row>
    <row r="1019" spans="1:15" hidden="1" x14ac:dyDescent="0.25">
      <c r="A1019" s="90" t="s">
        <v>11101</v>
      </c>
      <c r="B1019" s="89" t="s">
        <v>11100</v>
      </c>
      <c r="C1019" s="90" t="s">
        <v>11102</v>
      </c>
      <c r="D1019" s="90" t="s">
        <v>11103</v>
      </c>
      <c r="E1019" s="90" t="s">
        <v>3072</v>
      </c>
      <c r="F1019" s="90" t="s">
        <v>7499</v>
      </c>
      <c r="G1019" s="90" t="s">
        <v>7402</v>
      </c>
      <c r="H1019" s="91" t="s">
        <v>7436</v>
      </c>
      <c r="I1019" s="91" t="str">
        <f>+IFERROR(VLOOKUP($H1019,'[2]NHÂN VIÊN'!$B:$C,2,0),"")</f>
        <v>Nguyễn Quốc Thái</v>
      </c>
      <c r="J1019" s="91" t="s">
        <v>11104</v>
      </c>
      <c r="K1019" s="91" t="s">
        <v>552</v>
      </c>
      <c r="L1019" s="91" t="s">
        <v>10191</v>
      </c>
      <c r="M1019" s="91" t="str">
        <f>+IFERROR(VLOOKUP($K1019,'[2]NHÂN VIÊN'!$H:$I,2,0),"")</f>
        <v>Dương Thị Kim Hồng</v>
      </c>
      <c r="N1019" s="92"/>
      <c r="O1019" s="82"/>
    </row>
    <row r="1020" spans="1:15" hidden="1" x14ac:dyDescent="0.25">
      <c r="A1020" s="90" t="s">
        <v>11106</v>
      </c>
      <c r="B1020" s="89" t="s">
        <v>11105</v>
      </c>
      <c r="C1020" s="90" t="s">
        <v>11107</v>
      </c>
      <c r="D1020" s="90" t="s">
        <v>11108</v>
      </c>
      <c r="E1020" s="90" t="s">
        <v>3072</v>
      </c>
      <c r="F1020" s="90" t="s">
        <v>7925</v>
      </c>
      <c r="G1020" s="90" t="s">
        <v>7402</v>
      </c>
      <c r="H1020" s="91" t="s">
        <v>7418</v>
      </c>
      <c r="I1020" s="91" t="str">
        <f>+IFERROR(VLOOKUP($H1020,'[2]NHÂN VIÊN'!$B:$C,2,0),"")</f>
        <v>Trần Hạo Nhị</v>
      </c>
      <c r="J1020" s="91" t="s">
        <v>11104</v>
      </c>
      <c r="K1020" s="91" t="s">
        <v>552</v>
      </c>
      <c r="L1020" s="91" t="s">
        <v>10191</v>
      </c>
      <c r="M1020" s="91" t="str">
        <f>+IFERROR(VLOOKUP($K1020,'[2]NHÂN VIÊN'!$H:$I,2,0),"")</f>
        <v>Dương Thị Kim Hồng</v>
      </c>
      <c r="N1020" s="92"/>
      <c r="O1020" s="82"/>
    </row>
    <row r="1021" spans="1:15" hidden="1" x14ac:dyDescent="0.25">
      <c r="A1021" s="90" t="s">
        <v>11110</v>
      </c>
      <c r="B1021" s="89" t="s">
        <v>11109</v>
      </c>
      <c r="C1021" s="90" t="s">
        <v>11111</v>
      </c>
      <c r="D1021" s="90" t="s">
        <v>11112</v>
      </c>
      <c r="E1021" s="90" t="s">
        <v>3072</v>
      </c>
      <c r="F1021" s="90" t="s">
        <v>7519</v>
      </c>
      <c r="G1021" s="90" t="s">
        <v>7402</v>
      </c>
      <c r="H1021" s="91" t="s">
        <v>7418</v>
      </c>
      <c r="I1021" s="91" t="str">
        <f>+IFERROR(VLOOKUP($H1021,'[2]NHÂN VIÊN'!$B:$C,2,0),"")</f>
        <v>Trần Hạo Nhị</v>
      </c>
      <c r="J1021" s="91" t="s">
        <v>11104</v>
      </c>
      <c r="K1021" s="91" t="s">
        <v>552</v>
      </c>
      <c r="L1021" s="91" t="s">
        <v>10191</v>
      </c>
      <c r="M1021" s="91" t="str">
        <f>+IFERROR(VLOOKUP($K1021,'[2]NHÂN VIÊN'!$H:$I,2,0),"")</f>
        <v>Dương Thị Kim Hồng</v>
      </c>
      <c r="N1021" s="92"/>
      <c r="O1021" s="82"/>
    </row>
    <row r="1022" spans="1:15" hidden="1" x14ac:dyDescent="0.25">
      <c r="A1022" s="90" t="s">
        <v>11114</v>
      </c>
      <c r="B1022" s="89" t="s">
        <v>11113</v>
      </c>
      <c r="C1022" s="90" t="s">
        <v>11115</v>
      </c>
      <c r="D1022" s="90" t="s">
        <v>11116</v>
      </c>
      <c r="E1022" s="90" t="s">
        <v>3072</v>
      </c>
      <c r="F1022" s="90" t="s">
        <v>7417</v>
      </c>
      <c r="G1022" s="90" t="s">
        <v>7402</v>
      </c>
      <c r="H1022" s="91" t="s">
        <v>7418</v>
      </c>
      <c r="I1022" s="91" t="str">
        <f>+IFERROR(VLOOKUP($H1022,'[2]NHÂN VIÊN'!$B:$C,2,0),"")</f>
        <v>Trần Hạo Nhị</v>
      </c>
      <c r="J1022" s="91" t="s">
        <v>11104</v>
      </c>
      <c r="K1022" s="91" t="s">
        <v>552</v>
      </c>
      <c r="L1022" s="91" t="s">
        <v>10191</v>
      </c>
      <c r="M1022" s="91" t="str">
        <f>+IFERROR(VLOOKUP($K1022,'[2]NHÂN VIÊN'!$H:$I,2,0),"")</f>
        <v>Dương Thị Kim Hồng</v>
      </c>
      <c r="N1022" s="92"/>
      <c r="O1022" s="82"/>
    </row>
    <row r="1023" spans="1:15" hidden="1" x14ac:dyDescent="0.25">
      <c r="A1023" s="90" t="s">
        <v>11118</v>
      </c>
      <c r="B1023" s="89" t="s">
        <v>11117</v>
      </c>
      <c r="C1023" s="90" t="s">
        <v>11119</v>
      </c>
      <c r="D1023" s="90" t="s">
        <v>11120</v>
      </c>
      <c r="E1023" s="90" t="s">
        <v>3072</v>
      </c>
      <c r="F1023" s="90" t="s">
        <v>7527</v>
      </c>
      <c r="G1023" s="90" t="s">
        <v>7402</v>
      </c>
      <c r="H1023" s="91" t="s">
        <v>7411</v>
      </c>
      <c r="I1023" s="91" t="str">
        <f>+IFERROR(VLOOKUP($H1023,'[2]NHÂN VIÊN'!$B:$C,2,0),"")</f>
        <v>Nguyễn Văn Vinh</v>
      </c>
      <c r="J1023" s="91" t="str">
        <f t="shared" ref="J1023:J1086" si="19">+LEFT($B1023,2)</f>
        <v>CO</v>
      </c>
      <c r="K1023" s="91" t="s">
        <v>552</v>
      </c>
      <c r="L1023" s="91" t="s">
        <v>10191</v>
      </c>
      <c r="M1023" s="91" t="str">
        <f>+IFERROR(VLOOKUP($K1023,'[2]NHÂN VIÊN'!$H:$I,2,0),"")</f>
        <v>Dương Thị Kim Hồng</v>
      </c>
      <c r="N1023" s="92"/>
      <c r="O1023" s="82"/>
    </row>
    <row r="1024" spans="1:15" hidden="1" x14ac:dyDescent="0.25">
      <c r="A1024" s="90" t="s">
        <v>11122</v>
      </c>
      <c r="B1024" s="89" t="s">
        <v>11121</v>
      </c>
      <c r="C1024" s="90" t="s">
        <v>11123</v>
      </c>
      <c r="D1024" s="90" t="s">
        <v>11124</v>
      </c>
      <c r="E1024" s="90" t="s">
        <v>3072</v>
      </c>
      <c r="F1024" s="90" t="s">
        <v>7459</v>
      </c>
      <c r="G1024" s="90" t="s">
        <v>7402</v>
      </c>
      <c r="H1024" s="91" t="s">
        <v>7403</v>
      </c>
      <c r="I1024" s="91" t="str">
        <f>+IFERROR(VLOOKUP($H1024,'[2]NHÂN VIÊN'!$B:$C,2,0),"")</f>
        <v>Hứa Thị Ngọc Thơ</v>
      </c>
      <c r="J1024" s="91" t="str">
        <f t="shared" si="19"/>
        <v>CO</v>
      </c>
      <c r="K1024" s="91" t="s">
        <v>552</v>
      </c>
      <c r="L1024" s="91" t="s">
        <v>10191</v>
      </c>
      <c r="M1024" s="91" t="str">
        <f>+IFERROR(VLOOKUP($K1024,'[2]NHÂN VIÊN'!$H:$I,2,0),"")</f>
        <v>Dương Thị Kim Hồng</v>
      </c>
      <c r="N1024" s="92"/>
      <c r="O1024" s="82"/>
    </row>
    <row r="1025" spans="1:15" hidden="1" x14ac:dyDescent="0.25">
      <c r="A1025" s="90" t="s">
        <v>11126</v>
      </c>
      <c r="B1025" s="89" t="s">
        <v>11125</v>
      </c>
      <c r="C1025" s="90" t="s">
        <v>11127</v>
      </c>
      <c r="D1025" s="90" t="s">
        <v>11128</v>
      </c>
      <c r="E1025" s="90" t="s">
        <v>3072</v>
      </c>
      <c r="F1025" s="90" t="s">
        <v>7938</v>
      </c>
      <c r="G1025" s="90" t="s">
        <v>7402</v>
      </c>
      <c r="H1025" s="91" t="s">
        <v>7436</v>
      </c>
      <c r="I1025" s="91" t="str">
        <f>+IFERROR(VLOOKUP($H1025,'[2]NHÂN VIÊN'!$B:$C,2,0),"")</f>
        <v>Nguyễn Quốc Thái</v>
      </c>
      <c r="J1025" s="91" t="str">
        <f t="shared" si="19"/>
        <v>CO</v>
      </c>
      <c r="K1025" s="91" t="s">
        <v>552</v>
      </c>
      <c r="L1025" s="91" t="s">
        <v>10191</v>
      </c>
      <c r="M1025" s="91" t="str">
        <f>+IFERROR(VLOOKUP($K1025,'[2]NHÂN VIÊN'!$H:$I,2,0),"")</f>
        <v>Dương Thị Kim Hồng</v>
      </c>
      <c r="N1025" s="92"/>
      <c r="O1025" s="82"/>
    </row>
    <row r="1026" spans="1:15" hidden="1" x14ac:dyDescent="0.25">
      <c r="A1026" s="90" t="s">
        <v>11130</v>
      </c>
      <c r="B1026" s="89" t="s">
        <v>11129</v>
      </c>
      <c r="C1026" s="90" t="s">
        <v>11131</v>
      </c>
      <c r="D1026" s="90" t="s">
        <v>11132</v>
      </c>
      <c r="E1026" s="90" t="s">
        <v>3072</v>
      </c>
      <c r="F1026" s="90" t="s">
        <v>7513</v>
      </c>
      <c r="G1026" s="90" t="s">
        <v>7402</v>
      </c>
      <c r="H1026" s="91" t="s">
        <v>7418</v>
      </c>
      <c r="I1026" s="91" t="str">
        <f>+IFERROR(VLOOKUP($H1026,'[2]NHÂN VIÊN'!$B:$C,2,0),"")</f>
        <v>Trần Hạo Nhị</v>
      </c>
      <c r="J1026" s="91" t="str">
        <f t="shared" si="19"/>
        <v>Co</v>
      </c>
      <c r="K1026" s="91" t="s">
        <v>552</v>
      </c>
      <c r="L1026" s="91" t="s">
        <v>10191</v>
      </c>
      <c r="M1026" s="91" t="str">
        <f>+IFERROR(VLOOKUP($K1026,'[2]NHÂN VIÊN'!$H:$I,2,0),"")</f>
        <v>Dương Thị Kim Hồng</v>
      </c>
      <c r="N1026" s="92"/>
      <c r="O1026" s="82"/>
    </row>
    <row r="1027" spans="1:15" hidden="1" x14ac:dyDescent="0.25">
      <c r="A1027" s="90" t="s">
        <v>11134</v>
      </c>
      <c r="B1027" s="89" t="s">
        <v>11133</v>
      </c>
      <c r="C1027" s="90" t="s">
        <v>11135</v>
      </c>
      <c r="D1027" s="90" t="s">
        <v>11136</v>
      </c>
      <c r="E1027" s="90" t="s">
        <v>3072</v>
      </c>
      <c r="F1027" s="90" t="s">
        <v>7519</v>
      </c>
      <c r="G1027" s="90" t="s">
        <v>7402</v>
      </c>
      <c r="H1027" s="91" t="s">
        <v>7418</v>
      </c>
      <c r="I1027" s="91" t="str">
        <f>+IFERROR(VLOOKUP($H1027,'[2]NHÂN VIÊN'!$B:$C,2,0),"")</f>
        <v>Trần Hạo Nhị</v>
      </c>
      <c r="J1027" s="91" t="str">
        <f t="shared" si="19"/>
        <v>Co</v>
      </c>
      <c r="K1027" s="91" t="s">
        <v>552</v>
      </c>
      <c r="L1027" s="91" t="s">
        <v>10191</v>
      </c>
      <c r="M1027" s="91" t="str">
        <f>+IFERROR(VLOOKUP($K1027,'[2]NHÂN VIÊN'!$H:$I,2,0),"")</f>
        <v>Dương Thị Kim Hồng</v>
      </c>
      <c r="N1027" s="92"/>
      <c r="O1027" s="82"/>
    </row>
    <row r="1028" spans="1:15" hidden="1" x14ac:dyDescent="0.25">
      <c r="A1028" s="90" t="s">
        <v>11138</v>
      </c>
      <c r="B1028" s="89" t="s">
        <v>11137</v>
      </c>
      <c r="C1028" s="90" t="s">
        <v>11139</v>
      </c>
      <c r="D1028" s="90" t="s">
        <v>11140</v>
      </c>
      <c r="E1028" s="90" t="s">
        <v>3072</v>
      </c>
      <c r="F1028" s="90" t="s">
        <v>7519</v>
      </c>
      <c r="G1028" s="90" t="s">
        <v>7402</v>
      </c>
      <c r="H1028" s="91" t="s">
        <v>7418</v>
      </c>
      <c r="I1028" s="91" t="str">
        <f>+IFERROR(VLOOKUP($H1028,'[2]NHÂN VIÊN'!$B:$C,2,0),"")</f>
        <v>Trần Hạo Nhị</v>
      </c>
      <c r="J1028" s="91" t="str">
        <f t="shared" si="19"/>
        <v>CO</v>
      </c>
      <c r="K1028" s="91" t="s">
        <v>552</v>
      </c>
      <c r="L1028" s="91" t="s">
        <v>10191</v>
      </c>
      <c r="M1028" s="91" t="str">
        <f>+IFERROR(VLOOKUP($K1028,'[2]NHÂN VIÊN'!$H:$I,2,0),"")</f>
        <v>Dương Thị Kim Hồng</v>
      </c>
      <c r="N1028" s="92" t="s">
        <v>1837</v>
      </c>
      <c r="O1028" s="82"/>
    </row>
    <row r="1029" spans="1:15" hidden="1" x14ac:dyDescent="0.25">
      <c r="A1029" s="90" t="s">
        <v>11142</v>
      </c>
      <c r="B1029" s="89" t="s">
        <v>11141</v>
      </c>
      <c r="C1029" s="90" t="s">
        <v>11143</v>
      </c>
      <c r="D1029" s="90" t="s">
        <v>11144</v>
      </c>
      <c r="E1029" s="90" t="s">
        <v>3072</v>
      </c>
      <c r="F1029" s="90" t="s">
        <v>7527</v>
      </c>
      <c r="G1029" s="90" t="s">
        <v>7402</v>
      </c>
      <c r="H1029" s="91" t="s">
        <v>7411</v>
      </c>
      <c r="I1029" s="91" t="str">
        <f>+IFERROR(VLOOKUP($H1029,'[2]NHÂN VIÊN'!$B:$C,2,0),"")</f>
        <v>Nguyễn Văn Vinh</v>
      </c>
      <c r="J1029" s="91" t="str">
        <f t="shared" si="19"/>
        <v>CO</v>
      </c>
      <c r="K1029" s="91" t="s">
        <v>552</v>
      </c>
      <c r="L1029" s="91" t="s">
        <v>10191</v>
      </c>
      <c r="M1029" s="91" t="str">
        <f>+IFERROR(VLOOKUP($K1029,'[2]NHÂN VIÊN'!$H:$I,2,0),"")</f>
        <v>Dương Thị Kim Hồng</v>
      </c>
      <c r="N1029" s="92" t="s">
        <v>1837</v>
      </c>
      <c r="O1029" s="82"/>
    </row>
    <row r="1030" spans="1:15" hidden="1" x14ac:dyDescent="0.25">
      <c r="A1030" s="90" t="s">
        <v>11146</v>
      </c>
      <c r="B1030" s="89" t="s">
        <v>11145</v>
      </c>
      <c r="C1030" s="90" t="s">
        <v>11147</v>
      </c>
      <c r="D1030" s="90" t="s">
        <v>11148</v>
      </c>
      <c r="E1030" s="90" t="s">
        <v>3072</v>
      </c>
      <c r="F1030" s="90" t="s">
        <v>7490</v>
      </c>
      <c r="G1030" s="90" t="s">
        <v>7402</v>
      </c>
      <c r="H1030" s="91" t="s">
        <v>7418</v>
      </c>
      <c r="I1030" s="91" t="str">
        <f>+IFERROR(VLOOKUP($H1030,'[2]NHÂN VIÊN'!$B:$C,2,0),"")</f>
        <v>Trần Hạo Nhị</v>
      </c>
      <c r="J1030" s="91" t="str">
        <f t="shared" si="19"/>
        <v>CO</v>
      </c>
      <c r="K1030" s="91" t="s">
        <v>552</v>
      </c>
      <c r="L1030" s="91" t="s">
        <v>10191</v>
      </c>
      <c r="M1030" s="91" t="str">
        <f>+IFERROR(VLOOKUP($K1030,'[2]NHÂN VIÊN'!$H:$I,2,0),"")</f>
        <v>Dương Thị Kim Hồng</v>
      </c>
      <c r="N1030" s="92" t="s">
        <v>1837</v>
      </c>
      <c r="O1030" s="82"/>
    </row>
    <row r="1031" spans="1:15" hidden="1" x14ac:dyDescent="0.25">
      <c r="A1031" s="90" t="s">
        <v>11150</v>
      </c>
      <c r="B1031" s="89" t="s">
        <v>11149</v>
      </c>
      <c r="C1031" s="90" t="s">
        <v>11151</v>
      </c>
      <c r="D1031" s="90" t="s">
        <v>11152</v>
      </c>
      <c r="E1031" s="90" t="s">
        <v>3072</v>
      </c>
      <c r="F1031" s="90" t="s">
        <v>7903</v>
      </c>
      <c r="G1031" s="90" t="s">
        <v>7402</v>
      </c>
      <c r="H1031" s="91" t="s">
        <v>7436</v>
      </c>
      <c r="I1031" s="91" t="str">
        <f>+IFERROR(VLOOKUP($H1031,'[2]NHÂN VIÊN'!$B:$C,2,0),"")</f>
        <v>Nguyễn Quốc Thái</v>
      </c>
      <c r="J1031" s="91" t="str">
        <f t="shared" si="19"/>
        <v>CO</v>
      </c>
      <c r="K1031" s="91" t="s">
        <v>552</v>
      </c>
      <c r="L1031" s="91" t="s">
        <v>10191</v>
      </c>
      <c r="M1031" s="91" t="str">
        <f>+IFERROR(VLOOKUP($K1031,'[2]NHÂN VIÊN'!$H:$I,2,0),"")</f>
        <v>Dương Thị Kim Hồng</v>
      </c>
      <c r="N1031" s="92" t="s">
        <v>1837</v>
      </c>
      <c r="O1031" s="82"/>
    </row>
    <row r="1032" spans="1:15" hidden="1" x14ac:dyDescent="0.25">
      <c r="A1032" s="90" t="s">
        <v>11154</v>
      </c>
      <c r="B1032" s="89" t="s">
        <v>11153</v>
      </c>
      <c r="C1032" s="90" t="s">
        <v>11155</v>
      </c>
      <c r="D1032" s="90" t="s">
        <v>11156</v>
      </c>
      <c r="E1032" s="90" t="s">
        <v>3072</v>
      </c>
      <c r="F1032" s="90" t="s">
        <v>7938</v>
      </c>
      <c r="G1032" s="90" t="s">
        <v>7402</v>
      </c>
      <c r="H1032" s="91" t="s">
        <v>7436</v>
      </c>
      <c r="I1032" s="91" t="str">
        <f>+IFERROR(VLOOKUP($H1032,'[2]NHÂN VIÊN'!$B:$C,2,0),"")</f>
        <v>Nguyễn Quốc Thái</v>
      </c>
      <c r="J1032" s="91" t="str">
        <f t="shared" si="19"/>
        <v>CO</v>
      </c>
      <c r="K1032" s="91" t="s">
        <v>552</v>
      </c>
      <c r="L1032" s="91" t="s">
        <v>10191</v>
      </c>
      <c r="M1032" s="91" t="str">
        <f>+IFERROR(VLOOKUP($K1032,'[2]NHÂN VIÊN'!$H:$I,2,0),"")</f>
        <v>Dương Thị Kim Hồng</v>
      </c>
      <c r="N1032" s="92" t="s">
        <v>1837</v>
      </c>
      <c r="O1032" s="82"/>
    </row>
    <row r="1033" spans="1:15" hidden="1" x14ac:dyDescent="0.25">
      <c r="A1033" s="90" t="s">
        <v>11158</v>
      </c>
      <c r="B1033" s="89" t="s">
        <v>11157</v>
      </c>
      <c r="C1033" s="90" t="s">
        <v>11159</v>
      </c>
      <c r="D1033" s="90" t="s">
        <v>11160</v>
      </c>
      <c r="E1033" s="90" t="s">
        <v>3072</v>
      </c>
      <c r="F1033" s="90" t="s">
        <v>7401</v>
      </c>
      <c r="G1033" s="90" t="s">
        <v>7402</v>
      </c>
      <c r="H1033" s="91" t="s">
        <v>7403</v>
      </c>
      <c r="I1033" s="91" t="str">
        <f>+IFERROR(VLOOKUP($H1033,'[2]NHÂN VIÊN'!$B:$C,2,0),"")</f>
        <v>Hứa Thị Ngọc Thơ</v>
      </c>
      <c r="J1033" s="91" t="str">
        <f t="shared" si="19"/>
        <v>CO</v>
      </c>
      <c r="K1033" s="91" t="s">
        <v>552</v>
      </c>
      <c r="L1033" s="91" t="s">
        <v>10191</v>
      </c>
      <c r="M1033" s="91" t="str">
        <f>+IFERROR(VLOOKUP($K1033,'[2]NHÂN VIÊN'!$H:$I,2,0),"")</f>
        <v>Dương Thị Kim Hồng</v>
      </c>
      <c r="N1033" s="92" t="s">
        <v>1837</v>
      </c>
      <c r="O1033" s="82"/>
    </row>
    <row r="1034" spans="1:15" hidden="1" x14ac:dyDescent="0.25">
      <c r="A1034" s="90" t="s">
        <v>11162</v>
      </c>
      <c r="B1034" s="89" t="s">
        <v>11161</v>
      </c>
      <c r="C1034" s="90" t="s">
        <v>11163</v>
      </c>
      <c r="D1034" s="90" t="s">
        <v>11164</v>
      </c>
      <c r="E1034" s="90" t="s">
        <v>3072</v>
      </c>
      <c r="F1034" s="90" t="s">
        <v>7903</v>
      </c>
      <c r="G1034" s="90" t="s">
        <v>7402</v>
      </c>
      <c r="H1034" s="91" t="s">
        <v>7436</v>
      </c>
      <c r="I1034" s="91" t="str">
        <f>+IFERROR(VLOOKUP($H1034,'[2]NHÂN VIÊN'!$B:$C,2,0),"")</f>
        <v>Nguyễn Quốc Thái</v>
      </c>
      <c r="J1034" s="91" t="str">
        <f t="shared" si="19"/>
        <v>CO</v>
      </c>
      <c r="K1034" s="91" t="s">
        <v>552</v>
      </c>
      <c r="L1034" s="91" t="s">
        <v>10191</v>
      </c>
      <c r="M1034" s="91" t="str">
        <f>+IFERROR(VLOOKUP($K1034,'[2]NHÂN VIÊN'!$H:$I,2,0),"")</f>
        <v>Dương Thị Kim Hồng</v>
      </c>
      <c r="N1034" s="92" t="s">
        <v>1837</v>
      </c>
      <c r="O1034" s="82"/>
    </row>
    <row r="1035" spans="1:15" hidden="1" x14ac:dyDescent="0.25">
      <c r="A1035" s="90" t="s">
        <v>11166</v>
      </c>
      <c r="B1035" s="89" t="s">
        <v>11165</v>
      </c>
      <c r="C1035" s="90" t="s">
        <v>11167</v>
      </c>
      <c r="D1035" s="90" t="s">
        <v>11168</v>
      </c>
      <c r="E1035" s="90" t="s">
        <v>3072</v>
      </c>
      <c r="F1035" s="90" t="s">
        <v>7527</v>
      </c>
      <c r="G1035" s="90" t="s">
        <v>7402</v>
      </c>
      <c r="H1035" s="91" t="s">
        <v>7411</v>
      </c>
      <c r="I1035" s="91" t="str">
        <f>+IFERROR(VLOOKUP($H1035,'[2]NHÂN VIÊN'!$B:$C,2,0),"")</f>
        <v>Nguyễn Văn Vinh</v>
      </c>
      <c r="J1035" s="91" t="str">
        <f t="shared" si="19"/>
        <v>CO</v>
      </c>
      <c r="K1035" s="91" t="s">
        <v>552</v>
      </c>
      <c r="L1035" s="91" t="s">
        <v>10191</v>
      </c>
      <c r="M1035" s="91" t="str">
        <f>+IFERROR(VLOOKUP($K1035,'[2]NHÂN VIÊN'!$H:$I,2,0),"")</f>
        <v>Dương Thị Kim Hồng</v>
      </c>
      <c r="N1035" s="92" t="s">
        <v>1837</v>
      </c>
      <c r="O1035" s="82"/>
    </row>
    <row r="1036" spans="1:15" hidden="1" x14ac:dyDescent="0.25">
      <c r="A1036" s="87" t="s">
        <v>11170</v>
      </c>
      <c r="B1036" s="86" t="s">
        <v>11169</v>
      </c>
      <c r="C1036" s="87" t="s">
        <v>11171</v>
      </c>
      <c r="D1036" s="87" t="s">
        <v>11172</v>
      </c>
      <c r="E1036" s="87" t="s">
        <v>3072</v>
      </c>
      <c r="F1036" s="87" t="s">
        <v>7513</v>
      </c>
      <c r="G1036" s="87" t="s">
        <v>7402</v>
      </c>
      <c r="H1036" s="87" t="s">
        <v>7418</v>
      </c>
      <c r="I1036" s="87" t="str">
        <f>+IFERROR(VLOOKUP($H1036,'[2]NHÂN VIÊN'!$B:$C,2,0),"")</f>
        <v>Trần Hạo Nhị</v>
      </c>
      <c r="J1036" s="87" t="str">
        <f t="shared" si="19"/>
        <v>CO</v>
      </c>
      <c r="K1036" s="87" t="s">
        <v>552</v>
      </c>
      <c r="L1036" s="87" t="s">
        <v>10191</v>
      </c>
      <c r="M1036" s="87" t="str">
        <f>+IFERROR(VLOOKUP($K1036,'[2]NHÂN VIÊN'!$H:$I,2,0),"")</f>
        <v>Dương Thị Kim Hồng</v>
      </c>
      <c r="N1036" s="88" t="s">
        <v>7437</v>
      </c>
      <c r="O1036" s="82"/>
    </row>
    <row r="1037" spans="1:15" hidden="1" x14ac:dyDescent="0.25">
      <c r="A1037" s="90" t="s">
        <v>11174</v>
      </c>
      <c r="B1037" s="89" t="s">
        <v>11173</v>
      </c>
      <c r="C1037" s="90" t="s">
        <v>11175</v>
      </c>
      <c r="D1037" s="90" t="s">
        <v>11176</v>
      </c>
      <c r="E1037" s="90" t="s">
        <v>3072</v>
      </c>
      <c r="F1037" s="90" t="s">
        <v>7410</v>
      </c>
      <c r="G1037" s="90" t="s">
        <v>7402</v>
      </c>
      <c r="H1037" s="91" t="s">
        <v>7411</v>
      </c>
      <c r="I1037" s="91" t="str">
        <f>+IFERROR(VLOOKUP($H1037,'[2]NHÂN VIÊN'!$B:$C,2,0),"")</f>
        <v>Nguyễn Văn Vinh</v>
      </c>
      <c r="J1037" s="91" t="str">
        <f t="shared" si="19"/>
        <v>CO</v>
      </c>
      <c r="K1037" s="91" t="s">
        <v>552</v>
      </c>
      <c r="L1037" s="91" t="s">
        <v>10191</v>
      </c>
      <c r="M1037" s="91" t="str">
        <f>+IFERROR(VLOOKUP($K1037,'[2]NHÂN VIÊN'!$H:$I,2,0),"")</f>
        <v>Dương Thị Kim Hồng</v>
      </c>
      <c r="N1037" s="92" t="s">
        <v>1837</v>
      </c>
      <c r="O1037" s="82"/>
    </row>
    <row r="1038" spans="1:15" hidden="1" x14ac:dyDescent="0.25">
      <c r="A1038" s="87" t="s">
        <v>11178</v>
      </c>
      <c r="B1038" s="86" t="s">
        <v>11177</v>
      </c>
      <c r="C1038" s="87" t="s">
        <v>11179</v>
      </c>
      <c r="D1038" s="87" t="s">
        <v>11180</v>
      </c>
      <c r="E1038" s="87" t="s">
        <v>3072</v>
      </c>
      <c r="F1038" s="87" t="s">
        <v>7519</v>
      </c>
      <c r="G1038" s="87" t="s">
        <v>7402</v>
      </c>
      <c r="H1038" s="87" t="s">
        <v>7418</v>
      </c>
      <c r="I1038" s="87" t="str">
        <f>+IFERROR(VLOOKUP($H1038,'[2]NHÂN VIÊN'!$B:$C,2,0),"")</f>
        <v>Trần Hạo Nhị</v>
      </c>
      <c r="J1038" s="87" t="str">
        <f t="shared" si="19"/>
        <v>CO</v>
      </c>
      <c r="K1038" s="87" t="s">
        <v>552</v>
      </c>
      <c r="L1038" s="87" t="s">
        <v>10191</v>
      </c>
      <c r="M1038" s="87" t="str">
        <f>+IFERROR(VLOOKUP($K1038,'[2]NHÂN VIÊN'!$H:$I,2,0),"")</f>
        <v>Dương Thị Kim Hồng</v>
      </c>
      <c r="N1038" s="88" t="s">
        <v>7437</v>
      </c>
      <c r="O1038" s="82"/>
    </row>
    <row r="1039" spans="1:15" hidden="1" x14ac:dyDescent="0.25">
      <c r="A1039" s="90" t="s">
        <v>11182</v>
      </c>
      <c r="B1039" s="89" t="s">
        <v>11181</v>
      </c>
      <c r="C1039" s="90" t="s">
        <v>11183</v>
      </c>
      <c r="D1039" s="90" t="s">
        <v>11184</v>
      </c>
      <c r="E1039" s="90" t="s">
        <v>3072</v>
      </c>
      <c r="F1039" s="90" t="s">
        <v>7519</v>
      </c>
      <c r="G1039" s="90" t="s">
        <v>7402</v>
      </c>
      <c r="H1039" s="91" t="s">
        <v>7418</v>
      </c>
      <c r="I1039" s="91" t="str">
        <f>+IFERROR(VLOOKUP($H1039,'[2]NHÂN VIÊN'!$B:$C,2,0),"")</f>
        <v>Trần Hạo Nhị</v>
      </c>
      <c r="J1039" s="91" t="str">
        <f t="shared" si="19"/>
        <v>CO</v>
      </c>
      <c r="K1039" s="91" t="s">
        <v>552</v>
      </c>
      <c r="L1039" s="91" t="s">
        <v>10191</v>
      </c>
      <c r="M1039" s="91" t="str">
        <f>+IFERROR(VLOOKUP($K1039,'[2]NHÂN VIÊN'!$H:$I,2,0),"")</f>
        <v>Dương Thị Kim Hồng</v>
      </c>
      <c r="N1039" s="92" t="s">
        <v>1837</v>
      </c>
      <c r="O1039" s="82"/>
    </row>
    <row r="1040" spans="1:15" hidden="1" x14ac:dyDescent="0.25">
      <c r="A1040" s="90" t="s">
        <v>11186</v>
      </c>
      <c r="B1040" s="89" t="s">
        <v>11185</v>
      </c>
      <c r="C1040" s="90" t="s">
        <v>11187</v>
      </c>
      <c r="D1040" s="90" t="s">
        <v>11188</v>
      </c>
      <c r="E1040" s="90" t="s">
        <v>3072</v>
      </c>
      <c r="F1040" s="90" t="s">
        <v>7903</v>
      </c>
      <c r="G1040" s="90" t="s">
        <v>7402</v>
      </c>
      <c r="H1040" s="91" t="s">
        <v>7436</v>
      </c>
      <c r="I1040" s="91" t="str">
        <f>+IFERROR(VLOOKUP($H1040,'[2]NHÂN VIÊN'!$B:$C,2,0),"")</f>
        <v>Nguyễn Quốc Thái</v>
      </c>
      <c r="J1040" s="91" t="str">
        <f t="shared" si="19"/>
        <v>CO</v>
      </c>
      <c r="K1040" s="91" t="s">
        <v>552</v>
      </c>
      <c r="L1040" s="91" t="s">
        <v>10191</v>
      </c>
      <c r="M1040" s="91" t="str">
        <f>+IFERROR(VLOOKUP($K1040,'[2]NHÂN VIÊN'!$H:$I,2,0),"")</f>
        <v>Dương Thị Kim Hồng</v>
      </c>
      <c r="N1040" s="92" t="s">
        <v>1837</v>
      </c>
      <c r="O1040" s="82"/>
    </row>
    <row r="1041" spans="1:15" hidden="1" x14ac:dyDescent="0.25">
      <c r="A1041" s="90" t="s">
        <v>11190</v>
      </c>
      <c r="B1041" s="89" t="s">
        <v>11189</v>
      </c>
      <c r="C1041" s="90" t="s">
        <v>11191</v>
      </c>
      <c r="D1041" s="90" t="s">
        <v>11192</v>
      </c>
      <c r="E1041" s="90" t="s">
        <v>3072</v>
      </c>
      <c r="F1041" s="90" t="s">
        <v>7490</v>
      </c>
      <c r="G1041" s="90" t="s">
        <v>7402</v>
      </c>
      <c r="H1041" s="91" t="s">
        <v>7418</v>
      </c>
      <c r="I1041" s="91" t="str">
        <f>+IFERROR(VLOOKUP($H1041,'[2]NHÂN VIÊN'!$B:$C,2,0),"")</f>
        <v>Trần Hạo Nhị</v>
      </c>
      <c r="J1041" s="91" t="str">
        <f t="shared" si="19"/>
        <v>CO</v>
      </c>
      <c r="K1041" s="91" t="s">
        <v>552</v>
      </c>
      <c r="L1041" s="91" t="s">
        <v>10191</v>
      </c>
      <c r="M1041" s="91" t="str">
        <f>+IFERROR(VLOOKUP($K1041,'[2]NHÂN VIÊN'!$H:$I,2,0),"")</f>
        <v>Dương Thị Kim Hồng</v>
      </c>
      <c r="N1041" s="92" t="s">
        <v>1837</v>
      </c>
      <c r="O1041" s="82"/>
    </row>
    <row r="1042" spans="1:15" hidden="1" x14ac:dyDescent="0.25">
      <c r="A1042" s="90" t="s">
        <v>11194</v>
      </c>
      <c r="B1042" s="89" t="s">
        <v>11193</v>
      </c>
      <c r="C1042" s="90" t="s">
        <v>11195</v>
      </c>
      <c r="D1042" s="90" t="s">
        <v>11196</v>
      </c>
      <c r="E1042" s="90" t="s">
        <v>3072</v>
      </c>
      <c r="F1042" s="90" t="s">
        <v>7442</v>
      </c>
      <c r="G1042" s="90" t="s">
        <v>7402</v>
      </c>
      <c r="H1042" s="91" t="s">
        <v>7403</v>
      </c>
      <c r="I1042" s="91" t="str">
        <f>+IFERROR(VLOOKUP($H1042,'[2]NHÂN VIÊN'!$B:$C,2,0),"")</f>
        <v>Hứa Thị Ngọc Thơ</v>
      </c>
      <c r="J1042" s="91" t="str">
        <f t="shared" si="19"/>
        <v>CO</v>
      </c>
      <c r="K1042" s="91" t="s">
        <v>552</v>
      </c>
      <c r="L1042" s="91" t="s">
        <v>10191</v>
      </c>
      <c r="M1042" s="91" t="str">
        <f>+IFERROR(VLOOKUP($K1042,'[2]NHÂN VIÊN'!$H:$I,2,0),"")</f>
        <v>Dương Thị Kim Hồng</v>
      </c>
      <c r="N1042" s="92" t="s">
        <v>1837</v>
      </c>
      <c r="O1042" s="82"/>
    </row>
    <row r="1043" spans="1:15" hidden="1" x14ac:dyDescent="0.25">
      <c r="A1043" s="90" t="s">
        <v>11198</v>
      </c>
      <c r="B1043" s="89" t="s">
        <v>11197</v>
      </c>
      <c r="C1043" s="90" t="s">
        <v>11199</v>
      </c>
      <c r="D1043" s="90" t="s">
        <v>11200</v>
      </c>
      <c r="E1043" s="90" t="s">
        <v>3072</v>
      </c>
      <c r="F1043" s="90" t="s">
        <v>7442</v>
      </c>
      <c r="G1043" s="90" t="s">
        <v>7402</v>
      </c>
      <c r="H1043" s="91" t="s">
        <v>7403</v>
      </c>
      <c r="I1043" s="91" t="str">
        <f>+IFERROR(VLOOKUP($H1043,'[2]NHÂN VIÊN'!$B:$C,2,0),"")</f>
        <v>Hứa Thị Ngọc Thơ</v>
      </c>
      <c r="J1043" s="91" t="str">
        <f t="shared" si="19"/>
        <v>CO</v>
      </c>
      <c r="K1043" s="91" t="s">
        <v>552</v>
      </c>
      <c r="L1043" s="91" t="s">
        <v>10191</v>
      </c>
      <c r="M1043" s="91" t="str">
        <f>+IFERROR(VLOOKUP($K1043,'[2]NHÂN VIÊN'!$H:$I,2,0),"")</f>
        <v>Dương Thị Kim Hồng</v>
      </c>
      <c r="N1043" s="92"/>
      <c r="O1043" s="82"/>
    </row>
    <row r="1044" spans="1:15" hidden="1" x14ac:dyDescent="0.25">
      <c r="A1044" s="90" t="s">
        <v>11202</v>
      </c>
      <c r="B1044" s="89" t="s">
        <v>11201</v>
      </c>
      <c r="C1044" s="90" t="s">
        <v>11203</v>
      </c>
      <c r="D1044" s="90" t="s">
        <v>11204</v>
      </c>
      <c r="E1044" s="90" t="s">
        <v>3072</v>
      </c>
      <c r="F1044" s="90" t="s">
        <v>7527</v>
      </c>
      <c r="G1044" s="90" t="s">
        <v>7402</v>
      </c>
      <c r="H1044" s="91" t="s">
        <v>7411</v>
      </c>
      <c r="I1044" s="91" t="str">
        <f>+IFERROR(VLOOKUP($H1044,'[2]NHÂN VIÊN'!$B:$C,2,0),"")</f>
        <v>Nguyễn Văn Vinh</v>
      </c>
      <c r="J1044" s="91" t="str">
        <f t="shared" si="19"/>
        <v>CO</v>
      </c>
      <c r="K1044" s="91" t="s">
        <v>552</v>
      </c>
      <c r="L1044" s="91" t="s">
        <v>10191</v>
      </c>
      <c r="M1044" s="91" t="str">
        <f>+IFERROR(VLOOKUP($K1044,'[2]NHÂN VIÊN'!$H:$I,2,0),"")</f>
        <v>Dương Thị Kim Hồng</v>
      </c>
      <c r="N1044" s="92" t="s">
        <v>1837</v>
      </c>
      <c r="O1044" s="82"/>
    </row>
    <row r="1045" spans="1:15" hidden="1" x14ac:dyDescent="0.25">
      <c r="A1045" s="90" t="s">
        <v>11206</v>
      </c>
      <c r="B1045" s="89" t="s">
        <v>11205</v>
      </c>
      <c r="C1045" s="90" t="s">
        <v>11207</v>
      </c>
      <c r="D1045" s="90" t="s">
        <v>11208</v>
      </c>
      <c r="E1045" s="90" t="s">
        <v>3072</v>
      </c>
      <c r="F1045" s="90" t="s">
        <v>7666</v>
      </c>
      <c r="G1045" s="90" t="s">
        <v>7402</v>
      </c>
      <c r="H1045" s="91" t="s">
        <v>7403</v>
      </c>
      <c r="I1045" s="91" t="str">
        <f>+IFERROR(VLOOKUP($H1045,'[2]NHÂN VIÊN'!$B:$C,2,0),"")</f>
        <v>Hứa Thị Ngọc Thơ</v>
      </c>
      <c r="J1045" s="91" t="str">
        <f t="shared" si="19"/>
        <v>CO</v>
      </c>
      <c r="K1045" s="91" t="s">
        <v>552</v>
      </c>
      <c r="L1045" s="91" t="s">
        <v>10191</v>
      </c>
      <c r="M1045" s="91" t="str">
        <f>+IFERROR(VLOOKUP($K1045,'[2]NHÂN VIÊN'!$H:$I,2,0),"")</f>
        <v>Dương Thị Kim Hồng</v>
      </c>
      <c r="N1045" s="92" t="s">
        <v>1837</v>
      </c>
      <c r="O1045" s="82"/>
    </row>
    <row r="1046" spans="1:15" hidden="1" x14ac:dyDescent="0.25">
      <c r="A1046" s="90" t="s">
        <v>11210</v>
      </c>
      <c r="B1046" s="89" t="s">
        <v>11209</v>
      </c>
      <c r="C1046" s="90" t="s">
        <v>11211</v>
      </c>
      <c r="D1046" s="90" t="s">
        <v>11212</v>
      </c>
      <c r="E1046" s="90" t="s">
        <v>3072</v>
      </c>
      <c r="F1046" s="90" t="s">
        <v>7459</v>
      </c>
      <c r="G1046" s="90" t="s">
        <v>7402</v>
      </c>
      <c r="H1046" s="91" t="s">
        <v>7403</v>
      </c>
      <c r="I1046" s="91" t="str">
        <f>+IFERROR(VLOOKUP($H1046,'[2]NHÂN VIÊN'!$B:$C,2,0),"")</f>
        <v>Hứa Thị Ngọc Thơ</v>
      </c>
      <c r="J1046" s="91" t="str">
        <f t="shared" si="19"/>
        <v>CO</v>
      </c>
      <c r="K1046" s="91" t="s">
        <v>552</v>
      </c>
      <c r="L1046" s="91" t="s">
        <v>10191</v>
      </c>
      <c r="M1046" s="91" t="str">
        <f>+IFERROR(VLOOKUP($K1046,'[2]NHÂN VIÊN'!$H:$I,2,0),"")</f>
        <v>Dương Thị Kim Hồng</v>
      </c>
      <c r="N1046" s="92" t="s">
        <v>1837</v>
      </c>
      <c r="O1046" s="82"/>
    </row>
    <row r="1047" spans="1:15" hidden="1" x14ac:dyDescent="0.25">
      <c r="A1047" s="90" t="s">
        <v>11214</v>
      </c>
      <c r="B1047" s="89" t="s">
        <v>11213</v>
      </c>
      <c r="C1047" s="90" t="s">
        <v>11215</v>
      </c>
      <c r="D1047" s="90" t="s">
        <v>11216</v>
      </c>
      <c r="E1047" s="90" t="s">
        <v>3072</v>
      </c>
      <c r="F1047" s="90" t="s">
        <v>7499</v>
      </c>
      <c r="G1047" s="90" t="s">
        <v>7402</v>
      </c>
      <c r="H1047" s="91" t="s">
        <v>7436</v>
      </c>
      <c r="I1047" s="91" t="str">
        <f>+IFERROR(VLOOKUP($H1047,'[2]NHÂN VIÊN'!$B:$C,2,0),"")</f>
        <v>Nguyễn Quốc Thái</v>
      </c>
      <c r="J1047" s="91" t="str">
        <f t="shared" si="19"/>
        <v>CO</v>
      </c>
      <c r="K1047" s="91" t="s">
        <v>552</v>
      </c>
      <c r="L1047" s="91" t="s">
        <v>10191</v>
      </c>
      <c r="M1047" s="91" t="str">
        <f>+IFERROR(VLOOKUP($K1047,'[2]NHÂN VIÊN'!$H:$I,2,0),"")</f>
        <v>Dương Thị Kim Hồng</v>
      </c>
      <c r="N1047" s="92" t="s">
        <v>1837</v>
      </c>
      <c r="O1047" s="82"/>
    </row>
    <row r="1048" spans="1:15" hidden="1" x14ac:dyDescent="0.25">
      <c r="A1048" s="90" t="s">
        <v>11218</v>
      </c>
      <c r="B1048" s="89" t="s">
        <v>11217</v>
      </c>
      <c r="C1048" s="90" t="s">
        <v>11219</v>
      </c>
      <c r="D1048" s="90" t="s">
        <v>11220</v>
      </c>
      <c r="E1048" s="90" t="s">
        <v>3072</v>
      </c>
      <c r="F1048" s="90" t="s">
        <v>7903</v>
      </c>
      <c r="G1048" s="90" t="s">
        <v>7402</v>
      </c>
      <c r="H1048" s="91" t="s">
        <v>7436</v>
      </c>
      <c r="I1048" s="91" t="str">
        <f>+IFERROR(VLOOKUP($H1048,'[2]NHÂN VIÊN'!$B:$C,2,0),"")</f>
        <v>Nguyễn Quốc Thái</v>
      </c>
      <c r="J1048" s="91" t="str">
        <f t="shared" si="19"/>
        <v>CO</v>
      </c>
      <c r="K1048" s="91" t="s">
        <v>552</v>
      </c>
      <c r="L1048" s="91" t="s">
        <v>10191</v>
      </c>
      <c r="M1048" s="91" t="str">
        <f>+IFERROR(VLOOKUP($K1048,'[2]NHÂN VIÊN'!$H:$I,2,0),"")</f>
        <v>Dương Thị Kim Hồng</v>
      </c>
      <c r="N1048" s="92" t="s">
        <v>1837</v>
      </c>
      <c r="O1048" s="82"/>
    </row>
    <row r="1049" spans="1:15" hidden="1" x14ac:dyDescent="0.25">
      <c r="A1049" s="90" t="s">
        <v>11222</v>
      </c>
      <c r="B1049" s="89" t="s">
        <v>11221</v>
      </c>
      <c r="C1049" s="90" t="s">
        <v>11223</v>
      </c>
      <c r="D1049" s="90" t="s">
        <v>11224</v>
      </c>
      <c r="E1049" s="90" t="s">
        <v>3072</v>
      </c>
      <c r="F1049" s="90" t="s">
        <v>7442</v>
      </c>
      <c r="G1049" s="90" t="s">
        <v>7402</v>
      </c>
      <c r="H1049" s="91" t="s">
        <v>7403</v>
      </c>
      <c r="I1049" s="91" t="str">
        <f>+IFERROR(VLOOKUP($H1049,'[2]NHÂN VIÊN'!$B:$C,2,0),"")</f>
        <v>Hứa Thị Ngọc Thơ</v>
      </c>
      <c r="J1049" s="91" t="str">
        <f t="shared" si="19"/>
        <v>CO</v>
      </c>
      <c r="K1049" s="91" t="s">
        <v>552</v>
      </c>
      <c r="L1049" s="91" t="s">
        <v>10191</v>
      </c>
      <c r="M1049" s="91" t="str">
        <f>+IFERROR(VLOOKUP($K1049,'[2]NHÂN VIÊN'!$H:$I,2,0),"")</f>
        <v>Dương Thị Kim Hồng</v>
      </c>
      <c r="N1049" s="92" t="s">
        <v>1837</v>
      </c>
      <c r="O1049" s="82"/>
    </row>
    <row r="1050" spans="1:15" hidden="1" x14ac:dyDescent="0.25">
      <c r="A1050" s="90" t="s">
        <v>11226</v>
      </c>
      <c r="B1050" s="89" t="s">
        <v>11225</v>
      </c>
      <c r="C1050" s="90" t="s">
        <v>11227</v>
      </c>
      <c r="D1050" s="90" t="s">
        <v>11228</v>
      </c>
      <c r="E1050" s="90" t="s">
        <v>3072</v>
      </c>
      <c r="F1050" s="90" t="s">
        <v>7459</v>
      </c>
      <c r="G1050" s="90" t="s">
        <v>7402</v>
      </c>
      <c r="H1050" s="91" t="s">
        <v>7403</v>
      </c>
      <c r="I1050" s="91" t="str">
        <f>+IFERROR(VLOOKUP($H1050,'[2]NHÂN VIÊN'!$B:$C,2,0),"")</f>
        <v>Hứa Thị Ngọc Thơ</v>
      </c>
      <c r="J1050" s="91" t="str">
        <f t="shared" si="19"/>
        <v>CO</v>
      </c>
      <c r="K1050" s="91" t="s">
        <v>552</v>
      </c>
      <c r="L1050" s="91" t="s">
        <v>10191</v>
      </c>
      <c r="M1050" s="91" t="str">
        <f>+IFERROR(VLOOKUP($K1050,'[2]NHÂN VIÊN'!$H:$I,2,0),"")</f>
        <v>Dương Thị Kim Hồng</v>
      </c>
      <c r="N1050" s="92" t="s">
        <v>1837</v>
      </c>
      <c r="O1050" s="82"/>
    </row>
    <row r="1051" spans="1:15" hidden="1" x14ac:dyDescent="0.25">
      <c r="A1051" s="90" t="s">
        <v>11230</v>
      </c>
      <c r="B1051" s="89" t="s">
        <v>11229</v>
      </c>
      <c r="C1051" s="90" t="s">
        <v>11231</v>
      </c>
      <c r="D1051" s="90" t="s">
        <v>11232</v>
      </c>
      <c r="E1051" s="90" t="s">
        <v>3072</v>
      </c>
      <c r="F1051" s="90" t="s">
        <v>7527</v>
      </c>
      <c r="G1051" s="90" t="s">
        <v>7402</v>
      </c>
      <c r="H1051" s="91" t="s">
        <v>7411</v>
      </c>
      <c r="I1051" s="91" t="str">
        <f>+IFERROR(VLOOKUP($H1051,'[2]NHÂN VIÊN'!$B:$C,2,0),"")</f>
        <v>Nguyễn Văn Vinh</v>
      </c>
      <c r="J1051" s="91" t="str">
        <f t="shared" si="19"/>
        <v>CO</v>
      </c>
      <c r="K1051" s="91" t="s">
        <v>552</v>
      </c>
      <c r="L1051" s="91" t="s">
        <v>10191</v>
      </c>
      <c r="M1051" s="91" t="str">
        <f>+IFERROR(VLOOKUP($K1051,'[2]NHÂN VIÊN'!$H:$I,2,0),"")</f>
        <v>Dương Thị Kim Hồng</v>
      </c>
      <c r="N1051" s="92" t="s">
        <v>1837</v>
      </c>
      <c r="O1051" s="82"/>
    </row>
    <row r="1052" spans="1:15" hidden="1" x14ac:dyDescent="0.25">
      <c r="A1052" s="90" t="s">
        <v>11234</v>
      </c>
      <c r="B1052" s="89" t="s">
        <v>11233</v>
      </c>
      <c r="C1052" s="90" t="s">
        <v>11235</v>
      </c>
      <c r="D1052" s="90" t="s">
        <v>11236</v>
      </c>
      <c r="E1052" s="90" t="s">
        <v>3072</v>
      </c>
      <c r="F1052" s="90" t="s">
        <v>7417</v>
      </c>
      <c r="G1052" s="90" t="s">
        <v>7402</v>
      </c>
      <c r="H1052" s="91" t="s">
        <v>7418</v>
      </c>
      <c r="I1052" s="91" t="str">
        <f>+IFERROR(VLOOKUP($H1052,'[2]NHÂN VIÊN'!$B:$C,2,0),"")</f>
        <v>Trần Hạo Nhị</v>
      </c>
      <c r="J1052" s="91" t="str">
        <f t="shared" si="19"/>
        <v>CO</v>
      </c>
      <c r="K1052" s="91" t="s">
        <v>552</v>
      </c>
      <c r="L1052" s="91" t="s">
        <v>10191</v>
      </c>
      <c r="M1052" s="91" t="str">
        <f>+IFERROR(VLOOKUP($K1052,'[2]NHÂN VIÊN'!$H:$I,2,0),"")</f>
        <v>Dương Thị Kim Hồng</v>
      </c>
      <c r="N1052" s="92" t="s">
        <v>1837</v>
      </c>
      <c r="O1052" s="82"/>
    </row>
    <row r="1053" spans="1:15" hidden="1" x14ac:dyDescent="0.25">
      <c r="A1053" s="87" t="s">
        <v>11238</v>
      </c>
      <c r="B1053" s="86" t="s">
        <v>11237</v>
      </c>
      <c r="C1053" s="87" t="s">
        <v>11239</v>
      </c>
      <c r="D1053" s="87" t="s">
        <v>11240</v>
      </c>
      <c r="E1053" s="87" t="s">
        <v>3072</v>
      </c>
      <c r="F1053" s="87" t="s">
        <v>7499</v>
      </c>
      <c r="G1053" s="87" t="s">
        <v>7402</v>
      </c>
      <c r="H1053" s="87" t="s">
        <v>7436</v>
      </c>
      <c r="I1053" s="87" t="str">
        <f>+IFERROR(VLOOKUP($H1053,'[2]NHÂN VIÊN'!$B:$C,2,0),"")</f>
        <v>Nguyễn Quốc Thái</v>
      </c>
      <c r="J1053" s="87" t="str">
        <f t="shared" si="19"/>
        <v>CO</v>
      </c>
      <c r="K1053" s="87" t="s">
        <v>552</v>
      </c>
      <c r="L1053" s="87" t="s">
        <v>10191</v>
      </c>
      <c r="M1053" s="87" t="str">
        <f>+IFERROR(VLOOKUP($K1053,'[2]NHÂN VIÊN'!$H:$I,2,0),"")</f>
        <v>Dương Thị Kim Hồng</v>
      </c>
      <c r="N1053" s="88" t="s">
        <v>7405</v>
      </c>
      <c r="O1053" s="82"/>
    </row>
    <row r="1054" spans="1:15" hidden="1" x14ac:dyDescent="0.25">
      <c r="A1054" s="90" t="s">
        <v>11242</v>
      </c>
      <c r="B1054" s="89" t="s">
        <v>11241</v>
      </c>
      <c r="C1054" s="90" t="s">
        <v>11243</v>
      </c>
      <c r="D1054" s="90" t="s">
        <v>11244</v>
      </c>
      <c r="E1054" s="90" t="s">
        <v>3072</v>
      </c>
      <c r="F1054" s="90" t="s">
        <v>7925</v>
      </c>
      <c r="G1054" s="90" t="s">
        <v>7402</v>
      </c>
      <c r="H1054" s="91" t="s">
        <v>7418</v>
      </c>
      <c r="I1054" s="91" t="str">
        <f>+IFERROR(VLOOKUP($H1054,'[2]NHÂN VIÊN'!$B:$C,2,0),"")</f>
        <v>Trần Hạo Nhị</v>
      </c>
      <c r="J1054" s="91" t="str">
        <f t="shared" si="19"/>
        <v>CO</v>
      </c>
      <c r="K1054" s="91" t="s">
        <v>552</v>
      </c>
      <c r="L1054" s="91" t="s">
        <v>10191</v>
      </c>
      <c r="M1054" s="91" t="str">
        <f>+IFERROR(VLOOKUP($K1054,'[2]NHÂN VIÊN'!$H:$I,2,0),"")</f>
        <v>Dương Thị Kim Hồng</v>
      </c>
      <c r="N1054" s="92" t="s">
        <v>1837</v>
      </c>
      <c r="O1054" s="82"/>
    </row>
    <row r="1055" spans="1:15" hidden="1" x14ac:dyDescent="0.25">
      <c r="A1055" s="90" t="s">
        <v>11246</v>
      </c>
      <c r="B1055" s="89" t="s">
        <v>11245</v>
      </c>
      <c r="C1055" s="90" t="s">
        <v>11247</v>
      </c>
      <c r="D1055" s="90" t="s">
        <v>11248</v>
      </c>
      <c r="E1055" s="90" t="s">
        <v>3072</v>
      </c>
      <c r="F1055" s="90" t="s">
        <v>7417</v>
      </c>
      <c r="G1055" s="90" t="s">
        <v>7402</v>
      </c>
      <c r="H1055" s="91" t="s">
        <v>7418</v>
      </c>
      <c r="I1055" s="91" t="str">
        <f>+IFERROR(VLOOKUP($H1055,'[2]NHÂN VIÊN'!$B:$C,2,0),"")</f>
        <v>Trần Hạo Nhị</v>
      </c>
      <c r="J1055" s="91" t="str">
        <f t="shared" si="19"/>
        <v>CO</v>
      </c>
      <c r="K1055" s="91" t="s">
        <v>552</v>
      </c>
      <c r="L1055" s="91" t="s">
        <v>10191</v>
      </c>
      <c r="M1055" s="91" t="str">
        <f>+IFERROR(VLOOKUP($K1055,'[2]NHÂN VIÊN'!$H:$I,2,0),"")</f>
        <v>Dương Thị Kim Hồng</v>
      </c>
      <c r="N1055" s="92" t="s">
        <v>1837</v>
      </c>
      <c r="O1055" s="82"/>
    </row>
    <row r="1056" spans="1:15" hidden="1" x14ac:dyDescent="0.25">
      <c r="A1056" s="90" t="s">
        <v>11250</v>
      </c>
      <c r="B1056" s="89" t="s">
        <v>11249</v>
      </c>
      <c r="C1056" s="90" t="s">
        <v>11251</v>
      </c>
      <c r="D1056" s="90" t="s">
        <v>11252</v>
      </c>
      <c r="E1056" s="90" t="s">
        <v>3072</v>
      </c>
      <c r="F1056" s="90" t="s">
        <v>7903</v>
      </c>
      <c r="G1056" s="90" t="s">
        <v>7402</v>
      </c>
      <c r="H1056" s="91" t="s">
        <v>7436</v>
      </c>
      <c r="I1056" s="91" t="str">
        <f>+IFERROR(VLOOKUP($H1056,'[2]NHÂN VIÊN'!$B:$C,2,0),"")</f>
        <v>Nguyễn Quốc Thái</v>
      </c>
      <c r="J1056" s="91" t="str">
        <f t="shared" si="19"/>
        <v>CO</v>
      </c>
      <c r="K1056" s="91" t="s">
        <v>552</v>
      </c>
      <c r="L1056" s="91" t="s">
        <v>10191</v>
      </c>
      <c r="M1056" s="91" t="str">
        <f>+IFERROR(VLOOKUP($K1056,'[2]NHÂN VIÊN'!$H:$I,2,0),"")</f>
        <v>Dương Thị Kim Hồng</v>
      </c>
      <c r="N1056" s="92" t="s">
        <v>1837</v>
      </c>
      <c r="O1056" s="82"/>
    </row>
    <row r="1057" spans="1:15" hidden="1" x14ac:dyDescent="0.25">
      <c r="A1057" s="90" t="s">
        <v>11254</v>
      </c>
      <c r="B1057" s="89" t="s">
        <v>11253</v>
      </c>
      <c r="C1057" s="90" t="s">
        <v>11255</v>
      </c>
      <c r="D1057" s="90" t="s">
        <v>11256</v>
      </c>
      <c r="E1057" s="90" t="s">
        <v>3072</v>
      </c>
      <c r="F1057" s="90" t="s">
        <v>7666</v>
      </c>
      <c r="G1057" s="90" t="s">
        <v>7402</v>
      </c>
      <c r="H1057" s="91" t="s">
        <v>7403</v>
      </c>
      <c r="I1057" s="91" t="str">
        <f>+IFERROR(VLOOKUP($H1057,'[2]NHÂN VIÊN'!$B:$C,2,0),"")</f>
        <v>Hứa Thị Ngọc Thơ</v>
      </c>
      <c r="J1057" s="91" t="str">
        <f t="shared" si="19"/>
        <v>CO</v>
      </c>
      <c r="K1057" s="91" t="s">
        <v>552</v>
      </c>
      <c r="L1057" s="91" t="s">
        <v>10191</v>
      </c>
      <c r="M1057" s="91" t="str">
        <f>+IFERROR(VLOOKUP($K1057,'[2]NHÂN VIÊN'!$H:$I,2,0),"")</f>
        <v>Dương Thị Kim Hồng</v>
      </c>
      <c r="N1057" s="92" t="s">
        <v>1837</v>
      </c>
      <c r="O1057" s="82"/>
    </row>
    <row r="1058" spans="1:15" hidden="1" x14ac:dyDescent="0.25">
      <c r="A1058" s="90" t="s">
        <v>11258</v>
      </c>
      <c r="B1058" s="89" t="s">
        <v>11257</v>
      </c>
      <c r="C1058" s="90" t="s">
        <v>11259</v>
      </c>
      <c r="D1058" s="90" t="s">
        <v>11260</v>
      </c>
      <c r="E1058" s="90" t="s">
        <v>3072</v>
      </c>
      <c r="F1058" s="90" t="s">
        <v>8075</v>
      </c>
      <c r="G1058" s="90" t="s">
        <v>7402</v>
      </c>
      <c r="H1058" s="91" t="s">
        <v>7403</v>
      </c>
      <c r="I1058" s="91" t="str">
        <f>+IFERROR(VLOOKUP($H1058,'[2]NHÂN VIÊN'!$B:$C,2,0),"")</f>
        <v>Hứa Thị Ngọc Thơ</v>
      </c>
      <c r="J1058" s="91" t="str">
        <f t="shared" si="19"/>
        <v>CO</v>
      </c>
      <c r="K1058" s="91" t="s">
        <v>552</v>
      </c>
      <c r="L1058" s="91" t="s">
        <v>10191</v>
      </c>
      <c r="M1058" s="91" t="str">
        <f>+IFERROR(VLOOKUP($K1058,'[2]NHÂN VIÊN'!$H:$I,2,0),"")</f>
        <v>Dương Thị Kim Hồng</v>
      </c>
      <c r="N1058" s="92" t="s">
        <v>1837</v>
      </c>
      <c r="O1058" s="82"/>
    </row>
    <row r="1059" spans="1:15" hidden="1" x14ac:dyDescent="0.25">
      <c r="A1059" s="90" t="s">
        <v>11262</v>
      </c>
      <c r="B1059" s="89" t="s">
        <v>11261</v>
      </c>
      <c r="C1059" s="90" t="s">
        <v>11263</v>
      </c>
      <c r="D1059" s="90" t="s">
        <v>11264</v>
      </c>
      <c r="E1059" s="90" t="s">
        <v>3072</v>
      </c>
      <c r="F1059" s="90" t="s">
        <v>7513</v>
      </c>
      <c r="G1059" s="90" t="s">
        <v>7402</v>
      </c>
      <c r="H1059" s="91" t="s">
        <v>7418</v>
      </c>
      <c r="I1059" s="91" t="str">
        <f>+IFERROR(VLOOKUP($H1059,'[2]NHÂN VIÊN'!$B:$C,2,0),"")</f>
        <v>Trần Hạo Nhị</v>
      </c>
      <c r="J1059" s="91" t="str">
        <f t="shared" si="19"/>
        <v>CO</v>
      </c>
      <c r="K1059" s="91" t="s">
        <v>552</v>
      </c>
      <c r="L1059" s="91" t="s">
        <v>10191</v>
      </c>
      <c r="M1059" s="91" t="str">
        <f>+IFERROR(VLOOKUP($K1059,'[2]NHÂN VIÊN'!$H:$I,2,0),"")</f>
        <v>Dương Thị Kim Hồng</v>
      </c>
      <c r="N1059" s="92" t="s">
        <v>1837</v>
      </c>
      <c r="O1059" s="82"/>
    </row>
    <row r="1060" spans="1:15" hidden="1" x14ac:dyDescent="0.25">
      <c r="A1060" s="91" t="s">
        <v>11266</v>
      </c>
      <c r="B1060" s="93" t="s">
        <v>11265</v>
      </c>
      <c r="C1060" s="91" t="s">
        <v>11267</v>
      </c>
      <c r="D1060" s="91" t="s">
        <v>11268</v>
      </c>
      <c r="E1060" s="91" t="s">
        <v>3072</v>
      </c>
      <c r="F1060" s="91" t="s">
        <v>7435</v>
      </c>
      <c r="G1060" s="91" t="s">
        <v>7402</v>
      </c>
      <c r="H1060" s="91" t="s">
        <v>7436</v>
      </c>
      <c r="I1060" s="91" t="str">
        <f>+IFERROR(VLOOKUP($H1060,'[2]NHÂN VIÊN'!$B:$C,2,0),"")</f>
        <v>Nguyễn Quốc Thái</v>
      </c>
      <c r="J1060" s="91" t="str">
        <f t="shared" si="19"/>
        <v>CO</v>
      </c>
      <c r="K1060" s="91" t="s">
        <v>552</v>
      </c>
      <c r="L1060" s="91" t="s">
        <v>10191</v>
      </c>
      <c r="M1060" s="91" t="str">
        <f>+IFERROR(VLOOKUP($K1060,'[2]NHÂN VIÊN'!$H:$I,2,0),"")</f>
        <v>Dương Thị Kim Hồng</v>
      </c>
      <c r="N1060" s="94"/>
      <c r="O1060" s="82"/>
    </row>
    <row r="1061" spans="1:15" hidden="1" x14ac:dyDescent="0.25">
      <c r="A1061" s="87" t="s">
        <v>11270</v>
      </c>
      <c r="B1061" s="86" t="s">
        <v>11269</v>
      </c>
      <c r="C1061" s="87" t="s">
        <v>11271</v>
      </c>
      <c r="D1061" s="87" t="s">
        <v>11272</v>
      </c>
      <c r="E1061" s="87" t="s">
        <v>3072</v>
      </c>
      <c r="F1061" s="87" t="s">
        <v>7472</v>
      </c>
      <c r="G1061" s="87" t="s">
        <v>7402</v>
      </c>
      <c r="H1061" s="87" t="s">
        <v>7436</v>
      </c>
      <c r="I1061" s="87" t="str">
        <f>+IFERROR(VLOOKUP($H1061,'[2]NHÂN VIÊN'!$B:$C,2,0),"")</f>
        <v>Nguyễn Quốc Thái</v>
      </c>
      <c r="J1061" s="87" t="str">
        <f t="shared" si="19"/>
        <v>CO</v>
      </c>
      <c r="K1061" s="87" t="s">
        <v>552</v>
      </c>
      <c r="L1061" s="87" t="s">
        <v>10191</v>
      </c>
      <c r="M1061" s="87" t="str">
        <f>+IFERROR(VLOOKUP($K1061,'[2]NHÂN VIÊN'!$H:$I,2,0),"")</f>
        <v>Dương Thị Kim Hồng</v>
      </c>
      <c r="N1061" s="88" t="s">
        <v>7437</v>
      </c>
      <c r="O1061" s="82"/>
    </row>
    <row r="1062" spans="1:15" hidden="1" x14ac:dyDescent="0.25">
      <c r="A1062" s="90" t="s">
        <v>11274</v>
      </c>
      <c r="B1062" s="89" t="s">
        <v>11273</v>
      </c>
      <c r="C1062" s="90" t="s">
        <v>11275</v>
      </c>
      <c r="D1062" s="90" t="s">
        <v>11276</v>
      </c>
      <c r="E1062" s="90" t="s">
        <v>3072</v>
      </c>
      <c r="F1062" s="90" t="s">
        <v>7938</v>
      </c>
      <c r="G1062" s="90" t="s">
        <v>7402</v>
      </c>
      <c r="H1062" s="91" t="s">
        <v>7436</v>
      </c>
      <c r="I1062" s="91" t="str">
        <f>+IFERROR(VLOOKUP($H1062,'[2]NHÂN VIÊN'!$B:$C,2,0),"")</f>
        <v>Nguyễn Quốc Thái</v>
      </c>
      <c r="J1062" s="91" t="str">
        <f t="shared" si="19"/>
        <v>CO</v>
      </c>
      <c r="K1062" s="91" t="s">
        <v>552</v>
      </c>
      <c r="L1062" s="91" t="s">
        <v>10191</v>
      </c>
      <c r="M1062" s="91" t="str">
        <f>+IFERROR(VLOOKUP($K1062,'[2]NHÂN VIÊN'!$H:$I,2,0),"")</f>
        <v>Dương Thị Kim Hồng</v>
      </c>
      <c r="N1062" s="92" t="s">
        <v>1837</v>
      </c>
      <c r="O1062" s="82"/>
    </row>
    <row r="1063" spans="1:15" hidden="1" x14ac:dyDescent="0.25">
      <c r="A1063" s="87" t="s">
        <v>11278</v>
      </c>
      <c r="B1063" s="86" t="s">
        <v>11277</v>
      </c>
      <c r="C1063" s="87" t="s">
        <v>11279</v>
      </c>
      <c r="D1063" s="87" t="s">
        <v>11280</v>
      </c>
      <c r="E1063" s="87" t="s">
        <v>10443</v>
      </c>
      <c r="F1063" s="87" t="s">
        <v>9474</v>
      </c>
      <c r="G1063" s="87" t="s">
        <v>7402</v>
      </c>
      <c r="H1063" s="87" t="s">
        <v>7411</v>
      </c>
      <c r="I1063" s="87" t="str">
        <f>+IFERROR(VLOOKUP($H1063,'[2]NHÂN VIÊN'!$B:$C,2,0),"")</f>
        <v>Nguyễn Văn Vinh</v>
      </c>
      <c r="J1063" s="87" t="str">
        <f t="shared" si="19"/>
        <v>CO</v>
      </c>
      <c r="K1063" s="87" t="s">
        <v>552</v>
      </c>
      <c r="L1063" s="87" t="s">
        <v>10191</v>
      </c>
      <c r="M1063" s="87" t="str">
        <f>+IFERROR(VLOOKUP($K1063,'[2]NHÂN VIÊN'!$H:$I,2,0),"")</f>
        <v>Dương Thị Kim Hồng</v>
      </c>
      <c r="N1063" s="88" t="s">
        <v>7437</v>
      </c>
      <c r="O1063" s="82"/>
    </row>
    <row r="1064" spans="1:15" hidden="1" x14ac:dyDescent="0.25">
      <c r="A1064" s="90" t="s">
        <v>11282</v>
      </c>
      <c r="B1064" s="89" t="s">
        <v>11281</v>
      </c>
      <c r="C1064" s="90" t="s">
        <v>11283</v>
      </c>
      <c r="D1064" s="90" t="s">
        <v>11284</v>
      </c>
      <c r="E1064" s="90" t="s">
        <v>3072</v>
      </c>
      <c r="F1064" s="90" t="s">
        <v>7519</v>
      </c>
      <c r="G1064" s="90" t="s">
        <v>7402</v>
      </c>
      <c r="H1064" s="91" t="s">
        <v>7418</v>
      </c>
      <c r="I1064" s="91" t="str">
        <f>+IFERROR(VLOOKUP($H1064,'[2]NHÂN VIÊN'!$B:$C,2,0),"")</f>
        <v>Trần Hạo Nhị</v>
      </c>
      <c r="J1064" s="91" t="str">
        <f t="shared" si="19"/>
        <v>CO</v>
      </c>
      <c r="K1064" s="91" t="s">
        <v>552</v>
      </c>
      <c r="L1064" s="91" t="s">
        <v>10191</v>
      </c>
      <c r="M1064" s="91" t="str">
        <f>+IFERROR(VLOOKUP($K1064,'[2]NHÂN VIÊN'!$H:$I,2,0),"")</f>
        <v>Dương Thị Kim Hồng</v>
      </c>
      <c r="N1064" s="92" t="s">
        <v>1837</v>
      </c>
      <c r="O1064" s="82"/>
    </row>
    <row r="1065" spans="1:15" hidden="1" x14ac:dyDescent="0.25">
      <c r="A1065" s="90" t="s">
        <v>11286</v>
      </c>
      <c r="B1065" s="89" t="s">
        <v>11285</v>
      </c>
      <c r="C1065" s="90" t="s">
        <v>11287</v>
      </c>
      <c r="D1065" s="90" t="s">
        <v>11288</v>
      </c>
      <c r="E1065" s="90" t="s">
        <v>3072</v>
      </c>
      <c r="F1065" s="90" t="s">
        <v>7401</v>
      </c>
      <c r="G1065" s="90" t="s">
        <v>7402</v>
      </c>
      <c r="H1065" s="91" t="s">
        <v>7403</v>
      </c>
      <c r="I1065" s="91" t="str">
        <f>+IFERROR(VLOOKUP($H1065,'[2]NHÂN VIÊN'!$B:$C,2,0),"")</f>
        <v>Hứa Thị Ngọc Thơ</v>
      </c>
      <c r="J1065" s="91" t="str">
        <f t="shared" si="19"/>
        <v>CO</v>
      </c>
      <c r="K1065" s="91" t="s">
        <v>552</v>
      </c>
      <c r="L1065" s="91" t="s">
        <v>10191</v>
      </c>
      <c r="M1065" s="91" t="str">
        <f>+IFERROR(VLOOKUP($K1065,'[2]NHÂN VIÊN'!$H:$I,2,0),"")</f>
        <v>Dương Thị Kim Hồng</v>
      </c>
      <c r="N1065" s="92" t="s">
        <v>1837</v>
      </c>
      <c r="O1065" s="82"/>
    </row>
    <row r="1066" spans="1:15" hidden="1" x14ac:dyDescent="0.25">
      <c r="A1066" s="90" t="s">
        <v>11290</v>
      </c>
      <c r="B1066" s="89" t="s">
        <v>11289</v>
      </c>
      <c r="C1066" s="90" t="s">
        <v>11291</v>
      </c>
      <c r="D1066" s="90" t="s">
        <v>11292</v>
      </c>
      <c r="E1066" s="90" t="s">
        <v>3072</v>
      </c>
      <c r="F1066" s="90" t="s">
        <v>7513</v>
      </c>
      <c r="G1066" s="90" t="s">
        <v>7402</v>
      </c>
      <c r="H1066" s="91" t="s">
        <v>7418</v>
      </c>
      <c r="I1066" s="91" t="str">
        <f>+IFERROR(VLOOKUP($H1066,'[2]NHÂN VIÊN'!$B:$C,2,0),"")</f>
        <v>Trần Hạo Nhị</v>
      </c>
      <c r="J1066" s="91" t="str">
        <f t="shared" si="19"/>
        <v>CO</v>
      </c>
      <c r="K1066" s="91" t="s">
        <v>552</v>
      </c>
      <c r="L1066" s="91" t="s">
        <v>10191</v>
      </c>
      <c r="M1066" s="91" t="str">
        <f>+IFERROR(VLOOKUP($K1066,'[2]NHÂN VIÊN'!$H:$I,2,0),"")</f>
        <v>Dương Thị Kim Hồng</v>
      </c>
      <c r="N1066" s="92" t="s">
        <v>1837</v>
      </c>
      <c r="O1066" s="82"/>
    </row>
    <row r="1067" spans="1:15" hidden="1" x14ac:dyDescent="0.25">
      <c r="A1067" s="90" t="s">
        <v>11294</v>
      </c>
      <c r="B1067" s="89" t="s">
        <v>11293</v>
      </c>
      <c r="C1067" s="90" t="s">
        <v>11295</v>
      </c>
      <c r="D1067" s="90" t="s">
        <v>11296</v>
      </c>
      <c r="E1067" s="90" t="s">
        <v>10160</v>
      </c>
      <c r="F1067" s="90" t="s">
        <v>7527</v>
      </c>
      <c r="G1067" s="90" t="s">
        <v>7402</v>
      </c>
      <c r="H1067" s="91" t="s">
        <v>7411</v>
      </c>
      <c r="I1067" s="91" t="str">
        <f>+IFERROR(VLOOKUP($H1067,'[2]NHÂN VIÊN'!$B:$C,2,0),"")</f>
        <v>Nguyễn Văn Vinh</v>
      </c>
      <c r="J1067" s="91" t="str">
        <f t="shared" si="19"/>
        <v>CO</v>
      </c>
      <c r="K1067" s="91" t="s">
        <v>552</v>
      </c>
      <c r="L1067" s="91" t="s">
        <v>11297</v>
      </c>
      <c r="M1067" s="91" t="str">
        <f>+IFERROR(VLOOKUP($K1067,'[2]NHÂN VIÊN'!$H:$I,2,0),"")</f>
        <v>Dương Thị Kim Hồng</v>
      </c>
      <c r="N1067" s="92" t="s">
        <v>1837</v>
      </c>
      <c r="O1067" s="82"/>
    </row>
    <row r="1068" spans="1:15" hidden="1" x14ac:dyDescent="0.25">
      <c r="A1068" s="90" t="s">
        <v>11299</v>
      </c>
      <c r="B1068" s="89" t="s">
        <v>11298</v>
      </c>
      <c r="C1068" s="90" t="s">
        <v>11300</v>
      </c>
      <c r="D1068" s="90" t="s">
        <v>11301</v>
      </c>
      <c r="E1068" s="90" t="s">
        <v>3038</v>
      </c>
      <c r="F1068" s="90" t="s">
        <v>7442</v>
      </c>
      <c r="G1068" s="90" t="s">
        <v>7402</v>
      </c>
      <c r="H1068" s="91" t="s">
        <v>7403</v>
      </c>
      <c r="I1068" s="91" t="str">
        <f>+IFERROR(VLOOKUP($H1068,'[2]NHÂN VIÊN'!$B:$C,2,0),"")</f>
        <v>Hứa Thị Ngọc Thơ</v>
      </c>
      <c r="J1068" s="91" t="str">
        <f t="shared" si="19"/>
        <v>CO</v>
      </c>
      <c r="K1068" s="91" t="s">
        <v>552</v>
      </c>
      <c r="L1068" s="91" t="s">
        <v>11297</v>
      </c>
      <c r="M1068" s="91" t="str">
        <f>+IFERROR(VLOOKUP($K1068,'[2]NHÂN VIÊN'!$H:$I,2,0),"")</f>
        <v>Dương Thị Kim Hồng</v>
      </c>
      <c r="N1068" s="92" t="s">
        <v>1837</v>
      </c>
      <c r="O1068" s="82"/>
    </row>
    <row r="1069" spans="1:15" hidden="1" x14ac:dyDescent="0.25">
      <c r="A1069" s="90" t="s">
        <v>11303</v>
      </c>
      <c r="B1069" s="89" t="s">
        <v>11302</v>
      </c>
      <c r="C1069" s="90" t="s">
        <v>11304</v>
      </c>
      <c r="D1069" s="90" t="s">
        <v>11305</v>
      </c>
      <c r="E1069" s="90" t="s">
        <v>3038</v>
      </c>
      <c r="F1069" s="90" t="s">
        <v>8075</v>
      </c>
      <c r="G1069" s="90" t="s">
        <v>7402</v>
      </c>
      <c r="H1069" s="91" t="s">
        <v>7403</v>
      </c>
      <c r="I1069" s="91" t="str">
        <f>+IFERROR(VLOOKUP($H1069,'[2]NHÂN VIÊN'!$B:$C,2,0),"")</f>
        <v>Hứa Thị Ngọc Thơ</v>
      </c>
      <c r="J1069" s="91" t="str">
        <f t="shared" si="19"/>
        <v>CO</v>
      </c>
      <c r="K1069" s="91" t="s">
        <v>552</v>
      </c>
      <c r="L1069" s="91" t="s">
        <v>11297</v>
      </c>
      <c r="M1069" s="91" t="str">
        <f>+IFERROR(VLOOKUP($K1069,'[2]NHÂN VIÊN'!$H:$I,2,0),"")</f>
        <v>Dương Thị Kim Hồng</v>
      </c>
      <c r="N1069" s="92" t="s">
        <v>1837</v>
      </c>
      <c r="O1069" s="82"/>
    </row>
    <row r="1070" spans="1:15" hidden="1" x14ac:dyDescent="0.25">
      <c r="A1070" s="90" t="s">
        <v>11307</v>
      </c>
      <c r="B1070" s="89" t="s">
        <v>11306</v>
      </c>
      <c r="C1070" s="90" t="s">
        <v>11308</v>
      </c>
      <c r="D1070" s="90" t="s">
        <v>11309</v>
      </c>
      <c r="E1070" s="90" t="s">
        <v>10160</v>
      </c>
      <c r="F1070" s="90" t="s">
        <v>7527</v>
      </c>
      <c r="G1070" s="90" t="s">
        <v>7402</v>
      </c>
      <c r="H1070" s="91" t="s">
        <v>7411</v>
      </c>
      <c r="I1070" s="91" t="str">
        <f>+IFERROR(VLOOKUP($H1070,'[2]NHÂN VIÊN'!$B:$C,2,0),"")</f>
        <v>Nguyễn Văn Vinh</v>
      </c>
      <c r="J1070" s="91" t="str">
        <f t="shared" si="19"/>
        <v>CO</v>
      </c>
      <c r="K1070" s="91" t="s">
        <v>552</v>
      </c>
      <c r="L1070" s="91" t="s">
        <v>11297</v>
      </c>
      <c r="M1070" s="91" t="str">
        <f>+IFERROR(VLOOKUP($K1070,'[2]NHÂN VIÊN'!$H:$I,2,0),"")</f>
        <v>Dương Thị Kim Hồng</v>
      </c>
      <c r="N1070" s="92" t="s">
        <v>1837</v>
      </c>
      <c r="O1070" s="82"/>
    </row>
    <row r="1071" spans="1:15" hidden="1" x14ac:dyDescent="0.25">
      <c r="A1071" s="90" t="s">
        <v>11311</v>
      </c>
      <c r="B1071" s="89" t="s">
        <v>11310</v>
      </c>
      <c r="C1071" s="90" t="s">
        <v>11312</v>
      </c>
      <c r="D1071" s="90" t="s">
        <v>11313</v>
      </c>
      <c r="E1071" s="90" t="s">
        <v>10160</v>
      </c>
      <c r="F1071" s="90" t="s">
        <v>7513</v>
      </c>
      <c r="G1071" s="90" t="s">
        <v>7402</v>
      </c>
      <c r="H1071" s="91" t="s">
        <v>7418</v>
      </c>
      <c r="I1071" s="91" t="str">
        <f>+IFERROR(VLOOKUP($H1071,'[2]NHÂN VIÊN'!$B:$C,2,0),"")</f>
        <v>Trần Hạo Nhị</v>
      </c>
      <c r="J1071" s="91" t="str">
        <f t="shared" si="19"/>
        <v>CO</v>
      </c>
      <c r="K1071" s="91" t="s">
        <v>552</v>
      </c>
      <c r="L1071" s="91" t="s">
        <v>11297</v>
      </c>
      <c r="M1071" s="91" t="str">
        <f>+IFERROR(VLOOKUP($K1071,'[2]NHÂN VIÊN'!$H:$I,2,0),"")</f>
        <v>Dương Thị Kim Hồng</v>
      </c>
      <c r="N1071" s="92" t="s">
        <v>1837</v>
      </c>
      <c r="O1071" s="82"/>
    </row>
    <row r="1072" spans="1:15" hidden="1" x14ac:dyDescent="0.25">
      <c r="A1072" s="90" t="s">
        <v>11315</v>
      </c>
      <c r="B1072" s="89" t="s">
        <v>11314</v>
      </c>
      <c r="C1072" s="90" t="s">
        <v>11316</v>
      </c>
      <c r="D1072" s="90" t="s">
        <v>11317</v>
      </c>
      <c r="E1072" s="90" t="s">
        <v>10160</v>
      </c>
      <c r="F1072" s="90" t="s">
        <v>9474</v>
      </c>
      <c r="G1072" s="90" t="s">
        <v>7402</v>
      </c>
      <c r="H1072" s="91" t="s">
        <v>7411</v>
      </c>
      <c r="I1072" s="91" t="str">
        <f>+IFERROR(VLOOKUP($H1072,'[2]NHÂN VIÊN'!$B:$C,2,0),"")</f>
        <v>Nguyễn Văn Vinh</v>
      </c>
      <c r="J1072" s="91" t="str">
        <f t="shared" si="19"/>
        <v>CO</v>
      </c>
      <c r="K1072" s="91" t="s">
        <v>552</v>
      </c>
      <c r="L1072" s="91" t="s">
        <v>11297</v>
      </c>
      <c r="M1072" s="91" t="str">
        <f>+IFERROR(VLOOKUP($K1072,'[2]NHÂN VIÊN'!$H:$I,2,0),"")</f>
        <v>Dương Thị Kim Hồng</v>
      </c>
      <c r="N1072" s="92" t="s">
        <v>1837</v>
      </c>
      <c r="O1072" s="82"/>
    </row>
    <row r="1073" spans="1:15" hidden="1" x14ac:dyDescent="0.25">
      <c r="A1073" s="90" t="s">
        <v>11319</v>
      </c>
      <c r="B1073" s="89" t="s">
        <v>11318</v>
      </c>
      <c r="C1073" s="90" t="s">
        <v>11320</v>
      </c>
      <c r="D1073" s="90" t="s">
        <v>11321</v>
      </c>
      <c r="E1073" s="90" t="s">
        <v>3038</v>
      </c>
      <c r="F1073" s="90" t="s">
        <v>7442</v>
      </c>
      <c r="G1073" s="90" t="s">
        <v>7402</v>
      </c>
      <c r="H1073" s="91" t="s">
        <v>7403</v>
      </c>
      <c r="I1073" s="91" t="str">
        <f>+IFERROR(VLOOKUP($H1073,'[2]NHÂN VIÊN'!$B:$C,2,0),"")</f>
        <v>Hứa Thị Ngọc Thơ</v>
      </c>
      <c r="J1073" s="91" t="str">
        <f t="shared" si="19"/>
        <v>CO</v>
      </c>
      <c r="K1073" s="91" t="s">
        <v>552</v>
      </c>
      <c r="L1073" s="91" t="s">
        <v>11322</v>
      </c>
      <c r="M1073" s="91" t="str">
        <f>+IFERROR(VLOOKUP($K1073,'[2]NHÂN VIÊN'!$H:$I,2,0),"")</f>
        <v>Dương Thị Kim Hồng</v>
      </c>
      <c r="N1073" s="92" t="s">
        <v>1837</v>
      </c>
      <c r="O1073" s="82"/>
    </row>
    <row r="1074" spans="1:15" hidden="1" x14ac:dyDescent="0.25">
      <c r="A1074" s="90" t="s">
        <v>11324</v>
      </c>
      <c r="B1074" s="89" t="s">
        <v>11323</v>
      </c>
      <c r="C1074" s="90" t="s">
        <v>11325</v>
      </c>
      <c r="D1074" s="90" t="s">
        <v>11326</v>
      </c>
      <c r="E1074" s="90" t="s">
        <v>3072</v>
      </c>
      <c r="F1074" s="90" t="s">
        <v>7417</v>
      </c>
      <c r="G1074" s="90" t="s">
        <v>7402</v>
      </c>
      <c r="H1074" s="91" t="s">
        <v>7418</v>
      </c>
      <c r="I1074" s="91" t="str">
        <f>+IFERROR(VLOOKUP($H1074,'[2]NHÂN VIÊN'!$B:$C,2,0),"")</f>
        <v>Trần Hạo Nhị</v>
      </c>
      <c r="J1074" s="91" t="str">
        <f t="shared" si="19"/>
        <v>CO</v>
      </c>
      <c r="K1074" s="91" t="s">
        <v>552</v>
      </c>
      <c r="L1074" s="91" t="s">
        <v>10191</v>
      </c>
      <c r="M1074" s="91" t="str">
        <f>+IFERROR(VLOOKUP($K1074,'[2]NHÂN VIÊN'!$H:$I,2,0),"")</f>
        <v>Dương Thị Kim Hồng</v>
      </c>
      <c r="N1074" s="92" t="s">
        <v>1837</v>
      </c>
      <c r="O1074" s="82"/>
    </row>
    <row r="1075" spans="1:15" hidden="1" x14ac:dyDescent="0.25">
      <c r="A1075" s="90" t="s">
        <v>11328</v>
      </c>
      <c r="B1075" s="89" t="s">
        <v>11327</v>
      </c>
      <c r="C1075" s="90" t="s">
        <v>11329</v>
      </c>
      <c r="D1075" s="90" t="s">
        <v>11330</v>
      </c>
      <c r="E1075" s="90" t="s">
        <v>3072</v>
      </c>
      <c r="F1075" s="90" t="s">
        <v>7903</v>
      </c>
      <c r="G1075" s="90" t="s">
        <v>7402</v>
      </c>
      <c r="H1075" s="91" t="s">
        <v>7436</v>
      </c>
      <c r="I1075" s="91" t="str">
        <f>+IFERROR(VLOOKUP($H1075,'[2]NHÂN VIÊN'!$B:$C,2,0),"")</f>
        <v>Nguyễn Quốc Thái</v>
      </c>
      <c r="J1075" s="91" t="str">
        <f t="shared" si="19"/>
        <v>CO</v>
      </c>
      <c r="K1075" s="91" t="s">
        <v>552</v>
      </c>
      <c r="L1075" s="91" t="s">
        <v>10191</v>
      </c>
      <c r="M1075" s="91" t="str">
        <f>+IFERROR(VLOOKUP($K1075,'[2]NHÂN VIÊN'!$H:$I,2,0),"")</f>
        <v>Dương Thị Kim Hồng</v>
      </c>
      <c r="N1075" s="92" t="s">
        <v>1837</v>
      </c>
      <c r="O1075" s="82"/>
    </row>
    <row r="1076" spans="1:15" hidden="1" x14ac:dyDescent="0.25">
      <c r="A1076" s="90" t="s">
        <v>11332</v>
      </c>
      <c r="B1076" s="89" t="s">
        <v>11331</v>
      </c>
      <c r="C1076" s="90" t="s">
        <v>11333</v>
      </c>
      <c r="D1076" s="90" t="s">
        <v>11334</v>
      </c>
      <c r="E1076" s="90" t="s">
        <v>3072</v>
      </c>
      <c r="F1076" s="90" t="s">
        <v>7417</v>
      </c>
      <c r="G1076" s="90" t="s">
        <v>7402</v>
      </c>
      <c r="H1076" s="91" t="s">
        <v>7418</v>
      </c>
      <c r="I1076" s="91" t="str">
        <f>+IFERROR(VLOOKUP($H1076,'[2]NHÂN VIÊN'!$B:$C,2,0),"")</f>
        <v>Trần Hạo Nhị</v>
      </c>
      <c r="J1076" s="91" t="str">
        <f t="shared" si="19"/>
        <v>CO</v>
      </c>
      <c r="K1076" s="91" t="s">
        <v>552</v>
      </c>
      <c r="L1076" s="91" t="s">
        <v>10191</v>
      </c>
      <c r="M1076" s="91" t="str">
        <f>+IFERROR(VLOOKUP($K1076,'[2]NHÂN VIÊN'!$H:$I,2,0),"")</f>
        <v>Dương Thị Kim Hồng</v>
      </c>
      <c r="N1076" s="92" t="s">
        <v>1837</v>
      </c>
      <c r="O1076" s="82"/>
    </row>
    <row r="1077" spans="1:15" hidden="1" x14ac:dyDescent="0.25">
      <c r="A1077" s="90" t="s">
        <v>11336</v>
      </c>
      <c r="B1077" s="89" t="s">
        <v>11335</v>
      </c>
      <c r="C1077" s="90" t="s">
        <v>11337</v>
      </c>
      <c r="D1077" s="90" t="s">
        <v>11338</v>
      </c>
      <c r="E1077" s="90" t="s">
        <v>3072</v>
      </c>
      <c r="F1077" s="90" t="s">
        <v>7513</v>
      </c>
      <c r="G1077" s="90" t="s">
        <v>7402</v>
      </c>
      <c r="H1077" s="91" t="s">
        <v>7418</v>
      </c>
      <c r="I1077" s="91" t="str">
        <f>+IFERROR(VLOOKUP($H1077,'[2]NHÂN VIÊN'!$B:$C,2,0),"")</f>
        <v>Trần Hạo Nhị</v>
      </c>
      <c r="J1077" s="91" t="str">
        <f t="shared" si="19"/>
        <v>CO</v>
      </c>
      <c r="K1077" s="91" t="s">
        <v>552</v>
      </c>
      <c r="L1077" s="91" t="s">
        <v>10191</v>
      </c>
      <c r="M1077" s="91" t="str">
        <f>+IFERROR(VLOOKUP($K1077,'[2]NHÂN VIÊN'!$H:$I,2,0),"")</f>
        <v>Dương Thị Kim Hồng</v>
      </c>
      <c r="N1077" s="92" t="s">
        <v>1837</v>
      </c>
      <c r="O1077" s="82"/>
    </row>
    <row r="1078" spans="1:15" hidden="1" x14ac:dyDescent="0.25">
      <c r="A1078" s="87" t="s">
        <v>11340</v>
      </c>
      <c r="B1078" s="86" t="s">
        <v>11339</v>
      </c>
      <c r="C1078" s="87" t="s">
        <v>11341</v>
      </c>
      <c r="D1078" s="87" t="s">
        <v>11342</v>
      </c>
      <c r="E1078" s="87" t="s">
        <v>3072</v>
      </c>
      <c r="F1078" s="87" t="s">
        <v>7499</v>
      </c>
      <c r="G1078" s="87" t="s">
        <v>7402</v>
      </c>
      <c r="H1078" s="87" t="s">
        <v>7436</v>
      </c>
      <c r="I1078" s="87" t="str">
        <f>+IFERROR(VLOOKUP($H1078,'[2]NHÂN VIÊN'!$B:$C,2,0),"")</f>
        <v>Nguyễn Quốc Thái</v>
      </c>
      <c r="J1078" s="87" t="str">
        <f t="shared" si="19"/>
        <v>CO</v>
      </c>
      <c r="K1078" s="87" t="s">
        <v>552</v>
      </c>
      <c r="L1078" s="87" t="s">
        <v>10191</v>
      </c>
      <c r="M1078" s="87" t="str">
        <f>+IFERROR(VLOOKUP($K1078,'[2]NHÂN VIÊN'!$H:$I,2,0),"")</f>
        <v>Dương Thị Kim Hồng</v>
      </c>
      <c r="N1078" s="88" t="s">
        <v>7405</v>
      </c>
      <c r="O1078" s="82"/>
    </row>
    <row r="1079" spans="1:15" hidden="1" x14ac:dyDescent="0.25">
      <c r="A1079" s="90" t="s">
        <v>11344</v>
      </c>
      <c r="B1079" s="89" t="s">
        <v>11343</v>
      </c>
      <c r="C1079" s="90" t="s">
        <v>11345</v>
      </c>
      <c r="D1079" s="90" t="s">
        <v>11346</v>
      </c>
      <c r="E1079" s="90" t="s">
        <v>3072</v>
      </c>
      <c r="F1079" s="90" t="s">
        <v>7490</v>
      </c>
      <c r="G1079" s="90" t="s">
        <v>7402</v>
      </c>
      <c r="H1079" s="91" t="s">
        <v>7418</v>
      </c>
      <c r="I1079" s="91" t="str">
        <f>+IFERROR(VLOOKUP($H1079,'[2]NHÂN VIÊN'!$B:$C,2,0),"")</f>
        <v>Trần Hạo Nhị</v>
      </c>
      <c r="J1079" s="91" t="str">
        <f t="shared" si="19"/>
        <v>CO</v>
      </c>
      <c r="K1079" s="91" t="s">
        <v>552</v>
      </c>
      <c r="L1079" s="91" t="s">
        <v>10191</v>
      </c>
      <c r="M1079" s="91" t="str">
        <f>+IFERROR(VLOOKUP($K1079,'[2]NHÂN VIÊN'!$H:$I,2,0),"")</f>
        <v>Dương Thị Kim Hồng</v>
      </c>
      <c r="N1079" s="92" t="s">
        <v>1837</v>
      </c>
      <c r="O1079" s="82"/>
    </row>
    <row r="1080" spans="1:15" hidden="1" x14ac:dyDescent="0.25">
      <c r="A1080" s="90" t="s">
        <v>11348</v>
      </c>
      <c r="B1080" s="89" t="s">
        <v>11347</v>
      </c>
      <c r="C1080" s="90" t="s">
        <v>11349</v>
      </c>
      <c r="D1080" s="90" t="s">
        <v>11350</v>
      </c>
      <c r="E1080" s="90" t="s">
        <v>3072</v>
      </c>
      <c r="F1080" s="90" t="s">
        <v>7527</v>
      </c>
      <c r="G1080" s="90" t="s">
        <v>7402</v>
      </c>
      <c r="H1080" s="91" t="s">
        <v>7411</v>
      </c>
      <c r="I1080" s="91" t="str">
        <f>+IFERROR(VLOOKUP($H1080,'[2]NHÂN VIÊN'!$B:$C,2,0),"")</f>
        <v>Nguyễn Văn Vinh</v>
      </c>
      <c r="J1080" s="91" t="str">
        <f t="shared" si="19"/>
        <v>CO</v>
      </c>
      <c r="K1080" s="91" t="s">
        <v>552</v>
      </c>
      <c r="L1080" s="91" t="s">
        <v>10191</v>
      </c>
      <c r="M1080" s="91" t="str">
        <f>+IFERROR(VLOOKUP($K1080,'[2]NHÂN VIÊN'!$H:$I,2,0),"")</f>
        <v>Dương Thị Kim Hồng</v>
      </c>
      <c r="N1080" s="92" t="s">
        <v>1837</v>
      </c>
      <c r="O1080" s="82"/>
    </row>
    <row r="1081" spans="1:15" hidden="1" x14ac:dyDescent="0.25">
      <c r="A1081" s="90" t="s">
        <v>11352</v>
      </c>
      <c r="B1081" s="89" t="s">
        <v>11351</v>
      </c>
      <c r="C1081" s="90" t="s">
        <v>11353</v>
      </c>
      <c r="D1081" s="90" t="s">
        <v>11354</v>
      </c>
      <c r="E1081" s="90" t="s">
        <v>3072</v>
      </c>
      <c r="F1081" s="90" t="s">
        <v>7401</v>
      </c>
      <c r="G1081" s="90" t="s">
        <v>7402</v>
      </c>
      <c r="H1081" s="91" t="s">
        <v>7403</v>
      </c>
      <c r="I1081" s="91" t="str">
        <f>+IFERROR(VLOOKUP($H1081,'[2]NHÂN VIÊN'!$B:$C,2,0),"")</f>
        <v>Hứa Thị Ngọc Thơ</v>
      </c>
      <c r="J1081" s="91" t="str">
        <f t="shared" si="19"/>
        <v>CO</v>
      </c>
      <c r="K1081" s="91" t="s">
        <v>552</v>
      </c>
      <c r="L1081" s="91" t="s">
        <v>10191</v>
      </c>
      <c r="M1081" s="91" t="str">
        <f>+IFERROR(VLOOKUP($K1081,'[2]NHÂN VIÊN'!$H:$I,2,0),"")</f>
        <v>Dương Thị Kim Hồng</v>
      </c>
      <c r="N1081" s="92" t="s">
        <v>1837</v>
      </c>
      <c r="O1081" s="82"/>
    </row>
    <row r="1082" spans="1:15" hidden="1" x14ac:dyDescent="0.25">
      <c r="A1082" s="90" t="s">
        <v>11356</v>
      </c>
      <c r="B1082" s="89" t="s">
        <v>11355</v>
      </c>
      <c r="C1082" s="90" t="s">
        <v>11357</v>
      </c>
      <c r="D1082" s="90" t="s">
        <v>11358</v>
      </c>
      <c r="E1082" s="90" t="s">
        <v>3038</v>
      </c>
      <c r="F1082" s="90" t="s">
        <v>8075</v>
      </c>
      <c r="G1082" s="90" t="s">
        <v>7402</v>
      </c>
      <c r="H1082" s="91" t="s">
        <v>7403</v>
      </c>
      <c r="I1082" s="91" t="str">
        <f>+IFERROR(VLOOKUP($H1082,'[2]NHÂN VIÊN'!$B:$C,2,0),"")</f>
        <v>Hứa Thị Ngọc Thơ</v>
      </c>
      <c r="J1082" s="91" t="str">
        <f t="shared" si="19"/>
        <v>CO</v>
      </c>
      <c r="K1082" s="91" t="s">
        <v>552</v>
      </c>
      <c r="L1082" s="91" t="s">
        <v>11322</v>
      </c>
      <c r="M1082" s="91" t="str">
        <f>+IFERROR(VLOOKUP($K1082,'[2]NHÂN VIÊN'!$H:$I,2,0),"")</f>
        <v>Dương Thị Kim Hồng</v>
      </c>
      <c r="N1082" s="92" t="s">
        <v>1837</v>
      </c>
      <c r="O1082" s="82"/>
    </row>
    <row r="1083" spans="1:15" hidden="1" x14ac:dyDescent="0.25">
      <c r="A1083" s="90" t="s">
        <v>11360</v>
      </c>
      <c r="B1083" s="89" t="s">
        <v>11359</v>
      </c>
      <c r="C1083" s="90" t="s">
        <v>11361</v>
      </c>
      <c r="D1083" s="90" t="s">
        <v>11362</v>
      </c>
      <c r="E1083" s="90" t="s">
        <v>3038</v>
      </c>
      <c r="F1083" s="90" t="s">
        <v>7442</v>
      </c>
      <c r="G1083" s="90" t="s">
        <v>7402</v>
      </c>
      <c r="H1083" s="91" t="s">
        <v>7403</v>
      </c>
      <c r="I1083" s="91" t="str">
        <f>+IFERROR(VLOOKUP($H1083,'[2]NHÂN VIÊN'!$B:$C,2,0),"")</f>
        <v>Hứa Thị Ngọc Thơ</v>
      </c>
      <c r="J1083" s="91" t="str">
        <f t="shared" si="19"/>
        <v>CO</v>
      </c>
      <c r="K1083" s="91" t="s">
        <v>552</v>
      </c>
      <c r="L1083" s="91" t="s">
        <v>11322</v>
      </c>
      <c r="M1083" s="91" t="str">
        <f>+IFERROR(VLOOKUP($K1083,'[2]NHÂN VIÊN'!$H:$I,2,0),"")</f>
        <v>Dương Thị Kim Hồng</v>
      </c>
      <c r="N1083" s="92" t="s">
        <v>1837</v>
      </c>
      <c r="O1083" s="82"/>
    </row>
    <row r="1084" spans="1:15" hidden="1" x14ac:dyDescent="0.25">
      <c r="A1084" s="90" t="s">
        <v>11364</v>
      </c>
      <c r="B1084" s="89" t="s">
        <v>11363</v>
      </c>
      <c r="C1084" s="90" t="s">
        <v>11365</v>
      </c>
      <c r="D1084" s="90" t="s">
        <v>11366</v>
      </c>
      <c r="E1084" s="90" t="s">
        <v>3038</v>
      </c>
      <c r="F1084" s="90" t="s">
        <v>7435</v>
      </c>
      <c r="G1084" s="90" t="s">
        <v>7402</v>
      </c>
      <c r="H1084" s="91" t="s">
        <v>7436</v>
      </c>
      <c r="I1084" s="91" t="str">
        <f>+IFERROR(VLOOKUP($H1084,'[2]NHÂN VIÊN'!$B:$C,2,0),"")</f>
        <v>Nguyễn Quốc Thái</v>
      </c>
      <c r="J1084" s="91" t="str">
        <f t="shared" si="19"/>
        <v>CO</v>
      </c>
      <c r="K1084" s="91" t="s">
        <v>552</v>
      </c>
      <c r="L1084" s="91" t="s">
        <v>11322</v>
      </c>
      <c r="M1084" s="91" t="str">
        <f>+IFERROR(VLOOKUP($K1084,'[2]NHÂN VIÊN'!$H:$I,2,0),"")</f>
        <v>Dương Thị Kim Hồng</v>
      </c>
      <c r="N1084" s="92" t="s">
        <v>1837</v>
      </c>
      <c r="O1084" s="82"/>
    </row>
    <row r="1085" spans="1:15" hidden="1" x14ac:dyDescent="0.25">
      <c r="A1085" s="90" t="s">
        <v>11368</v>
      </c>
      <c r="B1085" s="89" t="s">
        <v>11367</v>
      </c>
      <c r="C1085" s="90" t="s">
        <v>11369</v>
      </c>
      <c r="D1085" s="90" t="s">
        <v>11370</v>
      </c>
      <c r="E1085" s="90" t="s">
        <v>3038</v>
      </c>
      <c r="F1085" s="90" t="s">
        <v>7401</v>
      </c>
      <c r="G1085" s="90" t="s">
        <v>7402</v>
      </c>
      <c r="H1085" s="91" t="s">
        <v>7403</v>
      </c>
      <c r="I1085" s="91" t="str">
        <f>+IFERROR(VLOOKUP($H1085,'[2]NHÂN VIÊN'!$B:$C,2,0),"")</f>
        <v>Hứa Thị Ngọc Thơ</v>
      </c>
      <c r="J1085" s="91" t="str">
        <f t="shared" si="19"/>
        <v>CO</v>
      </c>
      <c r="K1085" s="91" t="s">
        <v>552</v>
      </c>
      <c r="L1085" s="91" t="s">
        <v>11322</v>
      </c>
      <c r="M1085" s="91" t="str">
        <f>+IFERROR(VLOOKUP($K1085,'[2]NHÂN VIÊN'!$H:$I,2,0),"")</f>
        <v>Dương Thị Kim Hồng</v>
      </c>
      <c r="N1085" s="92" t="s">
        <v>1837</v>
      </c>
      <c r="O1085" s="82"/>
    </row>
    <row r="1086" spans="1:15" hidden="1" x14ac:dyDescent="0.25">
      <c r="A1086" s="90" t="s">
        <v>11372</v>
      </c>
      <c r="B1086" s="89" t="s">
        <v>11371</v>
      </c>
      <c r="C1086" s="90" t="s">
        <v>11373</v>
      </c>
      <c r="D1086" s="90" t="s">
        <v>11374</v>
      </c>
      <c r="E1086" s="90" t="s">
        <v>3038</v>
      </c>
      <c r="F1086" s="90" t="s">
        <v>7424</v>
      </c>
      <c r="G1086" s="90" t="s">
        <v>7424</v>
      </c>
      <c r="H1086" s="91" t="s">
        <v>7425</v>
      </c>
      <c r="I1086" s="91" t="str">
        <f>+IFERROR(VLOOKUP($H1086,'[2]NHÂN VIÊN'!$B:$C,2,0),"")</f>
        <v>Trần Cao Hoàng Tâm</v>
      </c>
      <c r="J1086" s="91" t="str">
        <f t="shared" si="19"/>
        <v>CO</v>
      </c>
      <c r="K1086" s="91" t="s">
        <v>552</v>
      </c>
      <c r="L1086" s="91" t="s">
        <v>10162</v>
      </c>
      <c r="M1086" s="91" t="str">
        <f>+IFERROR(VLOOKUP($K1086,'[2]NHÂN VIÊN'!$H:$I,2,0),"")</f>
        <v>Dương Thị Kim Hồng</v>
      </c>
      <c r="N1086" s="92" t="s">
        <v>1837</v>
      </c>
      <c r="O1086" s="82"/>
    </row>
    <row r="1087" spans="1:15" hidden="1" x14ac:dyDescent="0.25">
      <c r="A1087" s="90" t="s">
        <v>11376</v>
      </c>
      <c r="B1087" s="89" t="s">
        <v>11375</v>
      </c>
      <c r="C1087" s="90" t="s">
        <v>11377</v>
      </c>
      <c r="D1087" s="90" t="s">
        <v>11378</v>
      </c>
      <c r="E1087" s="90" t="s">
        <v>3038</v>
      </c>
      <c r="F1087" s="90"/>
      <c r="G1087" s="90" t="s">
        <v>8742</v>
      </c>
      <c r="H1087" s="91" t="s">
        <v>1837</v>
      </c>
      <c r="I1087" s="91" t="str">
        <f>+IFERROR(VLOOKUP($H1087,'[2]NHÂN VIÊN'!$B:$C,2,0),"")</f>
        <v/>
      </c>
      <c r="J1087" s="91" t="str">
        <f t="shared" ref="J1087:J1150" si="20">+LEFT($B1087,2)</f>
        <v>CO</v>
      </c>
      <c r="K1087" s="91" t="s">
        <v>552</v>
      </c>
      <c r="L1087" s="91" t="s">
        <v>10162</v>
      </c>
      <c r="M1087" s="91" t="str">
        <f>+IFERROR(VLOOKUP($K1087,'[2]NHÂN VIÊN'!$H:$I,2,0),"")</f>
        <v>Dương Thị Kim Hồng</v>
      </c>
      <c r="N1087" s="92" t="s">
        <v>1837</v>
      </c>
      <c r="O1087" s="82"/>
    </row>
    <row r="1088" spans="1:15" hidden="1" x14ac:dyDescent="0.25">
      <c r="A1088" s="90" t="s">
        <v>11380</v>
      </c>
      <c r="B1088" s="89" t="s">
        <v>11379</v>
      </c>
      <c r="C1088" s="90" t="s">
        <v>11381</v>
      </c>
      <c r="D1088" s="90" t="s">
        <v>11382</v>
      </c>
      <c r="E1088" s="90" t="s">
        <v>3038</v>
      </c>
      <c r="F1088" s="90" t="s">
        <v>8075</v>
      </c>
      <c r="G1088" s="90" t="s">
        <v>7402</v>
      </c>
      <c r="H1088" s="91" t="s">
        <v>7403</v>
      </c>
      <c r="I1088" s="91" t="str">
        <f>+IFERROR(VLOOKUP($H1088,'[2]NHÂN VIÊN'!$B:$C,2,0),"")</f>
        <v>Hứa Thị Ngọc Thơ</v>
      </c>
      <c r="J1088" s="91" t="str">
        <f t="shared" si="20"/>
        <v>CO</v>
      </c>
      <c r="K1088" s="91" t="s">
        <v>552</v>
      </c>
      <c r="L1088" s="91" t="s">
        <v>10162</v>
      </c>
      <c r="M1088" s="91" t="str">
        <f>+IFERROR(VLOOKUP($K1088,'[2]NHÂN VIÊN'!$H:$I,2,0),"")</f>
        <v>Dương Thị Kim Hồng</v>
      </c>
      <c r="N1088" s="92" t="s">
        <v>1837</v>
      </c>
      <c r="O1088" s="82"/>
    </row>
    <row r="1089" spans="1:15" hidden="1" x14ac:dyDescent="0.25">
      <c r="A1089" s="90" t="s">
        <v>11384</v>
      </c>
      <c r="B1089" s="89" t="s">
        <v>11383</v>
      </c>
      <c r="C1089" s="90" t="s">
        <v>11385</v>
      </c>
      <c r="D1089" s="90" t="s">
        <v>11386</v>
      </c>
      <c r="E1089" s="90" t="s">
        <v>3038</v>
      </c>
      <c r="F1089" s="90" t="s">
        <v>7938</v>
      </c>
      <c r="G1089" s="90" t="s">
        <v>7402</v>
      </c>
      <c r="H1089" s="91" t="s">
        <v>7436</v>
      </c>
      <c r="I1089" s="91" t="str">
        <f>+IFERROR(VLOOKUP($H1089,'[2]NHÂN VIÊN'!$B:$C,2,0),"")</f>
        <v>Nguyễn Quốc Thái</v>
      </c>
      <c r="J1089" s="91" t="str">
        <f t="shared" si="20"/>
        <v>CO</v>
      </c>
      <c r="K1089" s="91" t="s">
        <v>552</v>
      </c>
      <c r="L1089" s="91" t="s">
        <v>10162</v>
      </c>
      <c r="M1089" s="91" t="str">
        <f>+IFERROR(VLOOKUP($K1089,'[2]NHÂN VIÊN'!$H:$I,2,0),"")</f>
        <v>Dương Thị Kim Hồng</v>
      </c>
      <c r="N1089" s="92" t="s">
        <v>1837</v>
      </c>
      <c r="O1089" s="82"/>
    </row>
    <row r="1090" spans="1:15" hidden="1" x14ac:dyDescent="0.25">
      <c r="A1090" s="90" t="s">
        <v>11388</v>
      </c>
      <c r="B1090" s="89" t="s">
        <v>11387</v>
      </c>
      <c r="C1090" s="90" t="s">
        <v>11389</v>
      </c>
      <c r="D1090" s="90" t="s">
        <v>11390</v>
      </c>
      <c r="E1090" s="90" t="s">
        <v>3038</v>
      </c>
      <c r="F1090" s="90"/>
      <c r="G1090" s="90" t="s">
        <v>7499</v>
      </c>
      <c r="H1090" s="91" t="s">
        <v>1837</v>
      </c>
      <c r="I1090" s="91" t="str">
        <f>+IFERROR(VLOOKUP($H1090,'[2]NHÂN VIÊN'!$B:$C,2,0),"")</f>
        <v/>
      </c>
      <c r="J1090" s="91" t="str">
        <f t="shared" si="20"/>
        <v>CO</v>
      </c>
      <c r="K1090" s="91" t="s">
        <v>552</v>
      </c>
      <c r="L1090" s="91" t="s">
        <v>10162</v>
      </c>
      <c r="M1090" s="91" t="str">
        <f>+IFERROR(VLOOKUP($K1090,'[2]NHÂN VIÊN'!$H:$I,2,0),"")</f>
        <v>Dương Thị Kim Hồng</v>
      </c>
      <c r="N1090" s="92" t="s">
        <v>1837</v>
      </c>
      <c r="O1090" s="82"/>
    </row>
    <row r="1091" spans="1:15" hidden="1" x14ac:dyDescent="0.25">
      <c r="A1091" s="90" t="s">
        <v>11392</v>
      </c>
      <c r="B1091" s="89" t="s">
        <v>11391</v>
      </c>
      <c r="C1091" s="90" t="s">
        <v>11393</v>
      </c>
      <c r="D1091" s="90" t="s">
        <v>11394</v>
      </c>
      <c r="E1091" s="90" t="s">
        <v>3038</v>
      </c>
      <c r="F1091" s="90" t="s">
        <v>7459</v>
      </c>
      <c r="G1091" s="90" t="s">
        <v>7402</v>
      </c>
      <c r="H1091" s="91" t="s">
        <v>7403</v>
      </c>
      <c r="I1091" s="91" t="str">
        <f>+IFERROR(VLOOKUP($H1091,'[2]NHÂN VIÊN'!$B:$C,2,0),"")</f>
        <v>Hứa Thị Ngọc Thơ</v>
      </c>
      <c r="J1091" s="91" t="str">
        <f t="shared" si="20"/>
        <v>CO</v>
      </c>
      <c r="K1091" s="91" t="s">
        <v>552</v>
      </c>
      <c r="L1091" s="91" t="s">
        <v>10162</v>
      </c>
      <c r="M1091" s="91" t="str">
        <f>+IFERROR(VLOOKUP($K1091,'[2]NHÂN VIÊN'!$H:$I,2,0),"")</f>
        <v>Dương Thị Kim Hồng</v>
      </c>
      <c r="N1091" s="92" t="s">
        <v>1837</v>
      </c>
      <c r="O1091" s="82"/>
    </row>
    <row r="1092" spans="1:15" hidden="1" x14ac:dyDescent="0.25">
      <c r="A1092" s="90" t="s">
        <v>11396</v>
      </c>
      <c r="B1092" s="89" t="s">
        <v>11395</v>
      </c>
      <c r="C1092" s="90" t="s">
        <v>11397</v>
      </c>
      <c r="D1092" s="90" t="s">
        <v>11398</v>
      </c>
      <c r="E1092" s="90" t="s">
        <v>3038</v>
      </c>
      <c r="F1092" s="90" t="s">
        <v>7435</v>
      </c>
      <c r="G1092" s="90" t="s">
        <v>7402</v>
      </c>
      <c r="H1092" s="91" t="s">
        <v>7436</v>
      </c>
      <c r="I1092" s="91" t="str">
        <f>+IFERROR(VLOOKUP($H1092,'[2]NHÂN VIÊN'!$B:$C,2,0),"")</f>
        <v>Nguyễn Quốc Thái</v>
      </c>
      <c r="J1092" s="91" t="str">
        <f t="shared" si="20"/>
        <v>CO</v>
      </c>
      <c r="K1092" s="91" t="s">
        <v>552</v>
      </c>
      <c r="L1092" s="91" t="s">
        <v>10162</v>
      </c>
      <c r="M1092" s="91" t="str">
        <f>+IFERROR(VLOOKUP($K1092,'[2]NHÂN VIÊN'!$H:$I,2,0),"")</f>
        <v>Dương Thị Kim Hồng</v>
      </c>
      <c r="N1092" s="92" t="s">
        <v>1837</v>
      </c>
      <c r="O1092" s="82"/>
    </row>
    <row r="1093" spans="1:15" hidden="1" x14ac:dyDescent="0.25">
      <c r="A1093" s="90" t="s">
        <v>11400</v>
      </c>
      <c r="B1093" s="89" t="s">
        <v>11399</v>
      </c>
      <c r="C1093" s="90" t="s">
        <v>11401</v>
      </c>
      <c r="D1093" s="90" t="s">
        <v>11402</v>
      </c>
      <c r="E1093" s="90" t="s">
        <v>3038</v>
      </c>
      <c r="F1093" s="90" t="s">
        <v>7690</v>
      </c>
      <c r="G1093" s="90" t="s">
        <v>7402</v>
      </c>
      <c r="H1093" s="91" t="s">
        <v>7418</v>
      </c>
      <c r="I1093" s="91" t="str">
        <f>+IFERROR(VLOOKUP($H1093,'[2]NHÂN VIÊN'!$B:$C,2,0),"")</f>
        <v>Trần Hạo Nhị</v>
      </c>
      <c r="J1093" s="91" t="str">
        <f t="shared" si="20"/>
        <v>CO</v>
      </c>
      <c r="K1093" s="91" t="s">
        <v>552</v>
      </c>
      <c r="L1093" s="91" t="s">
        <v>10162</v>
      </c>
      <c r="M1093" s="91" t="str">
        <f>+IFERROR(VLOOKUP($K1093,'[2]NHÂN VIÊN'!$H:$I,2,0),"")</f>
        <v>Dương Thị Kim Hồng</v>
      </c>
      <c r="N1093" s="92" t="s">
        <v>1837</v>
      </c>
      <c r="O1093" s="82"/>
    </row>
    <row r="1094" spans="1:15" hidden="1" x14ac:dyDescent="0.25">
      <c r="A1094" s="90" t="s">
        <v>11404</v>
      </c>
      <c r="B1094" s="89" t="s">
        <v>11403</v>
      </c>
      <c r="C1094" s="90" t="s">
        <v>11405</v>
      </c>
      <c r="D1094" s="90" t="s">
        <v>11406</v>
      </c>
      <c r="E1094" s="90" t="s">
        <v>3038</v>
      </c>
      <c r="F1094" s="90" t="s">
        <v>7519</v>
      </c>
      <c r="G1094" s="90" t="s">
        <v>7402</v>
      </c>
      <c r="H1094" s="91" t="s">
        <v>7418</v>
      </c>
      <c r="I1094" s="91" t="str">
        <f>+IFERROR(VLOOKUP($H1094,'[2]NHÂN VIÊN'!$B:$C,2,0),"")</f>
        <v>Trần Hạo Nhị</v>
      </c>
      <c r="J1094" s="91" t="str">
        <f t="shared" si="20"/>
        <v>CO</v>
      </c>
      <c r="K1094" s="91" t="s">
        <v>552</v>
      </c>
      <c r="L1094" s="91" t="s">
        <v>10162</v>
      </c>
      <c r="M1094" s="91" t="str">
        <f>+IFERROR(VLOOKUP($K1094,'[2]NHÂN VIÊN'!$H:$I,2,0),"")</f>
        <v>Dương Thị Kim Hồng</v>
      </c>
      <c r="N1094" s="92" t="s">
        <v>1837</v>
      </c>
      <c r="O1094" s="82"/>
    </row>
    <row r="1095" spans="1:15" hidden="1" x14ac:dyDescent="0.25">
      <c r="A1095" s="90" t="s">
        <v>11408</v>
      </c>
      <c r="B1095" s="89" t="s">
        <v>11407</v>
      </c>
      <c r="C1095" s="90" t="s">
        <v>11409</v>
      </c>
      <c r="D1095" s="90" t="s">
        <v>11410</v>
      </c>
      <c r="E1095" s="90" t="s">
        <v>3038</v>
      </c>
      <c r="F1095" s="90"/>
      <c r="G1095" s="90" t="s">
        <v>11411</v>
      </c>
      <c r="H1095" s="91" t="s">
        <v>1837</v>
      </c>
      <c r="I1095" s="91" t="str">
        <f>+IFERROR(VLOOKUP($H1095,'[2]NHÂN VIÊN'!$B:$C,2,0),"")</f>
        <v/>
      </c>
      <c r="J1095" s="91" t="str">
        <f t="shared" si="20"/>
        <v>CO</v>
      </c>
      <c r="K1095" s="91" t="s">
        <v>552</v>
      </c>
      <c r="L1095" s="91" t="s">
        <v>10162</v>
      </c>
      <c r="M1095" s="91" t="str">
        <f>+IFERROR(VLOOKUP($K1095,'[2]NHÂN VIÊN'!$H:$I,2,0),"")</f>
        <v>Dương Thị Kim Hồng</v>
      </c>
      <c r="N1095" s="92" t="s">
        <v>1837</v>
      </c>
      <c r="O1095" s="82"/>
    </row>
    <row r="1096" spans="1:15" hidden="1" x14ac:dyDescent="0.25">
      <c r="A1096" s="90" t="s">
        <v>11413</v>
      </c>
      <c r="B1096" s="89" t="s">
        <v>11412</v>
      </c>
      <c r="C1096" s="90" t="s">
        <v>11414</v>
      </c>
      <c r="D1096" s="90" t="s">
        <v>11415</v>
      </c>
      <c r="E1096" s="90" t="s">
        <v>3038</v>
      </c>
      <c r="F1096" s="90"/>
      <c r="G1096" s="90" t="s">
        <v>7649</v>
      </c>
      <c r="H1096" s="91" t="s">
        <v>1837</v>
      </c>
      <c r="I1096" s="91" t="str">
        <f>+IFERROR(VLOOKUP($H1096,'[2]NHÂN VIÊN'!$B:$C,2,0),"")</f>
        <v/>
      </c>
      <c r="J1096" s="91" t="str">
        <f t="shared" si="20"/>
        <v>CO</v>
      </c>
      <c r="K1096" s="91" t="s">
        <v>552</v>
      </c>
      <c r="L1096" s="91" t="s">
        <v>10162</v>
      </c>
      <c r="M1096" s="91" t="str">
        <f>+IFERROR(VLOOKUP($K1096,'[2]NHÂN VIÊN'!$H:$I,2,0),"")</f>
        <v>Dương Thị Kim Hồng</v>
      </c>
      <c r="N1096" s="92" t="s">
        <v>1837</v>
      </c>
      <c r="O1096" s="82"/>
    </row>
    <row r="1097" spans="1:15" hidden="1" x14ac:dyDescent="0.25">
      <c r="A1097" s="90" t="s">
        <v>11417</v>
      </c>
      <c r="B1097" s="89" t="s">
        <v>11416</v>
      </c>
      <c r="C1097" s="90" t="s">
        <v>11418</v>
      </c>
      <c r="D1097" s="90" t="s">
        <v>11419</v>
      </c>
      <c r="E1097" s="90" t="s">
        <v>3038</v>
      </c>
      <c r="F1097" s="90"/>
      <c r="G1097" s="90" t="s">
        <v>7649</v>
      </c>
      <c r="H1097" s="91" t="s">
        <v>1837</v>
      </c>
      <c r="I1097" s="91" t="str">
        <f>+IFERROR(VLOOKUP($H1097,'[2]NHÂN VIÊN'!$B:$C,2,0),"")</f>
        <v/>
      </c>
      <c r="J1097" s="91" t="str">
        <f t="shared" si="20"/>
        <v>CO</v>
      </c>
      <c r="K1097" s="91" t="s">
        <v>552</v>
      </c>
      <c r="L1097" s="91" t="s">
        <v>10162</v>
      </c>
      <c r="M1097" s="91" t="str">
        <f>+IFERROR(VLOOKUP($K1097,'[2]NHÂN VIÊN'!$H:$I,2,0),"")</f>
        <v>Dương Thị Kim Hồng</v>
      </c>
      <c r="N1097" s="92" t="s">
        <v>1837</v>
      </c>
      <c r="O1097" s="82"/>
    </row>
    <row r="1098" spans="1:15" hidden="1" x14ac:dyDescent="0.25">
      <c r="A1098" s="90" t="s">
        <v>11421</v>
      </c>
      <c r="B1098" s="89" t="s">
        <v>11420</v>
      </c>
      <c r="C1098" s="90" t="s">
        <v>11422</v>
      </c>
      <c r="D1098" s="90" t="s">
        <v>11423</v>
      </c>
      <c r="E1098" s="90" t="s">
        <v>3038</v>
      </c>
      <c r="F1098" s="90" t="s">
        <v>7598</v>
      </c>
      <c r="G1098" s="90" t="s">
        <v>7598</v>
      </c>
      <c r="H1098" s="91" t="s">
        <v>7425</v>
      </c>
      <c r="I1098" s="91" t="str">
        <f>+IFERROR(VLOOKUP($H1098,'[2]NHÂN VIÊN'!$B:$C,2,0),"")</f>
        <v>Trần Cao Hoàng Tâm</v>
      </c>
      <c r="J1098" s="91" t="str">
        <f t="shared" si="20"/>
        <v>CO</v>
      </c>
      <c r="K1098" s="91" t="s">
        <v>552</v>
      </c>
      <c r="L1098" s="91" t="s">
        <v>10162</v>
      </c>
      <c r="M1098" s="91" t="str">
        <f>+IFERROR(VLOOKUP($K1098,'[2]NHÂN VIÊN'!$H:$I,2,0),"")</f>
        <v>Dương Thị Kim Hồng</v>
      </c>
      <c r="N1098" s="92" t="s">
        <v>1837</v>
      </c>
      <c r="O1098" s="82"/>
    </row>
    <row r="1099" spans="1:15" hidden="1" x14ac:dyDescent="0.25">
      <c r="A1099" s="90" t="s">
        <v>11425</v>
      </c>
      <c r="B1099" s="89" t="s">
        <v>11424</v>
      </c>
      <c r="C1099" s="90" t="s">
        <v>11426</v>
      </c>
      <c r="D1099" s="90" t="s">
        <v>11427</v>
      </c>
      <c r="E1099" s="90" t="s">
        <v>3038</v>
      </c>
      <c r="F1099" s="90" t="s">
        <v>7424</v>
      </c>
      <c r="G1099" s="90" t="s">
        <v>7424</v>
      </c>
      <c r="H1099" s="91" t="s">
        <v>7425</v>
      </c>
      <c r="I1099" s="91" t="str">
        <f>+IFERROR(VLOOKUP($H1099,'[2]NHÂN VIÊN'!$B:$C,2,0),"")</f>
        <v>Trần Cao Hoàng Tâm</v>
      </c>
      <c r="J1099" s="91" t="str">
        <f t="shared" si="20"/>
        <v>CO</v>
      </c>
      <c r="K1099" s="91" t="s">
        <v>552</v>
      </c>
      <c r="L1099" s="91" t="s">
        <v>10162</v>
      </c>
      <c r="M1099" s="91" t="str">
        <f>+IFERROR(VLOOKUP($K1099,'[2]NHÂN VIÊN'!$H:$I,2,0),"")</f>
        <v>Dương Thị Kim Hồng</v>
      </c>
      <c r="N1099" s="92" t="s">
        <v>1837</v>
      </c>
      <c r="O1099" s="82"/>
    </row>
    <row r="1100" spans="1:15" hidden="1" x14ac:dyDescent="0.25">
      <c r="A1100" s="90" t="s">
        <v>11429</v>
      </c>
      <c r="B1100" s="89" t="s">
        <v>11428</v>
      </c>
      <c r="C1100" s="90" t="s">
        <v>11430</v>
      </c>
      <c r="D1100" s="90" t="s">
        <v>11431</v>
      </c>
      <c r="E1100" s="90" t="s">
        <v>3038</v>
      </c>
      <c r="F1100" s="90"/>
      <c r="G1100" s="90" t="s">
        <v>7572</v>
      </c>
      <c r="H1100" s="91" t="s">
        <v>1837</v>
      </c>
      <c r="I1100" s="91" t="str">
        <f>+IFERROR(VLOOKUP($H1100,'[2]NHÂN VIÊN'!$B:$C,2,0),"")</f>
        <v/>
      </c>
      <c r="J1100" s="91" t="str">
        <f t="shared" si="20"/>
        <v>CO</v>
      </c>
      <c r="K1100" s="91" t="s">
        <v>552</v>
      </c>
      <c r="L1100" s="91" t="s">
        <v>10162</v>
      </c>
      <c r="M1100" s="91" t="str">
        <f>+IFERROR(VLOOKUP($K1100,'[2]NHÂN VIÊN'!$H:$I,2,0),"")</f>
        <v>Dương Thị Kim Hồng</v>
      </c>
      <c r="N1100" s="92" t="s">
        <v>1837</v>
      </c>
      <c r="O1100" s="82"/>
    </row>
    <row r="1101" spans="1:15" hidden="1" x14ac:dyDescent="0.25">
      <c r="A1101" s="90" t="s">
        <v>11433</v>
      </c>
      <c r="B1101" s="89" t="s">
        <v>11432</v>
      </c>
      <c r="C1101" s="90" t="s">
        <v>11434</v>
      </c>
      <c r="D1101" s="90" t="s">
        <v>11435</v>
      </c>
      <c r="E1101" s="90" t="s">
        <v>3038</v>
      </c>
      <c r="F1101" s="90"/>
      <c r="G1101" s="90" t="s">
        <v>8187</v>
      </c>
      <c r="H1101" s="91" t="s">
        <v>1837</v>
      </c>
      <c r="I1101" s="91" t="str">
        <f>+IFERROR(VLOOKUP($H1101,'[2]NHÂN VIÊN'!$B:$C,2,0),"")</f>
        <v/>
      </c>
      <c r="J1101" s="91" t="str">
        <f t="shared" si="20"/>
        <v>CO</v>
      </c>
      <c r="K1101" s="91" t="s">
        <v>552</v>
      </c>
      <c r="L1101" s="91" t="s">
        <v>10162</v>
      </c>
      <c r="M1101" s="91" t="str">
        <f>+IFERROR(VLOOKUP($K1101,'[2]NHÂN VIÊN'!$H:$I,2,0),"")</f>
        <v>Dương Thị Kim Hồng</v>
      </c>
      <c r="N1101" s="92" t="s">
        <v>1837</v>
      </c>
      <c r="O1101" s="82"/>
    </row>
    <row r="1102" spans="1:15" hidden="1" x14ac:dyDescent="0.25">
      <c r="A1102" s="90" t="s">
        <v>11437</v>
      </c>
      <c r="B1102" s="89" t="s">
        <v>11436</v>
      </c>
      <c r="C1102" s="90" t="s">
        <v>11438</v>
      </c>
      <c r="D1102" s="90" t="s">
        <v>11439</v>
      </c>
      <c r="E1102" s="90" t="s">
        <v>3038</v>
      </c>
      <c r="F1102" s="90"/>
      <c r="G1102" s="90" t="s">
        <v>7607</v>
      </c>
      <c r="H1102" s="91" t="s">
        <v>1837</v>
      </c>
      <c r="I1102" s="91" t="str">
        <f>+IFERROR(VLOOKUP($H1102,'[2]NHÂN VIÊN'!$B:$C,2,0),"")</f>
        <v/>
      </c>
      <c r="J1102" s="91" t="str">
        <f t="shared" si="20"/>
        <v>CO</v>
      </c>
      <c r="K1102" s="91" t="s">
        <v>552</v>
      </c>
      <c r="L1102" s="91" t="s">
        <v>10162</v>
      </c>
      <c r="M1102" s="91" t="str">
        <f>+IFERROR(VLOOKUP($K1102,'[2]NHÂN VIÊN'!$H:$I,2,0),"")</f>
        <v>Dương Thị Kim Hồng</v>
      </c>
      <c r="N1102" s="92" t="s">
        <v>1837</v>
      </c>
      <c r="O1102" s="82"/>
    </row>
    <row r="1103" spans="1:15" hidden="1" x14ac:dyDescent="0.25">
      <c r="A1103" s="90" t="s">
        <v>11441</v>
      </c>
      <c r="B1103" s="89" t="s">
        <v>11440</v>
      </c>
      <c r="C1103" s="90" t="s">
        <v>11442</v>
      </c>
      <c r="D1103" s="90" t="s">
        <v>11443</v>
      </c>
      <c r="E1103" s="90" t="s">
        <v>3038</v>
      </c>
      <c r="F1103" s="90"/>
      <c r="G1103" s="90" t="s">
        <v>7674</v>
      </c>
      <c r="H1103" s="91" t="s">
        <v>1837</v>
      </c>
      <c r="I1103" s="91" t="str">
        <f>+IFERROR(VLOOKUP($H1103,'[2]NHÂN VIÊN'!$B:$C,2,0),"")</f>
        <v/>
      </c>
      <c r="J1103" s="91" t="str">
        <f t="shared" si="20"/>
        <v>CO</v>
      </c>
      <c r="K1103" s="91" t="s">
        <v>552</v>
      </c>
      <c r="L1103" s="91" t="s">
        <v>10162</v>
      </c>
      <c r="M1103" s="91" t="str">
        <f>+IFERROR(VLOOKUP($K1103,'[2]NHÂN VIÊN'!$H:$I,2,0),"")</f>
        <v>Dương Thị Kim Hồng</v>
      </c>
      <c r="N1103" s="92" t="s">
        <v>1837</v>
      </c>
      <c r="O1103" s="82"/>
    </row>
    <row r="1104" spans="1:15" hidden="1" x14ac:dyDescent="0.25">
      <c r="A1104" s="90" t="s">
        <v>11445</v>
      </c>
      <c r="B1104" s="89" t="s">
        <v>11444</v>
      </c>
      <c r="C1104" s="90" t="s">
        <v>11446</v>
      </c>
      <c r="D1104" s="90" t="s">
        <v>11447</v>
      </c>
      <c r="E1104" s="90" t="s">
        <v>10160</v>
      </c>
      <c r="F1104" s="90"/>
      <c r="G1104" s="90" t="s">
        <v>7567</v>
      </c>
      <c r="H1104" s="91" t="s">
        <v>1837</v>
      </c>
      <c r="I1104" s="91" t="str">
        <f>+IFERROR(VLOOKUP($H1104,'[2]NHÂN VIÊN'!$B:$C,2,0),"")</f>
        <v/>
      </c>
      <c r="J1104" s="91" t="str">
        <f t="shared" si="20"/>
        <v>CO</v>
      </c>
      <c r="K1104" s="91" t="s">
        <v>552</v>
      </c>
      <c r="L1104" s="91" t="s">
        <v>10162</v>
      </c>
      <c r="M1104" s="91" t="str">
        <f>+IFERROR(VLOOKUP($K1104,'[2]NHÂN VIÊN'!$H:$I,2,0),"")</f>
        <v>Dương Thị Kim Hồng</v>
      </c>
      <c r="N1104" s="92" t="s">
        <v>1837</v>
      </c>
      <c r="O1104" s="82"/>
    </row>
    <row r="1105" spans="1:15" hidden="1" x14ac:dyDescent="0.25">
      <c r="A1105" s="90" t="s">
        <v>11449</v>
      </c>
      <c r="B1105" s="89" t="s">
        <v>11448</v>
      </c>
      <c r="C1105" s="90" t="s">
        <v>11450</v>
      </c>
      <c r="D1105" s="90" t="s">
        <v>11451</v>
      </c>
      <c r="E1105" s="90" t="s">
        <v>3038</v>
      </c>
      <c r="F1105" s="90"/>
      <c r="G1105" s="90" t="s">
        <v>7790</v>
      </c>
      <c r="H1105" s="91" t="s">
        <v>1837</v>
      </c>
      <c r="I1105" s="91" t="str">
        <f>+IFERROR(VLOOKUP($H1105,'[2]NHÂN VIÊN'!$B:$C,2,0),"")</f>
        <v/>
      </c>
      <c r="J1105" s="91" t="str">
        <f t="shared" si="20"/>
        <v>CO</v>
      </c>
      <c r="K1105" s="91" t="s">
        <v>552</v>
      </c>
      <c r="L1105" s="91" t="s">
        <v>10162</v>
      </c>
      <c r="M1105" s="91" t="str">
        <f>+IFERROR(VLOOKUP($K1105,'[2]NHÂN VIÊN'!$H:$I,2,0),"")</f>
        <v>Dương Thị Kim Hồng</v>
      </c>
      <c r="N1105" s="92" t="s">
        <v>1837</v>
      </c>
      <c r="O1105" s="82"/>
    </row>
    <row r="1106" spans="1:15" hidden="1" x14ac:dyDescent="0.25">
      <c r="A1106" s="90" t="s">
        <v>11453</v>
      </c>
      <c r="B1106" s="89" t="s">
        <v>11452</v>
      </c>
      <c r="C1106" s="90" t="s">
        <v>11454</v>
      </c>
      <c r="D1106" s="90" t="s">
        <v>11455</v>
      </c>
      <c r="E1106" s="90" t="s">
        <v>3038</v>
      </c>
      <c r="F1106" s="90" t="s">
        <v>7401</v>
      </c>
      <c r="G1106" s="90" t="s">
        <v>7402</v>
      </c>
      <c r="H1106" s="91" t="s">
        <v>7403</v>
      </c>
      <c r="I1106" s="91" t="str">
        <f>+IFERROR(VLOOKUP($H1106,'[2]NHÂN VIÊN'!$B:$C,2,0),"")</f>
        <v>Hứa Thị Ngọc Thơ</v>
      </c>
      <c r="J1106" s="91" t="str">
        <f t="shared" si="20"/>
        <v>CO</v>
      </c>
      <c r="K1106" s="91" t="s">
        <v>552</v>
      </c>
      <c r="L1106" s="91" t="s">
        <v>10162</v>
      </c>
      <c r="M1106" s="91" t="str">
        <f>+IFERROR(VLOOKUP($K1106,'[2]NHÂN VIÊN'!$H:$I,2,0),"")</f>
        <v>Dương Thị Kim Hồng</v>
      </c>
      <c r="N1106" s="92" t="s">
        <v>1837</v>
      </c>
      <c r="O1106" s="82"/>
    </row>
    <row r="1107" spans="1:15" hidden="1" x14ac:dyDescent="0.25">
      <c r="A1107" s="90" t="s">
        <v>11457</v>
      </c>
      <c r="B1107" s="89" t="s">
        <v>11456</v>
      </c>
      <c r="C1107" s="90" t="s">
        <v>11458</v>
      </c>
      <c r="D1107" s="90" t="s">
        <v>11459</v>
      </c>
      <c r="E1107" s="90" t="s">
        <v>3038</v>
      </c>
      <c r="F1107" s="90"/>
      <c r="G1107" s="90" t="s">
        <v>10352</v>
      </c>
      <c r="H1107" s="91" t="s">
        <v>1837</v>
      </c>
      <c r="I1107" s="91" t="str">
        <f>+IFERROR(VLOOKUP($H1107,'[2]NHÂN VIÊN'!$B:$C,2,0),"")</f>
        <v/>
      </c>
      <c r="J1107" s="91" t="str">
        <f t="shared" si="20"/>
        <v>CO</v>
      </c>
      <c r="K1107" s="91" t="s">
        <v>552</v>
      </c>
      <c r="L1107" s="91" t="s">
        <v>10162</v>
      </c>
      <c r="M1107" s="91" t="str">
        <f>+IFERROR(VLOOKUP($K1107,'[2]NHÂN VIÊN'!$H:$I,2,0),"")</f>
        <v>Dương Thị Kim Hồng</v>
      </c>
      <c r="N1107" s="92" t="s">
        <v>1837</v>
      </c>
      <c r="O1107" s="82"/>
    </row>
    <row r="1108" spans="1:15" hidden="1" x14ac:dyDescent="0.25">
      <c r="A1108" s="90" t="s">
        <v>11461</v>
      </c>
      <c r="B1108" s="89" t="s">
        <v>11460</v>
      </c>
      <c r="C1108" s="90" t="s">
        <v>11462</v>
      </c>
      <c r="D1108" s="90" t="s">
        <v>11463</v>
      </c>
      <c r="E1108" s="90" t="s">
        <v>3038</v>
      </c>
      <c r="F1108" s="90"/>
      <c r="G1108" s="90" t="s">
        <v>10199</v>
      </c>
      <c r="H1108" s="91" t="s">
        <v>1837</v>
      </c>
      <c r="I1108" s="91" t="str">
        <f>+IFERROR(VLOOKUP($H1108,'[2]NHÂN VIÊN'!$B:$C,2,0),"")</f>
        <v/>
      </c>
      <c r="J1108" s="91" t="str">
        <f t="shared" si="20"/>
        <v>CO</v>
      </c>
      <c r="K1108" s="91" t="s">
        <v>552</v>
      </c>
      <c r="L1108" s="91" t="s">
        <v>10162</v>
      </c>
      <c r="M1108" s="91" t="str">
        <f>+IFERROR(VLOOKUP($K1108,'[2]NHÂN VIÊN'!$H:$I,2,0),"")</f>
        <v>Dương Thị Kim Hồng</v>
      </c>
      <c r="N1108" s="92" t="s">
        <v>1837</v>
      </c>
      <c r="O1108" s="82"/>
    </row>
    <row r="1109" spans="1:15" hidden="1" x14ac:dyDescent="0.25">
      <c r="A1109" s="90" t="s">
        <v>11465</v>
      </c>
      <c r="B1109" s="89" t="s">
        <v>11464</v>
      </c>
      <c r="C1109" s="90" t="s">
        <v>11466</v>
      </c>
      <c r="D1109" s="90" t="s">
        <v>11467</v>
      </c>
      <c r="E1109" s="90" t="s">
        <v>3038</v>
      </c>
      <c r="F1109" s="90"/>
      <c r="G1109" s="90" t="s">
        <v>11468</v>
      </c>
      <c r="H1109" s="91" t="s">
        <v>1837</v>
      </c>
      <c r="I1109" s="91" t="str">
        <f>+IFERROR(VLOOKUP($H1109,'[2]NHÂN VIÊN'!$B:$C,2,0),"")</f>
        <v/>
      </c>
      <c r="J1109" s="91" t="str">
        <f t="shared" si="20"/>
        <v>CO</v>
      </c>
      <c r="K1109" s="91" t="s">
        <v>552</v>
      </c>
      <c r="L1109" s="91" t="s">
        <v>10162</v>
      </c>
      <c r="M1109" s="91" t="str">
        <f>+IFERROR(VLOOKUP($K1109,'[2]NHÂN VIÊN'!$H:$I,2,0),"")</f>
        <v>Dương Thị Kim Hồng</v>
      </c>
      <c r="N1109" s="92" t="s">
        <v>1837</v>
      </c>
      <c r="O1109" s="82"/>
    </row>
    <row r="1110" spans="1:15" hidden="1" x14ac:dyDescent="0.25">
      <c r="A1110" s="90" t="s">
        <v>11470</v>
      </c>
      <c r="B1110" s="89" t="s">
        <v>11469</v>
      </c>
      <c r="C1110" s="90" t="s">
        <v>11471</v>
      </c>
      <c r="D1110" s="90" t="s">
        <v>11472</v>
      </c>
      <c r="E1110" s="90" t="s">
        <v>3038</v>
      </c>
      <c r="F1110" s="90" t="s">
        <v>7598</v>
      </c>
      <c r="G1110" s="90" t="s">
        <v>7598</v>
      </c>
      <c r="H1110" s="91" t="s">
        <v>7425</v>
      </c>
      <c r="I1110" s="91" t="str">
        <f>+IFERROR(VLOOKUP($H1110,'[2]NHÂN VIÊN'!$B:$C,2,0),"")</f>
        <v>Trần Cao Hoàng Tâm</v>
      </c>
      <c r="J1110" s="91" t="str">
        <f t="shared" si="20"/>
        <v>CO</v>
      </c>
      <c r="K1110" s="91" t="s">
        <v>552</v>
      </c>
      <c r="L1110" s="91" t="s">
        <v>10162</v>
      </c>
      <c r="M1110" s="91" t="str">
        <f>+IFERROR(VLOOKUP($K1110,'[2]NHÂN VIÊN'!$H:$I,2,0),"")</f>
        <v>Dương Thị Kim Hồng</v>
      </c>
      <c r="N1110" s="92" t="s">
        <v>1837</v>
      </c>
      <c r="O1110" s="82"/>
    </row>
    <row r="1111" spans="1:15" hidden="1" x14ac:dyDescent="0.25">
      <c r="A1111" s="90" t="s">
        <v>11474</v>
      </c>
      <c r="B1111" s="89" t="s">
        <v>11473</v>
      </c>
      <c r="C1111" s="90" t="s">
        <v>11475</v>
      </c>
      <c r="D1111" s="90" t="s">
        <v>11476</v>
      </c>
      <c r="E1111" s="90" t="s">
        <v>3038</v>
      </c>
      <c r="F1111" s="90" t="s">
        <v>7938</v>
      </c>
      <c r="G1111" s="90" t="s">
        <v>7402</v>
      </c>
      <c r="H1111" s="91" t="s">
        <v>7436</v>
      </c>
      <c r="I1111" s="91" t="str">
        <f>+IFERROR(VLOOKUP($H1111,'[2]NHÂN VIÊN'!$B:$C,2,0),"")</f>
        <v>Nguyễn Quốc Thái</v>
      </c>
      <c r="J1111" s="91" t="str">
        <f t="shared" si="20"/>
        <v>CO</v>
      </c>
      <c r="K1111" s="91" t="s">
        <v>552</v>
      </c>
      <c r="L1111" s="91" t="s">
        <v>10162</v>
      </c>
      <c r="M1111" s="91" t="str">
        <f>+IFERROR(VLOOKUP($K1111,'[2]NHÂN VIÊN'!$H:$I,2,0),"")</f>
        <v>Dương Thị Kim Hồng</v>
      </c>
      <c r="N1111" s="92" t="s">
        <v>1837</v>
      </c>
      <c r="O1111" s="82"/>
    </row>
    <row r="1112" spans="1:15" hidden="1" x14ac:dyDescent="0.25">
      <c r="A1112" s="90" t="s">
        <v>11478</v>
      </c>
      <c r="B1112" s="89" t="s">
        <v>11477</v>
      </c>
      <c r="C1112" s="90" t="s">
        <v>11479</v>
      </c>
      <c r="D1112" s="90" t="s">
        <v>11480</v>
      </c>
      <c r="E1112" s="90" t="s">
        <v>3038</v>
      </c>
      <c r="F1112" s="90"/>
      <c r="G1112" s="90" t="s">
        <v>7553</v>
      </c>
      <c r="H1112" s="91" t="s">
        <v>1837</v>
      </c>
      <c r="I1112" s="91" t="str">
        <f>+IFERROR(VLOOKUP($H1112,'[2]NHÂN VIÊN'!$B:$C,2,0),"")</f>
        <v/>
      </c>
      <c r="J1112" s="91" t="str">
        <f t="shared" si="20"/>
        <v>CO</v>
      </c>
      <c r="K1112" s="91" t="s">
        <v>552</v>
      </c>
      <c r="L1112" s="91" t="s">
        <v>10162</v>
      </c>
      <c r="M1112" s="91" t="str">
        <f>+IFERROR(VLOOKUP($K1112,'[2]NHÂN VIÊN'!$H:$I,2,0),"")</f>
        <v>Dương Thị Kim Hồng</v>
      </c>
      <c r="N1112" s="92" t="s">
        <v>1837</v>
      </c>
      <c r="O1112" s="82"/>
    </row>
    <row r="1113" spans="1:15" hidden="1" x14ac:dyDescent="0.25">
      <c r="A1113" s="90" t="s">
        <v>11482</v>
      </c>
      <c r="B1113" s="89" t="s">
        <v>11481</v>
      </c>
      <c r="C1113" s="90" t="s">
        <v>11483</v>
      </c>
      <c r="D1113" s="90" t="s">
        <v>11484</v>
      </c>
      <c r="E1113" s="90" t="s">
        <v>3038</v>
      </c>
      <c r="F1113" s="90"/>
      <c r="G1113" s="90" t="s">
        <v>8187</v>
      </c>
      <c r="H1113" s="91" t="s">
        <v>1837</v>
      </c>
      <c r="I1113" s="91" t="str">
        <f>+IFERROR(VLOOKUP($H1113,'[2]NHÂN VIÊN'!$B:$C,2,0),"")</f>
        <v/>
      </c>
      <c r="J1113" s="91" t="str">
        <f t="shared" si="20"/>
        <v>CO</v>
      </c>
      <c r="K1113" s="91" t="s">
        <v>552</v>
      </c>
      <c r="L1113" s="91" t="s">
        <v>10162</v>
      </c>
      <c r="M1113" s="91" t="str">
        <f>+IFERROR(VLOOKUP($K1113,'[2]NHÂN VIÊN'!$H:$I,2,0),"")</f>
        <v>Dương Thị Kim Hồng</v>
      </c>
      <c r="N1113" s="92" t="s">
        <v>1837</v>
      </c>
      <c r="O1113" s="82"/>
    </row>
    <row r="1114" spans="1:15" hidden="1" x14ac:dyDescent="0.25">
      <c r="A1114" s="90" t="s">
        <v>11486</v>
      </c>
      <c r="B1114" s="89" t="s">
        <v>11485</v>
      </c>
      <c r="C1114" s="90" t="s">
        <v>11487</v>
      </c>
      <c r="D1114" s="90" t="s">
        <v>11488</v>
      </c>
      <c r="E1114" s="90" t="s">
        <v>3038</v>
      </c>
      <c r="F1114" s="90"/>
      <c r="G1114" s="90" t="s">
        <v>7572</v>
      </c>
      <c r="H1114" s="91" t="s">
        <v>1837</v>
      </c>
      <c r="I1114" s="91" t="str">
        <f>+IFERROR(VLOOKUP($H1114,'[2]NHÂN VIÊN'!$B:$C,2,0),"")</f>
        <v/>
      </c>
      <c r="J1114" s="91" t="str">
        <f t="shared" si="20"/>
        <v>CO</v>
      </c>
      <c r="K1114" s="91" t="s">
        <v>552</v>
      </c>
      <c r="L1114" s="91" t="s">
        <v>10162</v>
      </c>
      <c r="M1114" s="91" t="str">
        <f>+IFERROR(VLOOKUP($K1114,'[2]NHÂN VIÊN'!$H:$I,2,0),"")</f>
        <v>Dương Thị Kim Hồng</v>
      </c>
      <c r="N1114" s="92" t="s">
        <v>1837</v>
      </c>
      <c r="O1114" s="82"/>
    </row>
    <row r="1115" spans="1:15" hidden="1" x14ac:dyDescent="0.25">
      <c r="A1115" s="90" t="s">
        <v>11490</v>
      </c>
      <c r="B1115" s="89" t="s">
        <v>11489</v>
      </c>
      <c r="C1115" s="90" t="s">
        <v>11491</v>
      </c>
      <c r="D1115" s="90" t="s">
        <v>11492</v>
      </c>
      <c r="E1115" s="90" t="s">
        <v>3038</v>
      </c>
      <c r="F1115" s="90"/>
      <c r="G1115" s="90" t="s">
        <v>10352</v>
      </c>
      <c r="H1115" s="91" t="s">
        <v>1837</v>
      </c>
      <c r="I1115" s="91" t="str">
        <f>+IFERROR(VLOOKUP($H1115,'[2]NHÂN VIÊN'!$B:$C,2,0),"")</f>
        <v/>
      </c>
      <c r="J1115" s="91" t="str">
        <f t="shared" si="20"/>
        <v>CO</v>
      </c>
      <c r="K1115" s="91" t="s">
        <v>552</v>
      </c>
      <c r="L1115" s="91" t="s">
        <v>10162</v>
      </c>
      <c r="M1115" s="91" t="str">
        <f>+IFERROR(VLOOKUP($K1115,'[2]NHÂN VIÊN'!$H:$I,2,0),"")</f>
        <v>Dương Thị Kim Hồng</v>
      </c>
      <c r="N1115" s="92" t="s">
        <v>1837</v>
      </c>
      <c r="O1115" s="82"/>
    </row>
    <row r="1116" spans="1:15" hidden="1" x14ac:dyDescent="0.25">
      <c r="A1116" s="90" t="s">
        <v>11494</v>
      </c>
      <c r="B1116" s="89" t="s">
        <v>11493</v>
      </c>
      <c r="C1116" s="90" t="s">
        <v>11495</v>
      </c>
      <c r="D1116" s="90" t="s">
        <v>11496</v>
      </c>
      <c r="E1116" s="90" t="s">
        <v>3038</v>
      </c>
      <c r="F1116" s="90"/>
      <c r="G1116" s="90" t="s">
        <v>7674</v>
      </c>
      <c r="H1116" s="91" t="s">
        <v>1837</v>
      </c>
      <c r="I1116" s="91" t="str">
        <f>+IFERROR(VLOOKUP($H1116,'[2]NHÂN VIÊN'!$B:$C,2,0),"")</f>
        <v/>
      </c>
      <c r="J1116" s="91" t="str">
        <f t="shared" si="20"/>
        <v>CO</v>
      </c>
      <c r="K1116" s="91" t="s">
        <v>552</v>
      </c>
      <c r="L1116" s="91" t="s">
        <v>10162</v>
      </c>
      <c r="M1116" s="91" t="str">
        <f>+IFERROR(VLOOKUP($K1116,'[2]NHÂN VIÊN'!$H:$I,2,0),"")</f>
        <v>Dương Thị Kim Hồng</v>
      </c>
      <c r="N1116" s="92" t="s">
        <v>1837</v>
      </c>
      <c r="O1116" s="82"/>
    </row>
    <row r="1117" spans="1:15" hidden="1" x14ac:dyDescent="0.25">
      <c r="A1117" s="90" t="s">
        <v>11498</v>
      </c>
      <c r="B1117" s="89" t="s">
        <v>11497</v>
      </c>
      <c r="C1117" s="90" t="s">
        <v>11499</v>
      </c>
      <c r="D1117" s="90" t="s">
        <v>11500</v>
      </c>
      <c r="E1117" s="90" t="s">
        <v>3038</v>
      </c>
      <c r="F1117" s="90"/>
      <c r="G1117" s="90" t="s">
        <v>10335</v>
      </c>
      <c r="H1117" s="91" t="s">
        <v>1837</v>
      </c>
      <c r="I1117" s="91" t="str">
        <f>+IFERROR(VLOOKUP($H1117,'[2]NHÂN VIÊN'!$B:$C,2,0),"")</f>
        <v/>
      </c>
      <c r="J1117" s="91" t="str">
        <f t="shared" si="20"/>
        <v>CO</v>
      </c>
      <c r="K1117" s="91" t="s">
        <v>552</v>
      </c>
      <c r="L1117" s="91" t="s">
        <v>10162</v>
      </c>
      <c r="M1117" s="91" t="str">
        <f>+IFERROR(VLOOKUP($K1117,'[2]NHÂN VIÊN'!$H:$I,2,0),"")</f>
        <v>Dương Thị Kim Hồng</v>
      </c>
      <c r="N1117" s="92" t="s">
        <v>1837</v>
      </c>
      <c r="O1117" s="82"/>
    </row>
    <row r="1118" spans="1:15" hidden="1" x14ac:dyDescent="0.25">
      <c r="A1118" s="90" t="s">
        <v>11502</v>
      </c>
      <c r="B1118" s="89" t="s">
        <v>11501</v>
      </c>
      <c r="C1118" s="90" t="s">
        <v>11503</v>
      </c>
      <c r="D1118" s="90" t="s">
        <v>11504</v>
      </c>
      <c r="E1118" s="90" t="s">
        <v>3038</v>
      </c>
      <c r="F1118" s="90"/>
      <c r="G1118" s="90" t="s">
        <v>11505</v>
      </c>
      <c r="H1118" s="91" t="s">
        <v>1837</v>
      </c>
      <c r="I1118" s="91" t="str">
        <f>+IFERROR(VLOOKUP($H1118,'[2]NHÂN VIÊN'!$B:$C,2,0),"")</f>
        <v/>
      </c>
      <c r="J1118" s="91" t="str">
        <f t="shared" si="20"/>
        <v>CO</v>
      </c>
      <c r="K1118" s="91" t="s">
        <v>552</v>
      </c>
      <c r="L1118" s="91" t="s">
        <v>10162</v>
      </c>
      <c r="M1118" s="91" t="str">
        <f>+IFERROR(VLOOKUP($K1118,'[2]NHÂN VIÊN'!$H:$I,2,0),"")</f>
        <v>Dương Thị Kim Hồng</v>
      </c>
      <c r="N1118" s="92" t="s">
        <v>1837</v>
      </c>
      <c r="O1118" s="82"/>
    </row>
    <row r="1119" spans="1:15" hidden="1" x14ac:dyDescent="0.25">
      <c r="A1119" s="90" t="s">
        <v>11507</v>
      </c>
      <c r="B1119" s="89" t="s">
        <v>11506</v>
      </c>
      <c r="C1119" s="90" t="s">
        <v>11508</v>
      </c>
      <c r="D1119" s="90" t="s">
        <v>11509</v>
      </c>
      <c r="E1119" s="90" t="s">
        <v>3038</v>
      </c>
      <c r="F1119" s="90"/>
      <c r="G1119" s="90" t="s">
        <v>10352</v>
      </c>
      <c r="H1119" s="91" t="s">
        <v>1837</v>
      </c>
      <c r="I1119" s="91" t="str">
        <f>+IFERROR(VLOOKUP($H1119,'[2]NHÂN VIÊN'!$B:$C,2,0),"")</f>
        <v/>
      </c>
      <c r="J1119" s="91" t="str">
        <f t="shared" si="20"/>
        <v>CO</v>
      </c>
      <c r="K1119" s="91" t="s">
        <v>552</v>
      </c>
      <c r="L1119" s="91" t="s">
        <v>10162</v>
      </c>
      <c r="M1119" s="91" t="str">
        <f>+IFERROR(VLOOKUP($K1119,'[2]NHÂN VIÊN'!$H:$I,2,0),"")</f>
        <v>Dương Thị Kim Hồng</v>
      </c>
      <c r="N1119" s="92" t="s">
        <v>1837</v>
      </c>
      <c r="O1119" s="82"/>
    </row>
    <row r="1120" spans="1:15" hidden="1" x14ac:dyDescent="0.25">
      <c r="A1120" s="90" t="s">
        <v>11511</v>
      </c>
      <c r="B1120" s="89" t="s">
        <v>11510</v>
      </c>
      <c r="C1120" s="90" t="s">
        <v>11512</v>
      </c>
      <c r="D1120" s="90" t="s">
        <v>11513</v>
      </c>
      <c r="E1120" s="90" t="s">
        <v>3038</v>
      </c>
      <c r="F1120" s="90"/>
      <c r="G1120" s="90" t="s">
        <v>7499</v>
      </c>
      <c r="H1120" s="91" t="s">
        <v>1837</v>
      </c>
      <c r="I1120" s="91" t="str">
        <f>+IFERROR(VLOOKUP($H1120,'[2]NHÂN VIÊN'!$B:$C,2,0),"")</f>
        <v/>
      </c>
      <c r="J1120" s="91" t="str">
        <f t="shared" si="20"/>
        <v>CO</v>
      </c>
      <c r="K1120" s="91" t="s">
        <v>552</v>
      </c>
      <c r="L1120" s="91" t="s">
        <v>10162</v>
      </c>
      <c r="M1120" s="91" t="str">
        <f>+IFERROR(VLOOKUP($K1120,'[2]NHÂN VIÊN'!$H:$I,2,0),"")</f>
        <v>Dương Thị Kim Hồng</v>
      </c>
      <c r="N1120" s="92" t="s">
        <v>1837</v>
      </c>
      <c r="O1120" s="82"/>
    </row>
    <row r="1121" spans="1:15" hidden="1" x14ac:dyDescent="0.25">
      <c r="A1121" s="90" t="s">
        <v>11515</v>
      </c>
      <c r="B1121" s="89" t="s">
        <v>11514</v>
      </c>
      <c r="C1121" s="90" t="s">
        <v>11516</v>
      </c>
      <c r="D1121" s="90" t="s">
        <v>11517</v>
      </c>
      <c r="E1121" s="90" t="s">
        <v>3038</v>
      </c>
      <c r="F1121" s="90"/>
      <c r="G1121" s="90" t="s">
        <v>7649</v>
      </c>
      <c r="H1121" s="91" t="s">
        <v>1837</v>
      </c>
      <c r="I1121" s="91" t="str">
        <f>+IFERROR(VLOOKUP($H1121,'[2]NHÂN VIÊN'!$B:$C,2,0),"")</f>
        <v/>
      </c>
      <c r="J1121" s="91" t="str">
        <f t="shared" si="20"/>
        <v>CO</v>
      </c>
      <c r="K1121" s="91" t="s">
        <v>552</v>
      </c>
      <c r="L1121" s="91" t="s">
        <v>10162</v>
      </c>
      <c r="M1121" s="91" t="str">
        <f>+IFERROR(VLOOKUP($K1121,'[2]NHÂN VIÊN'!$H:$I,2,0),"")</f>
        <v>Dương Thị Kim Hồng</v>
      </c>
      <c r="N1121" s="92" t="s">
        <v>1837</v>
      </c>
      <c r="O1121" s="82"/>
    </row>
    <row r="1122" spans="1:15" hidden="1" x14ac:dyDescent="0.25">
      <c r="A1122" s="90" t="s">
        <v>11519</v>
      </c>
      <c r="B1122" s="89" t="s">
        <v>11518</v>
      </c>
      <c r="C1122" s="90" t="s">
        <v>11520</v>
      </c>
      <c r="D1122" s="90" t="s">
        <v>11521</v>
      </c>
      <c r="E1122" s="90" t="s">
        <v>3038</v>
      </c>
      <c r="F1122" s="90" t="s">
        <v>7499</v>
      </c>
      <c r="G1122" s="90" t="s">
        <v>7402</v>
      </c>
      <c r="H1122" s="91" t="s">
        <v>7436</v>
      </c>
      <c r="I1122" s="91" t="str">
        <f>+IFERROR(VLOOKUP($H1122,'[2]NHÂN VIÊN'!$B:$C,2,0),"")</f>
        <v>Nguyễn Quốc Thái</v>
      </c>
      <c r="J1122" s="91" t="str">
        <f t="shared" si="20"/>
        <v>CO</v>
      </c>
      <c r="K1122" s="91" t="s">
        <v>552</v>
      </c>
      <c r="L1122" s="91" t="s">
        <v>10162</v>
      </c>
      <c r="M1122" s="91" t="str">
        <f>+IFERROR(VLOOKUP($K1122,'[2]NHÂN VIÊN'!$H:$I,2,0),"")</f>
        <v>Dương Thị Kim Hồng</v>
      </c>
      <c r="N1122" s="92" t="s">
        <v>1837</v>
      </c>
      <c r="O1122" s="82"/>
    </row>
    <row r="1123" spans="1:15" hidden="1" x14ac:dyDescent="0.25">
      <c r="A1123" s="90" t="s">
        <v>11523</v>
      </c>
      <c r="B1123" s="89" t="s">
        <v>11522</v>
      </c>
      <c r="C1123" s="90" t="s">
        <v>11524</v>
      </c>
      <c r="D1123" s="90" t="s">
        <v>11525</v>
      </c>
      <c r="E1123" s="90" t="s">
        <v>3038</v>
      </c>
      <c r="F1123" s="90"/>
      <c r="G1123" s="90" t="s">
        <v>7607</v>
      </c>
      <c r="H1123" s="91" t="s">
        <v>1837</v>
      </c>
      <c r="I1123" s="91" t="str">
        <f>+IFERROR(VLOOKUP($H1123,'[2]NHÂN VIÊN'!$B:$C,2,0),"")</f>
        <v/>
      </c>
      <c r="J1123" s="91" t="str">
        <f t="shared" si="20"/>
        <v>CO</v>
      </c>
      <c r="K1123" s="91" t="s">
        <v>552</v>
      </c>
      <c r="L1123" s="91" t="s">
        <v>10162</v>
      </c>
      <c r="M1123" s="91" t="str">
        <f>+IFERROR(VLOOKUP($K1123,'[2]NHÂN VIÊN'!$H:$I,2,0),"")</f>
        <v>Dương Thị Kim Hồng</v>
      </c>
      <c r="N1123" s="92" t="s">
        <v>1837</v>
      </c>
      <c r="O1123" s="82"/>
    </row>
    <row r="1124" spans="1:15" hidden="1" x14ac:dyDescent="0.25">
      <c r="A1124" s="90" t="s">
        <v>11527</v>
      </c>
      <c r="B1124" s="89" t="s">
        <v>11526</v>
      </c>
      <c r="C1124" s="90" t="s">
        <v>11528</v>
      </c>
      <c r="D1124" s="90" t="s">
        <v>11529</v>
      </c>
      <c r="E1124" s="90" t="s">
        <v>3038</v>
      </c>
      <c r="F1124" s="90"/>
      <c r="G1124" s="90" t="s">
        <v>10352</v>
      </c>
      <c r="H1124" s="91" t="s">
        <v>1837</v>
      </c>
      <c r="I1124" s="91" t="str">
        <f>+IFERROR(VLOOKUP($H1124,'[2]NHÂN VIÊN'!$B:$C,2,0),"")</f>
        <v/>
      </c>
      <c r="J1124" s="91" t="str">
        <f t="shared" si="20"/>
        <v>CO</v>
      </c>
      <c r="K1124" s="91" t="s">
        <v>552</v>
      </c>
      <c r="L1124" s="91" t="s">
        <v>10162</v>
      </c>
      <c r="M1124" s="91" t="str">
        <f>+IFERROR(VLOOKUP($K1124,'[2]NHÂN VIÊN'!$H:$I,2,0),"")</f>
        <v>Dương Thị Kim Hồng</v>
      </c>
      <c r="N1124" s="92" t="s">
        <v>1837</v>
      </c>
      <c r="O1124" s="82"/>
    </row>
    <row r="1125" spans="1:15" hidden="1" x14ac:dyDescent="0.25">
      <c r="A1125" s="90" t="s">
        <v>11531</v>
      </c>
      <c r="B1125" s="89" t="s">
        <v>11530</v>
      </c>
      <c r="C1125" s="90" t="s">
        <v>11532</v>
      </c>
      <c r="D1125" s="90" t="s">
        <v>11533</v>
      </c>
      <c r="E1125" s="90" t="s">
        <v>3038</v>
      </c>
      <c r="F1125" s="90"/>
      <c r="G1125" s="90" t="s">
        <v>10335</v>
      </c>
      <c r="H1125" s="91" t="s">
        <v>1837</v>
      </c>
      <c r="I1125" s="91" t="str">
        <f>+IFERROR(VLOOKUP($H1125,'[2]NHÂN VIÊN'!$B:$C,2,0),"")</f>
        <v/>
      </c>
      <c r="J1125" s="91" t="str">
        <f t="shared" si="20"/>
        <v>CO</v>
      </c>
      <c r="K1125" s="91" t="s">
        <v>552</v>
      </c>
      <c r="L1125" s="91" t="s">
        <v>10162</v>
      </c>
      <c r="M1125" s="91" t="str">
        <f>+IFERROR(VLOOKUP($K1125,'[2]NHÂN VIÊN'!$H:$I,2,0),"")</f>
        <v>Dương Thị Kim Hồng</v>
      </c>
      <c r="N1125" s="92" t="s">
        <v>1837</v>
      </c>
      <c r="O1125" s="82"/>
    </row>
    <row r="1126" spans="1:15" hidden="1" x14ac:dyDescent="0.25">
      <c r="A1126" s="90" t="s">
        <v>11535</v>
      </c>
      <c r="B1126" s="89" t="s">
        <v>11534</v>
      </c>
      <c r="C1126" s="90" t="s">
        <v>11536</v>
      </c>
      <c r="D1126" s="90" t="s">
        <v>11537</v>
      </c>
      <c r="E1126" s="90" t="s">
        <v>3038</v>
      </c>
      <c r="F1126" s="90"/>
      <c r="G1126" s="90" t="s">
        <v>7584</v>
      </c>
      <c r="H1126" s="91" t="s">
        <v>1837</v>
      </c>
      <c r="I1126" s="91" t="str">
        <f>+IFERROR(VLOOKUP($H1126,'[2]NHÂN VIÊN'!$B:$C,2,0),"")</f>
        <v/>
      </c>
      <c r="J1126" s="91" t="str">
        <f t="shared" si="20"/>
        <v>CO</v>
      </c>
      <c r="K1126" s="91" t="s">
        <v>552</v>
      </c>
      <c r="L1126" s="91" t="s">
        <v>10162</v>
      </c>
      <c r="M1126" s="91" t="str">
        <f>+IFERROR(VLOOKUP($K1126,'[2]NHÂN VIÊN'!$H:$I,2,0),"")</f>
        <v>Dương Thị Kim Hồng</v>
      </c>
      <c r="N1126" s="92" t="s">
        <v>1837</v>
      </c>
      <c r="O1126" s="82"/>
    </row>
    <row r="1127" spans="1:15" hidden="1" x14ac:dyDescent="0.25">
      <c r="A1127" s="90" t="s">
        <v>11539</v>
      </c>
      <c r="B1127" s="89" t="s">
        <v>11538</v>
      </c>
      <c r="C1127" s="90" t="s">
        <v>11540</v>
      </c>
      <c r="D1127" s="90" t="s">
        <v>11541</v>
      </c>
      <c r="E1127" s="90" t="s">
        <v>3038</v>
      </c>
      <c r="F1127" s="90"/>
      <c r="G1127" s="90" t="s">
        <v>10212</v>
      </c>
      <c r="H1127" s="91" t="s">
        <v>1837</v>
      </c>
      <c r="I1127" s="91" t="str">
        <f>+IFERROR(VLOOKUP($H1127,'[2]NHÂN VIÊN'!$B:$C,2,0),"")</f>
        <v/>
      </c>
      <c r="J1127" s="91" t="str">
        <f t="shared" si="20"/>
        <v>CO</v>
      </c>
      <c r="K1127" s="91" t="s">
        <v>552</v>
      </c>
      <c r="L1127" s="91" t="s">
        <v>10162</v>
      </c>
      <c r="M1127" s="91" t="str">
        <f>+IFERROR(VLOOKUP($K1127,'[2]NHÂN VIÊN'!$H:$I,2,0),"")</f>
        <v>Dương Thị Kim Hồng</v>
      </c>
      <c r="N1127" s="92" t="s">
        <v>1837</v>
      </c>
      <c r="O1127" s="82"/>
    </row>
    <row r="1128" spans="1:15" hidden="1" x14ac:dyDescent="0.25">
      <c r="A1128" s="87" t="s">
        <v>11543</v>
      </c>
      <c r="B1128" s="86" t="s">
        <v>11542</v>
      </c>
      <c r="C1128" s="87" t="s">
        <v>11544</v>
      </c>
      <c r="D1128" s="87" t="s">
        <v>11545</v>
      </c>
      <c r="E1128" s="87" t="s">
        <v>3038</v>
      </c>
      <c r="F1128" s="87" t="s">
        <v>7417</v>
      </c>
      <c r="G1128" s="87" t="s">
        <v>7402</v>
      </c>
      <c r="H1128" s="87" t="s">
        <v>7418</v>
      </c>
      <c r="I1128" s="87" t="str">
        <f>+IFERROR(VLOOKUP($H1128,'[2]NHÂN VIÊN'!$B:$C,2,0),"")</f>
        <v>Trần Hạo Nhị</v>
      </c>
      <c r="J1128" s="87" t="str">
        <f t="shared" si="20"/>
        <v>CO</v>
      </c>
      <c r="K1128" s="87" t="s">
        <v>552</v>
      </c>
      <c r="L1128" s="87" t="s">
        <v>11546</v>
      </c>
      <c r="M1128" s="87" t="str">
        <f>+IFERROR(VLOOKUP($K1128,'[2]NHÂN VIÊN'!$H:$I,2,0),"")</f>
        <v>Dương Thị Kim Hồng</v>
      </c>
      <c r="N1128" s="88" t="s">
        <v>7437</v>
      </c>
      <c r="O1128" s="82"/>
    </row>
    <row r="1129" spans="1:15" hidden="1" x14ac:dyDescent="0.25">
      <c r="A1129" s="87" t="s">
        <v>11548</v>
      </c>
      <c r="B1129" s="86" t="s">
        <v>11547</v>
      </c>
      <c r="C1129" s="87" t="s">
        <v>11549</v>
      </c>
      <c r="D1129" s="87" t="s">
        <v>11550</v>
      </c>
      <c r="E1129" s="87" t="s">
        <v>3038</v>
      </c>
      <c r="F1129" s="87" t="s">
        <v>7519</v>
      </c>
      <c r="G1129" s="87" t="s">
        <v>7402</v>
      </c>
      <c r="H1129" s="87" t="s">
        <v>7418</v>
      </c>
      <c r="I1129" s="87" t="str">
        <f>+IFERROR(VLOOKUP($H1129,'[2]NHÂN VIÊN'!$B:$C,2,0),"")</f>
        <v>Trần Hạo Nhị</v>
      </c>
      <c r="J1129" s="87" t="str">
        <f t="shared" si="20"/>
        <v>CO</v>
      </c>
      <c r="K1129" s="87" t="s">
        <v>552</v>
      </c>
      <c r="L1129" s="87" t="s">
        <v>10162</v>
      </c>
      <c r="M1129" s="87" t="str">
        <f>+IFERROR(VLOOKUP($K1129,'[2]NHÂN VIÊN'!$H:$I,2,0),"")</f>
        <v>Dương Thị Kim Hồng</v>
      </c>
      <c r="N1129" s="88" t="s">
        <v>7437</v>
      </c>
      <c r="O1129" s="82"/>
    </row>
    <row r="1130" spans="1:15" hidden="1" x14ac:dyDescent="0.25">
      <c r="A1130" s="87" t="s">
        <v>11551</v>
      </c>
      <c r="B1130" s="86" t="s">
        <v>7508</v>
      </c>
      <c r="C1130" s="87" t="s">
        <v>11552</v>
      </c>
      <c r="D1130" s="87" t="s">
        <v>11553</v>
      </c>
      <c r="E1130" s="87" t="s">
        <v>3038</v>
      </c>
      <c r="F1130" s="87"/>
      <c r="G1130" s="87" t="s">
        <v>10352</v>
      </c>
      <c r="H1130" s="87" t="s">
        <v>1837</v>
      </c>
      <c r="I1130" s="87" t="str">
        <f>+IFERROR(VLOOKUP($H1130,'[2]NHÂN VIÊN'!$B:$C,2,0),"")</f>
        <v/>
      </c>
      <c r="J1130" s="87" t="str">
        <f t="shared" si="20"/>
        <v>-</v>
      </c>
      <c r="K1130" s="87" t="s">
        <v>552</v>
      </c>
      <c r="L1130" s="87" t="s">
        <v>10162</v>
      </c>
      <c r="M1130" s="87" t="str">
        <f>+IFERROR(VLOOKUP($K1130,'[2]NHÂN VIÊN'!$H:$I,2,0),"")</f>
        <v>Dương Thị Kim Hồng</v>
      </c>
      <c r="N1130" s="88" t="s">
        <v>7437</v>
      </c>
      <c r="O1130" s="82"/>
    </row>
    <row r="1131" spans="1:15" hidden="1" x14ac:dyDescent="0.25">
      <c r="A1131" s="87" t="s">
        <v>11555</v>
      </c>
      <c r="B1131" s="86" t="s">
        <v>11554</v>
      </c>
      <c r="C1131" s="87" t="s">
        <v>11556</v>
      </c>
      <c r="D1131" s="87" t="s">
        <v>11557</v>
      </c>
      <c r="E1131" s="87" t="s">
        <v>3038</v>
      </c>
      <c r="F1131" s="87" t="s">
        <v>7417</v>
      </c>
      <c r="G1131" s="87" t="s">
        <v>7402</v>
      </c>
      <c r="H1131" s="87" t="s">
        <v>7418</v>
      </c>
      <c r="I1131" s="87" t="str">
        <f>+IFERROR(VLOOKUP($H1131,'[2]NHÂN VIÊN'!$B:$C,2,0),"")</f>
        <v>Trần Hạo Nhị</v>
      </c>
      <c r="J1131" s="87" t="str">
        <f t="shared" si="20"/>
        <v>CO</v>
      </c>
      <c r="K1131" s="87" t="s">
        <v>552</v>
      </c>
      <c r="L1131" s="87" t="s">
        <v>11546</v>
      </c>
      <c r="M1131" s="87" t="str">
        <f>+IFERROR(VLOOKUP($K1131,'[2]NHÂN VIÊN'!$H:$I,2,0),"")</f>
        <v>Dương Thị Kim Hồng</v>
      </c>
      <c r="N1131" s="88" t="s">
        <v>7437</v>
      </c>
      <c r="O1131" s="82"/>
    </row>
    <row r="1132" spans="1:15" hidden="1" x14ac:dyDescent="0.25">
      <c r="A1132" s="90" t="s">
        <v>11559</v>
      </c>
      <c r="B1132" s="89" t="s">
        <v>11558</v>
      </c>
      <c r="C1132" s="90" t="s">
        <v>11560</v>
      </c>
      <c r="D1132" s="90" t="s">
        <v>11561</v>
      </c>
      <c r="E1132" s="90" t="s">
        <v>3038</v>
      </c>
      <c r="F1132" s="90" t="s">
        <v>8075</v>
      </c>
      <c r="G1132" s="90" t="s">
        <v>7402</v>
      </c>
      <c r="H1132" s="91" t="s">
        <v>7403</v>
      </c>
      <c r="I1132" s="91" t="str">
        <f>+IFERROR(VLOOKUP($H1132,'[2]NHÂN VIÊN'!$B:$C,2,0),"")</f>
        <v>Hứa Thị Ngọc Thơ</v>
      </c>
      <c r="J1132" s="91" t="str">
        <f t="shared" si="20"/>
        <v>CO</v>
      </c>
      <c r="K1132" s="91" t="s">
        <v>552</v>
      </c>
      <c r="L1132" s="91" t="s">
        <v>11546</v>
      </c>
      <c r="M1132" s="91" t="str">
        <f>+IFERROR(VLOOKUP($K1132,'[2]NHÂN VIÊN'!$H:$I,2,0),"")</f>
        <v>Dương Thị Kim Hồng</v>
      </c>
      <c r="N1132" s="92" t="s">
        <v>1837</v>
      </c>
      <c r="O1132" s="82"/>
    </row>
    <row r="1133" spans="1:15" hidden="1" x14ac:dyDescent="0.25">
      <c r="A1133" s="87" t="s">
        <v>11563</v>
      </c>
      <c r="B1133" s="86" t="s">
        <v>11562</v>
      </c>
      <c r="C1133" s="87" t="s">
        <v>11564</v>
      </c>
      <c r="D1133" s="87" t="s">
        <v>11565</v>
      </c>
      <c r="E1133" s="87" t="s">
        <v>3038</v>
      </c>
      <c r="F1133" s="87"/>
      <c r="G1133" s="87" t="s">
        <v>7674</v>
      </c>
      <c r="H1133" s="87" t="s">
        <v>1837</v>
      </c>
      <c r="I1133" s="87" t="str">
        <f>+IFERROR(VLOOKUP($H1133,'[2]NHÂN VIÊN'!$B:$C,2,0),"")</f>
        <v/>
      </c>
      <c r="J1133" s="87" t="str">
        <f t="shared" si="20"/>
        <v>CO</v>
      </c>
      <c r="K1133" s="87" t="s">
        <v>552</v>
      </c>
      <c r="L1133" s="87" t="s">
        <v>10162</v>
      </c>
      <c r="M1133" s="87" t="str">
        <f>+IFERROR(VLOOKUP($K1133,'[2]NHÂN VIÊN'!$H:$I,2,0),"")</f>
        <v>Dương Thị Kim Hồng</v>
      </c>
      <c r="N1133" s="88" t="s">
        <v>7437</v>
      </c>
      <c r="O1133" s="82"/>
    </row>
    <row r="1134" spans="1:15" hidden="1" x14ac:dyDescent="0.25">
      <c r="A1134" s="90" t="s">
        <v>11567</v>
      </c>
      <c r="B1134" s="89" t="s">
        <v>11566</v>
      </c>
      <c r="C1134" s="90" t="s">
        <v>11568</v>
      </c>
      <c r="D1134" s="90" t="s">
        <v>11569</v>
      </c>
      <c r="E1134" s="90" t="s">
        <v>3038</v>
      </c>
      <c r="F1134" s="90"/>
      <c r="G1134" s="90" t="s">
        <v>10352</v>
      </c>
      <c r="H1134" s="91" t="s">
        <v>1837</v>
      </c>
      <c r="I1134" s="91" t="str">
        <f>+IFERROR(VLOOKUP($H1134,'[2]NHÂN VIÊN'!$B:$C,2,0),"")</f>
        <v/>
      </c>
      <c r="J1134" s="91" t="str">
        <f t="shared" si="20"/>
        <v>CO</v>
      </c>
      <c r="K1134" s="91" t="s">
        <v>552</v>
      </c>
      <c r="L1134" s="91" t="s">
        <v>10162</v>
      </c>
      <c r="M1134" s="91" t="str">
        <f>+IFERROR(VLOOKUP($K1134,'[2]NHÂN VIÊN'!$H:$I,2,0),"")</f>
        <v>Dương Thị Kim Hồng</v>
      </c>
      <c r="N1134" s="92" t="s">
        <v>1837</v>
      </c>
      <c r="O1134" s="82"/>
    </row>
    <row r="1135" spans="1:15" hidden="1" x14ac:dyDescent="0.25">
      <c r="A1135" s="90" t="s">
        <v>11571</v>
      </c>
      <c r="B1135" s="89" t="s">
        <v>11570</v>
      </c>
      <c r="C1135" s="90" t="s">
        <v>11572</v>
      </c>
      <c r="D1135" s="90" t="s">
        <v>11573</v>
      </c>
      <c r="E1135" s="90" t="s">
        <v>3038</v>
      </c>
      <c r="F1135" s="90"/>
      <c r="G1135" s="90" t="s">
        <v>10352</v>
      </c>
      <c r="H1135" s="91" t="s">
        <v>1837</v>
      </c>
      <c r="I1135" s="91" t="str">
        <f>+IFERROR(VLOOKUP($H1135,'[2]NHÂN VIÊN'!$B:$C,2,0),"")</f>
        <v/>
      </c>
      <c r="J1135" s="91" t="str">
        <f t="shared" si="20"/>
        <v>CO</v>
      </c>
      <c r="K1135" s="91" t="s">
        <v>552</v>
      </c>
      <c r="L1135" s="91" t="s">
        <v>10162</v>
      </c>
      <c r="M1135" s="91" t="str">
        <f>+IFERROR(VLOOKUP($K1135,'[2]NHÂN VIÊN'!$H:$I,2,0),"")</f>
        <v>Dương Thị Kim Hồng</v>
      </c>
      <c r="N1135" s="92" t="s">
        <v>1837</v>
      </c>
      <c r="O1135" s="82"/>
    </row>
    <row r="1136" spans="1:15" hidden="1" x14ac:dyDescent="0.25">
      <c r="A1136" s="90" t="s">
        <v>11575</v>
      </c>
      <c r="B1136" s="89" t="s">
        <v>11574</v>
      </c>
      <c r="C1136" s="90" t="s">
        <v>11576</v>
      </c>
      <c r="D1136" s="90" t="s">
        <v>11577</v>
      </c>
      <c r="E1136" s="90" t="s">
        <v>3038</v>
      </c>
      <c r="F1136" s="90" t="s">
        <v>7527</v>
      </c>
      <c r="G1136" s="90" t="s">
        <v>7402</v>
      </c>
      <c r="H1136" s="91" t="s">
        <v>7411</v>
      </c>
      <c r="I1136" s="91" t="str">
        <f>+IFERROR(VLOOKUP($H1136,'[2]NHÂN VIÊN'!$B:$C,2,0),"")</f>
        <v>Nguyễn Văn Vinh</v>
      </c>
      <c r="J1136" s="91" t="str">
        <f t="shared" si="20"/>
        <v>CO</v>
      </c>
      <c r="K1136" s="91" t="s">
        <v>552</v>
      </c>
      <c r="L1136" s="91" t="s">
        <v>10162</v>
      </c>
      <c r="M1136" s="91" t="str">
        <f>+IFERROR(VLOOKUP($K1136,'[2]NHÂN VIÊN'!$H:$I,2,0),"")</f>
        <v>Dương Thị Kim Hồng</v>
      </c>
      <c r="N1136" s="92" t="s">
        <v>1837</v>
      </c>
      <c r="O1136" s="82"/>
    </row>
    <row r="1137" spans="1:15" hidden="1" x14ac:dyDescent="0.25">
      <c r="A1137" s="90" t="s">
        <v>11579</v>
      </c>
      <c r="B1137" s="89" t="s">
        <v>11578</v>
      </c>
      <c r="C1137" s="90" t="s">
        <v>11580</v>
      </c>
      <c r="D1137" s="90" t="s">
        <v>11581</v>
      </c>
      <c r="E1137" s="90" t="s">
        <v>3038</v>
      </c>
      <c r="F1137" s="90"/>
      <c r="G1137" s="90" t="s">
        <v>7790</v>
      </c>
      <c r="H1137" s="91" t="s">
        <v>1837</v>
      </c>
      <c r="I1137" s="91" t="str">
        <f>+IFERROR(VLOOKUP($H1137,'[2]NHÂN VIÊN'!$B:$C,2,0),"")</f>
        <v/>
      </c>
      <c r="J1137" s="91" t="str">
        <f t="shared" si="20"/>
        <v>CO</v>
      </c>
      <c r="K1137" s="91" t="s">
        <v>552</v>
      </c>
      <c r="L1137" s="91" t="s">
        <v>10162</v>
      </c>
      <c r="M1137" s="91" t="str">
        <f>+IFERROR(VLOOKUP($K1137,'[2]NHÂN VIÊN'!$H:$I,2,0),"")</f>
        <v>Dương Thị Kim Hồng</v>
      </c>
      <c r="N1137" s="92" t="s">
        <v>1837</v>
      </c>
      <c r="O1137" s="82"/>
    </row>
    <row r="1138" spans="1:15" hidden="1" x14ac:dyDescent="0.25">
      <c r="A1138" s="90" t="s">
        <v>11583</v>
      </c>
      <c r="B1138" s="89" t="s">
        <v>11582</v>
      </c>
      <c r="C1138" s="90" t="s">
        <v>11584</v>
      </c>
      <c r="D1138" s="90" t="s">
        <v>11585</v>
      </c>
      <c r="E1138" s="90" t="s">
        <v>3038</v>
      </c>
      <c r="F1138" s="90"/>
      <c r="G1138" s="90" t="s">
        <v>7572</v>
      </c>
      <c r="H1138" s="91" t="s">
        <v>1837</v>
      </c>
      <c r="I1138" s="91" t="str">
        <f>+IFERROR(VLOOKUP($H1138,'[2]NHÂN VIÊN'!$B:$C,2,0),"")</f>
        <v/>
      </c>
      <c r="J1138" s="91" t="str">
        <f t="shared" si="20"/>
        <v>CO</v>
      </c>
      <c r="K1138" s="91" t="s">
        <v>552</v>
      </c>
      <c r="L1138" s="91" t="s">
        <v>10162</v>
      </c>
      <c r="M1138" s="91" t="str">
        <f>+IFERROR(VLOOKUP($K1138,'[2]NHÂN VIÊN'!$H:$I,2,0),"")</f>
        <v>Dương Thị Kim Hồng</v>
      </c>
      <c r="N1138" s="92" t="s">
        <v>1837</v>
      </c>
      <c r="O1138" s="82"/>
    </row>
    <row r="1139" spans="1:15" hidden="1" x14ac:dyDescent="0.25">
      <c r="A1139" s="90" t="s">
        <v>11586</v>
      </c>
      <c r="B1139" s="89" t="s">
        <v>10306</v>
      </c>
      <c r="C1139" s="90" t="s">
        <v>11587</v>
      </c>
      <c r="D1139" s="90" t="s">
        <v>11588</v>
      </c>
      <c r="E1139" s="90" t="s">
        <v>3038</v>
      </c>
      <c r="F1139" s="90" t="s">
        <v>7490</v>
      </c>
      <c r="G1139" s="90" t="s">
        <v>7402</v>
      </c>
      <c r="H1139" s="91" t="s">
        <v>7418</v>
      </c>
      <c r="I1139" s="91" t="str">
        <f>+IFERROR(VLOOKUP($H1139,'[2]NHÂN VIÊN'!$B:$C,2,0),"")</f>
        <v>Trần Hạo Nhị</v>
      </c>
      <c r="J1139" s="91" t="str">
        <f t="shared" si="20"/>
        <v>CO</v>
      </c>
      <c r="K1139" s="91" t="s">
        <v>552</v>
      </c>
      <c r="L1139" s="91" t="s">
        <v>10162</v>
      </c>
      <c r="M1139" s="91" t="str">
        <f>+IFERROR(VLOOKUP($K1139,'[2]NHÂN VIÊN'!$H:$I,2,0),"")</f>
        <v>Dương Thị Kim Hồng</v>
      </c>
      <c r="N1139" s="92" t="s">
        <v>1837</v>
      </c>
      <c r="O1139" s="82"/>
    </row>
    <row r="1140" spans="1:15" hidden="1" x14ac:dyDescent="0.25">
      <c r="A1140" s="90" t="s">
        <v>11589</v>
      </c>
      <c r="B1140" s="89" t="s">
        <v>10156</v>
      </c>
      <c r="C1140" s="90" t="s">
        <v>11590</v>
      </c>
      <c r="D1140" s="90" t="s">
        <v>11591</v>
      </c>
      <c r="E1140" s="90" t="s">
        <v>10160</v>
      </c>
      <c r="F1140" s="90"/>
      <c r="G1140" s="90" t="s">
        <v>10161</v>
      </c>
      <c r="H1140" s="91" t="s">
        <v>1837</v>
      </c>
      <c r="I1140" s="91" t="str">
        <f>+IFERROR(VLOOKUP($H1140,'[2]NHÂN VIÊN'!$B:$C,2,0),"")</f>
        <v/>
      </c>
      <c r="J1140" s="91" t="str">
        <f t="shared" si="20"/>
        <v>CO</v>
      </c>
      <c r="K1140" s="91" t="s">
        <v>552</v>
      </c>
      <c r="L1140" s="91" t="s">
        <v>10162</v>
      </c>
      <c r="M1140" s="91" t="str">
        <f>+IFERROR(VLOOKUP($K1140,'[2]NHÂN VIÊN'!$H:$I,2,0),"")</f>
        <v>Dương Thị Kim Hồng</v>
      </c>
      <c r="N1140" s="92" t="s">
        <v>1837</v>
      </c>
      <c r="O1140" s="82"/>
    </row>
    <row r="1141" spans="1:15" hidden="1" x14ac:dyDescent="0.25">
      <c r="A1141" s="90" t="s">
        <v>11593</v>
      </c>
      <c r="B1141" s="89" t="s">
        <v>11592</v>
      </c>
      <c r="C1141" s="90" t="s">
        <v>11594</v>
      </c>
      <c r="D1141" s="90" t="s">
        <v>11595</v>
      </c>
      <c r="E1141" s="90" t="s">
        <v>3038</v>
      </c>
      <c r="F1141" s="90"/>
      <c r="G1141" s="90" t="s">
        <v>10272</v>
      </c>
      <c r="H1141" s="91" t="s">
        <v>1837</v>
      </c>
      <c r="I1141" s="91" t="str">
        <f>+IFERROR(VLOOKUP($H1141,'[2]NHÂN VIÊN'!$B:$C,2,0),"")</f>
        <v/>
      </c>
      <c r="J1141" s="91" t="str">
        <f t="shared" si="20"/>
        <v>CO</v>
      </c>
      <c r="K1141" s="91" t="s">
        <v>552</v>
      </c>
      <c r="L1141" s="91" t="s">
        <v>10162</v>
      </c>
      <c r="M1141" s="91" t="str">
        <f>+IFERROR(VLOOKUP($K1141,'[2]NHÂN VIÊN'!$H:$I,2,0),"")</f>
        <v>Dương Thị Kim Hồng</v>
      </c>
      <c r="N1141" s="92" t="s">
        <v>1837</v>
      </c>
      <c r="O1141" s="82"/>
    </row>
    <row r="1142" spans="1:15" hidden="1" x14ac:dyDescent="0.25">
      <c r="A1142" s="90" t="s">
        <v>11597</v>
      </c>
      <c r="B1142" s="89" t="s">
        <v>11596</v>
      </c>
      <c r="C1142" s="90" t="s">
        <v>11598</v>
      </c>
      <c r="D1142" s="90" t="s">
        <v>11599</v>
      </c>
      <c r="E1142" s="90" t="s">
        <v>3038</v>
      </c>
      <c r="F1142" s="90"/>
      <c r="G1142" s="90" t="s">
        <v>8187</v>
      </c>
      <c r="H1142" s="91" t="s">
        <v>1837</v>
      </c>
      <c r="I1142" s="91" t="str">
        <f>+IFERROR(VLOOKUP($H1142,'[2]NHÂN VIÊN'!$B:$C,2,0),"")</f>
        <v/>
      </c>
      <c r="J1142" s="91" t="str">
        <f t="shared" si="20"/>
        <v>CO</v>
      </c>
      <c r="K1142" s="91" t="s">
        <v>552</v>
      </c>
      <c r="L1142" s="91" t="s">
        <v>10162</v>
      </c>
      <c r="M1142" s="91" t="str">
        <f>+IFERROR(VLOOKUP($K1142,'[2]NHÂN VIÊN'!$H:$I,2,0),"")</f>
        <v>Dương Thị Kim Hồng</v>
      </c>
      <c r="N1142" s="92" t="s">
        <v>1837</v>
      </c>
      <c r="O1142" s="82"/>
    </row>
    <row r="1143" spans="1:15" hidden="1" x14ac:dyDescent="0.25">
      <c r="A1143" s="90" t="s">
        <v>11601</v>
      </c>
      <c r="B1143" s="89" t="s">
        <v>11600</v>
      </c>
      <c r="C1143" s="90" t="s">
        <v>11602</v>
      </c>
      <c r="D1143" s="90" t="s">
        <v>11603</v>
      </c>
      <c r="E1143" s="90" t="s">
        <v>3038</v>
      </c>
      <c r="F1143" s="90"/>
      <c r="G1143" s="90" t="s">
        <v>7674</v>
      </c>
      <c r="H1143" s="91" t="s">
        <v>1837</v>
      </c>
      <c r="I1143" s="91" t="str">
        <f>+IFERROR(VLOOKUP($H1143,'[2]NHÂN VIÊN'!$B:$C,2,0),"")</f>
        <v/>
      </c>
      <c r="J1143" s="91" t="str">
        <f t="shared" si="20"/>
        <v>CO</v>
      </c>
      <c r="K1143" s="91" t="s">
        <v>552</v>
      </c>
      <c r="L1143" s="91" t="s">
        <v>10162</v>
      </c>
      <c r="M1143" s="91" t="str">
        <f>+IFERROR(VLOOKUP($K1143,'[2]NHÂN VIÊN'!$H:$I,2,0),"")</f>
        <v>Dương Thị Kim Hồng</v>
      </c>
      <c r="N1143" s="92" t="s">
        <v>1837</v>
      </c>
      <c r="O1143" s="82"/>
    </row>
    <row r="1144" spans="1:15" hidden="1" x14ac:dyDescent="0.25">
      <c r="A1144" s="90" t="s">
        <v>11605</v>
      </c>
      <c r="B1144" s="89" t="s">
        <v>11604</v>
      </c>
      <c r="C1144" s="90" t="s">
        <v>11606</v>
      </c>
      <c r="D1144" s="90" t="s">
        <v>11607</v>
      </c>
      <c r="E1144" s="90" t="s">
        <v>3038</v>
      </c>
      <c r="F1144" s="90" t="s">
        <v>7513</v>
      </c>
      <c r="G1144" s="90" t="s">
        <v>7402</v>
      </c>
      <c r="H1144" s="91" t="s">
        <v>7418</v>
      </c>
      <c r="I1144" s="91" t="str">
        <f>+IFERROR(VLOOKUP($H1144,'[2]NHÂN VIÊN'!$B:$C,2,0),"")</f>
        <v>Trần Hạo Nhị</v>
      </c>
      <c r="J1144" s="91" t="str">
        <f t="shared" si="20"/>
        <v>CO</v>
      </c>
      <c r="K1144" s="91" t="s">
        <v>552</v>
      </c>
      <c r="L1144" s="91" t="s">
        <v>10162</v>
      </c>
      <c r="M1144" s="91" t="str">
        <f>+IFERROR(VLOOKUP($K1144,'[2]NHÂN VIÊN'!$H:$I,2,0),"")</f>
        <v>Dương Thị Kim Hồng</v>
      </c>
      <c r="N1144" s="92" t="s">
        <v>1837</v>
      </c>
      <c r="O1144" s="82"/>
    </row>
    <row r="1145" spans="1:15" hidden="1" x14ac:dyDescent="0.25">
      <c r="A1145" s="90" t="s">
        <v>11609</v>
      </c>
      <c r="B1145" s="89" t="s">
        <v>11608</v>
      </c>
      <c r="C1145" s="90" t="s">
        <v>11610</v>
      </c>
      <c r="D1145" s="90" t="s">
        <v>11611</v>
      </c>
      <c r="E1145" s="90" t="s">
        <v>10160</v>
      </c>
      <c r="F1145" s="90"/>
      <c r="G1145" s="90" t="s">
        <v>7644</v>
      </c>
      <c r="H1145" s="91" t="s">
        <v>1837</v>
      </c>
      <c r="I1145" s="91" t="str">
        <f>+IFERROR(VLOOKUP($H1145,'[2]NHÂN VIÊN'!$B:$C,2,0),"")</f>
        <v/>
      </c>
      <c r="J1145" s="91" t="str">
        <f t="shared" si="20"/>
        <v>CO</v>
      </c>
      <c r="K1145" s="91" t="s">
        <v>552</v>
      </c>
      <c r="L1145" s="91" t="s">
        <v>10162</v>
      </c>
      <c r="M1145" s="91" t="str">
        <f>+IFERROR(VLOOKUP($K1145,'[2]NHÂN VIÊN'!$H:$I,2,0),"")</f>
        <v>Dương Thị Kim Hồng</v>
      </c>
      <c r="N1145" s="92" t="s">
        <v>1837</v>
      </c>
      <c r="O1145" s="82"/>
    </row>
    <row r="1146" spans="1:15" hidden="1" x14ac:dyDescent="0.25">
      <c r="A1146" s="90" t="s">
        <v>11613</v>
      </c>
      <c r="B1146" s="89" t="s">
        <v>11612</v>
      </c>
      <c r="C1146" s="90" t="s">
        <v>11614</v>
      </c>
      <c r="D1146" s="90" t="s">
        <v>11615</v>
      </c>
      <c r="E1146" s="90" t="s">
        <v>10160</v>
      </c>
      <c r="F1146" s="90" t="s">
        <v>7424</v>
      </c>
      <c r="G1146" s="90" t="s">
        <v>7424</v>
      </c>
      <c r="H1146" s="91" t="s">
        <v>7425</v>
      </c>
      <c r="I1146" s="91" t="str">
        <f>+IFERROR(VLOOKUP($H1146,'[2]NHÂN VIÊN'!$B:$C,2,0),"")</f>
        <v>Trần Cao Hoàng Tâm</v>
      </c>
      <c r="J1146" s="91" t="str">
        <f t="shared" si="20"/>
        <v>Co</v>
      </c>
      <c r="K1146" s="91" t="s">
        <v>552</v>
      </c>
      <c r="L1146" s="91" t="s">
        <v>10162</v>
      </c>
      <c r="M1146" s="91" t="str">
        <f>+IFERROR(VLOOKUP($K1146,'[2]NHÂN VIÊN'!$H:$I,2,0),"")</f>
        <v>Dương Thị Kim Hồng</v>
      </c>
      <c r="N1146" s="92"/>
      <c r="O1146" s="82"/>
    </row>
    <row r="1147" spans="1:15" hidden="1" x14ac:dyDescent="0.25">
      <c r="A1147" s="87" t="s">
        <v>11617</v>
      </c>
      <c r="B1147" s="86" t="s">
        <v>11616</v>
      </c>
      <c r="C1147" s="87" t="s">
        <v>11618</v>
      </c>
      <c r="D1147" s="87" t="s">
        <v>11619</v>
      </c>
      <c r="E1147" s="87" t="s">
        <v>3072</v>
      </c>
      <c r="F1147" s="87" t="s">
        <v>7472</v>
      </c>
      <c r="G1147" s="87" t="s">
        <v>7402</v>
      </c>
      <c r="H1147" s="87" t="s">
        <v>7436</v>
      </c>
      <c r="I1147" s="87" t="str">
        <f>+IFERROR(VLOOKUP($H1147,'[2]NHÂN VIÊN'!$B:$C,2,0),"")</f>
        <v>Nguyễn Quốc Thái</v>
      </c>
      <c r="J1147" s="87" t="str">
        <f t="shared" si="20"/>
        <v>CO</v>
      </c>
      <c r="K1147" s="87" t="s">
        <v>552</v>
      </c>
      <c r="L1147" s="87" t="s">
        <v>10191</v>
      </c>
      <c r="M1147" s="87" t="str">
        <f>+IFERROR(VLOOKUP($K1147,'[2]NHÂN VIÊN'!$H:$I,2,0),"")</f>
        <v>Dương Thị Kim Hồng</v>
      </c>
      <c r="N1147" s="88" t="s">
        <v>7437</v>
      </c>
      <c r="O1147" s="82"/>
    </row>
    <row r="1148" spans="1:15" hidden="1" x14ac:dyDescent="0.25">
      <c r="A1148" s="90" t="s">
        <v>11621</v>
      </c>
      <c r="B1148" s="89" t="s">
        <v>11620</v>
      </c>
      <c r="C1148" s="90" t="s">
        <v>11622</v>
      </c>
      <c r="D1148" s="90" t="s">
        <v>11623</v>
      </c>
      <c r="E1148" s="90" t="s">
        <v>3072</v>
      </c>
      <c r="F1148" s="90" t="s">
        <v>7690</v>
      </c>
      <c r="G1148" s="90" t="s">
        <v>7402</v>
      </c>
      <c r="H1148" s="91" t="s">
        <v>7418</v>
      </c>
      <c r="I1148" s="91" t="str">
        <f>+IFERROR(VLOOKUP($H1148,'[2]NHÂN VIÊN'!$B:$C,2,0),"")</f>
        <v>Trần Hạo Nhị</v>
      </c>
      <c r="J1148" s="91" t="str">
        <f t="shared" si="20"/>
        <v>CO</v>
      </c>
      <c r="K1148" s="91" t="s">
        <v>552</v>
      </c>
      <c r="L1148" s="91" t="s">
        <v>10191</v>
      </c>
      <c r="M1148" s="91" t="str">
        <f>+IFERROR(VLOOKUP($K1148,'[2]NHÂN VIÊN'!$H:$I,2,0),"")</f>
        <v>Dương Thị Kim Hồng</v>
      </c>
      <c r="N1148" s="92" t="s">
        <v>1837</v>
      </c>
      <c r="O1148" s="82"/>
    </row>
    <row r="1149" spans="1:15" hidden="1" x14ac:dyDescent="0.25">
      <c r="A1149" s="90" t="s">
        <v>11625</v>
      </c>
      <c r="B1149" s="89" t="s">
        <v>11624</v>
      </c>
      <c r="C1149" s="90" t="s">
        <v>11626</v>
      </c>
      <c r="D1149" s="90" t="s">
        <v>11627</v>
      </c>
      <c r="E1149" s="90" t="s">
        <v>3072</v>
      </c>
      <c r="F1149" s="90" t="s">
        <v>7401</v>
      </c>
      <c r="G1149" s="90" t="s">
        <v>7402</v>
      </c>
      <c r="H1149" s="91" t="s">
        <v>7403</v>
      </c>
      <c r="I1149" s="91" t="str">
        <f>+IFERROR(VLOOKUP($H1149,'[2]NHÂN VIÊN'!$B:$C,2,0),"")</f>
        <v>Hứa Thị Ngọc Thơ</v>
      </c>
      <c r="J1149" s="91" t="str">
        <f t="shared" si="20"/>
        <v>CO</v>
      </c>
      <c r="K1149" s="91" t="s">
        <v>552</v>
      </c>
      <c r="L1149" s="91" t="s">
        <v>10191</v>
      </c>
      <c r="M1149" s="91" t="str">
        <f>+IFERROR(VLOOKUP($K1149,'[2]NHÂN VIÊN'!$H:$I,2,0),"")</f>
        <v>Dương Thị Kim Hồng</v>
      </c>
      <c r="N1149" s="92" t="s">
        <v>1837</v>
      </c>
      <c r="O1149" s="82"/>
    </row>
    <row r="1150" spans="1:15" hidden="1" x14ac:dyDescent="0.25">
      <c r="A1150" s="87" t="s">
        <v>11629</v>
      </c>
      <c r="B1150" s="86" t="s">
        <v>11628</v>
      </c>
      <c r="C1150" s="87" t="s">
        <v>11630</v>
      </c>
      <c r="D1150" s="87" t="s">
        <v>11631</v>
      </c>
      <c r="E1150" s="87" t="s">
        <v>3072</v>
      </c>
      <c r="F1150" s="87" t="s">
        <v>9474</v>
      </c>
      <c r="G1150" s="87" t="s">
        <v>7402</v>
      </c>
      <c r="H1150" s="87" t="s">
        <v>7411</v>
      </c>
      <c r="I1150" s="87" t="str">
        <f>+IFERROR(VLOOKUP($H1150,'[2]NHÂN VIÊN'!$B:$C,2,0),"")</f>
        <v>Nguyễn Văn Vinh</v>
      </c>
      <c r="J1150" s="87" t="str">
        <f t="shared" si="20"/>
        <v>CO</v>
      </c>
      <c r="K1150" s="87" t="s">
        <v>552</v>
      </c>
      <c r="L1150" s="87" t="s">
        <v>10191</v>
      </c>
      <c r="M1150" s="87" t="str">
        <f>+IFERROR(VLOOKUP($K1150,'[2]NHÂN VIÊN'!$H:$I,2,0),"")</f>
        <v>Dương Thị Kim Hồng</v>
      </c>
      <c r="N1150" s="88" t="s">
        <v>7437</v>
      </c>
      <c r="O1150" s="82"/>
    </row>
    <row r="1151" spans="1:15" hidden="1" x14ac:dyDescent="0.25">
      <c r="A1151" s="90" t="s">
        <v>11633</v>
      </c>
      <c r="B1151" s="89" t="s">
        <v>11632</v>
      </c>
      <c r="C1151" s="90" t="s">
        <v>11634</v>
      </c>
      <c r="D1151" s="90" t="s">
        <v>11635</v>
      </c>
      <c r="E1151" s="90" t="s">
        <v>3072</v>
      </c>
      <c r="F1151" s="90" t="s">
        <v>7513</v>
      </c>
      <c r="G1151" s="90" t="s">
        <v>7402</v>
      </c>
      <c r="H1151" s="91" t="s">
        <v>7418</v>
      </c>
      <c r="I1151" s="91" t="str">
        <f>+IFERROR(VLOOKUP($H1151,'[2]NHÂN VIÊN'!$B:$C,2,0),"")</f>
        <v>Trần Hạo Nhị</v>
      </c>
      <c r="J1151" s="91" t="str">
        <f t="shared" ref="J1151:J1214" si="21">+LEFT($B1151,2)</f>
        <v>CO</v>
      </c>
      <c r="K1151" s="91" t="s">
        <v>552</v>
      </c>
      <c r="L1151" s="91" t="s">
        <v>10191</v>
      </c>
      <c r="M1151" s="91" t="str">
        <f>+IFERROR(VLOOKUP($K1151,'[2]NHÂN VIÊN'!$H:$I,2,0),"")</f>
        <v>Dương Thị Kim Hồng</v>
      </c>
      <c r="N1151" s="92" t="s">
        <v>1837</v>
      </c>
      <c r="O1151" s="82"/>
    </row>
    <row r="1152" spans="1:15" hidden="1" x14ac:dyDescent="0.25">
      <c r="A1152" s="90" t="s">
        <v>11637</v>
      </c>
      <c r="B1152" s="89" t="s">
        <v>11636</v>
      </c>
      <c r="C1152" s="90" t="s">
        <v>11638</v>
      </c>
      <c r="D1152" s="90" t="s">
        <v>11639</v>
      </c>
      <c r="E1152" s="90" t="s">
        <v>3072</v>
      </c>
      <c r="F1152" s="90" t="s">
        <v>7401</v>
      </c>
      <c r="G1152" s="90" t="s">
        <v>7402</v>
      </c>
      <c r="H1152" s="91" t="s">
        <v>7403</v>
      </c>
      <c r="I1152" s="91" t="str">
        <f>+IFERROR(VLOOKUP($H1152,'[2]NHÂN VIÊN'!$B:$C,2,0),"")</f>
        <v>Hứa Thị Ngọc Thơ</v>
      </c>
      <c r="J1152" s="91" t="str">
        <f t="shared" si="21"/>
        <v>CO</v>
      </c>
      <c r="K1152" s="91" t="s">
        <v>552</v>
      </c>
      <c r="L1152" s="91" t="s">
        <v>10191</v>
      </c>
      <c r="M1152" s="91" t="str">
        <f>+IFERROR(VLOOKUP($K1152,'[2]NHÂN VIÊN'!$H:$I,2,0),"")</f>
        <v>Dương Thị Kim Hồng</v>
      </c>
      <c r="N1152" s="92"/>
      <c r="O1152" s="82"/>
    </row>
    <row r="1153" spans="1:15" hidden="1" x14ac:dyDescent="0.25">
      <c r="A1153" s="87" t="s">
        <v>11641</v>
      </c>
      <c r="B1153" s="86" t="s">
        <v>11640</v>
      </c>
      <c r="C1153" s="87" t="s">
        <v>11642</v>
      </c>
      <c r="D1153" s="87" t="s">
        <v>11643</v>
      </c>
      <c r="E1153" s="87" t="s">
        <v>3072</v>
      </c>
      <c r="F1153" s="87" t="s">
        <v>7527</v>
      </c>
      <c r="G1153" s="87" t="s">
        <v>7402</v>
      </c>
      <c r="H1153" s="87" t="s">
        <v>7411</v>
      </c>
      <c r="I1153" s="87" t="str">
        <f>+IFERROR(VLOOKUP($H1153,'[2]NHÂN VIÊN'!$B:$C,2,0),"")</f>
        <v>Nguyễn Văn Vinh</v>
      </c>
      <c r="J1153" s="87" t="str">
        <f t="shared" si="21"/>
        <v>CO</v>
      </c>
      <c r="K1153" s="87" t="s">
        <v>552</v>
      </c>
      <c r="L1153" s="87" t="s">
        <v>10191</v>
      </c>
      <c r="M1153" s="87" t="str">
        <f>+IFERROR(VLOOKUP($K1153,'[2]NHÂN VIÊN'!$H:$I,2,0),"")</f>
        <v>Dương Thị Kim Hồng</v>
      </c>
      <c r="N1153" s="88" t="s">
        <v>7437</v>
      </c>
      <c r="O1153" s="82"/>
    </row>
    <row r="1154" spans="1:15" hidden="1" x14ac:dyDescent="0.25">
      <c r="A1154" s="90" t="s">
        <v>11645</v>
      </c>
      <c r="B1154" s="89" t="s">
        <v>11644</v>
      </c>
      <c r="C1154" s="90" t="s">
        <v>11646</v>
      </c>
      <c r="D1154" s="90" t="s">
        <v>11647</v>
      </c>
      <c r="E1154" s="90" t="s">
        <v>3072</v>
      </c>
      <c r="F1154" s="90" t="s">
        <v>7401</v>
      </c>
      <c r="G1154" s="90" t="s">
        <v>7402</v>
      </c>
      <c r="H1154" s="91" t="s">
        <v>7403</v>
      </c>
      <c r="I1154" s="91" t="str">
        <f>+IFERROR(VLOOKUP($H1154,'[2]NHÂN VIÊN'!$B:$C,2,0),"")</f>
        <v>Hứa Thị Ngọc Thơ</v>
      </c>
      <c r="J1154" s="91" t="str">
        <f t="shared" si="21"/>
        <v>CO</v>
      </c>
      <c r="K1154" s="91" t="s">
        <v>552</v>
      </c>
      <c r="L1154" s="91" t="s">
        <v>10191</v>
      </c>
      <c r="M1154" s="91" t="str">
        <f>+IFERROR(VLOOKUP($K1154,'[2]NHÂN VIÊN'!$H:$I,2,0),"")</f>
        <v>Dương Thị Kim Hồng</v>
      </c>
      <c r="N1154" s="92" t="s">
        <v>1837</v>
      </c>
      <c r="O1154" s="82"/>
    </row>
    <row r="1155" spans="1:15" hidden="1" x14ac:dyDescent="0.25">
      <c r="A1155" s="90" t="s">
        <v>11649</v>
      </c>
      <c r="B1155" s="89" t="s">
        <v>11648</v>
      </c>
      <c r="C1155" s="90" t="s">
        <v>11650</v>
      </c>
      <c r="D1155" s="90" t="s">
        <v>11651</v>
      </c>
      <c r="E1155" s="90" t="s">
        <v>10443</v>
      </c>
      <c r="F1155" s="90" t="s">
        <v>7442</v>
      </c>
      <c r="G1155" s="90" t="s">
        <v>7402</v>
      </c>
      <c r="H1155" s="91" t="s">
        <v>7403</v>
      </c>
      <c r="I1155" s="91" t="str">
        <f>+IFERROR(VLOOKUP($H1155,'[2]NHÂN VIÊN'!$B:$C,2,0),"")</f>
        <v>Hứa Thị Ngọc Thơ</v>
      </c>
      <c r="J1155" s="91" t="str">
        <f t="shared" si="21"/>
        <v>CO</v>
      </c>
      <c r="K1155" s="91" t="s">
        <v>552</v>
      </c>
      <c r="L1155" s="91" t="s">
        <v>10191</v>
      </c>
      <c r="M1155" s="91" t="str">
        <f>+IFERROR(VLOOKUP($K1155,'[2]NHÂN VIÊN'!$H:$I,2,0),"")</f>
        <v>Dương Thị Kim Hồng</v>
      </c>
      <c r="N1155" s="92" t="s">
        <v>1837</v>
      </c>
      <c r="O1155" s="82"/>
    </row>
    <row r="1156" spans="1:15" hidden="1" x14ac:dyDescent="0.25">
      <c r="A1156" s="90" t="s">
        <v>11653</v>
      </c>
      <c r="B1156" s="89" t="s">
        <v>11652</v>
      </c>
      <c r="C1156" s="90" t="s">
        <v>11654</v>
      </c>
      <c r="D1156" s="90" t="s">
        <v>11655</v>
      </c>
      <c r="E1156" s="90" t="s">
        <v>3072</v>
      </c>
      <c r="F1156" s="90" t="s">
        <v>7499</v>
      </c>
      <c r="G1156" s="90" t="s">
        <v>7402</v>
      </c>
      <c r="H1156" s="91" t="s">
        <v>7436</v>
      </c>
      <c r="I1156" s="91" t="str">
        <f>+IFERROR(VLOOKUP($H1156,'[2]NHÂN VIÊN'!$B:$C,2,0),"")</f>
        <v>Nguyễn Quốc Thái</v>
      </c>
      <c r="J1156" s="91" t="str">
        <f t="shared" si="21"/>
        <v>CO</v>
      </c>
      <c r="K1156" s="91" t="s">
        <v>552</v>
      </c>
      <c r="L1156" s="91" t="s">
        <v>10191</v>
      </c>
      <c r="M1156" s="91" t="str">
        <f>+IFERROR(VLOOKUP($K1156,'[2]NHÂN VIÊN'!$H:$I,2,0),"")</f>
        <v>Dương Thị Kim Hồng</v>
      </c>
      <c r="N1156" s="92" t="s">
        <v>1837</v>
      </c>
      <c r="O1156" s="82"/>
    </row>
    <row r="1157" spans="1:15" hidden="1" x14ac:dyDescent="0.25">
      <c r="A1157" s="90" t="s">
        <v>11657</v>
      </c>
      <c r="B1157" s="89" t="s">
        <v>11656</v>
      </c>
      <c r="C1157" s="90" t="s">
        <v>11658</v>
      </c>
      <c r="D1157" s="90" t="s">
        <v>11659</v>
      </c>
      <c r="E1157" s="90" t="s">
        <v>3072</v>
      </c>
      <c r="F1157" s="90" t="s">
        <v>7490</v>
      </c>
      <c r="G1157" s="90" t="s">
        <v>7402</v>
      </c>
      <c r="H1157" s="91" t="s">
        <v>7418</v>
      </c>
      <c r="I1157" s="91" t="str">
        <f>+IFERROR(VLOOKUP($H1157,'[2]NHÂN VIÊN'!$B:$C,2,0),"")</f>
        <v>Trần Hạo Nhị</v>
      </c>
      <c r="J1157" s="91" t="str">
        <f t="shared" si="21"/>
        <v>CO</v>
      </c>
      <c r="K1157" s="91" t="s">
        <v>552</v>
      </c>
      <c r="L1157" s="91" t="s">
        <v>10191</v>
      </c>
      <c r="M1157" s="91" t="str">
        <f>+IFERROR(VLOOKUP($K1157,'[2]NHÂN VIÊN'!$H:$I,2,0),"")</f>
        <v>Dương Thị Kim Hồng</v>
      </c>
      <c r="N1157" s="92" t="s">
        <v>1837</v>
      </c>
      <c r="O1157" s="82"/>
    </row>
    <row r="1158" spans="1:15" hidden="1" x14ac:dyDescent="0.25">
      <c r="A1158" s="90" t="s">
        <v>11661</v>
      </c>
      <c r="B1158" s="89" t="s">
        <v>11660</v>
      </c>
      <c r="C1158" s="90" t="s">
        <v>11662</v>
      </c>
      <c r="D1158" s="90" t="s">
        <v>11663</v>
      </c>
      <c r="E1158" s="90" t="s">
        <v>3072</v>
      </c>
      <c r="F1158" s="90" t="s">
        <v>7938</v>
      </c>
      <c r="G1158" s="90" t="s">
        <v>7402</v>
      </c>
      <c r="H1158" s="91" t="s">
        <v>7436</v>
      </c>
      <c r="I1158" s="91" t="str">
        <f>+IFERROR(VLOOKUP($H1158,'[2]NHÂN VIÊN'!$B:$C,2,0),"")</f>
        <v>Nguyễn Quốc Thái</v>
      </c>
      <c r="J1158" s="91" t="str">
        <f t="shared" si="21"/>
        <v>CO</v>
      </c>
      <c r="K1158" s="91" t="s">
        <v>552</v>
      </c>
      <c r="L1158" s="91" t="s">
        <v>10191</v>
      </c>
      <c r="M1158" s="91" t="str">
        <f>+IFERROR(VLOOKUP($K1158,'[2]NHÂN VIÊN'!$H:$I,2,0),"")</f>
        <v>Dương Thị Kim Hồng</v>
      </c>
      <c r="N1158" s="92" t="s">
        <v>1837</v>
      </c>
      <c r="O1158" s="82"/>
    </row>
    <row r="1159" spans="1:15" hidden="1" x14ac:dyDescent="0.25">
      <c r="A1159" s="90" t="s">
        <v>11665</v>
      </c>
      <c r="B1159" s="89" t="s">
        <v>11664</v>
      </c>
      <c r="C1159" s="90" t="s">
        <v>11666</v>
      </c>
      <c r="D1159" s="90" t="s">
        <v>11667</v>
      </c>
      <c r="E1159" s="90" t="s">
        <v>3072</v>
      </c>
      <c r="F1159" s="90" t="s">
        <v>7435</v>
      </c>
      <c r="G1159" s="90" t="s">
        <v>7402</v>
      </c>
      <c r="H1159" s="91" t="s">
        <v>7436</v>
      </c>
      <c r="I1159" s="91" t="str">
        <f>+IFERROR(VLOOKUP($H1159,'[2]NHÂN VIÊN'!$B:$C,2,0),"")</f>
        <v>Nguyễn Quốc Thái</v>
      </c>
      <c r="J1159" s="91" t="str">
        <f t="shared" si="21"/>
        <v>CO</v>
      </c>
      <c r="K1159" s="91" t="s">
        <v>552</v>
      </c>
      <c r="L1159" s="91" t="s">
        <v>10191</v>
      </c>
      <c r="M1159" s="91" t="str">
        <f>+IFERROR(VLOOKUP($K1159,'[2]NHÂN VIÊN'!$H:$I,2,0),"")</f>
        <v>Dương Thị Kim Hồng</v>
      </c>
      <c r="N1159" s="92" t="s">
        <v>1837</v>
      </c>
      <c r="O1159" s="82"/>
    </row>
    <row r="1160" spans="1:15" hidden="1" x14ac:dyDescent="0.25">
      <c r="A1160" s="90" t="s">
        <v>11669</v>
      </c>
      <c r="B1160" s="89" t="s">
        <v>11668</v>
      </c>
      <c r="C1160" s="90" t="s">
        <v>11670</v>
      </c>
      <c r="D1160" s="90" t="s">
        <v>11671</v>
      </c>
      <c r="E1160" s="90" t="s">
        <v>3072</v>
      </c>
      <c r="F1160" s="90" t="s">
        <v>7519</v>
      </c>
      <c r="G1160" s="90" t="s">
        <v>7402</v>
      </c>
      <c r="H1160" s="91" t="s">
        <v>7418</v>
      </c>
      <c r="I1160" s="91" t="str">
        <f>+IFERROR(VLOOKUP($H1160,'[2]NHÂN VIÊN'!$B:$C,2,0),"")</f>
        <v>Trần Hạo Nhị</v>
      </c>
      <c r="J1160" s="91" t="str">
        <f t="shared" si="21"/>
        <v>CO</v>
      </c>
      <c r="K1160" s="91" t="s">
        <v>552</v>
      </c>
      <c r="L1160" s="91" t="s">
        <v>10191</v>
      </c>
      <c r="M1160" s="91" t="str">
        <f>+IFERROR(VLOOKUP($K1160,'[2]NHÂN VIÊN'!$H:$I,2,0),"")</f>
        <v>Dương Thị Kim Hồng</v>
      </c>
      <c r="N1160" s="92" t="s">
        <v>1837</v>
      </c>
      <c r="O1160" s="82"/>
    </row>
    <row r="1161" spans="1:15" hidden="1" x14ac:dyDescent="0.25">
      <c r="A1161" s="90" t="s">
        <v>11673</v>
      </c>
      <c r="B1161" s="89" t="s">
        <v>11672</v>
      </c>
      <c r="C1161" s="90" t="s">
        <v>11674</v>
      </c>
      <c r="D1161" s="90" t="s">
        <v>11675</v>
      </c>
      <c r="E1161" s="90" t="s">
        <v>3072</v>
      </c>
      <c r="F1161" s="90" t="s">
        <v>9474</v>
      </c>
      <c r="G1161" s="90" t="s">
        <v>7402</v>
      </c>
      <c r="H1161" s="91" t="s">
        <v>7411</v>
      </c>
      <c r="I1161" s="91" t="str">
        <f>+IFERROR(VLOOKUP($H1161,'[2]NHÂN VIÊN'!$B:$C,2,0),"")</f>
        <v>Nguyễn Văn Vinh</v>
      </c>
      <c r="J1161" s="91" t="str">
        <f t="shared" si="21"/>
        <v>CO</v>
      </c>
      <c r="K1161" s="91" t="s">
        <v>552</v>
      </c>
      <c r="L1161" s="91" t="s">
        <v>10191</v>
      </c>
      <c r="M1161" s="91" t="str">
        <f>+IFERROR(VLOOKUP($K1161,'[2]NHÂN VIÊN'!$H:$I,2,0),"")</f>
        <v>Dương Thị Kim Hồng</v>
      </c>
      <c r="N1161" s="92" t="s">
        <v>1837</v>
      </c>
      <c r="O1161" s="82"/>
    </row>
    <row r="1162" spans="1:15" hidden="1" x14ac:dyDescent="0.25">
      <c r="A1162" s="90" t="s">
        <v>11677</v>
      </c>
      <c r="B1162" s="89" t="s">
        <v>11676</v>
      </c>
      <c r="C1162" s="90" t="s">
        <v>11678</v>
      </c>
      <c r="D1162" s="90" t="s">
        <v>11679</v>
      </c>
      <c r="E1162" s="90" t="s">
        <v>3072</v>
      </c>
      <c r="F1162" s="90" t="s">
        <v>7435</v>
      </c>
      <c r="G1162" s="90" t="s">
        <v>7402</v>
      </c>
      <c r="H1162" s="91" t="s">
        <v>7436</v>
      </c>
      <c r="I1162" s="91" t="str">
        <f>+IFERROR(VLOOKUP($H1162,'[2]NHÂN VIÊN'!$B:$C,2,0),"")</f>
        <v>Nguyễn Quốc Thái</v>
      </c>
      <c r="J1162" s="91" t="str">
        <f t="shared" si="21"/>
        <v>CO</v>
      </c>
      <c r="K1162" s="91" t="s">
        <v>552</v>
      </c>
      <c r="L1162" s="91" t="s">
        <v>10191</v>
      </c>
      <c r="M1162" s="91" t="str">
        <f>+IFERROR(VLOOKUP($K1162,'[2]NHÂN VIÊN'!$H:$I,2,0),"")</f>
        <v>Dương Thị Kim Hồng</v>
      </c>
      <c r="N1162" s="92" t="s">
        <v>1837</v>
      </c>
      <c r="O1162" s="82"/>
    </row>
    <row r="1163" spans="1:15" hidden="1" x14ac:dyDescent="0.25">
      <c r="A1163" s="87" t="s">
        <v>11681</v>
      </c>
      <c r="B1163" s="86" t="s">
        <v>11680</v>
      </c>
      <c r="C1163" s="87" t="s">
        <v>11682</v>
      </c>
      <c r="D1163" s="87" t="s">
        <v>11683</v>
      </c>
      <c r="E1163" s="87" t="s">
        <v>3072</v>
      </c>
      <c r="F1163" s="87" t="s">
        <v>7527</v>
      </c>
      <c r="G1163" s="87" t="s">
        <v>7402</v>
      </c>
      <c r="H1163" s="87" t="s">
        <v>7411</v>
      </c>
      <c r="I1163" s="87" t="str">
        <f>+IFERROR(VLOOKUP($H1163,'[2]NHÂN VIÊN'!$B:$C,2,0),"")</f>
        <v>Nguyễn Văn Vinh</v>
      </c>
      <c r="J1163" s="87" t="str">
        <f t="shared" si="21"/>
        <v>CO</v>
      </c>
      <c r="K1163" s="87" t="s">
        <v>552</v>
      </c>
      <c r="L1163" s="87" t="s">
        <v>10191</v>
      </c>
      <c r="M1163" s="87" t="str">
        <f>+IFERROR(VLOOKUP($K1163,'[2]NHÂN VIÊN'!$H:$I,2,0),"")</f>
        <v>Dương Thị Kim Hồng</v>
      </c>
      <c r="N1163" s="88" t="s">
        <v>7437</v>
      </c>
      <c r="O1163" s="82"/>
    </row>
    <row r="1164" spans="1:15" hidden="1" x14ac:dyDescent="0.25">
      <c r="A1164" s="90" t="s">
        <v>11685</v>
      </c>
      <c r="B1164" s="89" t="s">
        <v>11684</v>
      </c>
      <c r="C1164" s="90" t="s">
        <v>11686</v>
      </c>
      <c r="D1164" s="90" t="s">
        <v>11687</v>
      </c>
      <c r="E1164" s="90" t="s">
        <v>3072</v>
      </c>
      <c r="F1164" s="90" t="s">
        <v>7527</v>
      </c>
      <c r="G1164" s="90" t="s">
        <v>7402</v>
      </c>
      <c r="H1164" s="91" t="s">
        <v>7411</v>
      </c>
      <c r="I1164" s="91" t="str">
        <f>+IFERROR(VLOOKUP($H1164,'[2]NHÂN VIÊN'!$B:$C,2,0),"")</f>
        <v>Nguyễn Văn Vinh</v>
      </c>
      <c r="J1164" s="91" t="str">
        <f t="shared" si="21"/>
        <v>CO</v>
      </c>
      <c r="K1164" s="91" t="s">
        <v>552</v>
      </c>
      <c r="L1164" s="91" t="s">
        <v>10191</v>
      </c>
      <c r="M1164" s="91" t="str">
        <f>+IFERROR(VLOOKUP($K1164,'[2]NHÂN VIÊN'!$H:$I,2,0),"")</f>
        <v>Dương Thị Kim Hồng</v>
      </c>
      <c r="N1164" s="92" t="s">
        <v>1837</v>
      </c>
      <c r="O1164" s="82"/>
    </row>
    <row r="1165" spans="1:15" hidden="1" x14ac:dyDescent="0.25">
      <c r="A1165" s="90" t="s">
        <v>11689</v>
      </c>
      <c r="B1165" s="89" t="s">
        <v>11688</v>
      </c>
      <c r="C1165" s="90" t="s">
        <v>11690</v>
      </c>
      <c r="D1165" s="90" t="s">
        <v>11691</v>
      </c>
      <c r="E1165" s="90" t="s">
        <v>3072</v>
      </c>
      <c r="F1165" s="90" t="s">
        <v>7417</v>
      </c>
      <c r="G1165" s="90" t="s">
        <v>7402</v>
      </c>
      <c r="H1165" s="91" t="s">
        <v>7418</v>
      </c>
      <c r="I1165" s="91" t="str">
        <f>+IFERROR(VLOOKUP($H1165,'[2]NHÂN VIÊN'!$B:$C,2,0),"")</f>
        <v>Trần Hạo Nhị</v>
      </c>
      <c r="J1165" s="91" t="str">
        <f t="shared" si="21"/>
        <v>CO</v>
      </c>
      <c r="K1165" s="91" t="s">
        <v>552</v>
      </c>
      <c r="L1165" s="91" t="s">
        <v>10191</v>
      </c>
      <c r="M1165" s="91" t="str">
        <f>+IFERROR(VLOOKUP($K1165,'[2]NHÂN VIÊN'!$H:$I,2,0),"")</f>
        <v>Dương Thị Kim Hồng</v>
      </c>
      <c r="N1165" s="92" t="s">
        <v>1837</v>
      </c>
      <c r="O1165" s="82"/>
    </row>
    <row r="1166" spans="1:15" hidden="1" x14ac:dyDescent="0.25">
      <c r="A1166" s="90" t="s">
        <v>11693</v>
      </c>
      <c r="B1166" s="89" t="s">
        <v>11692</v>
      </c>
      <c r="C1166" s="90" t="s">
        <v>11694</v>
      </c>
      <c r="D1166" s="90" t="s">
        <v>11695</v>
      </c>
      <c r="E1166" s="90" t="s">
        <v>3072</v>
      </c>
      <c r="F1166" s="90" t="s">
        <v>7401</v>
      </c>
      <c r="G1166" s="90" t="s">
        <v>7402</v>
      </c>
      <c r="H1166" s="91" t="s">
        <v>7403</v>
      </c>
      <c r="I1166" s="91" t="str">
        <f>+IFERROR(VLOOKUP($H1166,'[2]NHÂN VIÊN'!$B:$C,2,0),"")</f>
        <v>Hứa Thị Ngọc Thơ</v>
      </c>
      <c r="J1166" s="91" t="str">
        <f t="shared" si="21"/>
        <v>CO</v>
      </c>
      <c r="K1166" s="91" t="s">
        <v>552</v>
      </c>
      <c r="L1166" s="91" t="s">
        <v>10191</v>
      </c>
      <c r="M1166" s="91" t="str">
        <f>+IFERROR(VLOOKUP($K1166,'[2]NHÂN VIÊN'!$H:$I,2,0),"")</f>
        <v>Dương Thị Kim Hồng</v>
      </c>
      <c r="N1166" s="92" t="s">
        <v>1837</v>
      </c>
      <c r="O1166" s="82"/>
    </row>
    <row r="1167" spans="1:15" hidden="1" x14ac:dyDescent="0.25">
      <c r="A1167" s="90" t="s">
        <v>11697</v>
      </c>
      <c r="B1167" s="89" t="s">
        <v>11696</v>
      </c>
      <c r="C1167" s="90" t="s">
        <v>11698</v>
      </c>
      <c r="D1167" s="90" t="s">
        <v>11699</v>
      </c>
      <c r="E1167" s="90" t="s">
        <v>3072</v>
      </c>
      <c r="F1167" s="90" t="s">
        <v>9474</v>
      </c>
      <c r="G1167" s="90" t="s">
        <v>7402</v>
      </c>
      <c r="H1167" s="91" t="s">
        <v>7411</v>
      </c>
      <c r="I1167" s="91" t="str">
        <f>+IFERROR(VLOOKUP($H1167,'[2]NHÂN VIÊN'!$B:$C,2,0),"")</f>
        <v>Nguyễn Văn Vinh</v>
      </c>
      <c r="J1167" s="91" t="str">
        <f t="shared" si="21"/>
        <v>CO</v>
      </c>
      <c r="K1167" s="91" t="s">
        <v>552</v>
      </c>
      <c r="L1167" s="91" t="s">
        <v>10191</v>
      </c>
      <c r="M1167" s="91" t="str">
        <f>+IFERROR(VLOOKUP($K1167,'[2]NHÂN VIÊN'!$H:$I,2,0),"")</f>
        <v>Dương Thị Kim Hồng</v>
      </c>
      <c r="N1167" s="92" t="s">
        <v>1837</v>
      </c>
      <c r="O1167" s="82"/>
    </row>
    <row r="1168" spans="1:15" hidden="1" x14ac:dyDescent="0.25">
      <c r="A1168" s="90" t="s">
        <v>11701</v>
      </c>
      <c r="B1168" s="89" t="s">
        <v>11700</v>
      </c>
      <c r="C1168" s="90" t="s">
        <v>11702</v>
      </c>
      <c r="D1168" s="90" t="s">
        <v>11703</v>
      </c>
      <c r="E1168" s="90" t="s">
        <v>3072</v>
      </c>
      <c r="F1168" s="90" t="s">
        <v>7499</v>
      </c>
      <c r="G1168" s="90" t="s">
        <v>7402</v>
      </c>
      <c r="H1168" s="91" t="s">
        <v>7436</v>
      </c>
      <c r="I1168" s="91" t="str">
        <f>+IFERROR(VLOOKUP($H1168,'[2]NHÂN VIÊN'!$B:$C,2,0),"")</f>
        <v>Nguyễn Quốc Thái</v>
      </c>
      <c r="J1168" s="91" t="str">
        <f t="shared" si="21"/>
        <v>CO</v>
      </c>
      <c r="K1168" s="91" t="s">
        <v>552</v>
      </c>
      <c r="L1168" s="91" t="s">
        <v>10191</v>
      </c>
      <c r="M1168" s="91" t="str">
        <f>+IFERROR(VLOOKUP($K1168,'[2]NHÂN VIÊN'!$H:$I,2,0),"")</f>
        <v>Dương Thị Kim Hồng</v>
      </c>
      <c r="N1168" s="92" t="s">
        <v>1837</v>
      </c>
      <c r="O1168" s="82"/>
    </row>
    <row r="1169" spans="1:15" hidden="1" x14ac:dyDescent="0.25">
      <c r="A1169" s="90" t="s">
        <v>11705</v>
      </c>
      <c r="B1169" s="89" t="s">
        <v>11704</v>
      </c>
      <c r="C1169" s="90" t="s">
        <v>11706</v>
      </c>
      <c r="D1169" s="90" t="s">
        <v>11707</v>
      </c>
      <c r="E1169" s="90" t="s">
        <v>3072</v>
      </c>
      <c r="F1169" s="90" t="s">
        <v>7472</v>
      </c>
      <c r="G1169" s="90" t="s">
        <v>7402</v>
      </c>
      <c r="H1169" s="91" t="s">
        <v>7436</v>
      </c>
      <c r="I1169" s="91" t="str">
        <f>+IFERROR(VLOOKUP($H1169,'[2]NHÂN VIÊN'!$B:$C,2,0),"")</f>
        <v>Nguyễn Quốc Thái</v>
      </c>
      <c r="J1169" s="91" t="str">
        <f t="shared" si="21"/>
        <v>CO</v>
      </c>
      <c r="K1169" s="91" t="s">
        <v>552</v>
      </c>
      <c r="L1169" s="91" t="s">
        <v>10191</v>
      </c>
      <c r="M1169" s="91" t="str">
        <f>+IFERROR(VLOOKUP($K1169,'[2]NHÂN VIÊN'!$H:$I,2,0),"")</f>
        <v>Dương Thị Kim Hồng</v>
      </c>
      <c r="N1169" s="92" t="s">
        <v>1837</v>
      </c>
      <c r="O1169" s="82"/>
    </row>
    <row r="1170" spans="1:15" hidden="1" x14ac:dyDescent="0.25">
      <c r="A1170" s="90" t="s">
        <v>11709</v>
      </c>
      <c r="B1170" s="89" t="s">
        <v>11708</v>
      </c>
      <c r="C1170" s="90" t="s">
        <v>11710</v>
      </c>
      <c r="D1170" s="90" t="s">
        <v>11711</v>
      </c>
      <c r="E1170" s="90" t="s">
        <v>3072</v>
      </c>
      <c r="F1170" s="90" t="s">
        <v>9474</v>
      </c>
      <c r="G1170" s="90" t="s">
        <v>7402</v>
      </c>
      <c r="H1170" s="91" t="s">
        <v>7411</v>
      </c>
      <c r="I1170" s="91" t="str">
        <f>+IFERROR(VLOOKUP($H1170,'[2]NHÂN VIÊN'!$B:$C,2,0),"")</f>
        <v>Nguyễn Văn Vinh</v>
      </c>
      <c r="J1170" s="91" t="str">
        <f t="shared" si="21"/>
        <v>CO</v>
      </c>
      <c r="K1170" s="91" t="s">
        <v>552</v>
      </c>
      <c r="L1170" s="91" t="s">
        <v>10191</v>
      </c>
      <c r="M1170" s="91" t="str">
        <f>+IFERROR(VLOOKUP($K1170,'[2]NHÂN VIÊN'!$H:$I,2,0),"")</f>
        <v>Dương Thị Kim Hồng</v>
      </c>
      <c r="N1170" s="92" t="s">
        <v>1837</v>
      </c>
      <c r="O1170" s="82"/>
    </row>
    <row r="1171" spans="1:15" hidden="1" x14ac:dyDescent="0.25">
      <c r="A1171" s="90" t="s">
        <v>11713</v>
      </c>
      <c r="B1171" s="89" t="s">
        <v>11712</v>
      </c>
      <c r="C1171" s="90" t="s">
        <v>11714</v>
      </c>
      <c r="D1171" s="90" t="s">
        <v>11715</v>
      </c>
      <c r="E1171" s="90" t="s">
        <v>3072</v>
      </c>
      <c r="F1171" s="90" t="s">
        <v>7527</v>
      </c>
      <c r="G1171" s="90" t="s">
        <v>7402</v>
      </c>
      <c r="H1171" s="91" t="s">
        <v>7411</v>
      </c>
      <c r="I1171" s="91" t="str">
        <f>+IFERROR(VLOOKUP($H1171,'[2]NHÂN VIÊN'!$B:$C,2,0),"")</f>
        <v>Nguyễn Văn Vinh</v>
      </c>
      <c r="J1171" s="91" t="str">
        <f t="shared" si="21"/>
        <v>CO</v>
      </c>
      <c r="K1171" s="91" t="s">
        <v>552</v>
      </c>
      <c r="L1171" s="91" t="s">
        <v>10191</v>
      </c>
      <c r="M1171" s="91" t="str">
        <f>+IFERROR(VLOOKUP($K1171,'[2]NHÂN VIÊN'!$H:$I,2,0),"")</f>
        <v>Dương Thị Kim Hồng</v>
      </c>
      <c r="N1171" s="92" t="s">
        <v>1837</v>
      </c>
      <c r="O1171" s="82"/>
    </row>
    <row r="1172" spans="1:15" hidden="1" x14ac:dyDescent="0.25">
      <c r="A1172" s="90" t="s">
        <v>11717</v>
      </c>
      <c r="B1172" s="89" t="s">
        <v>11716</v>
      </c>
      <c r="C1172" s="90" t="s">
        <v>11718</v>
      </c>
      <c r="D1172" s="90" t="s">
        <v>11719</v>
      </c>
      <c r="E1172" s="90" t="s">
        <v>3072</v>
      </c>
      <c r="F1172" s="90" t="s">
        <v>7938</v>
      </c>
      <c r="G1172" s="90" t="s">
        <v>7402</v>
      </c>
      <c r="H1172" s="91" t="s">
        <v>7436</v>
      </c>
      <c r="I1172" s="91" t="str">
        <f>+IFERROR(VLOOKUP($H1172,'[2]NHÂN VIÊN'!$B:$C,2,0),"")</f>
        <v>Nguyễn Quốc Thái</v>
      </c>
      <c r="J1172" s="91" t="str">
        <f t="shared" si="21"/>
        <v>CO</v>
      </c>
      <c r="K1172" s="91" t="s">
        <v>552</v>
      </c>
      <c r="L1172" s="91" t="s">
        <v>10191</v>
      </c>
      <c r="M1172" s="91" t="str">
        <f>+IFERROR(VLOOKUP($K1172,'[2]NHÂN VIÊN'!$H:$I,2,0),"")</f>
        <v>Dương Thị Kim Hồng</v>
      </c>
      <c r="N1172" s="92" t="s">
        <v>1837</v>
      </c>
      <c r="O1172" s="82"/>
    </row>
    <row r="1173" spans="1:15" hidden="1" x14ac:dyDescent="0.25">
      <c r="A1173" s="90" t="s">
        <v>11721</v>
      </c>
      <c r="B1173" s="89" t="s">
        <v>11720</v>
      </c>
      <c r="C1173" s="90" t="s">
        <v>11722</v>
      </c>
      <c r="D1173" s="90" t="s">
        <v>11723</v>
      </c>
      <c r="E1173" s="90" t="s">
        <v>3072</v>
      </c>
      <c r="F1173" s="90" t="s">
        <v>7925</v>
      </c>
      <c r="G1173" s="90" t="s">
        <v>7402</v>
      </c>
      <c r="H1173" s="91" t="s">
        <v>7418</v>
      </c>
      <c r="I1173" s="91" t="str">
        <f>+IFERROR(VLOOKUP($H1173,'[2]NHÂN VIÊN'!$B:$C,2,0),"")</f>
        <v>Trần Hạo Nhị</v>
      </c>
      <c r="J1173" s="91" t="str">
        <f t="shared" si="21"/>
        <v>CO</v>
      </c>
      <c r="K1173" s="91" t="s">
        <v>552</v>
      </c>
      <c r="L1173" s="91" t="s">
        <v>10191</v>
      </c>
      <c r="M1173" s="91" t="str">
        <f>+IFERROR(VLOOKUP($K1173,'[2]NHÂN VIÊN'!$H:$I,2,0),"")</f>
        <v>Dương Thị Kim Hồng</v>
      </c>
      <c r="N1173" s="92" t="s">
        <v>1837</v>
      </c>
      <c r="O1173" s="82"/>
    </row>
    <row r="1174" spans="1:15" hidden="1" x14ac:dyDescent="0.25">
      <c r="A1174" s="90" t="s">
        <v>11725</v>
      </c>
      <c r="B1174" s="89" t="s">
        <v>11724</v>
      </c>
      <c r="C1174" s="90" t="s">
        <v>11726</v>
      </c>
      <c r="D1174" s="90" t="s">
        <v>11727</v>
      </c>
      <c r="E1174" s="90" t="s">
        <v>3072</v>
      </c>
      <c r="F1174" s="90" t="s">
        <v>7459</v>
      </c>
      <c r="G1174" s="90" t="s">
        <v>7402</v>
      </c>
      <c r="H1174" s="91" t="s">
        <v>7403</v>
      </c>
      <c r="I1174" s="91" t="str">
        <f>+IFERROR(VLOOKUP($H1174,'[2]NHÂN VIÊN'!$B:$C,2,0),"")</f>
        <v>Hứa Thị Ngọc Thơ</v>
      </c>
      <c r="J1174" s="91" t="str">
        <f t="shared" si="21"/>
        <v>CO</v>
      </c>
      <c r="K1174" s="91" t="s">
        <v>552</v>
      </c>
      <c r="L1174" s="91" t="s">
        <v>10191</v>
      </c>
      <c r="M1174" s="91" t="str">
        <f>+IFERROR(VLOOKUP($K1174,'[2]NHÂN VIÊN'!$H:$I,2,0),"")</f>
        <v>Dương Thị Kim Hồng</v>
      </c>
      <c r="N1174" s="92" t="s">
        <v>1837</v>
      </c>
      <c r="O1174" s="82"/>
    </row>
    <row r="1175" spans="1:15" hidden="1" x14ac:dyDescent="0.25">
      <c r="A1175" s="90" t="s">
        <v>11729</v>
      </c>
      <c r="B1175" s="89" t="s">
        <v>11728</v>
      </c>
      <c r="C1175" s="90" t="s">
        <v>11730</v>
      </c>
      <c r="D1175" s="90" t="s">
        <v>11731</v>
      </c>
      <c r="E1175" s="90" t="s">
        <v>3072</v>
      </c>
      <c r="F1175" s="90" t="s">
        <v>7925</v>
      </c>
      <c r="G1175" s="90" t="s">
        <v>7402</v>
      </c>
      <c r="H1175" s="91" t="s">
        <v>7418</v>
      </c>
      <c r="I1175" s="91" t="str">
        <f>+IFERROR(VLOOKUP($H1175,'[2]NHÂN VIÊN'!$B:$C,2,0),"")</f>
        <v>Trần Hạo Nhị</v>
      </c>
      <c r="J1175" s="91" t="str">
        <f t="shared" si="21"/>
        <v>CO</v>
      </c>
      <c r="K1175" s="91" t="s">
        <v>552</v>
      </c>
      <c r="L1175" s="91" t="s">
        <v>10191</v>
      </c>
      <c r="M1175" s="91" t="str">
        <f>+IFERROR(VLOOKUP($K1175,'[2]NHÂN VIÊN'!$H:$I,2,0),"")</f>
        <v>Dương Thị Kim Hồng</v>
      </c>
      <c r="N1175" s="92" t="s">
        <v>1837</v>
      </c>
      <c r="O1175" s="82"/>
    </row>
    <row r="1176" spans="1:15" hidden="1" x14ac:dyDescent="0.25">
      <c r="A1176" s="90" t="s">
        <v>11733</v>
      </c>
      <c r="B1176" s="89" t="s">
        <v>11732</v>
      </c>
      <c r="C1176" s="90" t="s">
        <v>11734</v>
      </c>
      <c r="D1176" s="90" t="s">
        <v>11735</v>
      </c>
      <c r="E1176" s="90" t="s">
        <v>3072</v>
      </c>
      <c r="F1176" s="90" t="s">
        <v>9474</v>
      </c>
      <c r="G1176" s="90" t="s">
        <v>7402</v>
      </c>
      <c r="H1176" s="91" t="s">
        <v>7411</v>
      </c>
      <c r="I1176" s="91" t="str">
        <f>+IFERROR(VLOOKUP($H1176,'[2]NHÂN VIÊN'!$B:$C,2,0),"")</f>
        <v>Nguyễn Văn Vinh</v>
      </c>
      <c r="J1176" s="91" t="str">
        <f t="shared" si="21"/>
        <v>CO</v>
      </c>
      <c r="K1176" s="91" t="s">
        <v>552</v>
      </c>
      <c r="L1176" s="91" t="s">
        <v>10191</v>
      </c>
      <c r="M1176" s="91" t="str">
        <f>+IFERROR(VLOOKUP($K1176,'[2]NHÂN VIÊN'!$H:$I,2,0),"")</f>
        <v>Dương Thị Kim Hồng</v>
      </c>
      <c r="N1176" s="92" t="s">
        <v>1837</v>
      </c>
      <c r="O1176" s="82"/>
    </row>
    <row r="1177" spans="1:15" hidden="1" x14ac:dyDescent="0.25">
      <c r="A1177" s="90" t="s">
        <v>11737</v>
      </c>
      <c r="B1177" s="89" t="s">
        <v>11736</v>
      </c>
      <c r="C1177" s="90" t="s">
        <v>11738</v>
      </c>
      <c r="D1177" s="90" t="s">
        <v>11739</v>
      </c>
      <c r="E1177" s="90" t="s">
        <v>3065</v>
      </c>
      <c r="F1177" s="90" t="s">
        <v>7690</v>
      </c>
      <c r="G1177" s="90" t="s">
        <v>7402</v>
      </c>
      <c r="H1177" s="91" t="s">
        <v>7418</v>
      </c>
      <c r="I1177" s="91" t="str">
        <f>+IFERROR(VLOOKUP($H1177,'[2]NHÂN VIÊN'!$B:$C,2,0),"")</f>
        <v>Trần Hạo Nhị</v>
      </c>
      <c r="J1177" s="91" t="str">
        <f t="shared" si="21"/>
        <v>CO</v>
      </c>
      <c r="K1177" s="91" t="s">
        <v>552</v>
      </c>
      <c r="L1177" s="91" t="s">
        <v>10191</v>
      </c>
      <c r="M1177" s="91" t="str">
        <f>+IFERROR(VLOOKUP($K1177,'[2]NHÂN VIÊN'!$H:$I,2,0),"")</f>
        <v>Dương Thị Kim Hồng</v>
      </c>
      <c r="N1177" s="92" t="s">
        <v>1837</v>
      </c>
      <c r="O1177" s="82"/>
    </row>
    <row r="1178" spans="1:15" hidden="1" x14ac:dyDescent="0.25">
      <c r="A1178" s="87" t="s">
        <v>11741</v>
      </c>
      <c r="B1178" s="86" t="s">
        <v>11740</v>
      </c>
      <c r="C1178" s="87" t="s">
        <v>11742</v>
      </c>
      <c r="D1178" s="87" t="s">
        <v>11743</v>
      </c>
      <c r="E1178" s="87" t="s">
        <v>3072</v>
      </c>
      <c r="F1178" s="87" t="s">
        <v>7519</v>
      </c>
      <c r="G1178" s="87" t="s">
        <v>7402</v>
      </c>
      <c r="H1178" s="87" t="s">
        <v>7418</v>
      </c>
      <c r="I1178" s="87" t="str">
        <f>+IFERROR(VLOOKUP($H1178,'[2]NHÂN VIÊN'!$B:$C,2,0),"")</f>
        <v>Trần Hạo Nhị</v>
      </c>
      <c r="J1178" s="87" t="str">
        <f t="shared" si="21"/>
        <v>CO</v>
      </c>
      <c r="K1178" s="87" t="s">
        <v>552</v>
      </c>
      <c r="L1178" s="87" t="s">
        <v>10191</v>
      </c>
      <c r="M1178" s="87" t="str">
        <f>+IFERROR(VLOOKUP($K1178,'[2]NHÂN VIÊN'!$H:$I,2,0),"")</f>
        <v>Dương Thị Kim Hồng</v>
      </c>
      <c r="N1178" s="88" t="s">
        <v>7437</v>
      </c>
      <c r="O1178" s="82"/>
    </row>
    <row r="1179" spans="1:15" hidden="1" x14ac:dyDescent="0.25">
      <c r="A1179" s="90" t="s">
        <v>11745</v>
      </c>
      <c r="B1179" s="89" t="s">
        <v>11744</v>
      </c>
      <c r="C1179" s="90" t="s">
        <v>11746</v>
      </c>
      <c r="D1179" s="90" t="s">
        <v>11747</v>
      </c>
      <c r="E1179" s="90" t="s">
        <v>3072</v>
      </c>
      <c r="F1179" s="90" t="s">
        <v>7527</v>
      </c>
      <c r="G1179" s="90" t="s">
        <v>7402</v>
      </c>
      <c r="H1179" s="91" t="s">
        <v>7411</v>
      </c>
      <c r="I1179" s="91" t="str">
        <f>+IFERROR(VLOOKUP($H1179,'[2]NHÂN VIÊN'!$B:$C,2,0),"")</f>
        <v>Nguyễn Văn Vinh</v>
      </c>
      <c r="J1179" s="91" t="str">
        <f t="shared" si="21"/>
        <v>CO</v>
      </c>
      <c r="K1179" s="91" t="s">
        <v>552</v>
      </c>
      <c r="L1179" s="91" t="s">
        <v>10191</v>
      </c>
      <c r="M1179" s="91" t="str">
        <f>+IFERROR(VLOOKUP($K1179,'[2]NHÂN VIÊN'!$H:$I,2,0),"")</f>
        <v>Dương Thị Kim Hồng</v>
      </c>
      <c r="N1179" s="92" t="s">
        <v>1837</v>
      </c>
      <c r="O1179" s="82"/>
    </row>
    <row r="1180" spans="1:15" hidden="1" x14ac:dyDescent="0.25">
      <c r="A1180" s="90" t="s">
        <v>11749</v>
      </c>
      <c r="B1180" s="89" t="s">
        <v>11748</v>
      </c>
      <c r="C1180" s="90" t="s">
        <v>11750</v>
      </c>
      <c r="D1180" s="90" t="s">
        <v>11751</v>
      </c>
      <c r="E1180" s="90" t="s">
        <v>3072</v>
      </c>
      <c r="F1180" s="90" t="s">
        <v>7435</v>
      </c>
      <c r="G1180" s="90" t="s">
        <v>7402</v>
      </c>
      <c r="H1180" s="91" t="s">
        <v>7436</v>
      </c>
      <c r="I1180" s="91" t="str">
        <f>+IFERROR(VLOOKUP($H1180,'[2]NHÂN VIÊN'!$B:$C,2,0),"")</f>
        <v>Nguyễn Quốc Thái</v>
      </c>
      <c r="J1180" s="91" t="str">
        <f t="shared" si="21"/>
        <v>CO</v>
      </c>
      <c r="K1180" s="91" t="s">
        <v>552</v>
      </c>
      <c r="L1180" s="91" t="s">
        <v>10191</v>
      </c>
      <c r="M1180" s="91" t="str">
        <f>+IFERROR(VLOOKUP($K1180,'[2]NHÂN VIÊN'!$H:$I,2,0),"")</f>
        <v>Dương Thị Kim Hồng</v>
      </c>
      <c r="N1180" s="92" t="s">
        <v>1837</v>
      </c>
      <c r="O1180" s="82"/>
    </row>
    <row r="1181" spans="1:15" hidden="1" x14ac:dyDescent="0.25">
      <c r="A1181" s="90" t="s">
        <v>11753</v>
      </c>
      <c r="B1181" s="89" t="s">
        <v>11752</v>
      </c>
      <c r="C1181" s="90" t="s">
        <v>11754</v>
      </c>
      <c r="D1181" s="90" t="s">
        <v>11755</v>
      </c>
      <c r="E1181" s="90" t="s">
        <v>3072</v>
      </c>
      <c r="F1181" s="90" t="s">
        <v>7499</v>
      </c>
      <c r="G1181" s="90" t="s">
        <v>7402</v>
      </c>
      <c r="H1181" s="91" t="s">
        <v>7436</v>
      </c>
      <c r="I1181" s="91" t="str">
        <f>+IFERROR(VLOOKUP($H1181,'[2]NHÂN VIÊN'!$B:$C,2,0),"")</f>
        <v>Nguyễn Quốc Thái</v>
      </c>
      <c r="J1181" s="91" t="str">
        <f t="shared" si="21"/>
        <v>CO</v>
      </c>
      <c r="K1181" s="91" t="s">
        <v>552</v>
      </c>
      <c r="L1181" s="91" t="s">
        <v>10191</v>
      </c>
      <c r="M1181" s="91" t="str">
        <f>+IFERROR(VLOOKUP($K1181,'[2]NHÂN VIÊN'!$H:$I,2,0),"")</f>
        <v>Dương Thị Kim Hồng</v>
      </c>
      <c r="N1181" s="92" t="s">
        <v>1837</v>
      </c>
      <c r="O1181" s="82"/>
    </row>
    <row r="1182" spans="1:15" hidden="1" x14ac:dyDescent="0.25">
      <c r="A1182" s="87" t="s">
        <v>11757</v>
      </c>
      <c r="B1182" s="86" t="s">
        <v>11756</v>
      </c>
      <c r="C1182" s="87" t="s">
        <v>11758</v>
      </c>
      <c r="D1182" s="87" t="s">
        <v>11759</v>
      </c>
      <c r="E1182" s="87" t="s">
        <v>10443</v>
      </c>
      <c r="F1182" s="87" t="s">
        <v>7435</v>
      </c>
      <c r="G1182" s="87" t="s">
        <v>7402</v>
      </c>
      <c r="H1182" s="87" t="s">
        <v>7436</v>
      </c>
      <c r="I1182" s="87" t="str">
        <f>+IFERROR(VLOOKUP($H1182,'[2]NHÂN VIÊN'!$B:$C,2,0),"")</f>
        <v>Nguyễn Quốc Thái</v>
      </c>
      <c r="J1182" s="87" t="str">
        <f t="shared" si="21"/>
        <v>CO</v>
      </c>
      <c r="K1182" s="87" t="s">
        <v>552</v>
      </c>
      <c r="L1182" s="87" t="s">
        <v>10191</v>
      </c>
      <c r="M1182" s="87" t="str">
        <f>+IFERROR(VLOOKUP($K1182,'[2]NHÂN VIÊN'!$H:$I,2,0),"")</f>
        <v>Dương Thị Kim Hồng</v>
      </c>
      <c r="N1182" s="88" t="s">
        <v>7405</v>
      </c>
      <c r="O1182" s="82"/>
    </row>
    <row r="1183" spans="1:15" hidden="1" x14ac:dyDescent="0.25">
      <c r="A1183" s="90" t="s">
        <v>11761</v>
      </c>
      <c r="B1183" s="89" t="s">
        <v>11760</v>
      </c>
      <c r="C1183" s="90" t="s">
        <v>11762</v>
      </c>
      <c r="D1183" s="90" t="s">
        <v>11763</v>
      </c>
      <c r="E1183" s="90" t="s">
        <v>3072</v>
      </c>
      <c r="F1183" s="90" t="s">
        <v>7401</v>
      </c>
      <c r="G1183" s="90" t="s">
        <v>7402</v>
      </c>
      <c r="H1183" s="91" t="s">
        <v>7403</v>
      </c>
      <c r="I1183" s="91" t="str">
        <f>+IFERROR(VLOOKUP($H1183,'[2]NHÂN VIÊN'!$B:$C,2,0),"")</f>
        <v>Hứa Thị Ngọc Thơ</v>
      </c>
      <c r="J1183" s="91" t="str">
        <f t="shared" si="21"/>
        <v>CO</v>
      </c>
      <c r="K1183" s="91" t="s">
        <v>552</v>
      </c>
      <c r="L1183" s="91" t="s">
        <v>10191</v>
      </c>
      <c r="M1183" s="91" t="str">
        <f>+IFERROR(VLOOKUP($K1183,'[2]NHÂN VIÊN'!$H:$I,2,0),"")</f>
        <v>Dương Thị Kim Hồng</v>
      </c>
      <c r="N1183" s="92" t="s">
        <v>1837</v>
      </c>
      <c r="O1183" s="82"/>
    </row>
    <row r="1184" spans="1:15" hidden="1" x14ac:dyDescent="0.25">
      <c r="A1184" s="90" t="s">
        <v>11765</v>
      </c>
      <c r="B1184" s="89" t="s">
        <v>11764</v>
      </c>
      <c r="C1184" s="90" t="s">
        <v>11766</v>
      </c>
      <c r="D1184" s="90" t="s">
        <v>11767</v>
      </c>
      <c r="E1184" s="90" t="s">
        <v>3072</v>
      </c>
      <c r="F1184" s="90" t="s">
        <v>9474</v>
      </c>
      <c r="G1184" s="90" t="s">
        <v>7402</v>
      </c>
      <c r="H1184" s="91" t="s">
        <v>7411</v>
      </c>
      <c r="I1184" s="91" t="str">
        <f>+IFERROR(VLOOKUP($H1184,'[2]NHÂN VIÊN'!$B:$C,2,0),"")</f>
        <v>Nguyễn Văn Vinh</v>
      </c>
      <c r="J1184" s="91" t="str">
        <f t="shared" si="21"/>
        <v>CO</v>
      </c>
      <c r="K1184" s="91" t="s">
        <v>552</v>
      </c>
      <c r="L1184" s="91" t="s">
        <v>10191</v>
      </c>
      <c r="M1184" s="91" t="str">
        <f>+IFERROR(VLOOKUP($K1184,'[2]NHÂN VIÊN'!$H:$I,2,0),"")</f>
        <v>Dương Thị Kim Hồng</v>
      </c>
      <c r="N1184" s="92" t="s">
        <v>1837</v>
      </c>
      <c r="O1184" s="82"/>
    </row>
    <row r="1185" spans="1:15" hidden="1" x14ac:dyDescent="0.25">
      <c r="A1185" s="90" t="s">
        <v>11769</v>
      </c>
      <c r="B1185" s="89" t="s">
        <v>11768</v>
      </c>
      <c r="C1185" s="90" t="s">
        <v>11770</v>
      </c>
      <c r="D1185" s="90" t="s">
        <v>11771</v>
      </c>
      <c r="E1185" s="90" t="s">
        <v>3072</v>
      </c>
      <c r="F1185" s="90" t="s">
        <v>7666</v>
      </c>
      <c r="G1185" s="90" t="s">
        <v>7402</v>
      </c>
      <c r="H1185" s="91" t="s">
        <v>7403</v>
      </c>
      <c r="I1185" s="91" t="str">
        <f>+IFERROR(VLOOKUP($H1185,'[2]NHÂN VIÊN'!$B:$C,2,0),"")</f>
        <v>Hứa Thị Ngọc Thơ</v>
      </c>
      <c r="J1185" s="91" t="str">
        <f t="shared" si="21"/>
        <v>CO</v>
      </c>
      <c r="K1185" s="91" t="s">
        <v>552</v>
      </c>
      <c r="L1185" s="91" t="s">
        <v>10191</v>
      </c>
      <c r="M1185" s="91" t="str">
        <f>+IFERROR(VLOOKUP($K1185,'[2]NHÂN VIÊN'!$H:$I,2,0),"")</f>
        <v>Dương Thị Kim Hồng</v>
      </c>
      <c r="N1185" s="92" t="s">
        <v>1837</v>
      </c>
      <c r="O1185" s="82"/>
    </row>
    <row r="1186" spans="1:15" hidden="1" x14ac:dyDescent="0.25">
      <c r="A1186" s="90" t="s">
        <v>11773</v>
      </c>
      <c r="B1186" s="89" t="s">
        <v>11772</v>
      </c>
      <c r="C1186" s="90" t="s">
        <v>11774</v>
      </c>
      <c r="D1186" s="90" t="s">
        <v>11775</v>
      </c>
      <c r="E1186" s="90" t="s">
        <v>3072</v>
      </c>
      <c r="F1186" s="90" t="s">
        <v>7442</v>
      </c>
      <c r="G1186" s="90" t="s">
        <v>7402</v>
      </c>
      <c r="H1186" s="91" t="s">
        <v>7403</v>
      </c>
      <c r="I1186" s="91" t="str">
        <f>+IFERROR(VLOOKUP($H1186,'[2]NHÂN VIÊN'!$B:$C,2,0),"")</f>
        <v>Hứa Thị Ngọc Thơ</v>
      </c>
      <c r="J1186" s="91" t="str">
        <f t="shared" si="21"/>
        <v>CO</v>
      </c>
      <c r="K1186" s="91" t="s">
        <v>552</v>
      </c>
      <c r="L1186" s="91" t="s">
        <v>10191</v>
      </c>
      <c r="M1186" s="91" t="str">
        <f>+IFERROR(VLOOKUP($K1186,'[2]NHÂN VIÊN'!$H:$I,2,0),"")</f>
        <v>Dương Thị Kim Hồng</v>
      </c>
      <c r="N1186" s="92" t="s">
        <v>1837</v>
      </c>
      <c r="O1186" s="82"/>
    </row>
    <row r="1187" spans="1:15" hidden="1" x14ac:dyDescent="0.25">
      <c r="A1187" s="90" t="s">
        <v>11777</v>
      </c>
      <c r="B1187" s="89" t="s">
        <v>11776</v>
      </c>
      <c r="C1187" s="90" t="s">
        <v>11778</v>
      </c>
      <c r="D1187" s="90" t="s">
        <v>11779</v>
      </c>
      <c r="E1187" s="90" t="s">
        <v>3072</v>
      </c>
      <c r="F1187" s="90" t="s">
        <v>7527</v>
      </c>
      <c r="G1187" s="90" t="s">
        <v>7402</v>
      </c>
      <c r="H1187" s="91" t="s">
        <v>7411</v>
      </c>
      <c r="I1187" s="91" t="str">
        <f>+IFERROR(VLOOKUP($H1187,'[2]NHÂN VIÊN'!$B:$C,2,0),"")</f>
        <v>Nguyễn Văn Vinh</v>
      </c>
      <c r="J1187" s="91" t="str">
        <f t="shared" si="21"/>
        <v>CO</v>
      </c>
      <c r="K1187" s="91" t="s">
        <v>552</v>
      </c>
      <c r="L1187" s="91" t="s">
        <v>10191</v>
      </c>
      <c r="M1187" s="91" t="str">
        <f>+IFERROR(VLOOKUP($K1187,'[2]NHÂN VIÊN'!$H:$I,2,0),"")</f>
        <v>Dương Thị Kim Hồng</v>
      </c>
      <c r="N1187" s="92" t="s">
        <v>1837</v>
      </c>
      <c r="O1187" s="82"/>
    </row>
    <row r="1188" spans="1:15" hidden="1" x14ac:dyDescent="0.25">
      <c r="A1188" s="90" t="s">
        <v>11781</v>
      </c>
      <c r="B1188" s="89" t="s">
        <v>11780</v>
      </c>
      <c r="C1188" s="90" t="s">
        <v>11782</v>
      </c>
      <c r="D1188" s="90" t="s">
        <v>11326</v>
      </c>
      <c r="E1188" s="90" t="s">
        <v>3072</v>
      </c>
      <c r="F1188" s="90" t="s">
        <v>7417</v>
      </c>
      <c r="G1188" s="90" t="s">
        <v>7402</v>
      </c>
      <c r="H1188" s="91" t="s">
        <v>7418</v>
      </c>
      <c r="I1188" s="91" t="str">
        <f>+IFERROR(VLOOKUP($H1188,'[2]NHÂN VIÊN'!$B:$C,2,0),"")</f>
        <v>Trần Hạo Nhị</v>
      </c>
      <c r="J1188" s="91" t="str">
        <f t="shared" si="21"/>
        <v>CO</v>
      </c>
      <c r="K1188" s="91" t="s">
        <v>552</v>
      </c>
      <c r="L1188" s="91" t="s">
        <v>10191</v>
      </c>
      <c r="M1188" s="91" t="str">
        <f>+IFERROR(VLOOKUP($K1188,'[2]NHÂN VIÊN'!$H:$I,2,0),"")</f>
        <v>Dương Thị Kim Hồng</v>
      </c>
      <c r="N1188" s="92" t="s">
        <v>1837</v>
      </c>
      <c r="O1188" s="82"/>
    </row>
    <row r="1189" spans="1:15" hidden="1" x14ac:dyDescent="0.25">
      <c r="A1189" s="87" t="s">
        <v>11784</v>
      </c>
      <c r="B1189" s="86" t="s">
        <v>11783</v>
      </c>
      <c r="C1189" s="87" t="s">
        <v>11785</v>
      </c>
      <c r="D1189" s="87" t="s">
        <v>11786</v>
      </c>
      <c r="E1189" s="87" t="s">
        <v>3072</v>
      </c>
      <c r="F1189" s="87" t="s">
        <v>7690</v>
      </c>
      <c r="G1189" s="87" t="s">
        <v>7402</v>
      </c>
      <c r="H1189" s="87" t="s">
        <v>7418</v>
      </c>
      <c r="I1189" s="87" t="str">
        <f>+IFERROR(VLOOKUP($H1189,'[2]NHÂN VIÊN'!$B:$C,2,0),"")</f>
        <v>Trần Hạo Nhị</v>
      </c>
      <c r="J1189" s="87" t="str">
        <f t="shared" si="21"/>
        <v>CO</v>
      </c>
      <c r="K1189" s="87" t="s">
        <v>552</v>
      </c>
      <c r="L1189" s="87" t="s">
        <v>10191</v>
      </c>
      <c r="M1189" s="87" t="str">
        <f>+IFERROR(VLOOKUP($K1189,'[2]NHÂN VIÊN'!$H:$I,2,0),"")</f>
        <v>Dương Thị Kim Hồng</v>
      </c>
      <c r="N1189" s="88" t="s">
        <v>7405</v>
      </c>
      <c r="O1189" s="82"/>
    </row>
    <row r="1190" spans="1:15" hidden="1" x14ac:dyDescent="0.25">
      <c r="A1190" s="90" t="s">
        <v>11788</v>
      </c>
      <c r="B1190" s="89" t="s">
        <v>11787</v>
      </c>
      <c r="C1190" s="90" t="s">
        <v>11789</v>
      </c>
      <c r="D1190" s="90" t="s">
        <v>11790</v>
      </c>
      <c r="E1190" s="90" t="s">
        <v>3072</v>
      </c>
      <c r="F1190" s="90" t="s">
        <v>7442</v>
      </c>
      <c r="G1190" s="90" t="s">
        <v>7402</v>
      </c>
      <c r="H1190" s="91" t="s">
        <v>7403</v>
      </c>
      <c r="I1190" s="91" t="str">
        <f>+IFERROR(VLOOKUP($H1190,'[2]NHÂN VIÊN'!$B:$C,2,0),"")</f>
        <v>Hứa Thị Ngọc Thơ</v>
      </c>
      <c r="J1190" s="91" t="str">
        <f t="shared" si="21"/>
        <v>CO</v>
      </c>
      <c r="K1190" s="91" t="s">
        <v>552</v>
      </c>
      <c r="L1190" s="91" t="s">
        <v>10191</v>
      </c>
      <c r="M1190" s="91" t="str">
        <f>+IFERROR(VLOOKUP($K1190,'[2]NHÂN VIÊN'!$H:$I,2,0),"")</f>
        <v>Dương Thị Kim Hồng</v>
      </c>
      <c r="N1190" s="92" t="s">
        <v>1837</v>
      </c>
      <c r="O1190" s="82"/>
    </row>
    <row r="1191" spans="1:15" hidden="1" x14ac:dyDescent="0.25">
      <c r="A1191" s="90" t="s">
        <v>11792</v>
      </c>
      <c r="B1191" s="89" t="s">
        <v>11791</v>
      </c>
      <c r="C1191" s="90" t="s">
        <v>11793</v>
      </c>
      <c r="D1191" s="90" t="s">
        <v>11794</v>
      </c>
      <c r="E1191" s="90" t="s">
        <v>3072</v>
      </c>
      <c r="F1191" s="90" t="s">
        <v>7490</v>
      </c>
      <c r="G1191" s="90" t="s">
        <v>7402</v>
      </c>
      <c r="H1191" s="91" t="s">
        <v>7418</v>
      </c>
      <c r="I1191" s="91" t="str">
        <f>+IFERROR(VLOOKUP($H1191,'[2]NHÂN VIÊN'!$B:$C,2,0),"")</f>
        <v>Trần Hạo Nhị</v>
      </c>
      <c r="J1191" s="91" t="str">
        <f t="shared" si="21"/>
        <v>CO</v>
      </c>
      <c r="K1191" s="91" t="s">
        <v>552</v>
      </c>
      <c r="L1191" s="91" t="s">
        <v>10191</v>
      </c>
      <c r="M1191" s="91" t="str">
        <f>+IFERROR(VLOOKUP($K1191,'[2]NHÂN VIÊN'!$H:$I,2,0),"")</f>
        <v>Dương Thị Kim Hồng</v>
      </c>
      <c r="N1191" s="92" t="s">
        <v>1837</v>
      </c>
      <c r="O1191" s="82"/>
    </row>
    <row r="1192" spans="1:15" hidden="1" x14ac:dyDescent="0.25">
      <c r="A1192" s="90" t="s">
        <v>11796</v>
      </c>
      <c r="B1192" s="89" t="s">
        <v>11795</v>
      </c>
      <c r="C1192" s="90" t="s">
        <v>11797</v>
      </c>
      <c r="D1192" s="90" t="s">
        <v>11798</v>
      </c>
      <c r="E1192" s="90" t="s">
        <v>3072</v>
      </c>
      <c r="F1192" s="90" t="s">
        <v>7490</v>
      </c>
      <c r="G1192" s="90" t="s">
        <v>7402</v>
      </c>
      <c r="H1192" s="91" t="s">
        <v>7418</v>
      </c>
      <c r="I1192" s="91" t="str">
        <f>+IFERROR(VLOOKUP($H1192,'[2]NHÂN VIÊN'!$B:$C,2,0),"")</f>
        <v>Trần Hạo Nhị</v>
      </c>
      <c r="J1192" s="91" t="str">
        <f t="shared" si="21"/>
        <v>CO</v>
      </c>
      <c r="K1192" s="91" t="s">
        <v>552</v>
      </c>
      <c r="L1192" s="91" t="s">
        <v>10191</v>
      </c>
      <c r="M1192" s="91" t="str">
        <f>+IFERROR(VLOOKUP($K1192,'[2]NHÂN VIÊN'!$H:$I,2,0),"")</f>
        <v>Dương Thị Kim Hồng</v>
      </c>
      <c r="N1192" s="92" t="s">
        <v>1837</v>
      </c>
      <c r="O1192" s="82"/>
    </row>
    <row r="1193" spans="1:15" hidden="1" x14ac:dyDescent="0.25">
      <c r="A1193" s="90" t="s">
        <v>11800</v>
      </c>
      <c r="B1193" s="89" t="s">
        <v>11799</v>
      </c>
      <c r="C1193" s="90" t="s">
        <v>11801</v>
      </c>
      <c r="D1193" s="90" t="s">
        <v>11802</v>
      </c>
      <c r="E1193" s="90" t="s">
        <v>3072</v>
      </c>
      <c r="F1193" s="90" t="s">
        <v>7523</v>
      </c>
      <c r="G1193" s="90" t="s">
        <v>7523</v>
      </c>
      <c r="H1193" s="91" t="s">
        <v>7425</v>
      </c>
      <c r="I1193" s="91" t="str">
        <f>+IFERROR(VLOOKUP($H1193,'[2]NHÂN VIÊN'!$B:$C,2,0),"")</f>
        <v>Trần Cao Hoàng Tâm</v>
      </c>
      <c r="J1193" s="91" t="str">
        <f t="shared" si="21"/>
        <v>CO</v>
      </c>
      <c r="K1193" s="91" t="s">
        <v>552</v>
      </c>
      <c r="L1193" s="91" t="s">
        <v>10191</v>
      </c>
      <c r="M1193" s="91" t="str">
        <f>+IFERROR(VLOOKUP($K1193,'[2]NHÂN VIÊN'!$H:$I,2,0),"")</f>
        <v>Dương Thị Kim Hồng</v>
      </c>
      <c r="N1193" s="92" t="s">
        <v>1837</v>
      </c>
      <c r="O1193" s="82"/>
    </row>
    <row r="1194" spans="1:15" hidden="1" x14ac:dyDescent="0.25">
      <c r="A1194" s="90" t="s">
        <v>11803</v>
      </c>
      <c r="B1194" s="89" t="s">
        <v>11799</v>
      </c>
      <c r="C1194" s="90" t="s">
        <v>11804</v>
      </c>
      <c r="D1194" s="90" t="s">
        <v>11805</v>
      </c>
      <c r="E1194" s="90" t="s">
        <v>3072</v>
      </c>
      <c r="F1194" s="90" t="s">
        <v>7523</v>
      </c>
      <c r="G1194" s="90" t="s">
        <v>7523</v>
      </c>
      <c r="H1194" s="91" t="s">
        <v>7425</v>
      </c>
      <c r="I1194" s="91" t="str">
        <f>+IFERROR(VLOOKUP($H1194,'[2]NHÂN VIÊN'!$B:$C,2,0),"")</f>
        <v>Trần Cao Hoàng Tâm</v>
      </c>
      <c r="J1194" s="91" t="str">
        <f t="shared" si="21"/>
        <v>CO</v>
      </c>
      <c r="K1194" s="91" t="s">
        <v>552</v>
      </c>
      <c r="L1194" s="91" t="s">
        <v>10191</v>
      </c>
      <c r="M1194" s="91" t="str">
        <f>+IFERROR(VLOOKUP($K1194,'[2]NHÂN VIÊN'!$H:$I,2,0),"")</f>
        <v>Dương Thị Kim Hồng</v>
      </c>
      <c r="N1194" s="92" t="s">
        <v>1837</v>
      </c>
      <c r="O1194" s="82"/>
    </row>
    <row r="1195" spans="1:15" hidden="1" x14ac:dyDescent="0.25">
      <c r="A1195" s="90" t="s">
        <v>11806</v>
      </c>
      <c r="B1195" s="89" t="s">
        <v>11799</v>
      </c>
      <c r="C1195" s="90" t="s">
        <v>11807</v>
      </c>
      <c r="D1195" s="90" t="s">
        <v>11808</v>
      </c>
      <c r="E1195" s="90" t="s">
        <v>3072</v>
      </c>
      <c r="F1195" s="90" t="s">
        <v>7523</v>
      </c>
      <c r="G1195" s="90" t="s">
        <v>7523</v>
      </c>
      <c r="H1195" s="91" t="s">
        <v>7425</v>
      </c>
      <c r="I1195" s="91" t="str">
        <f>+IFERROR(VLOOKUP($H1195,'[2]NHÂN VIÊN'!$B:$C,2,0),"")</f>
        <v>Trần Cao Hoàng Tâm</v>
      </c>
      <c r="J1195" s="91" t="str">
        <f t="shared" si="21"/>
        <v>CO</v>
      </c>
      <c r="K1195" s="91" t="s">
        <v>552</v>
      </c>
      <c r="L1195" s="91" t="s">
        <v>10191</v>
      </c>
      <c r="M1195" s="91" t="str">
        <f>+IFERROR(VLOOKUP($K1195,'[2]NHÂN VIÊN'!$H:$I,2,0),"")</f>
        <v>Dương Thị Kim Hồng</v>
      </c>
      <c r="N1195" s="92" t="s">
        <v>1837</v>
      </c>
      <c r="O1195" s="82"/>
    </row>
    <row r="1196" spans="1:15" hidden="1" x14ac:dyDescent="0.25">
      <c r="A1196" s="90" t="s">
        <v>11809</v>
      </c>
      <c r="B1196" s="89" t="s">
        <v>11799</v>
      </c>
      <c r="C1196" s="90" t="s">
        <v>11810</v>
      </c>
      <c r="D1196" s="90" t="s">
        <v>11811</v>
      </c>
      <c r="E1196" s="90" t="s">
        <v>3072</v>
      </c>
      <c r="F1196" s="90" t="s">
        <v>7523</v>
      </c>
      <c r="G1196" s="90" t="s">
        <v>7523</v>
      </c>
      <c r="H1196" s="91" t="s">
        <v>7425</v>
      </c>
      <c r="I1196" s="91" t="str">
        <f>+IFERROR(VLOOKUP($H1196,'[2]NHÂN VIÊN'!$B:$C,2,0),"")</f>
        <v>Trần Cao Hoàng Tâm</v>
      </c>
      <c r="J1196" s="91" t="str">
        <f t="shared" si="21"/>
        <v>CO</v>
      </c>
      <c r="K1196" s="91" t="s">
        <v>552</v>
      </c>
      <c r="L1196" s="91" t="s">
        <v>10191</v>
      </c>
      <c r="M1196" s="91" t="str">
        <f>+IFERROR(VLOOKUP($K1196,'[2]NHÂN VIÊN'!$H:$I,2,0),"")</f>
        <v>Dương Thị Kim Hồng</v>
      </c>
      <c r="N1196" s="92" t="s">
        <v>1837</v>
      </c>
      <c r="O1196" s="82"/>
    </row>
    <row r="1197" spans="1:15" hidden="1" x14ac:dyDescent="0.25">
      <c r="A1197" s="90" t="s">
        <v>11812</v>
      </c>
      <c r="B1197" s="89" t="s">
        <v>11799</v>
      </c>
      <c r="C1197" s="90" t="s">
        <v>11813</v>
      </c>
      <c r="D1197" s="90" t="s">
        <v>11814</v>
      </c>
      <c r="E1197" s="90" t="s">
        <v>3072</v>
      </c>
      <c r="F1197" s="90" t="s">
        <v>7523</v>
      </c>
      <c r="G1197" s="90" t="s">
        <v>7523</v>
      </c>
      <c r="H1197" s="91" t="s">
        <v>7425</v>
      </c>
      <c r="I1197" s="91" t="str">
        <f>+IFERROR(VLOOKUP($H1197,'[2]NHÂN VIÊN'!$B:$C,2,0),"")</f>
        <v>Trần Cao Hoàng Tâm</v>
      </c>
      <c r="J1197" s="91" t="str">
        <f t="shared" si="21"/>
        <v>CO</v>
      </c>
      <c r="K1197" s="91" t="s">
        <v>552</v>
      </c>
      <c r="L1197" s="91" t="s">
        <v>10191</v>
      </c>
      <c r="M1197" s="91" t="str">
        <f>+IFERROR(VLOOKUP($K1197,'[2]NHÂN VIÊN'!$H:$I,2,0),"")</f>
        <v>Dương Thị Kim Hồng</v>
      </c>
      <c r="N1197" s="92" t="s">
        <v>1837</v>
      </c>
      <c r="O1197" s="82"/>
    </row>
    <row r="1198" spans="1:15" hidden="1" x14ac:dyDescent="0.25">
      <c r="A1198" s="90" t="s">
        <v>11815</v>
      </c>
      <c r="B1198" s="89" t="s">
        <v>11799</v>
      </c>
      <c r="C1198" s="90" t="s">
        <v>11816</v>
      </c>
      <c r="D1198" s="90" t="s">
        <v>11817</v>
      </c>
      <c r="E1198" s="90" t="s">
        <v>3072</v>
      </c>
      <c r="F1198" s="90" t="s">
        <v>7523</v>
      </c>
      <c r="G1198" s="90" t="s">
        <v>7523</v>
      </c>
      <c r="H1198" s="91" t="s">
        <v>7425</v>
      </c>
      <c r="I1198" s="91" t="str">
        <f>+IFERROR(VLOOKUP($H1198,'[2]NHÂN VIÊN'!$B:$C,2,0),"")</f>
        <v>Trần Cao Hoàng Tâm</v>
      </c>
      <c r="J1198" s="91" t="str">
        <f t="shared" si="21"/>
        <v>CO</v>
      </c>
      <c r="K1198" s="91" t="s">
        <v>552</v>
      </c>
      <c r="L1198" s="91" t="s">
        <v>10191</v>
      </c>
      <c r="M1198" s="91" t="str">
        <f>+IFERROR(VLOOKUP($K1198,'[2]NHÂN VIÊN'!$H:$I,2,0),"")</f>
        <v>Dương Thị Kim Hồng</v>
      </c>
      <c r="N1198" s="92" t="s">
        <v>1837</v>
      </c>
      <c r="O1198" s="82"/>
    </row>
    <row r="1199" spans="1:15" hidden="1" x14ac:dyDescent="0.25">
      <c r="A1199" s="90" t="s">
        <v>11819</v>
      </c>
      <c r="B1199" s="89" t="s">
        <v>11818</v>
      </c>
      <c r="C1199" s="90" t="s">
        <v>11820</v>
      </c>
      <c r="D1199" s="90" t="s">
        <v>11821</v>
      </c>
      <c r="E1199" s="90" t="s">
        <v>3072</v>
      </c>
      <c r="F1199" s="90" t="s">
        <v>7424</v>
      </c>
      <c r="G1199" s="90" t="s">
        <v>7424</v>
      </c>
      <c r="H1199" s="91" t="s">
        <v>7425</v>
      </c>
      <c r="I1199" s="91" t="str">
        <f>+IFERROR(VLOOKUP($H1199,'[2]NHÂN VIÊN'!$B:$C,2,0),"")</f>
        <v>Trần Cao Hoàng Tâm</v>
      </c>
      <c r="J1199" s="91" t="str">
        <f t="shared" si="21"/>
        <v>CO</v>
      </c>
      <c r="K1199" s="91" t="s">
        <v>552</v>
      </c>
      <c r="L1199" s="91" t="s">
        <v>10191</v>
      </c>
      <c r="M1199" s="91" t="str">
        <f>+IFERROR(VLOOKUP($K1199,'[2]NHÂN VIÊN'!$H:$I,2,0),"")</f>
        <v>Dương Thị Kim Hồng</v>
      </c>
      <c r="N1199" s="92" t="s">
        <v>1837</v>
      </c>
      <c r="O1199" s="82"/>
    </row>
    <row r="1200" spans="1:15" hidden="1" x14ac:dyDescent="0.25">
      <c r="A1200" s="90" t="s">
        <v>11822</v>
      </c>
      <c r="B1200" s="89" t="s">
        <v>11818</v>
      </c>
      <c r="C1200" s="90" t="s">
        <v>11823</v>
      </c>
      <c r="D1200" s="90" t="s">
        <v>11824</v>
      </c>
      <c r="E1200" s="90" t="s">
        <v>3072</v>
      </c>
      <c r="F1200" s="90" t="s">
        <v>7424</v>
      </c>
      <c r="G1200" s="90" t="s">
        <v>7424</v>
      </c>
      <c r="H1200" s="91" t="s">
        <v>7425</v>
      </c>
      <c r="I1200" s="91" t="str">
        <f>+IFERROR(VLOOKUP($H1200,'[2]NHÂN VIÊN'!$B:$C,2,0),"")</f>
        <v>Trần Cao Hoàng Tâm</v>
      </c>
      <c r="J1200" s="91" t="str">
        <f t="shared" si="21"/>
        <v>CO</v>
      </c>
      <c r="K1200" s="91" t="s">
        <v>552</v>
      </c>
      <c r="L1200" s="91" t="s">
        <v>10191</v>
      </c>
      <c r="M1200" s="91" t="str">
        <f>+IFERROR(VLOOKUP($K1200,'[2]NHÂN VIÊN'!$H:$I,2,0),"")</f>
        <v>Dương Thị Kim Hồng</v>
      </c>
      <c r="N1200" s="92" t="s">
        <v>1837</v>
      </c>
      <c r="O1200" s="82"/>
    </row>
    <row r="1201" spans="1:15" hidden="1" x14ac:dyDescent="0.25">
      <c r="A1201" s="90" t="s">
        <v>11825</v>
      </c>
      <c r="B1201" s="89" t="s">
        <v>11818</v>
      </c>
      <c r="C1201" s="90" t="s">
        <v>11826</v>
      </c>
      <c r="D1201" s="90" t="s">
        <v>11827</v>
      </c>
      <c r="E1201" s="90" t="s">
        <v>3072</v>
      </c>
      <c r="F1201" s="90" t="s">
        <v>7424</v>
      </c>
      <c r="G1201" s="90" t="s">
        <v>7424</v>
      </c>
      <c r="H1201" s="91" t="s">
        <v>7425</v>
      </c>
      <c r="I1201" s="91" t="str">
        <f>+IFERROR(VLOOKUP($H1201,'[2]NHÂN VIÊN'!$B:$C,2,0),"")</f>
        <v>Trần Cao Hoàng Tâm</v>
      </c>
      <c r="J1201" s="91" t="str">
        <f t="shared" si="21"/>
        <v>CO</v>
      </c>
      <c r="K1201" s="91" t="s">
        <v>552</v>
      </c>
      <c r="L1201" s="91" t="s">
        <v>10191</v>
      </c>
      <c r="M1201" s="91" t="str">
        <f>+IFERROR(VLOOKUP($K1201,'[2]NHÂN VIÊN'!$H:$I,2,0),"")</f>
        <v>Dương Thị Kim Hồng</v>
      </c>
      <c r="N1201" s="92" t="s">
        <v>1837</v>
      </c>
      <c r="O1201" s="82"/>
    </row>
    <row r="1202" spans="1:15" hidden="1" x14ac:dyDescent="0.25">
      <c r="A1202" s="90" t="s">
        <v>11828</v>
      </c>
      <c r="B1202" s="89" t="s">
        <v>11818</v>
      </c>
      <c r="C1202" s="90" t="s">
        <v>11829</v>
      </c>
      <c r="D1202" s="90" t="s">
        <v>11830</v>
      </c>
      <c r="E1202" s="90" t="s">
        <v>3072</v>
      </c>
      <c r="F1202" s="90" t="s">
        <v>7424</v>
      </c>
      <c r="G1202" s="90" t="s">
        <v>7424</v>
      </c>
      <c r="H1202" s="91" t="s">
        <v>7425</v>
      </c>
      <c r="I1202" s="91" t="str">
        <f>+IFERROR(VLOOKUP($H1202,'[2]NHÂN VIÊN'!$B:$C,2,0),"")</f>
        <v>Trần Cao Hoàng Tâm</v>
      </c>
      <c r="J1202" s="91" t="str">
        <f t="shared" si="21"/>
        <v>CO</v>
      </c>
      <c r="K1202" s="91" t="s">
        <v>552</v>
      </c>
      <c r="L1202" s="91" t="s">
        <v>10191</v>
      </c>
      <c r="M1202" s="91" t="str">
        <f>+IFERROR(VLOOKUP($K1202,'[2]NHÂN VIÊN'!$H:$I,2,0),"")</f>
        <v>Dương Thị Kim Hồng</v>
      </c>
      <c r="N1202" s="92" t="s">
        <v>1837</v>
      </c>
      <c r="O1202" s="82"/>
    </row>
    <row r="1203" spans="1:15" hidden="1" x14ac:dyDescent="0.25">
      <c r="A1203" s="90" t="s">
        <v>11831</v>
      </c>
      <c r="B1203" s="89" t="s">
        <v>11818</v>
      </c>
      <c r="C1203" s="90" t="s">
        <v>11832</v>
      </c>
      <c r="D1203" s="90" t="s">
        <v>11833</v>
      </c>
      <c r="E1203" s="90" t="s">
        <v>3072</v>
      </c>
      <c r="F1203" s="90" t="s">
        <v>7424</v>
      </c>
      <c r="G1203" s="90" t="s">
        <v>7424</v>
      </c>
      <c r="H1203" s="91" t="s">
        <v>7425</v>
      </c>
      <c r="I1203" s="91" t="str">
        <f>+IFERROR(VLOOKUP($H1203,'[2]NHÂN VIÊN'!$B:$C,2,0),"")</f>
        <v>Trần Cao Hoàng Tâm</v>
      </c>
      <c r="J1203" s="91" t="str">
        <f t="shared" si="21"/>
        <v>CO</v>
      </c>
      <c r="K1203" s="91" t="s">
        <v>552</v>
      </c>
      <c r="L1203" s="91" t="s">
        <v>10191</v>
      </c>
      <c r="M1203" s="91" t="str">
        <f>+IFERROR(VLOOKUP($K1203,'[2]NHÂN VIÊN'!$H:$I,2,0),"")</f>
        <v>Dương Thị Kim Hồng</v>
      </c>
      <c r="N1203" s="92" t="s">
        <v>1837</v>
      </c>
      <c r="O1203" s="82"/>
    </row>
    <row r="1204" spans="1:15" hidden="1" x14ac:dyDescent="0.25">
      <c r="A1204" s="90" t="s">
        <v>11834</v>
      </c>
      <c r="B1204" s="89" t="s">
        <v>11818</v>
      </c>
      <c r="C1204" s="90" t="s">
        <v>11835</v>
      </c>
      <c r="D1204" s="90" t="s">
        <v>11836</v>
      </c>
      <c r="E1204" s="90" t="s">
        <v>3072</v>
      </c>
      <c r="F1204" s="90" t="s">
        <v>7424</v>
      </c>
      <c r="G1204" s="90" t="s">
        <v>7424</v>
      </c>
      <c r="H1204" s="91" t="s">
        <v>7425</v>
      </c>
      <c r="I1204" s="91" t="str">
        <f>+IFERROR(VLOOKUP($H1204,'[2]NHÂN VIÊN'!$B:$C,2,0),"")</f>
        <v>Trần Cao Hoàng Tâm</v>
      </c>
      <c r="J1204" s="91" t="str">
        <f t="shared" si="21"/>
        <v>CO</v>
      </c>
      <c r="K1204" s="91" t="s">
        <v>552</v>
      </c>
      <c r="L1204" s="91" t="s">
        <v>10191</v>
      </c>
      <c r="M1204" s="91" t="str">
        <f>+IFERROR(VLOOKUP($K1204,'[2]NHÂN VIÊN'!$H:$I,2,0),"")</f>
        <v>Dương Thị Kim Hồng</v>
      </c>
      <c r="N1204" s="92" t="s">
        <v>1837</v>
      </c>
      <c r="O1204" s="82"/>
    </row>
    <row r="1205" spans="1:15" hidden="1" x14ac:dyDescent="0.25">
      <c r="A1205" s="90" t="s">
        <v>11837</v>
      </c>
      <c r="B1205" s="89" t="s">
        <v>11818</v>
      </c>
      <c r="C1205" s="90" t="s">
        <v>11838</v>
      </c>
      <c r="D1205" s="90" t="s">
        <v>11839</v>
      </c>
      <c r="E1205" s="90" t="s">
        <v>3072</v>
      </c>
      <c r="F1205" s="90" t="s">
        <v>7424</v>
      </c>
      <c r="G1205" s="90" t="s">
        <v>7424</v>
      </c>
      <c r="H1205" s="91" t="s">
        <v>7425</v>
      </c>
      <c r="I1205" s="91" t="str">
        <f>+IFERROR(VLOOKUP($H1205,'[2]NHÂN VIÊN'!$B:$C,2,0),"")</f>
        <v>Trần Cao Hoàng Tâm</v>
      </c>
      <c r="J1205" s="91" t="str">
        <f t="shared" si="21"/>
        <v>CO</v>
      </c>
      <c r="K1205" s="91" t="s">
        <v>552</v>
      </c>
      <c r="L1205" s="91" t="s">
        <v>10191</v>
      </c>
      <c r="M1205" s="91" t="str">
        <f>+IFERROR(VLOOKUP($K1205,'[2]NHÂN VIÊN'!$H:$I,2,0),"")</f>
        <v>Dương Thị Kim Hồng</v>
      </c>
      <c r="N1205" s="92" t="s">
        <v>1837</v>
      </c>
      <c r="O1205" s="82"/>
    </row>
    <row r="1206" spans="1:15" hidden="1" x14ac:dyDescent="0.25">
      <c r="A1206" s="90" t="s">
        <v>11840</v>
      </c>
      <c r="B1206" s="89" t="s">
        <v>11818</v>
      </c>
      <c r="C1206" s="90" t="s">
        <v>11841</v>
      </c>
      <c r="D1206" s="90" t="s">
        <v>11842</v>
      </c>
      <c r="E1206" s="90" t="s">
        <v>3072</v>
      </c>
      <c r="F1206" s="90" t="s">
        <v>7424</v>
      </c>
      <c r="G1206" s="90" t="s">
        <v>7424</v>
      </c>
      <c r="H1206" s="91" t="s">
        <v>7425</v>
      </c>
      <c r="I1206" s="91" t="str">
        <f>+IFERROR(VLOOKUP($H1206,'[2]NHÂN VIÊN'!$B:$C,2,0),"")</f>
        <v>Trần Cao Hoàng Tâm</v>
      </c>
      <c r="J1206" s="91" t="str">
        <f t="shared" si="21"/>
        <v>CO</v>
      </c>
      <c r="K1206" s="91" t="s">
        <v>552</v>
      </c>
      <c r="L1206" s="91" t="s">
        <v>10191</v>
      </c>
      <c r="M1206" s="91" t="str">
        <f>+IFERROR(VLOOKUP($K1206,'[2]NHÂN VIÊN'!$H:$I,2,0),"")</f>
        <v>Dương Thị Kim Hồng</v>
      </c>
      <c r="N1206" s="92" t="s">
        <v>1837</v>
      </c>
      <c r="O1206" s="82"/>
    </row>
    <row r="1207" spans="1:15" hidden="1" x14ac:dyDescent="0.25">
      <c r="A1207" s="90" t="s">
        <v>11843</v>
      </c>
      <c r="B1207" s="89" t="s">
        <v>11818</v>
      </c>
      <c r="C1207" s="90" t="s">
        <v>11844</v>
      </c>
      <c r="D1207" s="90" t="s">
        <v>11845</v>
      </c>
      <c r="E1207" s="90" t="s">
        <v>3072</v>
      </c>
      <c r="F1207" s="90" t="s">
        <v>7424</v>
      </c>
      <c r="G1207" s="90" t="s">
        <v>7424</v>
      </c>
      <c r="H1207" s="91" t="s">
        <v>7425</v>
      </c>
      <c r="I1207" s="91" t="str">
        <f>+IFERROR(VLOOKUP($H1207,'[2]NHÂN VIÊN'!$B:$C,2,0),"")</f>
        <v>Trần Cao Hoàng Tâm</v>
      </c>
      <c r="J1207" s="91" t="str">
        <f t="shared" si="21"/>
        <v>CO</v>
      </c>
      <c r="K1207" s="91" t="s">
        <v>552</v>
      </c>
      <c r="L1207" s="91" t="s">
        <v>10191</v>
      </c>
      <c r="M1207" s="91" t="str">
        <f>+IFERROR(VLOOKUP($K1207,'[2]NHÂN VIÊN'!$H:$I,2,0),"")</f>
        <v>Dương Thị Kim Hồng</v>
      </c>
      <c r="N1207" s="92" t="s">
        <v>1837</v>
      </c>
      <c r="O1207" s="82"/>
    </row>
    <row r="1208" spans="1:15" hidden="1" x14ac:dyDescent="0.25">
      <c r="A1208" s="90" t="s">
        <v>11846</v>
      </c>
      <c r="B1208" s="89" t="s">
        <v>11818</v>
      </c>
      <c r="C1208" s="90" t="s">
        <v>11847</v>
      </c>
      <c r="D1208" s="90" t="s">
        <v>11848</v>
      </c>
      <c r="E1208" s="90" t="s">
        <v>3072</v>
      </c>
      <c r="F1208" s="90" t="s">
        <v>7424</v>
      </c>
      <c r="G1208" s="90" t="s">
        <v>7424</v>
      </c>
      <c r="H1208" s="91" t="s">
        <v>7425</v>
      </c>
      <c r="I1208" s="91" t="str">
        <f>+IFERROR(VLOOKUP($H1208,'[2]NHÂN VIÊN'!$B:$C,2,0),"")</f>
        <v>Trần Cao Hoàng Tâm</v>
      </c>
      <c r="J1208" s="91" t="str">
        <f t="shared" si="21"/>
        <v>CO</v>
      </c>
      <c r="K1208" s="91" t="s">
        <v>552</v>
      </c>
      <c r="L1208" s="91" t="s">
        <v>10191</v>
      </c>
      <c r="M1208" s="91" t="str">
        <f>+IFERROR(VLOOKUP($K1208,'[2]NHÂN VIÊN'!$H:$I,2,0),"")</f>
        <v>Dương Thị Kim Hồng</v>
      </c>
      <c r="N1208" s="92" t="s">
        <v>1837</v>
      </c>
      <c r="O1208" s="82"/>
    </row>
    <row r="1209" spans="1:15" hidden="1" x14ac:dyDescent="0.25">
      <c r="A1209" s="90" t="s">
        <v>11849</v>
      </c>
      <c r="B1209" s="89" t="s">
        <v>11818</v>
      </c>
      <c r="C1209" s="90" t="s">
        <v>11850</v>
      </c>
      <c r="D1209" s="90" t="s">
        <v>11851</v>
      </c>
      <c r="E1209" s="90" t="s">
        <v>3072</v>
      </c>
      <c r="F1209" s="90" t="s">
        <v>7424</v>
      </c>
      <c r="G1209" s="90" t="s">
        <v>7424</v>
      </c>
      <c r="H1209" s="91" t="s">
        <v>7425</v>
      </c>
      <c r="I1209" s="91" t="str">
        <f>+IFERROR(VLOOKUP($H1209,'[2]NHÂN VIÊN'!$B:$C,2,0),"")</f>
        <v>Trần Cao Hoàng Tâm</v>
      </c>
      <c r="J1209" s="91" t="str">
        <f t="shared" si="21"/>
        <v>CO</v>
      </c>
      <c r="K1209" s="91" t="s">
        <v>552</v>
      </c>
      <c r="L1209" s="91" t="s">
        <v>10191</v>
      </c>
      <c r="M1209" s="91" t="str">
        <f>+IFERROR(VLOOKUP($K1209,'[2]NHÂN VIÊN'!$H:$I,2,0),"")</f>
        <v>Dương Thị Kim Hồng</v>
      </c>
      <c r="N1209" s="92" t="s">
        <v>1837</v>
      </c>
      <c r="O1209" s="82"/>
    </row>
    <row r="1210" spans="1:15" hidden="1" x14ac:dyDescent="0.25">
      <c r="A1210" s="90" t="s">
        <v>11852</v>
      </c>
      <c r="B1210" s="89" t="s">
        <v>11818</v>
      </c>
      <c r="C1210" s="90" t="s">
        <v>11853</v>
      </c>
      <c r="D1210" s="90" t="s">
        <v>11854</v>
      </c>
      <c r="E1210" s="90" t="s">
        <v>3072</v>
      </c>
      <c r="F1210" s="90" t="s">
        <v>7424</v>
      </c>
      <c r="G1210" s="90" t="s">
        <v>7424</v>
      </c>
      <c r="H1210" s="91" t="s">
        <v>7425</v>
      </c>
      <c r="I1210" s="91" t="str">
        <f>+IFERROR(VLOOKUP($H1210,'[2]NHÂN VIÊN'!$B:$C,2,0),"")</f>
        <v>Trần Cao Hoàng Tâm</v>
      </c>
      <c r="J1210" s="91" t="str">
        <f t="shared" si="21"/>
        <v>CO</v>
      </c>
      <c r="K1210" s="91" t="s">
        <v>552</v>
      </c>
      <c r="L1210" s="91" t="s">
        <v>10191</v>
      </c>
      <c r="M1210" s="91" t="str">
        <f>+IFERROR(VLOOKUP($K1210,'[2]NHÂN VIÊN'!$H:$I,2,0),"")</f>
        <v>Dương Thị Kim Hồng</v>
      </c>
      <c r="N1210" s="92" t="s">
        <v>1837</v>
      </c>
      <c r="O1210" s="82"/>
    </row>
    <row r="1211" spans="1:15" hidden="1" x14ac:dyDescent="0.25">
      <c r="A1211" s="90" t="s">
        <v>11855</v>
      </c>
      <c r="B1211" s="89" t="s">
        <v>11818</v>
      </c>
      <c r="C1211" s="90" t="s">
        <v>11856</v>
      </c>
      <c r="D1211" s="90" t="s">
        <v>11857</v>
      </c>
      <c r="E1211" s="90" t="s">
        <v>3072</v>
      </c>
      <c r="F1211" s="90" t="s">
        <v>7424</v>
      </c>
      <c r="G1211" s="90" t="s">
        <v>7424</v>
      </c>
      <c r="H1211" s="91" t="s">
        <v>7425</v>
      </c>
      <c r="I1211" s="91" t="str">
        <f>+IFERROR(VLOOKUP($H1211,'[2]NHÂN VIÊN'!$B:$C,2,0),"")</f>
        <v>Trần Cao Hoàng Tâm</v>
      </c>
      <c r="J1211" s="91" t="str">
        <f t="shared" si="21"/>
        <v>CO</v>
      </c>
      <c r="K1211" s="91" t="s">
        <v>552</v>
      </c>
      <c r="L1211" s="91" t="s">
        <v>10191</v>
      </c>
      <c r="M1211" s="91" t="str">
        <f>+IFERROR(VLOOKUP($K1211,'[2]NHÂN VIÊN'!$H:$I,2,0),"")</f>
        <v>Dương Thị Kim Hồng</v>
      </c>
      <c r="N1211" s="92" t="s">
        <v>1837</v>
      </c>
      <c r="O1211" s="82"/>
    </row>
    <row r="1212" spans="1:15" hidden="1" x14ac:dyDescent="0.25">
      <c r="A1212" s="90" t="s">
        <v>11858</v>
      </c>
      <c r="B1212" s="89" t="s">
        <v>11818</v>
      </c>
      <c r="C1212" s="90" t="s">
        <v>11859</v>
      </c>
      <c r="D1212" s="90" t="s">
        <v>11860</v>
      </c>
      <c r="E1212" s="90" t="s">
        <v>3072</v>
      </c>
      <c r="F1212" s="90" t="s">
        <v>7424</v>
      </c>
      <c r="G1212" s="90" t="s">
        <v>7424</v>
      </c>
      <c r="H1212" s="91" t="s">
        <v>7425</v>
      </c>
      <c r="I1212" s="91" t="str">
        <f>+IFERROR(VLOOKUP($H1212,'[2]NHÂN VIÊN'!$B:$C,2,0),"")</f>
        <v>Trần Cao Hoàng Tâm</v>
      </c>
      <c r="J1212" s="91" t="str">
        <f t="shared" si="21"/>
        <v>CO</v>
      </c>
      <c r="K1212" s="91" t="s">
        <v>552</v>
      </c>
      <c r="L1212" s="91" t="s">
        <v>10191</v>
      </c>
      <c r="M1212" s="91" t="str">
        <f>+IFERROR(VLOOKUP($K1212,'[2]NHÂN VIÊN'!$H:$I,2,0),"")</f>
        <v>Dương Thị Kim Hồng</v>
      </c>
      <c r="N1212" s="92" t="s">
        <v>1837</v>
      </c>
      <c r="O1212" s="82"/>
    </row>
    <row r="1213" spans="1:15" hidden="1" x14ac:dyDescent="0.25">
      <c r="A1213" s="90" t="s">
        <v>11861</v>
      </c>
      <c r="B1213" s="89" t="s">
        <v>11818</v>
      </c>
      <c r="C1213" s="90" t="s">
        <v>11862</v>
      </c>
      <c r="D1213" s="90" t="s">
        <v>11863</v>
      </c>
      <c r="E1213" s="90" t="s">
        <v>3072</v>
      </c>
      <c r="F1213" s="90" t="s">
        <v>7424</v>
      </c>
      <c r="G1213" s="90" t="s">
        <v>7424</v>
      </c>
      <c r="H1213" s="91" t="s">
        <v>7425</v>
      </c>
      <c r="I1213" s="91" t="str">
        <f>+IFERROR(VLOOKUP($H1213,'[2]NHÂN VIÊN'!$B:$C,2,0),"")</f>
        <v>Trần Cao Hoàng Tâm</v>
      </c>
      <c r="J1213" s="91" t="str">
        <f t="shared" si="21"/>
        <v>CO</v>
      </c>
      <c r="K1213" s="91" t="s">
        <v>552</v>
      </c>
      <c r="L1213" s="91" t="s">
        <v>10191</v>
      </c>
      <c r="M1213" s="91" t="str">
        <f>+IFERROR(VLOOKUP($K1213,'[2]NHÂN VIÊN'!$H:$I,2,0),"")</f>
        <v>Dương Thị Kim Hồng</v>
      </c>
      <c r="N1213" s="92" t="s">
        <v>1837</v>
      </c>
      <c r="O1213" s="82"/>
    </row>
    <row r="1214" spans="1:15" hidden="1" x14ac:dyDescent="0.25">
      <c r="A1214" s="90" t="s">
        <v>11864</v>
      </c>
      <c r="B1214" s="89" t="s">
        <v>11818</v>
      </c>
      <c r="C1214" s="90" t="s">
        <v>11865</v>
      </c>
      <c r="D1214" s="90" t="s">
        <v>11866</v>
      </c>
      <c r="E1214" s="90" t="s">
        <v>3072</v>
      </c>
      <c r="F1214" s="90" t="s">
        <v>7424</v>
      </c>
      <c r="G1214" s="90" t="s">
        <v>7424</v>
      </c>
      <c r="H1214" s="91" t="s">
        <v>7425</v>
      </c>
      <c r="I1214" s="91" t="str">
        <f>+IFERROR(VLOOKUP($H1214,'[2]NHÂN VIÊN'!$B:$C,2,0),"")</f>
        <v>Trần Cao Hoàng Tâm</v>
      </c>
      <c r="J1214" s="91" t="str">
        <f t="shared" si="21"/>
        <v>CO</v>
      </c>
      <c r="K1214" s="91" t="s">
        <v>552</v>
      </c>
      <c r="L1214" s="91" t="s">
        <v>10191</v>
      </c>
      <c r="M1214" s="91" t="str">
        <f>+IFERROR(VLOOKUP($K1214,'[2]NHÂN VIÊN'!$H:$I,2,0),"")</f>
        <v>Dương Thị Kim Hồng</v>
      </c>
      <c r="N1214" s="92" t="s">
        <v>1837</v>
      </c>
      <c r="O1214" s="82"/>
    </row>
    <row r="1215" spans="1:15" hidden="1" x14ac:dyDescent="0.25">
      <c r="A1215" s="90" t="s">
        <v>11867</v>
      </c>
      <c r="B1215" s="89" t="s">
        <v>11818</v>
      </c>
      <c r="C1215" s="90" t="s">
        <v>11868</v>
      </c>
      <c r="D1215" s="90" t="s">
        <v>11869</v>
      </c>
      <c r="E1215" s="90" t="s">
        <v>3072</v>
      </c>
      <c r="F1215" s="90" t="s">
        <v>7424</v>
      </c>
      <c r="G1215" s="90" t="s">
        <v>7424</v>
      </c>
      <c r="H1215" s="91" t="s">
        <v>7425</v>
      </c>
      <c r="I1215" s="91" t="str">
        <f>+IFERROR(VLOOKUP($H1215,'[2]NHÂN VIÊN'!$B:$C,2,0),"")</f>
        <v>Trần Cao Hoàng Tâm</v>
      </c>
      <c r="J1215" s="91" t="str">
        <f t="shared" ref="J1215:J1278" si="22">+LEFT($B1215,2)</f>
        <v>CO</v>
      </c>
      <c r="K1215" s="91" t="s">
        <v>552</v>
      </c>
      <c r="L1215" s="91" t="s">
        <v>10191</v>
      </c>
      <c r="M1215" s="91" t="str">
        <f>+IFERROR(VLOOKUP($K1215,'[2]NHÂN VIÊN'!$H:$I,2,0),"")</f>
        <v>Dương Thị Kim Hồng</v>
      </c>
      <c r="N1215" s="92" t="s">
        <v>1837</v>
      </c>
      <c r="O1215" s="82"/>
    </row>
    <row r="1216" spans="1:15" hidden="1" x14ac:dyDescent="0.25">
      <c r="A1216" s="90" t="s">
        <v>11871</v>
      </c>
      <c r="B1216" s="89" t="s">
        <v>11870</v>
      </c>
      <c r="C1216" s="90" t="s">
        <v>11872</v>
      </c>
      <c r="D1216" s="90" t="s">
        <v>11873</v>
      </c>
      <c r="E1216" s="90" t="s">
        <v>10160</v>
      </c>
      <c r="F1216" s="90"/>
      <c r="G1216" s="90" t="s">
        <v>7607</v>
      </c>
      <c r="H1216" s="91" t="s">
        <v>1837</v>
      </c>
      <c r="I1216" s="91" t="str">
        <f>+IFERROR(VLOOKUP($H1216,'[2]NHÂN VIÊN'!$B:$C,2,0),"")</f>
        <v/>
      </c>
      <c r="J1216" s="91" t="str">
        <f t="shared" si="22"/>
        <v>CO</v>
      </c>
      <c r="K1216" s="91" t="s">
        <v>552</v>
      </c>
      <c r="L1216" s="91" t="s">
        <v>10191</v>
      </c>
      <c r="M1216" s="91" t="str">
        <f>+IFERROR(VLOOKUP($K1216,'[2]NHÂN VIÊN'!$H:$I,2,0),"")</f>
        <v>Dương Thị Kim Hồng</v>
      </c>
      <c r="N1216" s="92" t="s">
        <v>1837</v>
      </c>
      <c r="O1216" s="82"/>
    </row>
    <row r="1217" spans="1:15" hidden="1" x14ac:dyDescent="0.25">
      <c r="A1217" s="90" t="s">
        <v>11874</v>
      </c>
      <c r="B1217" s="89" t="s">
        <v>11870</v>
      </c>
      <c r="C1217" s="90" t="s">
        <v>11875</v>
      </c>
      <c r="D1217" s="90" t="s">
        <v>11876</v>
      </c>
      <c r="E1217" s="90" t="s">
        <v>10160</v>
      </c>
      <c r="F1217" s="90"/>
      <c r="G1217" s="90" t="s">
        <v>7607</v>
      </c>
      <c r="H1217" s="91" t="s">
        <v>1837</v>
      </c>
      <c r="I1217" s="91" t="str">
        <f>+IFERROR(VLOOKUP($H1217,'[2]NHÂN VIÊN'!$B:$C,2,0),"")</f>
        <v/>
      </c>
      <c r="J1217" s="91" t="str">
        <f t="shared" si="22"/>
        <v>CO</v>
      </c>
      <c r="K1217" s="91" t="s">
        <v>552</v>
      </c>
      <c r="L1217" s="91" t="s">
        <v>10191</v>
      </c>
      <c r="M1217" s="91" t="str">
        <f>+IFERROR(VLOOKUP($K1217,'[2]NHÂN VIÊN'!$H:$I,2,0),"")</f>
        <v>Dương Thị Kim Hồng</v>
      </c>
      <c r="N1217" s="92" t="s">
        <v>1837</v>
      </c>
      <c r="O1217" s="82"/>
    </row>
    <row r="1218" spans="1:15" hidden="1" x14ac:dyDescent="0.25">
      <c r="A1218" s="90" t="s">
        <v>11877</v>
      </c>
      <c r="B1218" s="89" t="s">
        <v>11870</v>
      </c>
      <c r="C1218" s="90" t="s">
        <v>11878</v>
      </c>
      <c r="D1218" s="90" t="s">
        <v>11879</v>
      </c>
      <c r="E1218" s="90" t="s">
        <v>10160</v>
      </c>
      <c r="F1218" s="90"/>
      <c r="G1218" s="90" t="s">
        <v>7607</v>
      </c>
      <c r="H1218" s="91" t="s">
        <v>1837</v>
      </c>
      <c r="I1218" s="91" t="str">
        <f>+IFERROR(VLOOKUP($H1218,'[2]NHÂN VIÊN'!$B:$C,2,0),"")</f>
        <v/>
      </c>
      <c r="J1218" s="91" t="str">
        <f t="shared" si="22"/>
        <v>CO</v>
      </c>
      <c r="K1218" s="91" t="s">
        <v>552</v>
      </c>
      <c r="L1218" s="91" t="s">
        <v>10191</v>
      </c>
      <c r="M1218" s="91" t="str">
        <f>+IFERROR(VLOOKUP($K1218,'[2]NHÂN VIÊN'!$H:$I,2,0),"")</f>
        <v>Dương Thị Kim Hồng</v>
      </c>
      <c r="N1218" s="92" t="s">
        <v>1837</v>
      </c>
      <c r="O1218" s="82"/>
    </row>
    <row r="1219" spans="1:15" hidden="1" x14ac:dyDescent="0.25">
      <c r="A1219" s="90" t="s">
        <v>11880</v>
      </c>
      <c r="B1219" s="89" t="s">
        <v>11870</v>
      </c>
      <c r="C1219" s="90" t="s">
        <v>11881</v>
      </c>
      <c r="D1219" s="90" t="s">
        <v>11882</v>
      </c>
      <c r="E1219" s="90" t="s">
        <v>10160</v>
      </c>
      <c r="F1219" s="90"/>
      <c r="G1219" s="90" t="s">
        <v>7607</v>
      </c>
      <c r="H1219" s="91" t="s">
        <v>1837</v>
      </c>
      <c r="I1219" s="91" t="str">
        <f>+IFERROR(VLOOKUP($H1219,'[2]NHÂN VIÊN'!$B:$C,2,0),"")</f>
        <v/>
      </c>
      <c r="J1219" s="91" t="str">
        <f t="shared" si="22"/>
        <v>CO</v>
      </c>
      <c r="K1219" s="91" t="s">
        <v>552</v>
      </c>
      <c r="L1219" s="91" t="s">
        <v>10191</v>
      </c>
      <c r="M1219" s="91" t="str">
        <f>+IFERROR(VLOOKUP($K1219,'[2]NHÂN VIÊN'!$H:$I,2,0),"")</f>
        <v>Dương Thị Kim Hồng</v>
      </c>
      <c r="N1219" s="92" t="s">
        <v>1837</v>
      </c>
      <c r="O1219" s="82"/>
    </row>
    <row r="1220" spans="1:15" hidden="1" x14ac:dyDescent="0.25">
      <c r="A1220" s="90" t="s">
        <v>11883</v>
      </c>
      <c r="B1220" s="89" t="s">
        <v>11870</v>
      </c>
      <c r="C1220" s="90" t="s">
        <v>11884</v>
      </c>
      <c r="D1220" s="90" t="s">
        <v>11885</v>
      </c>
      <c r="E1220" s="90" t="s">
        <v>10160</v>
      </c>
      <c r="F1220" s="90"/>
      <c r="G1220" s="90" t="s">
        <v>7607</v>
      </c>
      <c r="H1220" s="91" t="s">
        <v>1837</v>
      </c>
      <c r="I1220" s="91" t="str">
        <f>+IFERROR(VLOOKUP($H1220,'[2]NHÂN VIÊN'!$B:$C,2,0),"")</f>
        <v/>
      </c>
      <c r="J1220" s="91" t="str">
        <f t="shared" si="22"/>
        <v>CO</v>
      </c>
      <c r="K1220" s="91" t="s">
        <v>552</v>
      </c>
      <c r="L1220" s="91" t="s">
        <v>10191</v>
      </c>
      <c r="M1220" s="91" t="str">
        <f>+IFERROR(VLOOKUP($K1220,'[2]NHÂN VIÊN'!$H:$I,2,0),"")</f>
        <v>Dương Thị Kim Hồng</v>
      </c>
      <c r="N1220" s="92" t="s">
        <v>1837</v>
      </c>
      <c r="O1220" s="82"/>
    </row>
    <row r="1221" spans="1:15" hidden="1" x14ac:dyDescent="0.25">
      <c r="A1221" s="90" t="s">
        <v>11886</v>
      </c>
      <c r="B1221" s="89" t="s">
        <v>11870</v>
      </c>
      <c r="C1221" s="90" t="s">
        <v>11887</v>
      </c>
      <c r="D1221" s="90" t="s">
        <v>11888</v>
      </c>
      <c r="E1221" s="90" t="s">
        <v>10160</v>
      </c>
      <c r="F1221" s="90"/>
      <c r="G1221" s="90" t="s">
        <v>7607</v>
      </c>
      <c r="H1221" s="91" t="s">
        <v>1837</v>
      </c>
      <c r="I1221" s="91" t="str">
        <f>+IFERROR(VLOOKUP($H1221,'[2]NHÂN VIÊN'!$B:$C,2,0),"")</f>
        <v/>
      </c>
      <c r="J1221" s="91" t="str">
        <f t="shared" si="22"/>
        <v>CO</v>
      </c>
      <c r="K1221" s="91" t="s">
        <v>552</v>
      </c>
      <c r="L1221" s="91" t="s">
        <v>10191</v>
      </c>
      <c r="M1221" s="91" t="str">
        <f>+IFERROR(VLOOKUP($K1221,'[2]NHÂN VIÊN'!$H:$I,2,0),"")</f>
        <v>Dương Thị Kim Hồng</v>
      </c>
      <c r="N1221" s="92" t="s">
        <v>1837</v>
      </c>
      <c r="O1221" s="82"/>
    </row>
    <row r="1222" spans="1:15" hidden="1" x14ac:dyDescent="0.25">
      <c r="A1222" s="90" t="s">
        <v>11889</v>
      </c>
      <c r="B1222" s="89" t="s">
        <v>11870</v>
      </c>
      <c r="C1222" s="90" t="s">
        <v>11890</v>
      </c>
      <c r="D1222" s="90" t="s">
        <v>11891</v>
      </c>
      <c r="E1222" s="90" t="s">
        <v>10160</v>
      </c>
      <c r="F1222" s="90"/>
      <c r="G1222" s="90" t="s">
        <v>7607</v>
      </c>
      <c r="H1222" s="91" t="s">
        <v>1837</v>
      </c>
      <c r="I1222" s="91" t="str">
        <f>+IFERROR(VLOOKUP($H1222,'[2]NHÂN VIÊN'!$B:$C,2,0),"")</f>
        <v/>
      </c>
      <c r="J1222" s="91" t="str">
        <f t="shared" si="22"/>
        <v>CO</v>
      </c>
      <c r="K1222" s="91" t="s">
        <v>552</v>
      </c>
      <c r="L1222" s="91" t="s">
        <v>10191</v>
      </c>
      <c r="M1222" s="91" t="str">
        <f>+IFERROR(VLOOKUP($K1222,'[2]NHÂN VIÊN'!$H:$I,2,0),"")</f>
        <v>Dương Thị Kim Hồng</v>
      </c>
      <c r="N1222" s="92" t="s">
        <v>1837</v>
      </c>
      <c r="O1222" s="82"/>
    </row>
    <row r="1223" spans="1:15" hidden="1" x14ac:dyDescent="0.25">
      <c r="A1223" s="90" t="s">
        <v>11892</v>
      </c>
      <c r="B1223" s="89" t="s">
        <v>11870</v>
      </c>
      <c r="C1223" s="90" t="s">
        <v>11893</v>
      </c>
      <c r="D1223" s="90" t="s">
        <v>11894</v>
      </c>
      <c r="E1223" s="90" t="s">
        <v>10160</v>
      </c>
      <c r="F1223" s="90"/>
      <c r="G1223" s="90" t="s">
        <v>7607</v>
      </c>
      <c r="H1223" s="91" t="s">
        <v>1837</v>
      </c>
      <c r="I1223" s="91" t="str">
        <f>+IFERROR(VLOOKUP($H1223,'[2]NHÂN VIÊN'!$B:$C,2,0),"")</f>
        <v/>
      </c>
      <c r="J1223" s="91" t="str">
        <f t="shared" si="22"/>
        <v>CO</v>
      </c>
      <c r="K1223" s="91" t="s">
        <v>552</v>
      </c>
      <c r="L1223" s="91" t="s">
        <v>10191</v>
      </c>
      <c r="M1223" s="91" t="str">
        <f>+IFERROR(VLOOKUP($K1223,'[2]NHÂN VIÊN'!$H:$I,2,0),"")</f>
        <v>Dương Thị Kim Hồng</v>
      </c>
      <c r="N1223" s="92" t="s">
        <v>1837</v>
      </c>
      <c r="O1223" s="82"/>
    </row>
    <row r="1224" spans="1:15" hidden="1" x14ac:dyDescent="0.25">
      <c r="A1224" s="90" t="s">
        <v>11895</v>
      </c>
      <c r="B1224" s="89" t="s">
        <v>11870</v>
      </c>
      <c r="C1224" s="90" t="s">
        <v>11896</v>
      </c>
      <c r="D1224" s="90" t="s">
        <v>11897</v>
      </c>
      <c r="E1224" s="90" t="s">
        <v>10160</v>
      </c>
      <c r="F1224" s="90"/>
      <c r="G1224" s="90" t="s">
        <v>7607</v>
      </c>
      <c r="H1224" s="91" t="s">
        <v>1837</v>
      </c>
      <c r="I1224" s="91" t="str">
        <f>+IFERROR(VLOOKUP($H1224,'[2]NHÂN VIÊN'!$B:$C,2,0),"")</f>
        <v/>
      </c>
      <c r="J1224" s="91" t="str">
        <f t="shared" si="22"/>
        <v>CO</v>
      </c>
      <c r="K1224" s="91" t="s">
        <v>552</v>
      </c>
      <c r="L1224" s="91" t="s">
        <v>10191</v>
      </c>
      <c r="M1224" s="91" t="str">
        <f>+IFERROR(VLOOKUP($K1224,'[2]NHÂN VIÊN'!$H:$I,2,0),"")</f>
        <v>Dương Thị Kim Hồng</v>
      </c>
      <c r="N1224" s="92" t="s">
        <v>1837</v>
      </c>
      <c r="O1224" s="82"/>
    </row>
    <row r="1225" spans="1:15" hidden="1" x14ac:dyDescent="0.25">
      <c r="A1225" s="87" t="s">
        <v>11898</v>
      </c>
      <c r="B1225" s="86" t="s">
        <v>11870</v>
      </c>
      <c r="C1225" s="87" t="s">
        <v>11899</v>
      </c>
      <c r="D1225" s="87" t="s">
        <v>11900</v>
      </c>
      <c r="E1225" s="87" t="s">
        <v>10160</v>
      </c>
      <c r="F1225" s="87"/>
      <c r="G1225" s="87" t="s">
        <v>7607</v>
      </c>
      <c r="H1225" s="87" t="s">
        <v>1837</v>
      </c>
      <c r="I1225" s="87" t="str">
        <f>+IFERROR(VLOOKUP($H1225,'[2]NHÂN VIÊN'!$B:$C,2,0),"")</f>
        <v/>
      </c>
      <c r="J1225" s="87" t="str">
        <f t="shared" si="22"/>
        <v>CO</v>
      </c>
      <c r="K1225" s="87" t="s">
        <v>552</v>
      </c>
      <c r="L1225" s="87" t="s">
        <v>10191</v>
      </c>
      <c r="M1225" s="87" t="str">
        <f>+IFERROR(VLOOKUP($K1225,'[2]NHÂN VIÊN'!$H:$I,2,0),"")</f>
        <v>Dương Thị Kim Hồng</v>
      </c>
      <c r="N1225" s="88" t="s">
        <v>7437</v>
      </c>
      <c r="O1225" s="82"/>
    </row>
    <row r="1226" spans="1:15" hidden="1" x14ac:dyDescent="0.25">
      <c r="A1226" s="90" t="s">
        <v>11901</v>
      </c>
      <c r="B1226" s="89" t="s">
        <v>11870</v>
      </c>
      <c r="C1226" s="90" t="s">
        <v>11902</v>
      </c>
      <c r="D1226" s="90" t="s">
        <v>11903</v>
      </c>
      <c r="E1226" s="90" t="s">
        <v>3072</v>
      </c>
      <c r="F1226" s="90"/>
      <c r="G1226" s="90" t="s">
        <v>7607</v>
      </c>
      <c r="H1226" s="91" t="s">
        <v>1837</v>
      </c>
      <c r="I1226" s="91" t="str">
        <f>+IFERROR(VLOOKUP($H1226,'[2]NHÂN VIÊN'!$B:$C,2,0),"")</f>
        <v/>
      </c>
      <c r="J1226" s="91" t="str">
        <f t="shared" si="22"/>
        <v>CO</v>
      </c>
      <c r="K1226" s="91" t="s">
        <v>552</v>
      </c>
      <c r="L1226" s="91" t="s">
        <v>10191</v>
      </c>
      <c r="M1226" s="91" t="str">
        <f>+IFERROR(VLOOKUP($K1226,'[2]NHÂN VIÊN'!$H:$I,2,0),"")</f>
        <v>Dương Thị Kim Hồng</v>
      </c>
      <c r="N1226" s="92" t="s">
        <v>1837</v>
      </c>
      <c r="O1226" s="82"/>
    </row>
    <row r="1227" spans="1:15" hidden="1" x14ac:dyDescent="0.25">
      <c r="A1227" s="90" t="s">
        <v>11904</v>
      </c>
      <c r="B1227" s="89" t="s">
        <v>11870</v>
      </c>
      <c r="C1227" s="90" t="s">
        <v>11905</v>
      </c>
      <c r="D1227" s="90" t="s">
        <v>11906</v>
      </c>
      <c r="E1227" s="90" t="s">
        <v>3072</v>
      </c>
      <c r="F1227" s="90"/>
      <c r="G1227" s="90" t="s">
        <v>7607</v>
      </c>
      <c r="H1227" s="91" t="s">
        <v>1837</v>
      </c>
      <c r="I1227" s="91" t="str">
        <f>+IFERROR(VLOOKUP($H1227,'[2]NHÂN VIÊN'!$B:$C,2,0),"")</f>
        <v/>
      </c>
      <c r="J1227" s="91" t="str">
        <f t="shared" si="22"/>
        <v>CO</v>
      </c>
      <c r="K1227" s="91" t="s">
        <v>552</v>
      </c>
      <c r="L1227" s="91" t="s">
        <v>10191</v>
      </c>
      <c r="M1227" s="91" t="str">
        <f>+IFERROR(VLOOKUP($K1227,'[2]NHÂN VIÊN'!$H:$I,2,0),"")</f>
        <v>Dương Thị Kim Hồng</v>
      </c>
      <c r="N1227" s="92" t="s">
        <v>1837</v>
      </c>
      <c r="O1227" s="82"/>
    </row>
    <row r="1228" spans="1:15" hidden="1" x14ac:dyDescent="0.25">
      <c r="A1228" s="90" t="s">
        <v>11907</v>
      </c>
      <c r="B1228" s="89" t="s">
        <v>11870</v>
      </c>
      <c r="C1228" s="90" t="s">
        <v>11908</v>
      </c>
      <c r="D1228" s="90" t="s">
        <v>11909</v>
      </c>
      <c r="E1228" s="90" t="s">
        <v>3072</v>
      </c>
      <c r="F1228" s="90"/>
      <c r="G1228" s="90" t="s">
        <v>7607</v>
      </c>
      <c r="H1228" s="91" t="s">
        <v>1837</v>
      </c>
      <c r="I1228" s="91" t="str">
        <f>+IFERROR(VLOOKUP($H1228,'[2]NHÂN VIÊN'!$B:$C,2,0),"")</f>
        <v/>
      </c>
      <c r="J1228" s="91" t="str">
        <f t="shared" si="22"/>
        <v>CO</v>
      </c>
      <c r="K1228" s="91" t="s">
        <v>552</v>
      </c>
      <c r="L1228" s="91" t="s">
        <v>10191</v>
      </c>
      <c r="M1228" s="91" t="str">
        <f>+IFERROR(VLOOKUP($K1228,'[2]NHÂN VIÊN'!$H:$I,2,0),"")</f>
        <v>Dương Thị Kim Hồng</v>
      </c>
      <c r="N1228" s="92" t="s">
        <v>1837</v>
      </c>
      <c r="O1228" s="82"/>
    </row>
    <row r="1229" spans="1:15" hidden="1" x14ac:dyDescent="0.25">
      <c r="A1229" s="90" t="s">
        <v>11911</v>
      </c>
      <c r="B1229" s="89" t="s">
        <v>11910</v>
      </c>
      <c r="C1229" s="90" t="s">
        <v>11912</v>
      </c>
      <c r="D1229" s="90" t="s">
        <v>11913</v>
      </c>
      <c r="E1229" s="90" t="s">
        <v>10160</v>
      </c>
      <c r="F1229" s="90"/>
      <c r="G1229" s="90" t="s">
        <v>7649</v>
      </c>
      <c r="H1229" s="91" t="s">
        <v>1837</v>
      </c>
      <c r="I1229" s="91" t="str">
        <f>+IFERROR(VLOOKUP($H1229,'[2]NHÂN VIÊN'!$B:$C,2,0),"")</f>
        <v/>
      </c>
      <c r="J1229" s="91" t="str">
        <f t="shared" si="22"/>
        <v>CO</v>
      </c>
      <c r="K1229" s="91" t="s">
        <v>552</v>
      </c>
      <c r="L1229" s="91" t="s">
        <v>10191</v>
      </c>
      <c r="M1229" s="91" t="str">
        <f>+IFERROR(VLOOKUP($K1229,'[2]NHÂN VIÊN'!$H:$I,2,0),"")</f>
        <v>Dương Thị Kim Hồng</v>
      </c>
      <c r="N1229" s="92" t="s">
        <v>1837</v>
      </c>
      <c r="O1229" s="82"/>
    </row>
    <row r="1230" spans="1:15" hidden="1" x14ac:dyDescent="0.25">
      <c r="A1230" s="90" t="s">
        <v>11914</v>
      </c>
      <c r="B1230" s="89" t="s">
        <v>11910</v>
      </c>
      <c r="C1230" s="90" t="s">
        <v>11915</v>
      </c>
      <c r="D1230" s="90" t="s">
        <v>11916</v>
      </c>
      <c r="E1230" s="90" t="s">
        <v>10160</v>
      </c>
      <c r="F1230" s="90" t="s">
        <v>7649</v>
      </c>
      <c r="G1230" s="90" t="s">
        <v>7649</v>
      </c>
      <c r="H1230" s="91" t="s">
        <v>1837</v>
      </c>
      <c r="I1230" s="91" t="str">
        <f>+IFERROR(VLOOKUP($H1230,'[2]NHÂN VIÊN'!$B:$C,2,0),"")</f>
        <v/>
      </c>
      <c r="J1230" s="91" t="str">
        <f t="shared" si="22"/>
        <v>CO</v>
      </c>
      <c r="K1230" s="91" t="s">
        <v>552</v>
      </c>
      <c r="L1230" s="91" t="s">
        <v>10191</v>
      </c>
      <c r="M1230" s="91" t="str">
        <f>+IFERROR(VLOOKUP($K1230,'[2]NHÂN VIÊN'!$H:$I,2,0),"")</f>
        <v>Dương Thị Kim Hồng</v>
      </c>
      <c r="N1230" s="92" t="s">
        <v>1837</v>
      </c>
      <c r="O1230" s="82"/>
    </row>
    <row r="1231" spans="1:15" hidden="1" x14ac:dyDescent="0.25">
      <c r="A1231" s="90" t="s">
        <v>11918</v>
      </c>
      <c r="B1231" s="89" t="s">
        <v>11917</v>
      </c>
      <c r="C1231" s="90" t="s">
        <v>11919</v>
      </c>
      <c r="D1231" s="90" t="s">
        <v>11920</v>
      </c>
      <c r="E1231" s="90" t="s">
        <v>3065</v>
      </c>
      <c r="F1231" s="90"/>
      <c r="G1231" s="90" t="s">
        <v>10212</v>
      </c>
      <c r="H1231" s="91" t="s">
        <v>1837</v>
      </c>
      <c r="I1231" s="91" t="str">
        <f>+IFERROR(VLOOKUP($H1231,'[2]NHÂN VIÊN'!$B:$C,2,0),"")</f>
        <v/>
      </c>
      <c r="J1231" s="91" t="str">
        <f t="shared" si="22"/>
        <v>CO</v>
      </c>
      <c r="K1231" s="91" t="s">
        <v>552</v>
      </c>
      <c r="L1231" s="91" t="s">
        <v>10191</v>
      </c>
      <c r="M1231" s="91" t="str">
        <f>+IFERROR(VLOOKUP($K1231,'[2]NHÂN VIÊN'!$H:$I,2,0),"")</f>
        <v>Dương Thị Kim Hồng</v>
      </c>
      <c r="N1231" s="92" t="s">
        <v>1837</v>
      </c>
      <c r="O1231" s="82"/>
    </row>
    <row r="1232" spans="1:15" hidden="1" x14ac:dyDescent="0.25">
      <c r="A1232" s="90" t="s">
        <v>11921</v>
      </c>
      <c r="B1232" s="89" t="s">
        <v>10183</v>
      </c>
      <c r="C1232" s="90" t="s">
        <v>11922</v>
      </c>
      <c r="D1232" s="90" t="s">
        <v>11923</v>
      </c>
      <c r="E1232" s="90" t="s">
        <v>3065</v>
      </c>
      <c r="F1232" s="90"/>
      <c r="G1232" s="90" t="s">
        <v>10187</v>
      </c>
      <c r="H1232" s="91" t="s">
        <v>1837</v>
      </c>
      <c r="I1232" s="91" t="str">
        <f>+IFERROR(VLOOKUP($H1232,'[2]NHÂN VIÊN'!$B:$C,2,0),"")</f>
        <v/>
      </c>
      <c r="J1232" s="91" t="str">
        <f t="shared" si="22"/>
        <v>CO</v>
      </c>
      <c r="K1232" s="91" t="s">
        <v>552</v>
      </c>
      <c r="L1232" s="91" t="s">
        <v>10191</v>
      </c>
      <c r="M1232" s="91" t="str">
        <f>+IFERROR(VLOOKUP($K1232,'[2]NHÂN VIÊN'!$H:$I,2,0),"")</f>
        <v>Dương Thị Kim Hồng</v>
      </c>
      <c r="N1232" s="92" t="s">
        <v>1837</v>
      </c>
      <c r="O1232" s="82"/>
    </row>
    <row r="1233" spans="1:15" hidden="1" x14ac:dyDescent="0.25">
      <c r="A1233" s="90" t="s">
        <v>11925</v>
      </c>
      <c r="B1233" s="89" t="s">
        <v>11924</v>
      </c>
      <c r="C1233" s="90" t="s">
        <v>11926</v>
      </c>
      <c r="D1233" s="90" t="s">
        <v>11927</v>
      </c>
      <c r="E1233" s="90" t="s">
        <v>3361</v>
      </c>
      <c r="F1233" s="90" t="s">
        <v>9474</v>
      </c>
      <c r="G1233" s="90" t="s">
        <v>7402</v>
      </c>
      <c r="H1233" s="91" t="s">
        <v>7411</v>
      </c>
      <c r="I1233" s="91" t="str">
        <f>+IFERROR(VLOOKUP($H1233,'[2]NHÂN VIÊN'!$B:$C,2,0),"")</f>
        <v>Nguyễn Văn Vinh</v>
      </c>
      <c r="J1233" s="91" t="str">
        <f t="shared" si="22"/>
        <v>DA</v>
      </c>
      <c r="K1233" s="91" t="s">
        <v>11928</v>
      </c>
      <c r="L1233" s="91" t="s">
        <v>11928</v>
      </c>
      <c r="M1233" s="91" t="str">
        <f>+IFERROR(VLOOKUP($K1233,'[2]NHÂN VIÊN'!$H:$I,2,0),"")</f>
        <v>Dương Thị Kim Hồng</v>
      </c>
      <c r="N1233" s="92" t="s">
        <v>1837</v>
      </c>
      <c r="O1233" s="82"/>
    </row>
    <row r="1234" spans="1:15" hidden="1" x14ac:dyDescent="0.25">
      <c r="A1234" s="90" t="s">
        <v>11930</v>
      </c>
      <c r="B1234" s="89" t="s">
        <v>11929</v>
      </c>
      <c r="C1234" s="90" t="s">
        <v>11931</v>
      </c>
      <c r="D1234" s="90" t="s">
        <v>11932</v>
      </c>
      <c r="E1234" s="90" t="s">
        <v>11933</v>
      </c>
      <c r="F1234" s="90" t="s">
        <v>7523</v>
      </c>
      <c r="G1234" s="90" t="s">
        <v>7523</v>
      </c>
      <c r="H1234" s="91" t="s">
        <v>7425</v>
      </c>
      <c r="I1234" s="91" t="str">
        <f>+IFERROR(VLOOKUP($H1234,'[2]NHÂN VIÊN'!$B:$C,2,0),"")</f>
        <v>Trần Cao Hoàng Tâm</v>
      </c>
      <c r="J1234" s="91" t="str">
        <f t="shared" si="22"/>
        <v>EB</v>
      </c>
      <c r="K1234" s="91" t="s">
        <v>11934</v>
      </c>
      <c r="L1234" s="91" t="s">
        <v>11934</v>
      </c>
      <c r="M1234" s="91" t="str">
        <f>+IFERROR(VLOOKUP($K1234,'[2]NHÂN VIÊN'!$H:$I,2,0),"")</f>
        <v>Trương Quang Thanh</v>
      </c>
      <c r="N1234" s="92" t="s">
        <v>1837</v>
      </c>
      <c r="O1234" s="82"/>
    </row>
    <row r="1235" spans="1:15" hidden="1" x14ac:dyDescent="0.25">
      <c r="A1235" s="90" t="s">
        <v>11936</v>
      </c>
      <c r="B1235" s="89" t="s">
        <v>11935</v>
      </c>
      <c r="C1235" s="90" t="s">
        <v>11937</v>
      </c>
      <c r="D1235" s="90" t="s">
        <v>11938</v>
      </c>
      <c r="E1235" s="90" t="s">
        <v>11939</v>
      </c>
      <c r="F1235" s="90" t="s">
        <v>7499</v>
      </c>
      <c r="G1235" s="90" t="s">
        <v>7402</v>
      </c>
      <c r="H1235" s="91" t="s">
        <v>7436</v>
      </c>
      <c r="I1235" s="91" t="str">
        <f>+IFERROR(VLOOKUP($H1235,'[2]NHÂN VIÊN'!$B:$C,2,0),"")</f>
        <v>Nguyễn Quốc Thái</v>
      </c>
      <c r="J1235" s="91" t="str">
        <f t="shared" si="22"/>
        <v>EB</v>
      </c>
      <c r="K1235" s="91" t="s">
        <v>11934</v>
      </c>
      <c r="L1235" s="91" t="s">
        <v>11934</v>
      </c>
      <c r="M1235" s="91" t="str">
        <f>+IFERROR(VLOOKUP($K1235,'[2]NHÂN VIÊN'!$H:$I,2,0),"")</f>
        <v>Trương Quang Thanh</v>
      </c>
      <c r="N1235" s="92" t="s">
        <v>1837</v>
      </c>
      <c r="O1235" s="82"/>
    </row>
    <row r="1236" spans="1:15" hidden="1" x14ac:dyDescent="0.25">
      <c r="A1236" s="90" t="s">
        <v>11941</v>
      </c>
      <c r="B1236" s="89" t="s">
        <v>11940</v>
      </c>
      <c r="C1236" s="90" t="s">
        <v>11942</v>
      </c>
      <c r="D1236" s="90" t="s">
        <v>11943</v>
      </c>
      <c r="E1236" s="90" t="s">
        <v>11939</v>
      </c>
      <c r="F1236" s="90" t="s">
        <v>8075</v>
      </c>
      <c r="G1236" s="90" t="s">
        <v>7402</v>
      </c>
      <c r="H1236" s="91" t="s">
        <v>7403</v>
      </c>
      <c r="I1236" s="91" t="str">
        <f>+IFERROR(VLOOKUP($H1236,'[2]NHÂN VIÊN'!$B:$C,2,0),"")</f>
        <v>Hứa Thị Ngọc Thơ</v>
      </c>
      <c r="J1236" s="91" t="str">
        <f t="shared" si="22"/>
        <v>EB</v>
      </c>
      <c r="K1236" s="91" t="s">
        <v>11934</v>
      </c>
      <c r="L1236" s="91" t="s">
        <v>11934</v>
      </c>
      <c r="M1236" s="91" t="str">
        <f>+IFERROR(VLOOKUP($K1236,'[2]NHÂN VIÊN'!$H:$I,2,0),"")</f>
        <v>Trương Quang Thanh</v>
      </c>
      <c r="N1236" s="92" t="s">
        <v>1837</v>
      </c>
      <c r="O1236" s="82"/>
    </row>
    <row r="1237" spans="1:15" hidden="1" x14ac:dyDescent="0.25">
      <c r="A1237" s="90" t="s">
        <v>11945</v>
      </c>
      <c r="B1237" s="89" t="s">
        <v>11944</v>
      </c>
      <c r="C1237" s="90" t="s">
        <v>11946</v>
      </c>
      <c r="D1237" s="90" t="s">
        <v>11947</v>
      </c>
      <c r="E1237" s="90" t="s">
        <v>11933</v>
      </c>
      <c r="F1237" s="90"/>
      <c r="G1237" s="90" t="s">
        <v>10212</v>
      </c>
      <c r="H1237" s="91" t="s">
        <v>1837</v>
      </c>
      <c r="I1237" s="91" t="str">
        <f>+IFERROR(VLOOKUP($H1237,'[2]NHÂN VIÊN'!$B:$C,2,0),"")</f>
        <v/>
      </c>
      <c r="J1237" s="91" t="str">
        <f t="shared" si="22"/>
        <v>EB</v>
      </c>
      <c r="K1237" s="91" t="s">
        <v>11934</v>
      </c>
      <c r="L1237" s="91" t="s">
        <v>11934</v>
      </c>
      <c r="M1237" s="91" t="str">
        <f>+IFERROR(VLOOKUP($K1237,'[2]NHÂN VIÊN'!$H:$I,2,0),"")</f>
        <v>Trương Quang Thanh</v>
      </c>
      <c r="N1237" s="92" t="s">
        <v>1837</v>
      </c>
      <c r="O1237" s="82"/>
    </row>
    <row r="1238" spans="1:15" hidden="1" x14ac:dyDescent="0.25">
      <c r="A1238" s="90" t="s">
        <v>11949</v>
      </c>
      <c r="B1238" s="89" t="s">
        <v>11948</v>
      </c>
      <c r="C1238" s="90" t="s">
        <v>11950</v>
      </c>
      <c r="D1238" s="90" t="s">
        <v>11951</v>
      </c>
      <c r="E1238" s="90" t="s">
        <v>11939</v>
      </c>
      <c r="F1238" s="90" t="s">
        <v>7903</v>
      </c>
      <c r="G1238" s="90" t="s">
        <v>7402</v>
      </c>
      <c r="H1238" s="91" t="s">
        <v>7436</v>
      </c>
      <c r="I1238" s="91" t="str">
        <f>+IFERROR(VLOOKUP($H1238,'[2]NHÂN VIÊN'!$B:$C,2,0),"")</f>
        <v>Nguyễn Quốc Thái</v>
      </c>
      <c r="J1238" s="91" t="str">
        <f t="shared" si="22"/>
        <v>EB</v>
      </c>
      <c r="K1238" s="91" t="s">
        <v>11934</v>
      </c>
      <c r="L1238" s="91" t="s">
        <v>11934</v>
      </c>
      <c r="M1238" s="91" t="str">
        <f>+IFERROR(VLOOKUP($K1238,'[2]NHÂN VIÊN'!$H:$I,2,0),"")</f>
        <v>Trương Quang Thanh</v>
      </c>
      <c r="N1238" s="92" t="s">
        <v>1837</v>
      </c>
      <c r="O1238" s="82"/>
    </row>
    <row r="1239" spans="1:15" hidden="1" x14ac:dyDescent="0.25">
      <c r="A1239" s="90" t="s">
        <v>11953</v>
      </c>
      <c r="B1239" s="89" t="s">
        <v>11952</v>
      </c>
      <c r="C1239" s="90" t="s">
        <v>11954</v>
      </c>
      <c r="D1239" s="90" t="s">
        <v>11955</v>
      </c>
      <c r="E1239" s="90" t="s">
        <v>11933</v>
      </c>
      <c r="F1239" s="90"/>
      <c r="G1239" s="90" t="s">
        <v>10246</v>
      </c>
      <c r="H1239" s="91" t="s">
        <v>1837</v>
      </c>
      <c r="I1239" s="91" t="str">
        <f>+IFERROR(VLOOKUP($H1239,'[2]NHÂN VIÊN'!$B:$C,2,0),"")</f>
        <v/>
      </c>
      <c r="J1239" s="91" t="str">
        <f t="shared" si="22"/>
        <v>EB</v>
      </c>
      <c r="K1239" s="91" t="s">
        <v>11934</v>
      </c>
      <c r="L1239" s="91" t="s">
        <v>11934</v>
      </c>
      <c r="M1239" s="91" t="str">
        <f>+IFERROR(VLOOKUP($K1239,'[2]NHÂN VIÊN'!$H:$I,2,0),"")</f>
        <v>Trương Quang Thanh</v>
      </c>
      <c r="N1239" s="92" t="s">
        <v>1837</v>
      </c>
      <c r="O1239" s="82"/>
    </row>
    <row r="1240" spans="1:15" hidden="1" x14ac:dyDescent="0.25">
      <c r="A1240" s="90" t="s">
        <v>11957</v>
      </c>
      <c r="B1240" s="89" t="s">
        <v>11956</v>
      </c>
      <c r="C1240" s="90" t="s">
        <v>11958</v>
      </c>
      <c r="D1240" s="90" t="s">
        <v>11959</v>
      </c>
      <c r="E1240" s="90" t="s">
        <v>11939</v>
      </c>
      <c r="F1240" s="90" t="s">
        <v>7490</v>
      </c>
      <c r="G1240" s="90" t="s">
        <v>7402</v>
      </c>
      <c r="H1240" s="91" t="s">
        <v>7418</v>
      </c>
      <c r="I1240" s="91" t="str">
        <f>+IFERROR(VLOOKUP($H1240,'[2]NHÂN VIÊN'!$B:$C,2,0),"")</f>
        <v>Trần Hạo Nhị</v>
      </c>
      <c r="J1240" s="91" t="str">
        <f t="shared" si="22"/>
        <v>EB</v>
      </c>
      <c r="K1240" s="91" t="s">
        <v>11934</v>
      </c>
      <c r="L1240" s="91" t="s">
        <v>11934</v>
      </c>
      <c r="M1240" s="91" t="str">
        <f>+IFERROR(VLOOKUP($K1240,'[2]NHÂN VIÊN'!$H:$I,2,0),"")</f>
        <v>Trương Quang Thanh</v>
      </c>
      <c r="N1240" s="92" t="s">
        <v>1837</v>
      </c>
      <c r="O1240" s="82"/>
    </row>
    <row r="1241" spans="1:15" hidden="1" x14ac:dyDescent="0.25">
      <c r="A1241" s="90" t="s">
        <v>3499</v>
      </c>
      <c r="B1241" s="89" t="s">
        <v>11960</v>
      </c>
      <c r="C1241" s="90" t="s">
        <v>3500</v>
      </c>
      <c r="D1241" s="90" t="s">
        <v>11961</v>
      </c>
      <c r="E1241" s="90" t="s">
        <v>11939</v>
      </c>
      <c r="F1241" s="90"/>
      <c r="G1241" s="90" t="s">
        <v>11962</v>
      </c>
      <c r="H1241" s="91" t="s">
        <v>1837</v>
      </c>
      <c r="I1241" s="91" t="str">
        <f>+IFERROR(VLOOKUP($H1241,'[2]NHÂN VIÊN'!$B:$C,2,0),"")</f>
        <v/>
      </c>
      <c r="J1241" s="91" t="str">
        <f t="shared" si="22"/>
        <v>EB</v>
      </c>
      <c r="K1241" s="91" t="s">
        <v>11934</v>
      </c>
      <c r="L1241" s="91" t="s">
        <v>11934</v>
      </c>
      <c r="M1241" s="91" t="str">
        <f>+IFERROR(VLOOKUP($K1241,'[2]NHÂN VIÊN'!$H:$I,2,0),"")</f>
        <v>Trương Quang Thanh</v>
      </c>
      <c r="N1241" s="92" t="s">
        <v>1837</v>
      </c>
      <c r="O1241" s="82"/>
    </row>
    <row r="1242" spans="1:15" hidden="1" x14ac:dyDescent="0.25">
      <c r="A1242" s="90" t="s">
        <v>11964</v>
      </c>
      <c r="B1242" s="89" t="s">
        <v>11963</v>
      </c>
      <c r="C1242" s="90" t="s">
        <v>11965</v>
      </c>
      <c r="D1242" s="90" t="s">
        <v>11966</v>
      </c>
      <c r="E1242" s="90" t="s">
        <v>11933</v>
      </c>
      <c r="F1242" s="90" t="s">
        <v>7523</v>
      </c>
      <c r="G1242" s="90" t="s">
        <v>7523</v>
      </c>
      <c r="H1242" s="91" t="s">
        <v>7425</v>
      </c>
      <c r="I1242" s="91" t="str">
        <f>+IFERROR(VLOOKUP($H1242,'[2]NHÂN VIÊN'!$B:$C,2,0),"")</f>
        <v>Trần Cao Hoàng Tâm</v>
      </c>
      <c r="J1242" s="91" t="str">
        <f t="shared" si="22"/>
        <v>EB</v>
      </c>
      <c r="K1242" s="91" t="s">
        <v>11934</v>
      </c>
      <c r="L1242" s="91" t="s">
        <v>11934</v>
      </c>
      <c r="M1242" s="91" t="str">
        <f>+IFERROR(VLOOKUP($K1242,'[2]NHÂN VIÊN'!$H:$I,2,0),"")</f>
        <v>Trương Quang Thanh</v>
      </c>
      <c r="N1242" s="92" t="s">
        <v>1837</v>
      </c>
      <c r="O1242" s="82"/>
    </row>
    <row r="1243" spans="1:15" hidden="1" x14ac:dyDescent="0.25">
      <c r="A1243" s="90" t="s">
        <v>11968</v>
      </c>
      <c r="B1243" s="89" t="s">
        <v>11967</v>
      </c>
      <c r="C1243" s="90" t="s">
        <v>11969</v>
      </c>
      <c r="D1243" s="90" t="s">
        <v>11970</v>
      </c>
      <c r="E1243" s="90" t="s">
        <v>11933</v>
      </c>
      <c r="F1243" s="90"/>
      <c r="G1243" s="90" t="s">
        <v>7607</v>
      </c>
      <c r="H1243" s="91" t="s">
        <v>1837</v>
      </c>
      <c r="I1243" s="91" t="str">
        <f>+IFERROR(VLOOKUP($H1243,'[2]NHÂN VIÊN'!$B:$C,2,0),"")</f>
        <v/>
      </c>
      <c r="J1243" s="91" t="str">
        <f t="shared" si="22"/>
        <v>EB</v>
      </c>
      <c r="K1243" s="91" t="s">
        <v>11934</v>
      </c>
      <c r="L1243" s="91" t="s">
        <v>11934</v>
      </c>
      <c r="M1243" s="91" t="str">
        <f>+IFERROR(VLOOKUP($K1243,'[2]NHÂN VIÊN'!$H:$I,2,0),"")</f>
        <v>Trương Quang Thanh</v>
      </c>
      <c r="N1243" s="92" t="s">
        <v>1837</v>
      </c>
      <c r="O1243" s="82"/>
    </row>
    <row r="1244" spans="1:15" hidden="1" x14ac:dyDescent="0.25">
      <c r="A1244" s="90" t="s">
        <v>11972</v>
      </c>
      <c r="B1244" s="89" t="s">
        <v>11971</v>
      </c>
      <c r="C1244" s="90" t="s">
        <v>11973</v>
      </c>
      <c r="D1244" s="90" t="s">
        <v>11974</v>
      </c>
      <c r="E1244" s="90" t="s">
        <v>11933</v>
      </c>
      <c r="F1244" s="90" t="s">
        <v>7424</v>
      </c>
      <c r="G1244" s="90" t="s">
        <v>7424</v>
      </c>
      <c r="H1244" s="91" t="s">
        <v>7425</v>
      </c>
      <c r="I1244" s="91" t="str">
        <f>+IFERROR(VLOOKUP($H1244,'[2]NHÂN VIÊN'!$B:$C,2,0),"")</f>
        <v>Trần Cao Hoàng Tâm</v>
      </c>
      <c r="J1244" s="91" t="str">
        <f t="shared" si="22"/>
        <v>EB</v>
      </c>
      <c r="K1244" s="91" t="s">
        <v>11934</v>
      </c>
      <c r="L1244" s="91" t="s">
        <v>11934</v>
      </c>
      <c r="M1244" s="91" t="str">
        <f>+IFERROR(VLOOKUP($K1244,'[2]NHÂN VIÊN'!$H:$I,2,0),"")</f>
        <v>Trương Quang Thanh</v>
      </c>
      <c r="N1244" s="92" t="s">
        <v>1837</v>
      </c>
      <c r="O1244" s="82"/>
    </row>
    <row r="1245" spans="1:15" hidden="1" x14ac:dyDescent="0.25">
      <c r="A1245" s="90" t="s">
        <v>11976</v>
      </c>
      <c r="B1245" s="89" t="s">
        <v>11975</v>
      </c>
      <c r="C1245" s="90" t="s">
        <v>11977</v>
      </c>
      <c r="D1245" s="90" t="s">
        <v>11978</v>
      </c>
      <c r="E1245" s="90" t="s">
        <v>11939</v>
      </c>
      <c r="F1245" s="90" t="s">
        <v>7490</v>
      </c>
      <c r="G1245" s="90" t="s">
        <v>7402</v>
      </c>
      <c r="H1245" s="91" t="s">
        <v>7418</v>
      </c>
      <c r="I1245" s="91" t="str">
        <f>+IFERROR(VLOOKUP($H1245,'[2]NHÂN VIÊN'!$B:$C,2,0),"")</f>
        <v>Trần Hạo Nhị</v>
      </c>
      <c r="J1245" s="91" t="str">
        <f t="shared" si="22"/>
        <v>EB</v>
      </c>
      <c r="K1245" s="91" t="s">
        <v>11934</v>
      </c>
      <c r="L1245" s="91" t="s">
        <v>11934</v>
      </c>
      <c r="M1245" s="91" t="str">
        <f>+IFERROR(VLOOKUP($K1245,'[2]NHÂN VIÊN'!$H:$I,2,0),"")</f>
        <v>Trương Quang Thanh</v>
      </c>
      <c r="N1245" s="92" t="s">
        <v>1837</v>
      </c>
      <c r="O1245" s="82"/>
    </row>
    <row r="1246" spans="1:15" hidden="1" x14ac:dyDescent="0.25">
      <c r="A1246" s="90" t="s">
        <v>11980</v>
      </c>
      <c r="B1246" s="89" t="s">
        <v>11979</v>
      </c>
      <c r="C1246" s="90" t="s">
        <v>11981</v>
      </c>
      <c r="D1246" s="90" t="s">
        <v>11982</v>
      </c>
      <c r="E1246" s="90" t="s">
        <v>11933</v>
      </c>
      <c r="F1246" s="90" t="s">
        <v>7424</v>
      </c>
      <c r="G1246" s="90" t="s">
        <v>7424</v>
      </c>
      <c r="H1246" s="91" t="s">
        <v>7425</v>
      </c>
      <c r="I1246" s="91" t="str">
        <f>+IFERROR(VLOOKUP($H1246,'[2]NHÂN VIÊN'!$B:$C,2,0),"")</f>
        <v>Trần Cao Hoàng Tâm</v>
      </c>
      <c r="J1246" s="91" t="str">
        <f t="shared" si="22"/>
        <v>EB</v>
      </c>
      <c r="K1246" s="91" t="s">
        <v>11934</v>
      </c>
      <c r="L1246" s="91" t="s">
        <v>11934</v>
      </c>
      <c r="M1246" s="91" t="str">
        <f>+IFERROR(VLOOKUP($K1246,'[2]NHÂN VIÊN'!$H:$I,2,0),"")</f>
        <v>Trương Quang Thanh</v>
      </c>
      <c r="N1246" s="92" t="s">
        <v>1837</v>
      </c>
      <c r="O1246" s="82"/>
    </row>
    <row r="1247" spans="1:15" hidden="1" x14ac:dyDescent="0.25">
      <c r="A1247" s="90" t="s">
        <v>11984</v>
      </c>
      <c r="B1247" s="89" t="s">
        <v>11983</v>
      </c>
      <c r="C1247" s="90" t="s">
        <v>11985</v>
      </c>
      <c r="D1247" s="90" t="s">
        <v>11986</v>
      </c>
      <c r="E1247" s="90" t="s">
        <v>11933</v>
      </c>
      <c r="F1247" s="90"/>
      <c r="G1247" s="90" t="s">
        <v>11987</v>
      </c>
      <c r="H1247" s="91" t="s">
        <v>1837</v>
      </c>
      <c r="I1247" s="91" t="str">
        <f>+IFERROR(VLOOKUP($H1247,'[2]NHÂN VIÊN'!$B:$C,2,0),"")</f>
        <v/>
      </c>
      <c r="J1247" s="91" t="str">
        <f t="shared" si="22"/>
        <v>EB</v>
      </c>
      <c r="K1247" s="91" t="s">
        <v>11934</v>
      </c>
      <c r="L1247" s="91" t="s">
        <v>11934</v>
      </c>
      <c r="M1247" s="91" t="str">
        <f>+IFERROR(VLOOKUP($K1247,'[2]NHÂN VIÊN'!$H:$I,2,0),"")</f>
        <v>Trương Quang Thanh</v>
      </c>
      <c r="N1247" s="92" t="s">
        <v>1837</v>
      </c>
      <c r="O1247" s="82"/>
    </row>
    <row r="1248" spans="1:15" hidden="1" x14ac:dyDescent="0.25">
      <c r="A1248" s="90" t="s">
        <v>11989</v>
      </c>
      <c r="B1248" s="89" t="s">
        <v>11988</v>
      </c>
      <c r="C1248" s="90" t="s">
        <v>11990</v>
      </c>
      <c r="D1248" s="90" t="s">
        <v>11991</v>
      </c>
      <c r="E1248" s="90" t="s">
        <v>11939</v>
      </c>
      <c r="F1248" s="90" t="s">
        <v>7401</v>
      </c>
      <c r="G1248" s="90" t="s">
        <v>7402</v>
      </c>
      <c r="H1248" s="91" t="s">
        <v>7403</v>
      </c>
      <c r="I1248" s="91" t="str">
        <f>+IFERROR(VLOOKUP($H1248,'[2]NHÂN VIÊN'!$B:$C,2,0),"")</f>
        <v>Hứa Thị Ngọc Thơ</v>
      </c>
      <c r="J1248" s="91" t="str">
        <f t="shared" si="22"/>
        <v>EB</v>
      </c>
      <c r="K1248" s="91" t="s">
        <v>11934</v>
      </c>
      <c r="L1248" s="91" t="s">
        <v>11934</v>
      </c>
      <c r="M1248" s="91" t="str">
        <f>+IFERROR(VLOOKUP($K1248,'[2]NHÂN VIÊN'!$H:$I,2,0),"")</f>
        <v>Trương Quang Thanh</v>
      </c>
      <c r="N1248" s="92" t="s">
        <v>1837</v>
      </c>
      <c r="O1248" s="82"/>
    </row>
    <row r="1249" spans="1:15" hidden="1" x14ac:dyDescent="0.25">
      <c r="A1249" s="90" t="s">
        <v>11993</v>
      </c>
      <c r="B1249" s="89" t="s">
        <v>11992</v>
      </c>
      <c r="C1249" s="90" t="s">
        <v>11994</v>
      </c>
      <c r="D1249" s="90" t="s">
        <v>11995</v>
      </c>
      <c r="E1249" s="90" t="s">
        <v>11933</v>
      </c>
      <c r="F1249" s="90"/>
      <c r="G1249" s="90" t="s">
        <v>10161</v>
      </c>
      <c r="H1249" s="91" t="s">
        <v>1837</v>
      </c>
      <c r="I1249" s="91" t="str">
        <f>+IFERROR(VLOOKUP($H1249,'[2]NHÂN VIÊN'!$B:$C,2,0),"")</f>
        <v/>
      </c>
      <c r="J1249" s="91" t="str">
        <f t="shared" si="22"/>
        <v>EB</v>
      </c>
      <c r="K1249" s="91" t="s">
        <v>11934</v>
      </c>
      <c r="L1249" s="91" t="s">
        <v>11934</v>
      </c>
      <c r="M1249" s="91" t="str">
        <f>+IFERROR(VLOOKUP($K1249,'[2]NHÂN VIÊN'!$H:$I,2,0),"")</f>
        <v>Trương Quang Thanh</v>
      </c>
      <c r="N1249" s="92" t="s">
        <v>1837</v>
      </c>
      <c r="O1249" s="82"/>
    </row>
    <row r="1250" spans="1:15" hidden="1" x14ac:dyDescent="0.25">
      <c r="A1250" s="90" t="s">
        <v>11997</v>
      </c>
      <c r="B1250" s="89" t="s">
        <v>11996</v>
      </c>
      <c r="C1250" s="90" t="s">
        <v>11998</v>
      </c>
      <c r="D1250" s="90" t="s">
        <v>11999</v>
      </c>
      <c r="E1250" s="90" t="s">
        <v>11933</v>
      </c>
      <c r="F1250" s="90"/>
      <c r="G1250" s="90" t="s">
        <v>7629</v>
      </c>
      <c r="H1250" s="91" t="s">
        <v>1837</v>
      </c>
      <c r="I1250" s="91" t="str">
        <f>+IFERROR(VLOOKUP($H1250,'[2]NHÂN VIÊN'!$B:$C,2,0),"")</f>
        <v/>
      </c>
      <c r="J1250" s="91" t="str">
        <f t="shared" si="22"/>
        <v>EB</v>
      </c>
      <c r="K1250" s="91" t="s">
        <v>11934</v>
      </c>
      <c r="L1250" s="91" t="s">
        <v>11934</v>
      </c>
      <c r="M1250" s="91" t="str">
        <f>+IFERROR(VLOOKUP($K1250,'[2]NHÂN VIÊN'!$H:$I,2,0),"")</f>
        <v>Trương Quang Thanh</v>
      </c>
      <c r="N1250" s="92" t="s">
        <v>1837</v>
      </c>
      <c r="O1250" s="82"/>
    </row>
    <row r="1251" spans="1:15" hidden="1" x14ac:dyDescent="0.25">
      <c r="A1251" s="90" t="s">
        <v>12001</v>
      </c>
      <c r="B1251" s="89" t="s">
        <v>12000</v>
      </c>
      <c r="C1251" s="90" t="s">
        <v>12002</v>
      </c>
      <c r="D1251" s="90" t="s">
        <v>12003</v>
      </c>
      <c r="E1251" s="90" t="s">
        <v>11939</v>
      </c>
      <c r="F1251" s="90" t="s">
        <v>7442</v>
      </c>
      <c r="G1251" s="90" t="s">
        <v>7402</v>
      </c>
      <c r="H1251" s="91" t="s">
        <v>7403</v>
      </c>
      <c r="I1251" s="91" t="str">
        <f>+IFERROR(VLOOKUP($H1251,'[2]NHÂN VIÊN'!$B:$C,2,0),"")</f>
        <v>Hứa Thị Ngọc Thơ</v>
      </c>
      <c r="J1251" s="91" t="str">
        <f t="shared" si="22"/>
        <v>EB</v>
      </c>
      <c r="K1251" s="91" t="s">
        <v>11934</v>
      </c>
      <c r="L1251" s="91" t="s">
        <v>11934</v>
      </c>
      <c r="M1251" s="91" t="str">
        <f>+IFERROR(VLOOKUP($K1251,'[2]NHÂN VIÊN'!$H:$I,2,0),"")</f>
        <v>Trương Quang Thanh</v>
      </c>
      <c r="N1251" s="92" t="s">
        <v>1837</v>
      </c>
      <c r="O1251" s="82"/>
    </row>
    <row r="1252" spans="1:15" hidden="1" x14ac:dyDescent="0.25">
      <c r="A1252" s="91" t="s">
        <v>12005</v>
      </c>
      <c r="B1252" s="93" t="s">
        <v>12004</v>
      </c>
      <c r="C1252" s="91" t="s">
        <v>12006</v>
      </c>
      <c r="D1252" s="91" t="s">
        <v>12007</v>
      </c>
      <c r="E1252" s="91" t="s">
        <v>11939</v>
      </c>
      <c r="F1252" s="91" t="s">
        <v>7401</v>
      </c>
      <c r="G1252" s="91" t="s">
        <v>7402</v>
      </c>
      <c r="H1252" s="91" t="s">
        <v>7403</v>
      </c>
      <c r="I1252" s="91" t="str">
        <f>+IFERROR(VLOOKUP($H1252,'[2]NHÂN VIÊN'!$B:$C,2,0),"")</f>
        <v>Hứa Thị Ngọc Thơ</v>
      </c>
      <c r="J1252" s="91" t="str">
        <f t="shared" si="22"/>
        <v>EB</v>
      </c>
      <c r="K1252" s="91" t="s">
        <v>11934</v>
      </c>
      <c r="L1252" s="91" t="s">
        <v>11934</v>
      </c>
      <c r="M1252" s="91" t="str">
        <f>+IFERROR(VLOOKUP($K1252,'[2]NHÂN VIÊN'!$H:$I,2,0),"")</f>
        <v>Trương Quang Thanh</v>
      </c>
      <c r="N1252" s="94"/>
      <c r="O1252" s="82"/>
    </row>
    <row r="1253" spans="1:15" hidden="1" x14ac:dyDescent="0.25">
      <c r="A1253" s="90" t="s">
        <v>12009</v>
      </c>
      <c r="B1253" s="89" t="s">
        <v>12008</v>
      </c>
      <c r="C1253" s="90" t="s">
        <v>12010</v>
      </c>
      <c r="D1253" s="90" t="s">
        <v>12011</v>
      </c>
      <c r="E1253" s="90" t="s">
        <v>11939</v>
      </c>
      <c r="F1253" s="90" t="s">
        <v>7490</v>
      </c>
      <c r="G1253" s="90" t="s">
        <v>7402</v>
      </c>
      <c r="H1253" s="91" t="s">
        <v>7418</v>
      </c>
      <c r="I1253" s="91" t="str">
        <f>+IFERROR(VLOOKUP($H1253,'[2]NHÂN VIÊN'!$B:$C,2,0),"")</f>
        <v>Trần Hạo Nhị</v>
      </c>
      <c r="J1253" s="91" t="str">
        <f t="shared" si="22"/>
        <v>EB</v>
      </c>
      <c r="K1253" s="91" t="s">
        <v>11934</v>
      </c>
      <c r="L1253" s="91" t="s">
        <v>11934</v>
      </c>
      <c r="M1253" s="91" t="str">
        <f>+IFERROR(VLOOKUP($K1253,'[2]NHÂN VIÊN'!$H:$I,2,0),"")</f>
        <v>Trương Quang Thanh</v>
      </c>
      <c r="N1253" s="92" t="s">
        <v>1837</v>
      </c>
      <c r="O1253" s="82"/>
    </row>
    <row r="1254" spans="1:15" hidden="1" x14ac:dyDescent="0.25">
      <c r="A1254" s="90" t="s">
        <v>12013</v>
      </c>
      <c r="B1254" s="89" t="s">
        <v>12012</v>
      </c>
      <c r="C1254" s="90" t="s">
        <v>12014</v>
      </c>
      <c r="D1254" s="90" t="s">
        <v>12015</v>
      </c>
      <c r="E1254" s="90" t="s">
        <v>11933</v>
      </c>
      <c r="F1254" s="90"/>
      <c r="G1254" s="90" t="s">
        <v>8187</v>
      </c>
      <c r="H1254" s="91" t="s">
        <v>1837</v>
      </c>
      <c r="I1254" s="91" t="str">
        <f>+IFERROR(VLOOKUP($H1254,'[2]NHÂN VIÊN'!$B:$C,2,0),"")</f>
        <v/>
      </c>
      <c r="J1254" s="91" t="str">
        <f t="shared" si="22"/>
        <v>EB</v>
      </c>
      <c r="K1254" s="91" t="s">
        <v>11934</v>
      </c>
      <c r="L1254" s="91" t="s">
        <v>11934</v>
      </c>
      <c r="M1254" s="91" t="str">
        <f>+IFERROR(VLOOKUP($K1254,'[2]NHÂN VIÊN'!$H:$I,2,0),"")</f>
        <v>Trương Quang Thanh</v>
      </c>
      <c r="N1254" s="92" t="s">
        <v>1837</v>
      </c>
      <c r="O1254" s="82"/>
    </row>
    <row r="1255" spans="1:15" hidden="1" x14ac:dyDescent="0.25">
      <c r="A1255" s="90" t="s">
        <v>12017</v>
      </c>
      <c r="B1255" s="89" t="s">
        <v>12016</v>
      </c>
      <c r="C1255" s="90" t="s">
        <v>12018</v>
      </c>
      <c r="D1255" s="90" t="s">
        <v>12019</v>
      </c>
      <c r="E1255" s="90" t="s">
        <v>11933</v>
      </c>
      <c r="F1255" s="90"/>
      <c r="G1255" s="90" t="s">
        <v>10272</v>
      </c>
      <c r="H1255" s="91" t="s">
        <v>1837</v>
      </c>
      <c r="I1255" s="91" t="str">
        <f>+IFERROR(VLOOKUP($H1255,'[2]NHÂN VIÊN'!$B:$C,2,0),"")</f>
        <v/>
      </c>
      <c r="J1255" s="91" t="str">
        <f t="shared" si="22"/>
        <v>EB</v>
      </c>
      <c r="K1255" s="91" t="s">
        <v>11934</v>
      </c>
      <c r="L1255" s="91" t="s">
        <v>11934</v>
      </c>
      <c r="M1255" s="91" t="str">
        <f>+IFERROR(VLOOKUP($K1255,'[2]NHÂN VIÊN'!$H:$I,2,0),"")</f>
        <v>Trương Quang Thanh</v>
      </c>
      <c r="N1255" s="92" t="s">
        <v>1837</v>
      </c>
      <c r="O1255" s="82"/>
    </row>
    <row r="1256" spans="1:15" hidden="1" x14ac:dyDescent="0.25">
      <c r="A1256" s="90" t="s">
        <v>12021</v>
      </c>
      <c r="B1256" s="89" t="s">
        <v>12020</v>
      </c>
      <c r="C1256" s="90" t="s">
        <v>12022</v>
      </c>
      <c r="D1256" s="90" t="s">
        <v>12023</v>
      </c>
      <c r="E1256" s="90" t="s">
        <v>11933</v>
      </c>
      <c r="F1256" s="90"/>
      <c r="G1256" s="90" t="s">
        <v>10335</v>
      </c>
      <c r="H1256" s="91" t="s">
        <v>1837</v>
      </c>
      <c r="I1256" s="91" t="str">
        <f>+IFERROR(VLOOKUP($H1256,'[2]NHÂN VIÊN'!$B:$C,2,0),"")</f>
        <v/>
      </c>
      <c r="J1256" s="91" t="str">
        <f t="shared" si="22"/>
        <v>EB</v>
      </c>
      <c r="K1256" s="91" t="s">
        <v>11934</v>
      </c>
      <c r="L1256" s="91" t="s">
        <v>11934</v>
      </c>
      <c r="M1256" s="91" t="str">
        <f>+IFERROR(VLOOKUP($K1256,'[2]NHÂN VIÊN'!$H:$I,2,0),"")</f>
        <v>Trương Quang Thanh</v>
      </c>
      <c r="N1256" s="92" t="s">
        <v>1837</v>
      </c>
      <c r="O1256" s="82"/>
    </row>
    <row r="1257" spans="1:15" hidden="1" x14ac:dyDescent="0.25">
      <c r="A1257" s="90" t="s">
        <v>12025</v>
      </c>
      <c r="B1257" s="89" t="s">
        <v>12024</v>
      </c>
      <c r="C1257" s="90" t="s">
        <v>12026</v>
      </c>
      <c r="D1257" s="90" t="s">
        <v>12027</v>
      </c>
      <c r="E1257" s="90" t="s">
        <v>11933</v>
      </c>
      <c r="F1257" s="90"/>
      <c r="G1257" s="90" t="s">
        <v>7790</v>
      </c>
      <c r="H1257" s="91" t="s">
        <v>1837</v>
      </c>
      <c r="I1257" s="91" t="str">
        <f>+IFERROR(VLOOKUP($H1257,'[2]NHÂN VIÊN'!$B:$C,2,0),"")</f>
        <v/>
      </c>
      <c r="J1257" s="91" t="str">
        <f t="shared" si="22"/>
        <v>EB</v>
      </c>
      <c r="K1257" s="91" t="s">
        <v>11934</v>
      </c>
      <c r="L1257" s="91" t="s">
        <v>11934</v>
      </c>
      <c r="M1257" s="91" t="str">
        <f>+IFERROR(VLOOKUP($K1257,'[2]NHÂN VIÊN'!$H:$I,2,0),"")</f>
        <v>Trương Quang Thanh</v>
      </c>
      <c r="N1257" s="92" t="s">
        <v>1837</v>
      </c>
      <c r="O1257" s="82"/>
    </row>
    <row r="1258" spans="1:15" hidden="1" x14ac:dyDescent="0.25">
      <c r="A1258" s="90" t="s">
        <v>12029</v>
      </c>
      <c r="B1258" s="89" t="s">
        <v>12028</v>
      </c>
      <c r="C1258" s="90" t="s">
        <v>12030</v>
      </c>
      <c r="D1258" s="90" t="s">
        <v>12031</v>
      </c>
      <c r="E1258" s="90" t="s">
        <v>11933</v>
      </c>
      <c r="F1258" s="90"/>
      <c r="G1258" s="90" t="s">
        <v>10394</v>
      </c>
      <c r="H1258" s="91" t="s">
        <v>1837</v>
      </c>
      <c r="I1258" s="91" t="str">
        <f>+IFERROR(VLOOKUP($H1258,'[2]NHÂN VIÊN'!$B:$C,2,0),"")</f>
        <v/>
      </c>
      <c r="J1258" s="91" t="str">
        <f t="shared" si="22"/>
        <v>EB</v>
      </c>
      <c r="K1258" s="91" t="s">
        <v>11934</v>
      </c>
      <c r="L1258" s="91" t="s">
        <v>11934</v>
      </c>
      <c r="M1258" s="91" t="str">
        <f>+IFERROR(VLOOKUP($K1258,'[2]NHÂN VIÊN'!$H:$I,2,0),"")</f>
        <v>Trương Quang Thanh</v>
      </c>
      <c r="N1258" s="92" t="s">
        <v>1837</v>
      </c>
      <c r="O1258" s="82"/>
    </row>
    <row r="1259" spans="1:15" hidden="1" x14ac:dyDescent="0.25">
      <c r="A1259" s="90" t="s">
        <v>12033</v>
      </c>
      <c r="B1259" s="89" t="s">
        <v>12032</v>
      </c>
      <c r="C1259" s="90" t="s">
        <v>12034</v>
      </c>
      <c r="D1259" s="90" t="s">
        <v>12035</v>
      </c>
      <c r="E1259" s="90" t="s">
        <v>11933</v>
      </c>
      <c r="F1259" s="90" t="s">
        <v>7598</v>
      </c>
      <c r="G1259" s="90" t="s">
        <v>7598</v>
      </c>
      <c r="H1259" s="91" t="s">
        <v>7425</v>
      </c>
      <c r="I1259" s="91" t="str">
        <f>+IFERROR(VLOOKUP($H1259,'[2]NHÂN VIÊN'!$B:$C,2,0),"")</f>
        <v>Trần Cao Hoàng Tâm</v>
      </c>
      <c r="J1259" s="91" t="str">
        <f t="shared" si="22"/>
        <v>EB</v>
      </c>
      <c r="K1259" s="91" t="s">
        <v>11934</v>
      </c>
      <c r="L1259" s="91" t="s">
        <v>11934</v>
      </c>
      <c r="M1259" s="91" t="str">
        <f>+IFERROR(VLOOKUP($K1259,'[2]NHÂN VIÊN'!$H:$I,2,0),"")</f>
        <v>Trương Quang Thanh</v>
      </c>
      <c r="N1259" s="92" t="s">
        <v>1837</v>
      </c>
      <c r="O1259" s="82"/>
    </row>
    <row r="1260" spans="1:15" hidden="1" x14ac:dyDescent="0.25">
      <c r="A1260" s="90" t="s">
        <v>12037</v>
      </c>
      <c r="B1260" s="89" t="s">
        <v>12036</v>
      </c>
      <c r="C1260" s="90" t="s">
        <v>12038</v>
      </c>
      <c r="D1260" s="90" t="s">
        <v>12039</v>
      </c>
      <c r="E1260" s="90" t="s">
        <v>11939</v>
      </c>
      <c r="F1260" s="90" t="s">
        <v>7527</v>
      </c>
      <c r="G1260" s="90" t="s">
        <v>7402</v>
      </c>
      <c r="H1260" s="91" t="s">
        <v>7411</v>
      </c>
      <c r="I1260" s="91" t="str">
        <f>+IFERROR(VLOOKUP($H1260,'[2]NHÂN VIÊN'!$B:$C,2,0),"")</f>
        <v>Nguyễn Văn Vinh</v>
      </c>
      <c r="J1260" s="91" t="str">
        <f t="shared" si="22"/>
        <v>EB</v>
      </c>
      <c r="K1260" s="91" t="s">
        <v>11934</v>
      </c>
      <c r="L1260" s="91" t="s">
        <v>11934</v>
      </c>
      <c r="M1260" s="91" t="str">
        <f>+IFERROR(VLOOKUP($K1260,'[2]NHÂN VIÊN'!$H:$I,2,0),"")</f>
        <v>Trương Quang Thanh</v>
      </c>
      <c r="N1260" s="92" t="s">
        <v>1837</v>
      </c>
      <c r="O1260" s="82"/>
    </row>
    <row r="1261" spans="1:15" hidden="1" x14ac:dyDescent="0.25">
      <c r="A1261" s="90" t="s">
        <v>12041</v>
      </c>
      <c r="B1261" s="89" t="s">
        <v>12040</v>
      </c>
      <c r="C1261" s="90" t="s">
        <v>12042</v>
      </c>
      <c r="D1261" s="90" t="s">
        <v>12043</v>
      </c>
      <c r="E1261" s="90" t="s">
        <v>11933</v>
      </c>
      <c r="F1261" s="90"/>
      <c r="G1261" s="90" t="s">
        <v>10225</v>
      </c>
      <c r="H1261" s="91" t="s">
        <v>1837</v>
      </c>
      <c r="I1261" s="91" t="str">
        <f>+IFERROR(VLOOKUP($H1261,'[2]NHÂN VIÊN'!$B:$C,2,0),"")</f>
        <v/>
      </c>
      <c r="J1261" s="91" t="str">
        <f t="shared" si="22"/>
        <v>EB</v>
      </c>
      <c r="K1261" s="91" t="s">
        <v>11934</v>
      </c>
      <c r="L1261" s="91" t="s">
        <v>11934</v>
      </c>
      <c r="M1261" s="91" t="str">
        <f>+IFERROR(VLOOKUP($K1261,'[2]NHÂN VIÊN'!$H:$I,2,0),"")</f>
        <v>Trương Quang Thanh</v>
      </c>
      <c r="N1261" s="92" t="s">
        <v>1837</v>
      </c>
      <c r="O1261" s="82"/>
    </row>
    <row r="1262" spans="1:15" hidden="1" x14ac:dyDescent="0.25">
      <c r="A1262" s="90" t="s">
        <v>12045</v>
      </c>
      <c r="B1262" s="89" t="s">
        <v>12044</v>
      </c>
      <c r="C1262" s="90" t="s">
        <v>12046</v>
      </c>
      <c r="D1262" s="90" t="s">
        <v>12047</v>
      </c>
      <c r="E1262" s="90" t="s">
        <v>11933</v>
      </c>
      <c r="F1262" s="90"/>
      <c r="G1262" s="90" t="s">
        <v>10352</v>
      </c>
      <c r="H1262" s="91" t="s">
        <v>1837</v>
      </c>
      <c r="I1262" s="91" t="str">
        <f>+IFERROR(VLOOKUP($H1262,'[2]NHÂN VIÊN'!$B:$C,2,0),"")</f>
        <v/>
      </c>
      <c r="J1262" s="91" t="str">
        <f t="shared" si="22"/>
        <v>EB</v>
      </c>
      <c r="K1262" s="91" t="s">
        <v>11934</v>
      </c>
      <c r="L1262" s="91" t="s">
        <v>11934</v>
      </c>
      <c r="M1262" s="91" t="str">
        <f>+IFERROR(VLOOKUP($K1262,'[2]NHÂN VIÊN'!$H:$I,2,0),"")</f>
        <v>Trương Quang Thanh</v>
      </c>
      <c r="N1262" s="92" t="s">
        <v>1837</v>
      </c>
      <c r="O1262" s="82"/>
    </row>
    <row r="1263" spans="1:15" hidden="1" x14ac:dyDescent="0.25">
      <c r="A1263" s="90" t="s">
        <v>12049</v>
      </c>
      <c r="B1263" s="89" t="s">
        <v>12048</v>
      </c>
      <c r="C1263" s="90" t="s">
        <v>12050</v>
      </c>
      <c r="D1263" s="90" t="s">
        <v>12051</v>
      </c>
      <c r="E1263" s="90" t="s">
        <v>11933</v>
      </c>
      <c r="F1263" s="90" t="s">
        <v>7598</v>
      </c>
      <c r="G1263" s="90" t="s">
        <v>7598</v>
      </c>
      <c r="H1263" s="91" t="s">
        <v>7425</v>
      </c>
      <c r="I1263" s="91" t="str">
        <f>+IFERROR(VLOOKUP($H1263,'[2]NHÂN VIÊN'!$B:$C,2,0),"")</f>
        <v>Trần Cao Hoàng Tâm</v>
      </c>
      <c r="J1263" s="91" t="str">
        <f t="shared" si="22"/>
        <v>EB</v>
      </c>
      <c r="K1263" s="91" t="s">
        <v>11934</v>
      </c>
      <c r="L1263" s="91" t="s">
        <v>11934</v>
      </c>
      <c r="M1263" s="91" t="str">
        <f>+IFERROR(VLOOKUP($K1263,'[2]NHÂN VIÊN'!$H:$I,2,0),"")</f>
        <v>Trương Quang Thanh</v>
      </c>
      <c r="N1263" s="92" t="s">
        <v>1837</v>
      </c>
      <c r="O1263" s="82"/>
    </row>
    <row r="1264" spans="1:15" hidden="1" x14ac:dyDescent="0.25">
      <c r="A1264" s="90" t="s">
        <v>12053</v>
      </c>
      <c r="B1264" s="89" t="s">
        <v>12052</v>
      </c>
      <c r="C1264" s="90" t="s">
        <v>12054</v>
      </c>
      <c r="D1264" s="90" t="s">
        <v>12055</v>
      </c>
      <c r="E1264" s="90" t="s">
        <v>11939</v>
      </c>
      <c r="F1264" s="90" t="s">
        <v>7523</v>
      </c>
      <c r="G1264" s="90" t="s">
        <v>7523</v>
      </c>
      <c r="H1264" s="91" t="s">
        <v>7425</v>
      </c>
      <c r="I1264" s="91" t="str">
        <f>+IFERROR(VLOOKUP($H1264,'[2]NHÂN VIÊN'!$B:$C,2,0),"")</f>
        <v>Trần Cao Hoàng Tâm</v>
      </c>
      <c r="J1264" s="91" t="str">
        <f t="shared" si="22"/>
        <v>EB</v>
      </c>
      <c r="K1264" s="91" t="s">
        <v>11934</v>
      </c>
      <c r="L1264" s="91" t="s">
        <v>11934</v>
      </c>
      <c r="M1264" s="91" t="str">
        <f>+IFERROR(VLOOKUP($K1264,'[2]NHÂN VIÊN'!$H:$I,2,0),"")</f>
        <v>Trương Quang Thanh</v>
      </c>
      <c r="N1264" s="92" t="s">
        <v>1837</v>
      </c>
      <c r="O1264" s="82"/>
    </row>
    <row r="1265" spans="1:15" hidden="1" x14ac:dyDescent="0.25">
      <c r="A1265" s="90" t="s">
        <v>12057</v>
      </c>
      <c r="B1265" s="89" t="s">
        <v>12056</v>
      </c>
      <c r="C1265" s="90" t="s">
        <v>12058</v>
      </c>
      <c r="D1265" s="90" t="s">
        <v>12059</v>
      </c>
      <c r="E1265" s="90" t="s">
        <v>11933</v>
      </c>
      <c r="F1265" s="90" t="s">
        <v>7424</v>
      </c>
      <c r="G1265" s="90" t="s">
        <v>7424</v>
      </c>
      <c r="H1265" s="91" t="s">
        <v>7425</v>
      </c>
      <c r="I1265" s="91" t="str">
        <f>+IFERROR(VLOOKUP($H1265,'[2]NHÂN VIÊN'!$B:$C,2,0),"")</f>
        <v>Trần Cao Hoàng Tâm</v>
      </c>
      <c r="J1265" s="91" t="str">
        <f t="shared" si="22"/>
        <v>EB</v>
      </c>
      <c r="K1265" s="91" t="s">
        <v>11934</v>
      </c>
      <c r="L1265" s="91" t="s">
        <v>11934</v>
      </c>
      <c r="M1265" s="91" t="str">
        <f>+IFERROR(VLOOKUP($K1265,'[2]NHÂN VIÊN'!$H:$I,2,0),"")</f>
        <v>Trương Quang Thanh</v>
      </c>
      <c r="N1265" s="92" t="s">
        <v>1837</v>
      </c>
      <c r="O1265" s="82"/>
    </row>
    <row r="1266" spans="1:15" hidden="1" x14ac:dyDescent="0.25">
      <c r="A1266" s="90" t="s">
        <v>12061</v>
      </c>
      <c r="B1266" s="89" t="s">
        <v>12060</v>
      </c>
      <c r="C1266" s="90" t="s">
        <v>12062</v>
      </c>
      <c r="D1266" s="90" t="s">
        <v>12063</v>
      </c>
      <c r="E1266" s="90" t="s">
        <v>11933</v>
      </c>
      <c r="F1266" s="90"/>
      <c r="G1266" s="90" t="s">
        <v>10225</v>
      </c>
      <c r="H1266" s="91" t="s">
        <v>1837</v>
      </c>
      <c r="I1266" s="91" t="str">
        <f>+IFERROR(VLOOKUP($H1266,'[2]NHÂN VIÊN'!$B:$C,2,0),"")</f>
        <v/>
      </c>
      <c r="J1266" s="91" t="str">
        <f t="shared" si="22"/>
        <v>EB</v>
      </c>
      <c r="K1266" s="91" t="s">
        <v>11934</v>
      </c>
      <c r="L1266" s="91" t="s">
        <v>11934</v>
      </c>
      <c r="M1266" s="91" t="str">
        <f>+IFERROR(VLOOKUP($K1266,'[2]NHÂN VIÊN'!$H:$I,2,0),"")</f>
        <v>Trương Quang Thanh</v>
      </c>
      <c r="N1266" s="92" t="s">
        <v>1837</v>
      </c>
      <c r="O1266" s="82"/>
    </row>
    <row r="1267" spans="1:15" hidden="1" x14ac:dyDescent="0.25">
      <c r="A1267" s="90" t="s">
        <v>12065</v>
      </c>
      <c r="B1267" s="89" t="s">
        <v>12064</v>
      </c>
      <c r="C1267" s="90" t="s">
        <v>12066</v>
      </c>
      <c r="D1267" s="90" t="s">
        <v>12067</v>
      </c>
      <c r="E1267" s="90" t="s">
        <v>11933</v>
      </c>
      <c r="F1267" s="90"/>
      <c r="G1267" s="90" t="s">
        <v>10352</v>
      </c>
      <c r="H1267" s="91" t="s">
        <v>1837</v>
      </c>
      <c r="I1267" s="91" t="str">
        <f>+IFERROR(VLOOKUP($H1267,'[2]NHÂN VIÊN'!$B:$C,2,0),"")</f>
        <v/>
      </c>
      <c r="J1267" s="91" t="str">
        <f t="shared" si="22"/>
        <v>EB</v>
      </c>
      <c r="K1267" s="91" t="s">
        <v>11934</v>
      </c>
      <c r="L1267" s="91" t="s">
        <v>11934</v>
      </c>
      <c r="M1267" s="91" t="str">
        <f>+IFERROR(VLOOKUP($K1267,'[2]NHÂN VIÊN'!$H:$I,2,0),"")</f>
        <v>Trương Quang Thanh</v>
      </c>
      <c r="N1267" s="92" t="s">
        <v>1837</v>
      </c>
      <c r="O1267" s="82"/>
    </row>
    <row r="1268" spans="1:15" hidden="1" x14ac:dyDescent="0.25">
      <c r="A1268" s="90" t="s">
        <v>12069</v>
      </c>
      <c r="B1268" s="89" t="s">
        <v>12068</v>
      </c>
      <c r="C1268" s="90" t="s">
        <v>12070</v>
      </c>
      <c r="D1268" s="90" t="s">
        <v>12071</v>
      </c>
      <c r="E1268" s="90" t="s">
        <v>11933</v>
      </c>
      <c r="F1268" s="90"/>
      <c r="G1268" s="90" t="s">
        <v>7553</v>
      </c>
      <c r="H1268" s="91" t="s">
        <v>1837</v>
      </c>
      <c r="I1268" s="91" t="str">
        <f>+IFERROR(VLOOKUP($H1268,'[2]NHÂN VIÊN'!$B:$C,2,0),"")</f>
        <v/>
      </c>
      <c r="J1268" s="91" t="str">
        <f t="shared" si="22"/>
        <v>EB</v>
      </c>
      <c r="K1268" s="91" t="s">
        <v>11934</v>
      </c>
      <c r="L1268" s="91" t="s">
        <v>11934</v>
      </c>
      <c r="M1268" s="91" t="str">
        <f>+IFERROR(VLOOKUP($K1268,'[2]NHÂN VIÊN'!$H:$I,2,0),"")</f>
        <v>Trương Quang Thanh</v>
      </c>
      <c r="N1268" s="92" t="s">
        <v>1837</v>
      </c>
      <c r="O1268" s="82"/>
    </row>
    <row r="1269" spans="1:15" hidden="1" x14ac:dyDescent="0.25">
      <c r="A1269" s="90" t="s">
        <v>12073</v>
      </c>
      <c r="B1269" s="89" t="s">
        <v>12072</v>
      </c>
      <c r="C1269" s="90" t="s">
        <v>12074</v>
      </c>
      <c r="D1269" s="90" t="s">
        <v>12075</v>
      </c>
      <c r="E1269" s="90" t="s">
        <v>11933</v>
      </c>
      <c r="F1269" s="90"/>
      <c r="G1269" s="90" t="s">
        <v>7572</v>
      </c>
      <c r="H1269" s="91" t="s">
        <v>1837</v>
      </c>
      <c r="I1269" s="91" t="str">
        <f>+IFERROR(VLOOKUP($H1269,'[2]NHÂN VIÊN'!$B:$C,2,0),"")</f>
        <v/>
      </c>
      <c r="J1269" s="91" t="str">
        <f t="shared" si="22"/>
        <v>EB</v>
      </c>
      <c r="K1269" s="91" t="s">
        <v>11934</v>
      </c>
      <c r="L1269" s="91" t="s">
        <v>11934</v>
      </c>
      <c r="M1269" s="91" t="str">
        <f>+IFERROR(VLOOKUP($K1269,'[2]NHÂN VIÊN'!$H:$I,2,0),"")</f>
        <v>Trương Quang Thanh</v>
      </c>
      <c r="N1269" s="92" t="s">
        <v>1837</v>
      </c>
      <c r="O1269" s="82"/>
    </row>
    <row r="1270" spans="1:15" hidden="1" x14ac:dyDescent="0.25">
      <c r="A1270" s="90" t="s">
        <v>12077</v>
      </c>
      <c r="B1270" s="89" t="s">
        <v>12076</v>
      </c>
      <c r="C1270" s="90" t="s">
        <v>12078</v>
      </c>
      <c r="D1270" s="90" t="s">
        <v>12079</v>
      </c>
      <c r="E1270" s="90" t="s">
        <v>11933</v>
      </c>
      <c r="F1270" s="90"/>
      <c r="G1270" s="90" t="s">
        <v>7572</v>
      </c>
      <c r="H1270" s="91" t="s">
        <v>1837</v>
      </c>
      <c r="I1270" s="91" t="str">
        <f>+IFERROR(VLOOKUP($H1270,'[2]NHÂN VIÊN'!$B:$C,2,0),"")</f>
        <v/>
      </c>
      <c r="J1270" s="91" t="str">
        <f t="shared" si="22"/>
        <v>EB</v>
      </c>
      <c r="K1270" s="91" t="s">
        <v>11934</v>
      </c>
      <c r="L1270" s="91" t="s">
        <v>11934</v>
      </c>
      <c r="M1270" s="91" t="str">
        <f>+IFERROR(VLOOKUP($K1270,'[2]NHÂN VIÊN'!$H:$I,2,0),"")</f>
        <v>Trương Quang Thanh</v>
      </c>
      <c r="N1270" s="92" t="s">
        <v>1837</v>
      </c>
      <c r="O1270" s="82"/>
    </row>
    <row r="1271" spans="1:15" hidden="1" x14ac:dyDescent="0.25">
      <c r="A1271" s="90" t="s">
        <v>12081</v>
      </c>
      <c r="B1271" s="89" t="s">
        <v>12080</v>
      </c>
      <c r="C1271" s="90" t="s">
        <v>12082</v>
      </c>
      <c r="D1271" s="90" t="s">
        <v>12083</v>
      </c>
      <c r="E1271" s="90" t="s">
        <v>11933</v>
      </c>
      <c r="F1271" s="90"/>
      <c r="G1271" s="90" t="s">
        <v>10161</v>
      </c>
      <c r="H1271" s="91" t="s">
        <v>1837</v>
      </c>
      <c r="I1271" s="91" t="str">
        <f>+IFERROR(VLOOKUP($H1271,'[2]NHÂN VIÊN'!$B:$C,2,0),"")</f>
        <v/>
      </c>
      <c r="J1271" s="91" t="str">
        <f t="shared" si="22"/>
        <v>EB</v>
      </c>
      <c r="K1271" s="91" t="s">
        <v>11934</v>
      </c>
      <c r="L1271" s="91" t="s">
        <v>11934</v>
      </c>
      <c r="M1271" s="91" t="str">
        <f>+IFERROR(VLOOKUP($K1271,'[2]NHÂN VIÊN'!$H:$I,2,0),"")</f>
        <v>Trương Quang Thanh</v>
      </c>
      <c r="N1271" s="92" t="s">
        <v>1837</v>
      </c>
      <c r="O1271" s="82"/>
    </row>
    <row r="1272" spans="1:15" hidden="1" x14ac:dyDescent="0.25">
      <c r="A1272" s="90" t="s">
        <v>12085</v>
      </c>
      <c r="B1272" s="89" t="s">
        <v>12084</v>
      </c>
      <c r="C1272" s="90" t="s">
        <v>12086</v>
      </c>
      <c r="D1272" s="90" t="s">
        <v>12087</v>
      </c>
      <c r="E1272" s="90" t="s">
        <v>11939</v>
      </c>
      <c r="F1272" s="90"/>
      <c r="G1272" s="90" t="s">
        <v>10246</v>
      </c>
      <c r="H1272" s="91" t="s">
        <v>1837</v>
      </c>
      <c r="I1272" s="91" t="str">
        <f>+IFERROR(VLOOKUP($H1272,'[2]NHÂN VIÊN'!$B:$C,2,0),"")</f>
        <v/>
      </c>
      <c r="J1272" s="91" t="str">
        <f t="shared" si="22"/>
        <v>EB</v>
      </c>
      <c r="K1272" s="91" t="s">
        <v>11934</v>
      </c>
      <c r="L1272" s="91" t="s">
        <v>11934</v>
      </c>
      <c r="M1272" s="91" t="str">
        <f>+IFERROR(VLOOKUP($K1272,'[2]NHÂN VIÊN'!$H:$I,2,0),"")</f>
        <v>Trương Quang Thanh</v>
      </c>
      <c r="N1272" s="92" t="s">
        <v>1837</v>
      </c>
      <c r="O1272" s="82"/>
    </row>
    <row r="1273" spans="1:15" hidden="1" x14ac:dyDescent="0.25">
      <c r="A1273" s="90" t="s">
        <v>12089</v>
      </c>
      <c r="B1273" s="89" t="s">
        <v>12088</v>
      </c>
      <c r="C1273" s="90" t="s">
        <v>12090</v>
      </c>
      <c r="D1273" s="90" t="s">
        <v>12091</v>
      </c>
      <c r="E1273" s="90" t="s">
        <v>11939</v>
      </c>
      <c r="F1273" s="90"/>
      <c r="G1273" s="90" t="s">
        <v>7572</v>
      </c>
      <c r="H1273" s="91" t="s">
        <v>1837</v>
      </c>
      <c r="I1273" s="91" t="str">
        <f>+IFERROR(VLOOKUP($H1273,'[2]NHÂN VIÊN'!$B:$C,2,0),"")</f>
        <v/>
      </c>
      <c r="J1273" s="91" t="str">
        <f t="shared" si="22"/>
        <v>EB</v>
      </c>
      <c r="K1273" s="91" t="s">
        <v>11934</v>
      </c>
      <c r="L1273" s="91" t="s">
        <v>11934</v>
      </c>
      <c r="M1273" s="91" t="str">
        <f>+IFERROR(VLOOKUP($K1273,'[2]NHÂN VIÊN'!$H:$I,2,0),"")</f>
        <v>Trương Quang Thanh</v>
      </c>
      <c r="N1273" s="92" t="s">
        <v>1837</v>
      </c>
      <c r="O1273" s="82"/>
    </row>
    <row r="1274" spans="1:15" hidden="1" x14ac:dyDescent="0.25">
      <c r="A1274" s="90" t="s">
        <v>12093</v>
      </c>
      <c r="B1274" s="89" t="s">
        <v>12092</v>
      </c>
      <c r="C1274" s="90" t="s">
        <v>12094</v>
      </c>
      <c r="D1274" s="90" t="s">
        <v>12095</v>
      </c>
      <c r="E1274" s="90" t="s">
        <v>3361</v>
      </c>
      <c r="F1274" s="90"/>
      <c r="G1274" s="90" t="s">
        <v>7584</v>
      </c>
      <c r="H1274" s="91" t="s">
        <v>1837</v>
      </c>
      <c r="I1274" s="91" t="str">
        <f>+IFERROR(VLOOKUP($H1274,'[2]NHÂN VIÊN'!$B:$C,2,0),"")</f>
        <v/>
      </c>
      <c r="J1274" s="91" t="str">
        <f t="shared" si="22"/>
        <v>EB</v>
      </c>
      <c r="K1274" s="91" t="s">
        <v>11934</v>
      </c>
      <c r="L1274" s="91" t="s">
        <v>11934</v>
      </c>
      <c r="M1274" s="91" t="str">
        <f>+IFERROR(VLOOKUP($K1274,'[2]NHÂN VIÊN'!$H:$I,2,0),"")</f>
        <v>Trương Quang Thanh</v>
      </c>
      <c r="N1274" s="92" t="s">
        <v>1837</v>
      </c>
      <c r="O1274" s="82"/>
    </row>
    <row r="1275" spans="1:15" hidden="1" x14ac:dyDescent="0.25">
      <c r="A1275" s="90" t="s">
        <v>12097</v>
      </c>
      <c r="B1275" s="89" t="s">
        <v>12096</v>
      </c>
      <c r="C1275" s="90" t="s">
        <v>12098</v>
      </c>
      <c r="D1275" s="90" t="s">
        <v>12099</v>
      </c>
      <c r="E1275" s="90" t="s">
        <v>11939</v>
      </c>
      <c r="F1275" s="90"/>
      <c r="G1275" s="90" t="s">
        <v>7572</v>
      </c>
      <c r="H1275" s="91" t="s">
        <v>1837</v>
      </c>
      <c r="I1275" s="91" t="str">
        <f>+IFERROR(VLOOKUP($H1275,'[2]NHÂN VIÊN'!$B:$C,2,0),"")</f>
        <v/>
      </c>
      <c r="J1275" s="91" t="str">
        <f t="shared" si="22"/>
        <v>EB</v>
      </c>
      <c r="K1275" s="91" t="s">
        <v>11934</v>
      </c>
      <c r="L1275" s="91" t="s">
        <v>11934</v>
      </c>
      <c r="M1275" s="91" t="str">
        <f>+IFERROR(VLOOKUP($K1275,'[2]NHÂN VIÊN'!$H:$I,2,0),"")</f>
        <v>Trương Quang Thanh</v>
      </c>
      <c r="N1275" s="92"/>
      <c r="O1275" s="82"/>
    </row>
    <row r="1276" spans="1:15" hidden="1" x14ac:dyDescent="0.25">
      <c r="A1276" s="90" t="s">
        <v>12101</v>
      </c>
      <c r="B1276" s="89" t="s">
        <v>12100</v>
      </c>
      <c r="C1276" s="90" t="s">
        <v>12102</v>
      </c>
      <c r="D1276" s="90" t="s">
        <v>12103</v>
      </c>
      <c r="E1276" s="90" t="s">
        <v>11939</v>
      </c>
      <c r="F1276" s="90"/>
      <c r="G1276" s="90" t="s">
        <v>10263</v>
      </c>
      <c r="H1276" s="91" t="s">
        <v>1837</v>
      </c>
      <c r="I1276" s="91" t="str">
        <f>+IFERROR(VLOOKUP($H1276,'[2]NHÂN VIÊN'!$B:$C,2,0),"")</f>
        <v/>
      </c>
      <c r="J1276" s="91" t="str">
        <f t="shared" si="22"/>
        <v>EB</v>
      </c>
      <c r="K1276" s="91" t="s">
        <v>11934</v>
      </c>
      <c r="L1276" s="91" t="s">
        <v>11934</v>
      </c>
      <c r="M1276" s="91" t="str">
        <f>+IFERROR(VLOOKUP($K1276,'[2]NHÂN VIÊN'!$H:$I,2,0),"")</f>
        <v>Trương Quang Thanh</v>
      </c>
      <c r="N1276" s="92" t="s">
        <v>1837</v>
      </c>
      <c r="O1276" s="82"/>
    </row>
    <row r="1277" spans="1:15" hidden="1" x14ac:dyDescent="0.25">
      <c r="A1277" s="90" t="s">
        <v>12105</v>
      </c>
      <c r="B1277" s="89" t="s">
        <v>12104</v>
      </c>
      <c r="C1277" s="90" t="s">
        <v>12106</v>
      </c>
      <c r="D1277" s="90" t="s">
        <v>12107</v>
      </c>
      <c r="E1277" s="90" t="s">
        <v>11939</v>
      </c>
      <c r="F1277" s="90"/>
      <c r="G1277" s="90" t="s">
        <v>8357</v>
      </c>
      <c r="H1277" s="91" t="s">
        <v>1837</v>
      </c>
      <c r="I1277" s="91" t="str">
        <f>+IFERROR(VLOOKUP($H1277,'[2]NHÂN VIÊN'!$B:$C,2,0),"")</f>
        <v/>
      </c>
      <c r="J1277" s="91" t="str">
        <f t="shared" si="22"/>
        <v>EB</v>
      </c>
      <c r="K1277" s="91" t="s">
        <v>11934</v>
      </c>
      <c r="L1277" s="91" t="s">
        <v>11934</v>
      </c>
      <c r="M1277" s="91" t="str">
        <f>+IFERROR(VLOOKUP($K1277,'[2]NHÂN VIÊN'!$H:$I,2,0),"")</f>
        <v>Trương Quang Thanh</v>
      </c>
      <c r="N1277" s="92" t="s">
        <v>1837</v>
      </c>
      <c r="O1277" s="82"/>
    </row>
    <row r="1278" spans="1:15" hidden="1" x14ac:dyDescent="0.25">
      <c r="A1278" s="90" t="s">
        <v>12109</v>
      </c>
      <c r="B1278" s="89" t="s">
        <v>12108</v>
      </c>
      <c r="C1278" s="90" t="s">
        <v>12110</v>
      </c>
      <c r="D1278" s="90" t="s">
        <v>12111</v>
      </c>
      <c r="E1278" s="90" t="s">
        <v>3361</v>
      </c>
      <c r="F1278" s="90" t="s">
        <v>7874</v>
      </c>
      <c r="G1278" s="90" t="s">
        <v>7874</v>
      </c>
      <c r="H1278" s="91" t="s">
        <v>1837</v>
      </c>
      <c r="I1278" s="91" t="str">
        <f>+IFERROR(VLOOKUP($H1278,'[2]NHÂN VIÊN'!$B:$C,2,0),"")</f>
        <v/>
      </c>
      <c r="J1278" s="91" t="str">
        <f t="shared" si="22"/>
        <v>EC</v>
      </c>
      <c r="K1278" s="91" t="s">
        <v>12112</v>
      </c>
      <c r="L1278" s="91" t="s">
        <v>12112</v>
      </c>
      <c r="M1278" s="91" t="str">
        <f>+IFERROR(VLOOKUP($K1278,'[2]NHÂN VIÊN'!$H:$I,2,0),"")</f>
        <v>Dương Thị Kim Hồng</v>
      </c>
      <c r="N1278" s="92" t="s">
        <v>1837</v>
      </c>
      <c r="O1278" s="82"/>
    </row>
    <row r="1279" spans="1:15" hidden="1" x14ac:dyDescent="0.25">
      <c r="A1279" s="90" t="s">
        <v>7141</v>
      </c>
      <c r="B1279" s="89" t="s">
        <v>12113</v>
      </c>
      <c r="C1279" s="90" t="s">
        <v>12114</v>
      </c>
      <c r="D1279" s="90" t="s">
        <v>12115</v>
      </c>
      <c r="E1279" s="90" t="s">
        <v>3361</v>
      </c>
      <c r="F1279" s="90" t="s">
        <v>7938</v>
      </c>
      <c r="G1279" s="90" t="s">
        <v>7402</v>
      </c>
      <c r="H1279" s="91" t="s">
        <v>7436</v>
      </c>
      <c r="I1279" s="91" t="str">
        <f>+IFERROR(VLOOKUP($H1279,'[2]NHÂN VIÊN'!$B:$C,2,0),"")</f>
        <v>Nguyễn Quốc Thái</v>
      </c>
      <c r="J1279" s="91" t="str">
        <f t="shared" ref="J1279:J1342" si="23">+LEFT($B1279,2)</f>
        <v>KL</v>
      </c>
      <c r="K1279" s="91" t="s">
        <v>7141</v>
      </c>
      <c r="L1279" s="91" t="s">
        <v>7141</v>
      </c>
      <c r="M1279" s="91" t="str">
        <f>+IFERROR(VLOOKUP($K1279,'[2]NHÂN VIÊN'!$H:$I,2,0),"")</f>
        <v>Trương Quang Thanh</v>
      </c>
      <c r="N1279" s="92"/>
      <c r="O1279" s="82"/>
    </row>
    <row r="1280" spans="1:15" hidden="1" x14ac:dyDescent="0.25">
      <c r="A1280" s="90" t="s">
        <v>7142</v>
      </c>
      <c r="B1280" s="89" t="s">
        <v>12116</v>
      </c>
      <c r="C1280" s="90" t="s">
        <v>7142</v>
      </c>
      <c r="D1280" s="90" t="s">
        <v>12117</v>
      </c>
      <c r="E1280" s="90" t="s">
        <v>3361</v>
      </c>
      <c r="F1280" s="90" t="s">
        <v>7527</v>
      </c>
      <c r="G1280" s="90" t="s">
        <v>7402</v>
      </c>
      <c r="H1280" s="91" t="s">
        <v>7411</v>
      </c>
      <c r="I1280" s="91" t="str">
        <f>+IFERROR(VLOOKUP($H1280,'[2]NHÂN VIÊN'!$B:$C,2,0),"")</f>
        <v>Nguyễn Văn Vinh</v>
      </c>
      <c r="J1280" s="91" t="str">
        <f t="shared" si="23"/>
        <v>FI</v>
      </c>
      <c r="K1280" s="91" t="s">
        <v>7142</v>
      </c>
      <c r="L1280" s="91" t="s">
        <v>7142</v>
      </c>
      <c r="M1280" s="91" t="str">
        <f>+IFERROR(VLOOKUP($K1280,'[2]NHÂN VIÊN'!$H:$I,2,0),"")</f>
        <v>Dương Thị Kim Hồng</v>
      </c>
      <c r="N1280" s="92" t="s">
        <v>1837</v>
      </c>
      <c r="O1280" s="82"/>
    </row>
    <row r="1281" spans="1:15" hidden="1" x14ac:dyDescent="0.25">
      <c r="A1281" s="90" t="s">
        <v>12119</v>
      </c>
      <c r="B1281" s="89" t="s">
        <v>12118</v>
      </c>
      <c r="C1281" s="90" t="s">
        <v>12120</v>
      </c>
      <c r="D1281" s="90" t="s">
        <v>12121</v>
      </c>
      <c r="E1281" s="90" t="s">
        <v>3361</v>
      </c>
      <c r="F1281" s="90" t="s">
        <v>9474</v>
      </c>
      <c r="G1281" s="90" t="s">
        <v>7402</v>
      </c>
      <c r="H1281" s="91" t="s">
        <v>7411</v>
      </c>
      <c r="I1281" s="91" t="str">
        <f>+IFERROR(VLOOKUP($H1281,'[2]NHÂN VIÊN'!$B:$C,2,0),"")</f>
        <v>Nguyễn Văn Vinh</v>
      </c>
      <c r="J1281" s="91" t="str">
        <f t="shared" si="23"/>
        <v>FI</v>
      </c>
      <c r="K1281" s="91" t="s">
        <v>7142</v>
      </c>
      <c r="L1281" s="91" t="s">
        <v>7142</v>
      </c>
      <c r="M1281" s="91" t="str">
        <f>+IFERROR(VLOOKUP($K1281,'[2]NHÂN VIÊN'!$H:$I,2,0),"")</f>
        <v>Dương Thị Kim Hồng</v>
      </c>
      <c r="N1281" s="92" t="s">
        <v>1837</v>
      </c>
      <c r="O1281" s="82"/>
    </row>
    <row r="1282" spans="1:15" hidden="1" x14ac:dyDescent="0.25">
      <c r="A1282" s="90" t="s">
        <v>12123</v>
      </c>
      <c r="B1282" s="89" t="s">
        <v>12122</v>
      </c>
      <c r="C1282" s="90" t="s">
        <v>12124</v>
      </c>
      <c r="D1282" s="90" t="s">
        <v>12125</v>
      </c>
      <c r="E1282" s="90" t="s">
        <v>3361</v>
      </c>
      <c r="F1282" s="90" t="s">
        <v>7527</v>
      </c>
      <c r="G1282" s="90" t="s">
        <v>7402</v>
      </c>
      <c r="H1282" s="91" t="s">
        <v>7411</v>
      </c>
      <c r="I1282" s="91" t="str">
        <f>+IFERROR(VLOOKUP($H1282,'[2]NHÂN VIÊN'!$B:$C,2,0),"")</f>
        <v>Nguyễn Văn Vinh</v>
      </c>
      <c r="J1282" s="91" t="str">
        <f t="shared" si="23"/>
        <v>FI</v>
      </c>
      <c r="K1282" s="91" t="s">
        <v>7142</v>
      </c>
      <c r="L1282" s="91" t="s">
        <v>7142</v>
      </c>
      <c r="M1282" s="91" t="str">
        <f>+IFERROR(VLOOKUP($K1282,'[2]NHÂN VIÊN'!$H:$I,2,0),"")</f>
        <v>Dương Thị Kim Hồng</v>
      </c>
      <c r="N1282" s="92" t="s">
        <v>1837</v>
      </c>
      <c r="O1282" s="82"/>
    </row>
    <row r="1283" spans="1:15" hidden="1" x14ac:dyDescent="0.25">
      <c r="A1283" s="90" t="s">
        <v>12127</v>
      </c>
      <c r="B1283" s="89" t="s">
        <v>12126</v>
      </c>
      <c r="C1283" s="90" t="s">
        <v>12128</v>
      </c>
      <c r="D1283" s="90" t="s">
        <v>12129</v>
      </c>
      <c r="E1283" s="90" t="s">
        <v>3361</v>
      </c>
      <c r="F1283" s="90" t="s">
        <v>7527</v>
      </c>
      <c r="G1283" s="90" t="s">
        <v>7402</v>
      </c>
      <c r="H1283" s="91" t="s">
        <v>7411</v>
      </c>
      <c r="I1283" s="91" t="str">
        <f>+IFERROR(VLOOKUP($H1283,'[2]NHÂN VIÊN'!$B:$C,2,0),"")</f>
        <v>Nguyễn Văn Vinh</v>
      </c>
      <c r="J1283" s="91" t="str">
        <f t="shared" si="23"/>
        <v>FI</v>
      </c>
      <c r="K1283" s="91" t="s">
        <v>7142</v>
      </c>
      <c r="L1283" s="91" t="s">
        <v>7142</v>
      </c>
      <c r="M1283" s="91" t="str">
        <f>+IFERROR(VLOOKUP($K1283,'[2]NHÂN VIÊN'!$H:$I,2,0),"")</f>
        <v>Dương Thị Kim Hồng</v>
      </c>
      <c r="N1283" s="92" t="s">
        <v>1837</v>
      </c>
      <c r="O1283" s="82"/>
    </row>
    <row r="1284" spans="1:15" hidden="1" x14ac:dyDescent="0.25">
      <c r="A1284" s="90" t="s">
        <v>12131</v>
      </c>
      <c r="B1284" s="89" t="s">
        <v>12130</v>
      </c>
      <c r="C1284" s="90" t="s">
        <v>12132</v>
      </c>
      <c r="D1284" s="90" t="s">
        <v>12133</v>
      </c>
      <c r="E1284" s="90" t="s">
        <v>3361</v>
      </c>
      <c r="F1284" s="90" t="s">
        <v>7401</v>
      </c>
      <c r="G1284" s="90" t="s">
        <v>7402</v>
      </c>
      <c r="H1284" s="91" t="s">
        <v>7403</v>
      </c>
      <c r="I1284" s="91" t="str">
        <f>+IFERROR(VLOOKUP($H1284,'[2]NHÂN VIÊN'!$B:$C,2,0),"")</f>
        <v>Hứa Thị Ngọc Thơ</v>
      </c>
      <c r="J1284" s="91" t="str">
        <f t="shared" si="23"/>
        <v>FI</v>
      </c>
      <c r="K1284" s="91" t="s">
        <v>7142</v>
      </c>
      <c r="L1284" s="91" t="s">
        <v>7142</v>
      </c>
      <c r="M1284" s="91" t="str">
        <f>+IFERROR(VLOOKUP($K1284,'[2]NHÂN VIÊN'!$H:$I,2,0),"")</f>
        <v>Dương Thị Kim Hồng</v>
      </c>
      <c r="N1284" s="92"/>
      <c r="O1284" s="82"/>
    </row>
    <row r="1285" spans="1:15" hidden="1" x14ac:dyDescent="0.25">
      <c r="A1285" s="90" t="s">
        <v>12135</v>
      </c>
      <c r="B1285" s="89" t="s">
        <v>12134</v>
      </c>
      <c r="C1285" s="90" t="s">
        <v>12136</v>
      </c>
      <c r="D1285" s="90" t="s">
        <v>12137</v>
      </c>
      <c r="E1285" s="90" t="s">
        <v>3361</v>
      </c>
      <c r="F1285" s="90" t="s">
        <v>7430</v>
      </c>
      <c r="G1285" s="90" t="s">
        <v>7402</v>
      </c>
      <c r="H1285" s="91" t="s">
        <v>7411</v>
      </c>
      <c r="I1285" s="91" t="str">
        <f>+IFERROR(VLOOKUP($H1285,'[2]NHÂN VIÊN'!$B:$C,2,0),"")</f>
        <v>Nguyễn Văn Vinh</v>
      </c>
      <c r="J1285" s="91" t="str">
        <f t="shared" si="23"/>
        <v>FM</v>
      </c>
      <c r="K1285" s="91" t="s">
        <v>12138</v>
      </c>
      <c r="L1285" s="91" t="s">
        <v>12138</v>
      </c>
      <c r="M1285" s="91" t="str">
        <f>+IFERROR(VLOOKUP($K1285,'[2]NHÂN VIÊN'!$H:$I,2,0),"")</f>
        <v>Dương Thị Kim Hồng</v>
      </c>
      <c r="N1285" s="92" t="s">
        <v>1837</v>
      </c>
      <c r="O1285" s="82"/>
    </row>
    <row r="1286" spans="1:15" hidden="1" x14ac:dyDescent="0.25">
      <c r="A1286" s="90" t="s">
        <v>12140</v>
      </c>
      <c r="B1286" s="89" t="s">
        <v>12139</v>
      </c>
      <c r="C1286" s="90" t="s">
        <v>12141</v>
      </c>
      <c r="D1286" s="90" t="s">
        <v>12142</v>
      </c>
      <c r="E1286" s="90" t="s">
        <v>3361</v>
      </c>
      <c r="F1286" s="90" t="s">
        <v>7485</v>
      </c>
      <c r="G1286" s="90" t="s">
        <v>7402</v>
      </c>
      <c r="H1286" s="91" t="s">
        <v>7411</v>
      </c>
      <c r="I1286" s="91" t="str">
        <f>+IFERROR(VLOOKUP($H1286,'[2]NHÂN VIÊN'!$B:$C,2,0),"")</f>
        <v>Nguyễn Văn Vinh</v>
      </c>
      <c r="J1286" s="91" t="str">
        <f t="shared" si="23"/>
        <v>FM</v>
      </c>
      <c r="K1286" s="91" t="s">
        <v>12138</v>
      </c>
      <c r="L1286" s="91" t="s">
        <v>12138</v>
      </c>
      <c r="M1286" s="91" t="str">
        <f>+IFERROR(VLOOKUP($K1286,'[2]NHÂN VIÊN'!$H:$I,2,0),"")</f>
        <v>Dương Thị Kim Hồng</v>
      </c>
      <c r="N1286" s="92" t="s">
        <v>1837</v>
      </c>
      <c r="O1286" s="82"/>
    </row>
    <row r="1287" spans="1:15" hidden="1" x14ac:dyDescent="0.25">
      <c r="A1287" s="90" t="s">
        <v>12144</v>
      </c>
      <c r="B1287" s="89" t="s">
        <v>12143</v>
      </c>
      <c r="C1287" s="90" t="s">
        <v>12145</v>
      </c>
      <c r="D1287" s="90" t="s">
        <v>12146</v>
      </c>
      <c r="E1287" s="90" t="s">
        <v>3361</v>
      </c>
      <c r="F1287" s="90" t="s">
        <v>7442</v>
      </c>
      <c r="G1287" s="90" t="s">
        <v>7402</v>
      </c>
      <c r="H1287" s="91" t="s">
        <v>7403</v>
      </c>
      <c r="I1287" s="91" t="str">
        <f>+IFERROR(VLOOKUP($H1287,'[2]NHÂN VIÊN'!$B:$C,2,0),"")</f>
        <v>Hứa Thị Ngọc Thơ</v>
      </c>
      <c r="J1287" s="91" t="str">
        <f t="shared" si="23"/>
        <v>FM</v>
      </c>
      <c r="K1287" s="91" t="s">
        <v>12138</v>
      </c>
      <c r="L1287" s="91" t="s">
        <v>12138</v>
      </c>
      <c r="M1287" s="91" t="str">
        <f>+IFERROR(VLOOKUP($K1287,'[2]NHÂN VIÊN'!$H:$I,2,0),"")</f>
        <v>Dương Thị Kim Hồng</v>
      </c>
      <c r="N1287" s="92" t="s">
        <v>1837</v>
      </c>
      <c r="O1287" s="82"/>
    </row>
    <row r="1288" spans="1:15" hidden="1" x14ac:dyDescent="0.25">
      <c r="A1288" s="90" t="s">
        <v>12148</v>
      </c>
      <c r="B1288" s="89" t="s">
        <v>12147</v>
      </c>
      <c r="C1288" s="90" t="s">
        <v>12149</v>
      </c>
      <c r="D1288" s="90" t="s">
        <v>12150</v>
      </c>
      <c r="E1288" s="90" t="s">
        <v>3361</v>
      </c>
      <c r="F1288" s="90" t="s">
        <v>7938</v>
      </c>
      <c r="G1288" s="90" t="s">
        <v>7402</v>
      </c>
      <c r="H1288" s="91" t="s">
        <v>7436</v>
      </c>
      <c r="I1288" s="91" t="str">
        <f>+IFERROR(VLOOKUP($H1288,'[2]NHÂN VIÊN'!$B:$C,2,0),"")</f>
        <v>Nguyễn Quốc Thái</v>
      </c>
      <c r="J1288" s="91" t="str">
        <f t="shared" si="23"/>
        <v>FM</v>
      </c>
      <c r="K1288" s="91" t="s">
        <v>12138</v>
      </c>
      <c r="L1288" s="91" t="s">
        <v>12138</v>
      </c>
      <c r="M1288" s="91" t="str">
        <f>+IFERROR(VLOOKUP($K1288,'[2]NHÂN VIÊN'!$H:$I,2,0),"")</f>
        <v>Dương Thị Kim Hồng</v>
      </c>
      <c r="N1288" s="92" t="s">
        <v>1837</v>
      </c>
      <c r="O1288" s="82"/>
    </row>
    <row r="1289" spans="1:15" hidden="1" x14ac:dyDescent="0.25">
      <c r="A1289" s="90" t="s">
        <v>12152</v>
      </c>
      <c r="B1289" s="89" t="s">
        <v>12151</v>
      </c>
      <c r="C1289" s="90" t="s">
        <v>12153</v>
      </c>
      <c r="D1289" s="90" t="s">
        <v>12154</v>
      </c>
      <c r="E1289" s="90" t="s">
        <v>3361</v>
      </c>
      <c r="F1289" s="90" t="s">
        <v>7410</v>
      </c>
      <c r="G1289" s="90" t="s">
        <v>7402</v>
      </c>
      <c r="H1289" s="91" t="s">
        <v>7411</v>
      </c>
      <c r="I1289" s="91" t="str">
        <f>+IFERROR(VLOOKUP($H1289,'[2]NHÂN VIÊN'!$B:$C,2,0),"")</f>
        <v>Nguyễn Văn Vinh</v>
      </c>
      <c r="J1289" s="91" t="str">
        <f t="shared" si="23"/>
        <v>FM</v>
      </c>
      <c r="K1289" s="91" t="s">
        <v>12138</v>
      </c>
      <c r="L1289" s="91" t="s">
        <v>12138</v>
      </c>
      <c r="M1289" s="91" t="str">
        <f>+IFERROR(VLOOKUP($K1289,'[2]NHÂN VIÊN'!$H:$I,2,0),"")</f>
        <v>Dương Thị Kim Hồng</v>
      </c>
      <c r="N1289" s="92" t="s">
        <v>1837</v>
      </c>
      <c r="O1289" s="82"/>
    </row>
    <row r="1290" spans="1:15" hidden="1" x14ac:dyDescent="0.25">
      <c r="A1290" s="90" t="s">
        <v>12156</v>
      </c>
      <c r="B1290" s="89" t="s">
        <v>12155</v>
      </c>
      <c r="C1290" s="90" t="s">
        <v>12157</v>
      </c>
      <c r="D1290" s="90" t="s">
        <v>12158</v>
      </c>
      <c r="E1290" s="90" t="s">
        <v>3361</v>
      </c>
      <c r="F1290" s="90" t="s">
        <v>7938</v>
      </c>
      <c r="G1290" s="90" t="s">
        <v>7402</v>
      </c>
      <c r="H1290" s="91" t="s">
        <v>7436</v>
      </c>
      <c r="I1290" s="91" t="str">
        <f>+IFERROR(VLOOKUP($H1290,'[2]NHÂN VIÊN'!$B:$C,2,0),"")</f>
        <v>Nguyễn Quốc Thái</v>
      </c>
      <c r="J1290" s="91" t="str">
        <f t="shared" si="23"/>
        <v>FM</v>
      </c>
      <c r="K1290" s="91" t="s">
        <v>12138</v>
      </c>
      <c r="L1290" s="91" t="s">
        <v>12138</v>
      </c>
      <c r="M1290" s="91" t="str">
        <f>+IFERROR(VLOOKUP($K1290,'[2]NHÂN VIÊN'!$H:$I,2,0),"")</f>
        <v>Dương Thị Kim Hồng</v>
      </c>
      <c r="N1290" s="92" t="s">
        <v>1837</v>
      </c>
      <c r="O1290" s="82"/>
    </row>
    <row r="1291" spans="1:15" hidden="1" x14ac:dyDescent="0.25">
      <c r="A1291" s="90" t="s">
        <v>12160</v>
      </c>
      <c r="B1291" s="89" t="s">
        <v>12159</v>
      </c>
      <c r="C1291" s="90" t="s">
        <v>12161</v>
      </c>
      <c r="D1291" s="90" t="s">
        <v>12162</v>
      </c>
      <c r="E1291" s="90" t="s">
        <v>3361</v>
      </c>
      <c r="F1291" s="90" t="s">
        <v>7903</v>
      </c>
      <c r="G1291" s="90" t="s">
        <v>7402</v>
      </c>
      <c r="H1291" s="91" t="s">
        <v>7436</v>
      </c>
      <c r="I1291" s="91" t="str">
        <f>+IFERROR(VLOOKUP($H1291,'[2]NHÂN VIÊN'!$B:$C,2,0),"")</f>
        <v>Nguyễn Quốc Thái</v>
      </c>
      <c r="J1291" s="91" t="str">
        <f t="shared" si="23"/>
        <v>FM</v>
      </c>
      <c r="K1291" s="91" t="s">
        <v>12138</v>
      </c>
      <c r="L1291" s="91" t="s">
        <v>12138</v>
      </c>
      <c r="M1291" s="91" t="str">
        <f>+IFERROR(VLOOKUP($K1291,'[2]NHÂN VIÊN'!$H:$I,2,0),"")</f>
        <v>Dương Thị Kim Hồng</v>
      </c>
      <c r="N1291" s="92" t="s">
        <v>1837</v>
      </c>
      <c r="O1291" s="82"/>
    </row>
    <row r="1292" spans="1:15" hidden="1" x14ac:dyDescent="0.25">
      <c r="A1292" s="90" t="s">
        <v>12164</v>
      </c>
      <c r="B1292" s="89" t="s">
        <v>12163</v>
      </c>
      <c r="C1292" s="90" t="s">
        <v>12165</v>
      </c>
      <c r="D1292" s="90" t="s">
        <v>12166</v>
      </c>
      <c r="E1292" s="90" t="s">
        <v>3361</v>
      </c>
      <c r="F1292" s="90" t="s">
        <v>7401</v>
      </c>
      <c r="G1292" s="90" t="s">
        <v>7402</v>
      </c>
      <c r="H1292" s="91" t="s">
        <v>7403</v>
      </c>
      <c r="I1292" s="91" t="str">
        <f>+IFERROR(VLOOKUP($H1292,'[2]NHÂN VIÊN'!$B:$C,2,0),"")</f>
        <v>Hứa Thị Ngọc Thơ</v>
      </c>
      <c r="J1292" s="91" t="str">
        <f t="shared" si="23"/>
        <v>FM</v>
      </c>
      <c r="K1292" s="91" t="s">
        <v>12138</v>
      </c>
      <c r="L1292" s="91" t="s">
        <v>12138</v>
      </c>
      <c r="M1292" s="91" t="str">
        <f>+IFERROR(VLOOKUP($K1292,'[2]NHÂN VIÊN'!$H:$I,2,0),"")</f>
        <v>Dương Thị Kim Hồng</v>
      </c>
      <c r="N1292" s="92" t="s">
        <v>1837</v>
      </c>
      <c r="O1292" s="82"/>
    </row>
    <row r="1293" spans="1:15" hidden="1" x14ac:dyDescent="0.25">
      <c r="A1293" s="87" t="s">
        <v>12168</v>
      </c>
      <c r="B1293" s="86" t="s">
        <v>12167</v>
      </c>
      <c r="C1293" s="87" t="s">
        <v>12169</v>
      </c>
      <c r="D1293" s="87" t="s">
        <v>12170</v>
      </c>
      <c r="E1293" s="87" t="s">
        <v>3361</v>
      </c>
      <c r="F1293" s="87" t="s">
        <v>7417</v>
      </c>
      <c r="G1293" s="87" t="s">
        <v>7402</v>
      </c>
      <c r="H1293" s="87" t="s">
        <v>7418</v>
      </c>
      <c r="I1293" s="87" t="str">
        <f>+IFERROR(VLOOKUP($H1293,'[2]NHÂN VIÊN'!$B:$C,2,0),"")</f>
        <v>Trần Hạo Nhị</v>
      </c>
      <c r="J1293" s="87" t="str">
        <f t="shared" si="23"/>
        <v>FM</v>
      </c>
      <c r="K1293" s="87" t="s">
        <v>12138</v>
      </c>
      <c r="L1293" s="87" t="s">
        <v>12138</v>
      </c>
      <c r="M1293" s="87" t="str">
        <f>+IFERROR(VLOOKUP($K1293,'[2]NHÂN VIÊN'!$H:$I,2,0),"")</f>
        <v>Dương Thị Kim Hồng</v>
      </c>
      <c r="N1293" s="88" t="s">
        <v>7437</v>
      </c>
      <c r="O1293" s="82"/>
    </row>
    <row r="1294" spans="1:15" hidden="1" x14ac:dyDescent="0.25">
      <c r="A1294" s="90" t="s">
        <v>7144</v>
      </c>
      <c r="B1294" s="89" t="s">
        <v>12171</v>
      </c>
      <c r="C1294" s="90" t="s">
        <v>12172</v>
      </c>
      <c r="D1294" s="90" t="s">
        <v>12173</v>
      </c>
      <c r="E1294" s="90" t="s">
        <v>3361</v>
      </c>
      <c r="F1294" s="90" t="s">
        <v>8187</v>
      </c>
      <c r="G1294" s="90" t="s">
        <v>8187</v>
      </c>
      <c r="H1294" s="91" t="s">
        <v>1837</v>
      </c>
      <c r="I1294" s="91" t="str">
        <f>+IFERROR(VLOOKUP($H1294,'[2]NHÂN VIÊN'!$B:$C,2,0),"")</f>
        <v/>
      </c>
      <c r="J1294" s="91" t="str">
        <f t="shared" si="23"/>
        <v>FR</v>
      </c>
      <c r="K1294" s="91" t="s">
        <v>12174</v>
      </c>
      <c r="L1294" s="91" t="s">
        <v>12174</v>
      </c>
      <c r="M1294" s="91" t="str">
        <f>+IFERROR(VLOOKUP($K1294,'[2]NHÂN VIÊN'!$H:$I,2,0),"")</f>
        <v>Trần Kỳ Tâm</v>
      </c>
      <c r="N1294" s="92" t="s">
        <v>1837</v>
      </c>
      <c r="O1294" s="82"/>
    </row>
    <row r="1295" spans="1:15" hidden="1" x14ac:dyDescent="0.25">
      <c r="A1295" s="90" t="s">
        <v>7145</v>
      </c>
      <c r="B1295" s="89" t="s">
        <v>12175</v>
      </c>
      <c r="C1295" s="90" t="s">
        <v>12176</v>
      </c>
      <c r="D1295" s="90" t="s">
        <v>12177</v>
      </c>
      <c r="E1295" s="90" t="s">
        <v>12178</v>
      </c>
      <c r="F1295" s="90"/>
      <c r="G1295" s="90" t="s">
        <v>7402</v>
      </c>
      <c r="H1295" s="91" t="s">
        <v>12179</v>
      </c>
      <c r="I1295" s="91" t="str">
        <f>+IFERROR(VLOOKUP($H1295,'[2]NHÂN VIÊN'!$B:$C,2,0),"")</f>
        <v/>
      </c>
      <c r="J1295" s="91" t="str">
        <f t="shared" si="23"/>
        <v>GD</v>
      </c>
      <c r="K1295" s="91" t="s">
        <v>7145</v>
      </c>
      <c r="L1295" s="91" t="s">
        <v>7145</v>
      </c>
      <c r="M1295" s="91" t="str">
        <f>+IFERROR(VLOOKUP($K1295,'[2]NHÂN VIÊN'!$H:$I,2,0),"")</f>
        <v>Dương Thị Kim Hồng</v>
      </c>
      <c r="N1295" s="92" t="s">
        <v>12180</v>
      </c>
      <c r="O1295" s="82"/>
    </row>
    <row r="1296" spans="1:15" x14ac:dyDescent="0.25">
      <c r="A1296" s="87" t="s">
        <v>12182</v>
      </c>
      <c r="B1296" s="86" t="s">
        <v>12181</v>
      </c>
      <c r="C1296" s="87" t="s">
        <v>12183</v>
      </c>
      <c r="D1296" s="87" t="s">
        <v>12184</v>
      </c>
      <c r="E1296" s="87" t="s">
        <v>12185</v>
      </c>
      <c r="F1296" s="87" t="s">
        <v>7410</v>
      </c>
      <c r="G1296" s="87" t="s">
        <v>7402</v>
      </c>
      <c r="H1296" s="87" t="s">
        <v>7411</v>
      </c>
      <c r="I1296" s="87" t="str">
        <f>+IFERROR(VLOOKUP($H1296,'[2]NHÂN VIÊN'!$B:$C,2,0),"")</f>
        <v>Nguyễn Văn Vinh</v>
      </c>
      <c r="J1296" s="87" t="str">
        <f t="shared" si="23"/>
        <v>GS</v>
      </c>
      <c r="K1296" s="87" t="s">
        <v>570</v>
      </c>
      <c r="L1296" s="87" t="s">
        <v>570</v>
      </c>
      <c r="M1296" s="87" t="str">
        <f>+IFERROR(VLOOKUP($K1296,'[2]NHÂN VIÊN'!$H:$I,2,0),"")</f>
        <v>Dương Thị Kim Hồng</v>
      </c>
      <c r="N1296" s="88" t="s">
        <v>12186</v>
      </c>
      <c r="O1296" s="82"/>
    </row>
    <row r="1297" spans="1:15" x14ac:dyDescent="0.25">
      <c r="A1297" s="87" t="s">
        <v>12188</v>
      </c>
      <c r="B1297" s="86" t="s">
        <v>12187</v>
      </c>
      <c r="C1297" s="87" t="s">
        <v>12189</v>
      </c>
      <c r="D1297" s="87" t="s">
        <v>12190</v>
      </c>
      <c r="E1297" s="87" t="s">
        <v>12185</v>
      </c>
      <c r="F1297" s="87" t="s">
        <v>7410</v>
      </c>
      <c r="G1297" s="87" t="s">
        <v>7402</v>
      </c>
      <c r="H1297" s="87" t="s">
        <v>7411</v>
      </c>
      <c r="I1297" s="87" t="str">
        <f>+IFERROR(VLOOKUP($H1297,'[2]NHÂN VIÊN'!$B:$C,2,0),"")</f>
        <v>Nguyễn Văn Vinh</v>
      </c>
      <c r="J1297" s="87" t="str">
        <f t="shared" si="23"/>
        <v>GS</v>
      </c>
      <c r="K1297" s="87" t="s">
        <v>570</v>
      </c>
      <c r="L1297" s="87" t="s">
        <v>570</v>
      </c>
      <c r="M1297" s="87" t="str">
        <f>+IFERROR(VLOOKUP($K1297,'[2]NHÂN VIÊN'!$H:$I,2,0),"")</f>
        <v>Dương Thị Kim Hồng</v>
      </c>
      <c r="N1297" s="88" t="s">
        <v>12186</v>
      </c>
      <c r="O1297" s="82"/>
    </row>
    <row r="1298" spans="1:15" x14ac:dyDescent="0.25">
      <c r="A1298" s="87" t="s">
        <v>12192</v>
      </c>
      <c r="B1298" s="86" t="s">
        <v>12191</v>
      </c>
      <c r="C1298" s="87" t="s">
        <v>12193</v>
      </c>
      <c r="D1298" s="87" t="s">
        <v>12194</v>
      </c>
      <c r="E1298" s="87" t="s">
        <v>12185</v>
      </c>
      <c r="F1298" s="87" t="s">
        <v>7430</v>
      </c>
      <c r="G1298" s="87" t="s">
        <v>7402</v>
      </c>
      <c r="H1298" s="87" t="s">
        <v>7411</v>
      </c>
      <c r="I1298" s="87" t="str">
        <f>+IFERROR(VLOOKUP($H1298,'[2]NHÂN VIÊN'!$B:$C,2,0),"")</f>
        <v>Nguyễn Văn Vinh</v>
      </c>
      <c r="J1298" s="87" t="str">
        <f t="shared" si="23"/>
        <v>GS</v>
      </c>
      <c r="K1298" s="87" t="s">
        <v>570</v>
      </c>
      <c r="L1298" s="87" t="s">
        <v>570</v>
      </c>
      <c r="M1298" s="87" t="str">
        <f>+IFERROR(VLOOKUP($K1298,'[2]NHÂN VIÊN'!$H:$I,2,0),"")</f>
        <v>Dương Thị Kim Hồng</v>
      </c>
      <c r="N1298" s="88" t="s">
        <v>12186</v>
      </c>
      <c r="O1298" s="82"/>
    </row>
    <row r="1299" spans="1:15" x14ac:dyDescent="0.25">
      <c r="A1299" s="87" t="s">
        <v>12196</v>
      </c>
      <c r="B1299" s="86" t="s">
        <v>12195</v>
      </c>
      <c r="C1299" s="87" t="s">
        <v>12197</v>
      </c>
      <c r="D1299" s="87" t="s">
        <v>12198</v>
      </c>
      <c r="E1299" s="87" t="s">
        <v>12185</v>
      </c>
      <c r="F1299" s="87" t="s">
        <v>8075</v>
      </c>
      <c r="G1299" s="87" t="s">
        <v>7402</v>
      </c>
      <c r="H1299" s="87" t="s">
        <v>7403</v>
      </c>
      <c r="I1299" s="87" t="str">
        <f>+IFERROR(VLOOKUP($H1299,'[2]NHÂN VIÊN'!$B:$C,2,0),"")</f>
        <v>Hứa Thị Ngọc Thơ</v>
      </c>
      <c r="J1299" s="87" t="str">
        <f t="shared" si="23"/>
        <v>GS</v>
      </c>
      <c r="K1299" s="87" t="s">
        <v>570</v>
      </c>
      <c r="L1299" s="87" t="s">
        <v>570</v>
      </c>
      <c r="M1299" s="87" t="str">
        <f>+IFERROR(VLOOKUP($K1299,'[2]NHÂN VIÊN'!$H:$I,2,0),"")</f>
        <v>Dương Thị Kim Hồng</v>
      </c>
      <c r="N1299" s="88" t="s">
        <v>12186</v>
      </c>
      <c r="O1299" s="82"/>
    </row>
    <row r="1300" spans="1:15" x14ac:dyDescent="0.25">
      <c r="A1300" s="87" t="s">
        <v>12200</v>
      </c>
      <c r="B1300" s="86" t="s">
        <v>12199</v>
      </c>
      <c r="C1300" s="87" t="s">
        <v>12201</v>
      </c>
      <c r="D1300" s="87" t="s">
        <v>12202</v>
      </c>
      <c r="E1300" s="87" t="s">
        <v>12185</v>
      </c>
      <c r="F1300" s="87" t="s">
        <v>7938</v>
      </c>
      <c r="G1300" s="87" t="s">
        <v>7402</v>
      </c>
      <c r="H1300" s="87" t="s">
        <v>7436</v>
      </c>
      <c r="I1300" s="87" t="str">
        <f>+IFERROR(VLOOKUP($H1300,'[2]NHÂN VIÊN'!$B:$C,2,0),"")</f>
        <v>Nguyễn Quốc Thái</v>
      </c>
      <c r="J1300" s="87" t="str">
        <f t="shared" si="23"/>
        <v>GS</v>
      </c>
      <c r="K1300" s="87" t="s">
        <v>570</v>
      </c>
      <c r="L1300" s="87" t="s">
        <v>570</v>
      </c>
      <c r="M1300" s="87" t="str">
        <f>+IFERROR(VLOOKUP($K1300,'[2]NHÂN VIÊN'!$H:$I,2,0),"")</f>
        <v>Dương Thị Kim Hồng</v>
      </c>
      <c r="N1300" s="88" t="s">
        <v>12186</v>
      </c>
      <c r="O1300" s="82"/>
    </row>
    <row r="1301" spans="1:15" x14ac:dyDescent="0.25">
      <c r="A1301" s="87" t="s">
        <v>12204</v>
      </c>
      <c r="B1301" s="86" t="s">
        <v>12203</v>
      </c>
      <c r="C1301" s="87" t="s">
        <v>12205</v>
      </c>
      <c r="D1301" s="87" t="s">
        <v>12206</v>
      </c>
      <c r="E1301" s="87" t="s">
        <v>12185</v>
      </c>
      <c r="F1301" s="87" t="s">
        <v>7435</v>
      </c>
      <c r="G1301" s="87" t="s">
        <v>7402</v>
      </c>
      <c r="H1301" s="87" t="s">
        <v>7436</v>
      </c>
      <c r="I1301" s="87" t="str">
        <f>+IFERROR(VLOOKUP($H1301,'[2]NHÂN VIÊN'!$B:$C,2,0),"")</f>
        <v>Nguyễn Quốc Thái</v>
      </c>
      <c r="J1301" s="87" t="str">
        <f t="shared" si="23"/>
        <v>GS</v>
      </c>
      <c r="K1301" s="87" t="s">
        <v>570</v>
      </c>
      <c r="L1301" s="87" t="s">
        <v>570</v>
      </c>
      <c r="M1301" s="87" t="str">
        <f>+IFERROR(VLOOKUP($K1301,'[2]NHÂN VIÊN'!$H:$I,2,0),"")</f>
        <v>Dương Thị Kim Hồng</v>
      </c>
      <c r="N1301" s="88" t="s">
        <v>12186</v>
      </c>
      <c r="O1301" s="82"/>
    </row>
    <row r="1302" spans="1:15" x14ac:dyDescent="0.25">
      <c r="A1302" s="87" t="s">
        <v>12208</v>
      </c>
      <c r="B1302" s="86" t="s">
        <v>12207</v>
      </c>
      <c r="C1302" s="87" t="s">
        <v>12209</v>
      </c>
      <c r="D1302" s="87" t="s">
        <v>12210</v>
      </c>
      <c r="E1302" s="87" t="s">
        <v>12185</v>
      </c>
      <c r="F1302" s="87" t="s">
        <v>7442</v>
      </c>
      <c r="G1302" s="87" t="s">
        <v>7402</v>
      </c>
      <c r="H1302" s="87" t="s">
        <v>7403</v>
      </c>
      <c r="I1302" s="87" t="str">
        <f>+IFERROR(VLOOKUP($H1302,'[2]NHÂN VIÊN'!$B:$C,2,0),"")</f>
        <v>Hứa Thị Ngọc Thơ</v>
      </c>
      <c r="J1302" s="87" t="str">
        <f t="shared" si="23"/>
        <v>GS</v>
      </c>
      <c r="K1302" s="87" t="s">
        <v>570</v>
      </c>
      <c r="L1302" s="87" t="s">
        <v>570</v>
      </c>
      <c r="M1302" s="87" t="str">
        <f>+IFERROR(VLOOKUP($K1302,'[2]NHÂN VIÊN'!$H:$I,2,0),"")</f>
        <v>Dương Thị Kim Hồng</v>
      </c>
      <c r="N1302" s="88" t="s">
        <v>12186</v>
      </c>
      <c r="O1302" s="82"/>
    </row>
    <row r="1303" spans="1:15" x14ac:dyDescent="0.25">
      <c r="A1303" s="87" t="s">
        <v>12212</v>
      </c>
      <c r="B1303" s="86" t="s">
        <v>12211</v>
      </c>
      <c r="C1303" s="87" t="s">
        <v>12213</v>
      </c>
      <c r="D1303" s="87" t="s">
        <v>12214</v>
      </c>
      <c r="E1303" s="87" t="s">
        <v>12185</v>
      </c>
      <c r="F1303" s="87" t="s">
        <v>7442</v>
      </c>
      <c r="G1303" s="87" t="s">
        <v>7402</v>
      </c>
      <c r="H1303" s="87" t="s">
        <v>7403</v>
      </c>
      <c r="I1303" s="87" t="str">
        <f>+IFERROR(VLOOKUP($H1303,'[2]NHÂN VIÊN'!$B:$C,2,0),"")</f>
        <v>Hứa Thị Ngọc Thơ</v>
      </c>
      <c r="J1303" s="87" t="str">
        <f t="shared" si="23"/>
        <v>GS</v>
      </c>
      <c r="K1303" s="87" t="s">
        <v>570</v>
      </c>
      <c r="L1303" s="87" t="s">
        <v>570</v>
      </c>
      <c r="M1303" s="87" t="str">
        <f>+IFERROR(VLOOKUP($K1303,'[2]NHÂN VIÊN'!$H:$I,2,0),"")</f>
        <v>Dương Thị Kim Hồng</v>
      </c>
      <c r="N1303" s="88" t="s">
        <v>12186</v>
      </c>
      <c r="O1303" s="82"/>
    </row>
    <row r="1304" spans="1:15" x14ac:dyDescent="0.25">
      <c r="A1304" s="87" t="s">
        <v>12216</v>
      </c>
      <c r="B1304" s="86" t="s">
        <v>12215</v>
      </c>
      <c r="C1304" s="87" t="s">
        <v>12217</v>
      </c>
      <c r="D1304" s="87" t="s">
        <v>12218</v>
      </c>
      <c r="E1304" s="87" t="s">
        <v>12185</v>
      </c>
      <c r="F1304" s="87" t="s">
        <v>7513</v>
      </c>
      <c r="G1304" s="87" t="s">
        <v>7402</v>
      </c>
      <c r="H1304" s="87" t="s">
        <v>7418</v>
      </c>
      <c r="I1304" s="87" t="str">
        <f>+IFERROR(VLOOKUP($H1304,'[2]NHÂN VIÊN'!$B:$C,2,0),"")</f>
        <v>Trần Hạo Nhị</v>
      </c>
      <c r="J1304" s="87" t="str">
        <f t="shared" si="23"/>
        <v>GS</v>
      </c>
      <c r="K1304" s="87" t="s">
        <v>570</v>
      </c>
      <c r="L1304" s="87" t="s">
        <v>570</v>
      </c>
      <c r="M1304" s="87" t="str">
        <f>+IFERROR(VLOOKUP($K1304,'[2]NHÂN VIÊN'!$H:$I,2,0),"")</f>
        <v>Dương Thị Kim Hồng</v>
      </c>
      <c r="N1304" s="88" t="s">
        <v>12186</v>
      </c>
      <c r="O1304" s="82"/>
    </row>
    <row r="1305" spans="1:15" x14ac:dyDescent="0.25">
      <c r="A1305" s="87" t="s">
        <v>12220</v>
      </c>
      <c r="B1305" s="86" t="s">
        <v>12219</v>
      </c>
      <c r="C1305" s="87" t="s">
        <v>12221</v>
      </c>
      <c r="D1305" s="87" t="s">
        <v>12222</v>
      </c>
      <c r="E1305" s="87" t="s">
        <v>12185</v>
      </c>
      <c r="F1305" s="87"/>
      <c r="G1305" s="87" t="s">
        <v>7649</v>
      </c>
      <c r="H1305" s="87" t="s">
        <v>12179</v>
      </c>
      <c r="I1305" s="87" t="str">
        <f>+IFERROR(VLOOKUP($H1305,'[2]NHÂN VIÊN'!$B:$C,2,0),"")</f>
        <v/>
      </c>
      <c r="J1305" s="87" t="str">
        <f t="shared" si="23"/>
        <v>GS</v>
      </c>
      <c r="K1305" s="87" t="s">
        <v>570</v>
      </c>
      <c r="L1305" s="87" t="s">
        <v>570</v>
      </c>
      <c r="M1305" s="87" t="str">
        <f>+IFERROR(VLOOKUP($K1305,'[2]NHÂN VIÊN'!$H:$I,2,0),"")</f>
        <v>Dương Thị Kim Hồng</v>
      </c>
      <c r="N1305" s="88" t="s">
        <v>12186</v>
      </c>
      <c r="O1305" s="82"/>
    </row>
    <row r="1306" spans="1:15" x14ac:dyDescent="0.25">
      <c r="A1306" s="87" t="s">
        <v>12224</v>
      </c>
      <c r="B1306" s="86" t="s">
        <v>12223</v>
      </c>
      <c r="C1306" s="87" t="s">
        <v>12225</v>
      </c>
      <c r="D1306" s="87" t="s">
        <v>12226</v>
      </c>
      <c r="E1306" s="87" t="s">
        <v>12185</v>
      </c>
      <c r="F1306" s="87" t="s">
        <v>7410</v>
      </c>
      <c r="G1306" s="87" t="s">
        <v>7402</v>
      </c>
      <c r="H1306" s="87" t="s">
        <v>7411</v>
      </c>
      <c r="I1306" s="87" t="str">
        <f>+IFERROR(VLOOKUP($H1306,'[2]NHÂN VIÊN'!$B:$C,2,0),"")</f>
        <v>Nguyễn Văn Vinh</v>
      </c>
      <c r="J1306" s="87" t="str">
        <f t="shared" si="23"/>
        <v>GS</v>
      </c>
      <c r="K1306" s="87" t="s">
        <v>570</v>
      </c>
      <c r="L1306" s="87" t="s">
        <v>570</v>
      </c>
      <c r="M1306" s="87" t="str">
        <f>+IFERROR(VLOOKUP($K1306,'[2]NHÂN VIÊN'!$H:$I,2,0),"")</f>
        <v>Dương Thị Kim Hồng</v>
      </c>
      <c r="N1306" s="88" t="s">
        <v>12186</v>
      </c>
      <c r="O1306" s="82"/>
    </row>
    <row r="1307" spans="1:15" x14ac:dyDescent="0.25">
      <c r="A1307" s="87" t="s">
        <v>12228</v>
      </c>
      <c r="B1307" s="86" t="s">
        <v>12227</v>
      </c>
      <c r="C1307" s="87" t="s">
        <v>12229</v>
      </c>
      <c r="D1307" s="87" t="s">
        <v>12230</v>
      </c>
      <c r="E1307" s="87" t="s">
        <v>12185</v>
      </c>
      <c r="F1307" s="87" t="s">
        <v>8248</v>
      </c>
      <c r="G1307" s="87" t="s">
        <v>7402</v>
      </c>
      <c r="H1307" s="87" t="s">
        <v>7411</v>
      </c>
      <c r="I1307" s="87" t="str">
        <f>+IFERROR(VLOOKUP($H1307,'[2]NHÂN VIÊN'!$B:$C,2,0),"")</f>
        <v>Nguyễn Văn Vinh</v>
      </c>
      <c r="J1307" s="87" t="str">
        <f t="shared" si="23"/>
        <v>GS</v>
      </c>
      <c r="K1307" s="87" t="s">
        <v>570</v>
      </c>
      <c r="L1307" s="87" t="s">
        <v>570</v>
      </c>
      <c r="M1307" s="87" t="str">
        <f>+IFERROR(VLOOKUP($K1307,'[2]NHÂN VIÊN'!$H:$I,2,0),"")</f>
        <v>Dương Thị Kim Hồng</v>
      </c>
      <c r="N1307" s="88" t="s">
        <v>12186</v>
      </c>
      <c r="O1307" s="82"/>
    </row>
    <row r="1308" spans="1:15" x14ac:dyDescent="0.25">
      <c r="A1308" s="87" t="s">
        <v>12232</v>
      </c>
      <c r="B1308" s="86" t="s">
        <v>12231</v>
      </c>
      <c r="C1308" s="87" t="s">
        <v>12233</v>
      </c>
      <c r="D1308" s="87" t="s">
        <v>12234</v>
      </c>
      <c r="E1308" s="87" t="s">
        <v>12185</v>
      </c>
      <c r="F1308" s="87" t="s">
        <v>7417</v>
      </c>
      <c r="G1308" s="87" t="s">
        <v>7402</v>
      </c>
      <c r="H1308" s="87" t="s">
        <v>7418</v>
      </c>
      <c r="I1308" s="87" t="str">
        <f>+IFERROR(VLOOKUP($H1308,'[2]NHÂN VIÊN'!$B:$C,2,0),"")</f>
        <v>Trần Hạo Nhị</v>
      </c>
      <c r="J1308" s="87" t="str">
        <f t="shared" si="23"/>
        <v>GS</v>
      </c>
      <c r="K1308" s="87" t="s">
        <v>570</v>
      </c>
      <c r="L1308" s="87" t="s">
        <v>570</v>
      </c>
      <c r="M1308" s="87" t="str">
        <f>+IFERROR(VLOOKUP($K1308,'[2]NHÂN VIÊN'!$H:$I,2,0),"")</f>
        <v>Dương Thị Kim Hồng</v>
      </c>
      <c r="N1308" s="88" t="s">
        <v>12186</v>
      </c>
      <c r="O1308" s="82"/>
    </row>
    <row r="1309" spans="1:15" x14ac:dyDescent="0.25">
      <c r="A1309" s="87" t="s">
        <v>12236</v>
      </c>
      <c r="B1309" s="86" t="s">
        <v>12235</v>
      </c>
      <c r="C1309" s="87" t="s">
        <v>12237</v>
      </c>
      <c r="D1309" s="87" t="s">
        <v>12238</v>
      </c>
      <c r="E1309" s="87" t="s">
        <v>12185</v>
      </c>
      <c r="F1309" s="87" t="s">
        <v>7485</v>
      </c>
      <c r="G1309" s="87" t="s">
        <v>7402</v>
      </c>
      <c r="H1309" s="87" t="s">
        <v>7411</v>
      </c>
      <c r="I1309" s="87" t="str">
        <f>+IFERROR(VLOOKUP($H1309,'[2]NHÂN VIÊN'!$B:$C,2,0),"")</f>
        <v>Nguyễn Văn Vinh</v>
      </c>
      <c r="J1309" s="87" t="str">
        <f t="shared" si="23"/>
        <v>GS</v>
      </c>
      <c r="K1309" s="87" t="s">
        <v>570</v>
      </c>
      <c r="L1309" s="87" t="s">
        <v>570</v>
      </c>
      <c r="M1309" s="87" t="str">
        <f>+IFERROR(VLOOKUP($K1309,'[2]NHÂN VIÊN'!$H:$I,2,0),"")</f>
        <v>Dương Thị Kim Hồng</v>
      </c>
      <c r="N1309" s="88" t="s">
        <v>12186</v>
      </c>
      <c r="O1309" s="82"/>
    </row>
    <row r="1310" spans="1:15" x14ac:dyDescent="0.25">
      <c r="A1310" s="87" t="s">
        <v>12240</v>
      </c>
      <c r="B1310" s="86" t="s">
        <v>12239</v>
      </c>
      <c r="C1310" s="87" t="s">
        <v>12241</v>
      </c>
      <c r="D1310" s="87" t="s">
        <v>12242</v>
      </c>
      <c r="E1310" s="87" t="s">
        <v>12185</v>
      </c>
      <c r="F1310" s="87" t="s">
        <v>7490</v>
      </c>
      <c r="G1310" s="87" t="s">
        <v>7402</v>
      </c>
      <c r="H1310" s="87" t="s">
        <v>7418</v>
      </c>
      <c r="I1310" s="87" t="str">
        <f>+IFERROR(VLOOKUP($H1310,'[2]NHÂN VIÊN'!$B:$C,2,0),"")</f>
        <v>Trần Hạo Nhị</v>
      </c>
      <c r="J1310" s="87" t="str">
        <f t="shared" si="23"/>
        <v>GS</v>
      </c>
      <c r="K1310" s="87" t="s">
        <v>570</v>
      </c>
      <c r="L1310" s="87" t="s">
        <v>570</v>
      </c>
      <c r="M1310" s="87" t="str">
        <f>+IFERROR(VLOOKUP($K1310,'[2]NHÂN VIÊN'!$H:$I,2,0),"")</f>
        <v>Dương Thị Kim Hồng</v>
      </c>
      <c r="N1310" s="88" t="s">
        <v>12186</v>
      </c>
      <c r="O1310" s="82"/>
    </row>
    <row r="1311" spans="1:15" x14ac:dyDescent="0.25">
      <c r="A1311" s="87" t="s">
        <v>12244</v>
      </c>
      <c r="B1311" s="86" t="s">
        <v>12243</v>
      </c>
      <c r="C1311" s="87" t="s">
        <v>12245</v>
      </c>
      <c r="D1311" s="87" t="s">
        <v>12246</v>
      </c>
      <c r="E1311" s="87" t="s">
        <v>12185</v>
      </c>
      <c r="F1311" s="87" t="s">
        <v>7938</v>
      </c>
      <c r="G1311" s="87" t="s">
        <v>7402</v>
      </c>
      <c r="H1311" s="87" t="s">
        <v>7436</v>
      </c>
      <c r="I1311" s="87" t="str">
        <f>+IFERROR(VLOOKUP($H1311,'[2]NHÂN VIÊN'!$B:$C,2,0),"")</f>
        <v>Nguyễn Quốc Thái</v>
      </c>
      <c r="J1311" s="87" t="str">
        <f t="shared" si="23"/>
        <v>GS</v>
      </c>
      <c r="K1311" s="87" t="s">
        <v>570</v>
      </c>
      <c r="L1311" s="87" t="s">
        <v>570</v>
      </c>
      <c r="M1311" s="87" t="str">
        <f>+IFERROR(VLOOKUP($K1311,'[2]NHÂN VIÊN'!$H:$I,2,0),"")</f>
        <v>Dương Thị Kim Hồng</v>
      </c>
      <c r="N1311" s="88" t="s">
        <v>12186</v>
      </c>
      <c r="O1311" s="82"/>
    </row>
    <row r="1312" spans="1:15" x14ac:dyDescent="0.25">
      <c r="A1312" s="87" t="s">
        <v>12248</v>
      </c>
      <c r="B1312" s="86" t="s">
        <v>12247</v>
      </c>
      <c r="C1312" s="87" t="s">
        <v>12249</v>
      </c>
      <c r="D1312" s="87" t="s">
        <v>12250</v>
      </c>
      <c r="E1312" s="87" t="s">
        <v>12185</v>
      </c>
      <c r="F1312" s="87" t="s">
        <v>7938</v>
      </c>
      <c r="G1312" s="87" t="s">
        <v>7402</v>
      </c>
      <c r="H1312" s="87" t="s">
        <v>7436</v>
      </c>
      <c r="I1312" s="87" t="str">
        <f>+IFERROR(VLOOKUP($H1312,'[2]NHÂN VIÊN'!$B:$C,2,0),"")</f>
        <v>Nguyễn Quốc Thái</v>
      </c>
      <c r="J1312" s="87" t="str">
        <f t="shared" si="23"/>
        <v>GS</v>
      </c>
      <c r="K1312" s="87" t="s">
        <v>570</v>
      </c>
      <c r="L1312" s="87" t="s">
        <v>570</v>
      </c>
      <c r="M1312" s="87" t="str">
        <f>+IFERROR(VLOOKUP($K1312,'[2]NHÂN VIÊN'!$H:$I,2,0),"")</f>
        <v>Dương Thị Kim Hồng</v>
      </c>
      <c r="N1312" s="88" t="s">
        <v>12186</v>
      </c>
      <c r="O1312" s="82"/>
    </row>
    <row r="1313" spans="1:15" x14ac:dyDescent="0.25">
      <c r="A1313" s="87" t="s">
        <v>12252</v>
      </c>
      <c r="B1313" s="86" t="s">
        <v>12251</v>
      </c>
      <c r="C1313" s="87" t="s">
        <v>12253</v>
      </c>
      <c r="D1313" s="87" t="s">
        <v>12254</v>
      </c>
      <c r="E1313" s="87" t="s">
        <v>12185</v>
      </c>
      <c r="F1313" s="87" t="s">
        <v>7401</v>
      </c>
      <c r="G1313" s="87" t="s">
        <v>7402</v>
      </c>
      <c r="H1313" s="87" t="s">
        <v>7403</v>
      </c>
      <c r="I1313" s="87" t="str">
        <f>+IFERROR(VLOOKUP($H1313,'[2]NHÂN VIÊN'!$B:$C,2,0),"")</f>
        <v>Hứa Thị Ngọc Thơ</v>
      </c>
      <c r="J1313" s="87" t="str">
        <f t="shared" si="23"/>
        <v>GS</v>
      </c>
      <c r="K1313" s="87" t="s">
        <v>570</v>
      </c>
      <c r="L1313" s="87" t="s">
        <v>570</v>
      </c>
      <c r="M1313" s="87" t="str">
        <f>+IFERROR(VLOOKUP($K1313,'[2]NHÂN VIÊN'!$H:$I,2,0),"")</f>
        <v>Dương Thị Kim Hồng</v>
      </c>
      <c r="N1313" s="88" t="s">
        <v>12186</v>
      </c>
      <c r="O1313" s="82"/>
    </row>
    <row r="1314" spans="1:15" x14ac:dyDescent="0.25">
      <c r="A1314" s="87" t="s">
        <v>12256</v>
      </c>
      <c r="B1314" s="86" t="s">
        <v>12255</v>
      </c>
      <c r="C1314" s="87" t="s">
        <v>12257</v>
      </c>
      <c r="D1314" s="87" t="s">
        <v>12258</v>
      </c>
      <c r="E1314" s="87" t="s">
        <v>12185</v>
      </c>
      <c r="F1314" s="87" t="s">
        <v>8075</v>
      </c>
      <c r="G1314" s="87" t="s">
        <v>7402</v>
      </c>
      <c r="H1314" s="87" t="s">
        <v>7403</v>
      </c>
      <c r="I1314" s="87" t="str">
        <f>+IFERROR(VLOOKUP($H1314,'[2]NHÂN VIÊN'!$B:$C,2,0),"")</f>
        <v>Hứa Thị Ngọc Thơ</v>
      </c>
      <c r="J1314" s="87" t="str">
        <f t="shared" si="23"/>
        <v>GS</v>
      </c>
      <c r="K1314" s="87" t="s">
        <v>570</v>
      </c>
      <c r="L1314" s="87" t="s">
        <v>570</v>
      </c>
      <c r="M1314" s="87" t="str">
        <f>+IFERROR(VLOOKUP($K1314,'[2]NHÂN VIÊN'!$H:$I,2,0),"")</f>
        <v>Dương Thị Kim Hồng</v>
      </c>
      <c r="N1314" s="88" t="s">
        <v>12186</v>
      </c>
      <c r="O1314" s="82"/>
    </row>
    <row r="1315" spans="1:15" x14ac:dyDescent="0.25">
      <c r="A1315" s="87" t="s">
        <v>12260</v>
      </c>
      <c r="B1315" s="86" t="s">
        <v>12259</v>
      </c>
      <c r="C1315" s="87" t="s">
        <v>12261</v>
      </c>
      <c r="D1315" s="87" t="s">
        <v>12262</v>
      </c>
      <c r="E1315" s="87" t="s">
        <v>12185</v>
      </c>
      <c r="F1315" s="87" t="s">
        <v>7485</v>
      </c>
      <c r="G1315" s="87" t="s">
        <v>7402</v>
      </c>
      <c r="H1315" s="87" t="s">
        <v>7411</v>
      </c>
      <c r="I1315" s="87" t="str">
        <f>+IFERROR(VLOOKUP($H1315,'[2]NHÂN VIÊN'!$B:$C,2,0),"")</f>
        <v>Nguyễn Văn Vinh</v>
      </c>
      <c r="J1315" s="87" t="str">
        <f t="shared" si="23"/>
        <v>GS</v>
      </c>
      <c r="K1315" s="87" t="s">
        <v>570</v>
      </c>
      <c r="L1315" s="87" t="s">
        <v>570</v>
      </c>
      <c r="M1315" s="87" t="str">
        <f>+IFERROR(VLOOKUP($K1315,'[2]NHÂN VIÊN'!$H:$I,2,0),"")</f>
        <v>Dương Thị Kim Hồng</v>
      </c>
      <c r="N1315" s="88" t="s">
        <v>12186</v>
      </c>
      <c r="O1315" s="82"/>
    </row>
    <row r="1316" spans="1:15" x14ac:dyDescent="0.25">
      <c r="A1316" s="87" t="s">
        <v>12264</v>
      </c>
      <c r="B1316" s="86" t="s">
        <v>12263</v>
      </c>
      <c r="C1316" s="87" t="s">
        <v>12265</v>
      </c>
      <c r="D1316" s="87" t="s">
        <v>12266</v>
      </c>
      <c r="E1316" s="87" t="s">
        <v>12185</v>
      </c>
      <c r="F1316" s="87" t="s">
        <v>7666</v>
      </c>
      <c r="G1316" s="87" t="s">
        <v>7402</v>
      </c>
      <c r="H1316" s="87" t="s">
        <v>7403</v>
      </c>
      <c r="I1316" s="87" t="str">
        <f>+IFERROR(VLOOKUP($H1316,'[2]NHÂN VIÊN'!$B:$C,2,0),"")</f>
        <v>Hứa Thị Ngọc Thơ</v>
      </c>
      <c r="J1316" s="87" t="str">
        <f t="shared" si="23"/>
        <v>GS</v>
      </c>
      <c r="K1316" s="87" t="s">
        <v>570</v>
      </c>
      <c r="L1316" s="87" t="s">
        <v>570</v>
      </c>
      <c r="M1316" s="87" t="str">
        <f>+IFERROR(VLOOKUP($K1316,'[2]NHÂN VIÊN'!$H:$I,2,0),"")</f>
        <v>Dương Thị Kim Hồng</v>
      </c>
      <c r="N1316" s="88" t="s">
        <v>12186</v>
      </c>
      <c r="O1316" s="82"/>
    </row>
    <row r="1317" spans="1:15" x14ac:dyDescent="0.25">
      <c r="A1317" s="87" t="s">
        <v>12268</v>
      </c>
      <c r="B1317" s="86" t="s">
        <v>12267</v>
      </c>
      <c r="C1317" s="87" t="s">
        <v>12269</v>
      </c>
      <c r="D1317" s="87" t="s">
        <v>12270</v>
      </c>
      <c r="E1317" s="87" t="s">
        <v>12185</v>
      </c>
      <c r="F1317" s="87" t="s">
        <v>7410</v>
      </c>
      <c r="G1317" s="87" t="s">
        <v>7402</v>
      </c>
      <c r="H1317" s="87" t="s">
        <v>7411</v>
      </c>
      <c r="I1317" s="87" t="str">
        <f>+IFERROR(VLOOKUP($H1317,'[2]NHÂN VIÊN'!$B:$C,2,0),"")</f>
        <v>Nguyễn Văn Vinh</v>
      </c>
      <c r="J1317" s="87" t="str">
        <f t="shared" si="23"/>
        <v>GS</v>
      </c>
      <c r="K1317" s="87" t="s">
        <v>570</v>
      </c>
      <c r="L1317" s="87" t="s">
        <v>570</v>
      </c>
      <c r="M1317" s="87" t="str">
        <f>+IFERROR(VLOOKUP($K1317,'[2]NHÂN VIÊN'!$H:$I,2,0),"")</f>
        <v>Dương Thị Kim Hồng</v>
      </c>
      <c r="N1317" s="88" t="s">
        <v>12186</v>
      </c>
      <c r="O1317" s="82"/>
    </row>
    <row r="1318" spans="1:15" x14ac:dyDescent="0.25">
      <c r="A1318" s="87" t="s">
        <v>12272</v>
      </c>
      <c r="B1318" s="86" t="s">
        <v>12271</v>
      </c>
      <c r="C1318" s="87" t="s">
        <v>12273</v>
      </c>
      <c r="D1318" s="87" t="s">
        <v>12274</v>
      </c>
      <c r="E1318" s="87" t="s">
        <v>12185</v>
      </c>
      <c r="F1318" s="87" t="s">
        <v>8248</v>
      </c>
      <c r="G1318" s="87" t="s">
        <v>7402</v>
      </c>
      <c r="H1318" s="87" t="s">
        <v>7411</v>
      </c>
      <c r="I1318" s="87" t="str">
        <f>+IFERROR(VLOOKUP($H1318,'[2]NHÂN VIÊN'!$B:$C,2,0),"")</f>
        <v>Nguyễn Văn Vinh</v>
      </c>
      <c r="J1318" s="87" t="str">
        <f t="shared" si="23"/>
        <v>GS</v>
      </c>
      <c r="K1318" s="87" t="s">
        <v>570</v>
      </c>
      <c r="L1318" s="87" t="s">
        <v>570</v>
      </c>
      <c r="M1318" s="87" t="str">
        <f>+IFERROR(VLOOKUP($K1318,'[2]NHÂN VIÊN'!$H:$I,2,0),"")</f>
        <v>Dương Thị Kim Hồng</v>
      </c>
      <c r="N1318" s="88" t="s">
        <v>12186</v>
      </c>
      <c r="O1318" s="82"/>
    </row>
    <row r="1319" spans="1:15" x14ac:dyDescent="0.25">
      <c r="A1319" s="87" t="s">
        <v>12276</v>
      </c>
      <c r="B1319" s="86" t="s">
        <v>12275</v>
      </c>
      <c r="C1319" s="87" t="s">
        <v>12277</v>
      </c>
      <c r="D1319" s="87" t="s">
        <v>12278</v>
      </c>
      <c r="E1319" s="87" t="s">
        <v>12185</v>
      </c>
      <c r="F1319" s="87" t="s">
        <v>7485</v>
      </c>
      <c r="G1319" s="87" t="s">
        <v>7402</v>
      </c>
      <c r="H1319" s="87" t="s">
        <v>7411</v>
      </c>
      <c r="I1319" s="87" t="str">
        <f>+IFERROR(VLOOKUP($H1319,'[2]NHÂN VIÊN'!$B:$C,2,0),"")</f>
        <v>Nguyễn Văn Vinh</v>
      </c>
      <c r="J1319" s="87" t="str">
        <f t="shared" si="23"/>
        <v>GS</v>
      </c>
      <c r="K1319" s="87" t="s">
        <v>570</v>
      </c>
      <c r="L1319" s="87" t="s">
        <v>570</v>
      </c>
      <c r="M1319" s="87" t="str">
        <f>+IFERROR(VLOOKUP($K1319,'[2]NHÂN VIÊN'!$H:$I,2,0),"")</f>
        <v>Dương Thị Kim Hồng</v>
      </c>
      <c r="N1319" s="88" t="s">
        <v>12186</v>
      </c>
      <c r="O1319" s="82"/>
    </row>
    <row r="1320" spans="1:15" x14ac:dyDescent="0.25">
      <c r="A1320" s="87" t="s">
        <v>12280</v>
      </c>
      <c r="B1320" s="86" t="s">
        <v>12279</v>
      </c>
      <c r="C1320" s="87" t="s">
        <v>12281</v>
      </c>
      <c r="D1320" s="87" t="s">
        <v>12282</v>
      </c>
      <c r="E1320" s="87" t="s">
        <v>12185</v>
      </c>
      <c r="F1320" s="87" t="s">
        <v>7410</v>
      </c>
      <c r="G1320" s="87" t="s">
        <v>7402</v>
      </c>
      <c r="H1320" s="87" t="s">
        <v>7411</v>
      </c>
      <c r="I1320" s="87" t="str">
        <f>+IFERROR(VLOOKUP($H1320,'[2]NHÂN VIÊN'!$B:$C,2,0),"")</f>
        <v>Nguyễn Văn Vinh</v>
      </c>
      <c r="J1320" s="87" t="str">
        <f t="shared" si="23"/>
        <v>GS</v>
      </c>
      <c r="K1320" s="87" t="s">
        <v>570</v>
      </c>
      <c r="L1320" s="87" t="s">
        <v>570</v>
      </c>
      <c r="M1320" s="87" t="str">
        <f>+IFERROR(VLOOKUP($K1320,'[2]NHÂN VIÊN'!$H:$I,2,0),"")</f>
        <v>Dương Thị Kim Hồng</v>
      </c>
      <c r="N1320" s="88" t="s">
        <v>12186</v>
      </c>
      <c r="O1320" s="82"/>
    </row>
    <row r="1321" spans="1:15" x14ac:dyDescent="0.25">
      <c r="A1321" s="87" t="s">
        <v>12284</v>
      </c>
      <c r="B1321" s="86" t="s">
        <v>12283</v>
      </c>
      <c r="C1321" s="87" t="s">
        <v>12285</v>
      </c>
      <c r="D1321" s="87" t="s">
        <v>12286</v>
      </c>
      <c r="E1321" s="87" t="s">
        <v>12185</v>
      </c>
      <c r="F1321" s="87" t="s">
        <v>7417</v>
      </c>
      <c r="G1321" s="87" t="s">
        <v>7402</v>
      </c>
      <c r="H1321" s="87" t="s">
        <v>7418</v>
      </c>
      <c r="I1321" s="87" t="str">
        <f>+IFERROR(VLOOKUP($H1321,'[2]NHÂN VIÊN'!$B:$C,2,0),"")</f>
        <v>Trần Hạo Nhị</v>
      </c>
      <c r="J1321" s="87" t="str">
        <f t="shared" si="23"/>
        <v>GS</v>
      </c>
      <c r="K1321" s="87" t="s">
        <v>570</v>
      </c>
      <c r="L1321" s="87" t="s">
        <v>570</v>
      </c>
      <c r="M1321" s="87" t="str">
        <f>+IFERROR(VLOOKUP($K1321,'[2]NHÂN VIÊN'!$H:$I,2,0),"")</f>
        <v>Dương Thị Kim Hồng</v>
      </c>
      <c r="N1321" s="88" t="s">
        <v>12186</v>
      </c>
      <c r="O1321" s="82"/>
    </row>
    <row r="1322" spans="1:15" x14ac:dyDescent="0.25">
      <c r="A1322" s="87" t="s">
        <v>12288</v>
      </c>
      <c r="B1322" s="86" t="s">
        <v>12287</v>
      </c>
      <c r="C1322" s="87" t="s">
        <v>12289</v>
      </c>
      <c r="D1322" s="87" t="s">
        <v>12290</v>
      </c>
      <c r="E1322" s="87" t="s">
        <v>12185</v>
      </c>
      <c r="F1322" s="87" t="s">
        <v>7401</v>
      </c>
      <c r="G1322" s="87" t="s">
        <v>7402</v>
      </c>
      <c r="H1322" s="87" t="s">
        <v>7403</v>
      </c>
      <c r="I1322" s="87" t="str">
        <f>+IFERROR(VLOOKUP($H1322,'[2]NHÂN VIÊN'!$B:$C,2,0),"")</f>
        <v>Hứa Thị Ngọc Thơ</v>
      </c>
      <c r="J1322" s="87" t="str">
        <f t="shared" si="23"/>
        <v>GS</v>
      </c>
      <c r="K1322" s="87" t="s">
        <v>570</v>
      </c>
      <c r="L1322" s="87" t="s">
        <v>570</v>
      </c>
      <c r="M1322" s="87" t="str">
        <f>+IFERROR(VLOOKUP($K1322,'[2]NHÂN VIÊN'!$H:$I,2,0),"")</f>
        <v>Dương Thị Kim Hồng</v>
      </c>
      <c r="N1322" s="88" t="s">
        <v>12186</v>
      </c>
      <c r="O1322" s="82"/>
    </row>
    <row r="1323" spans="1:15" x14ac:dyDescent="0.25">
      <c r="A1323" s="87" t="s">
        <v>12292</v>
      </c>
      <c r="B1323" s="86" t="s">
        <v>12291</v>
      </c>
      <c r="C1323" s="87" t="s">
        <v>12293</v>
      </c>
      <c r="D1323" s="87" t="s">
        <v>12294</v>
      </c>
      <c r="E1323" s="87" t="s">
        <v>12185</v>
      </c>
      <c r="F1323" s="87" t="s">
        <v>7459</v>
      </c>
      <c r="G1323" s="87" t="s">
        <v>7402</v>
      </c>
      <c r="H1323" s="87" t="s">
        <v>7403</v>
      </c>
      <c r="I1323" s="87" t="str">
        <f>+IFERROR(VLOOKUP($H1323,'[2]NHÂN VIÊN'!$B:$C,2,0),"")</f>
        <v>Hứa Thị Ngọc Thơ</v>
      </c>
      <c r="J1323" s="87" t="str">
        <f t="shared" si="23"/>
        <v>GS</v>
      </c>
      <c r="K1323" s="87" t="s">
        <v>570</v>
      </c>
      <c r="L1323" s="87" t="s">
        <v>570</v>
      </c>
      <c r="M1323" s="87" t="str">
        <f>+IFERROR(VLOOKUP($K1323,'[2]NHÂN VIÊN'!$H:$I,2,0),"")</f>
        <v>Dương Thị Kim Hồng</v>
      </c>
      <c r="N1323" s="88" t="s">
        <v>12186</v>
      </c>
      <c r="O1323" s="82"/>
    </row>
    <row r="1324" spans="1:15" x14ac:dyDescent="0.25">
      <c r="A1324" s="87" t="s">
        <v>12296</v>
      </c>
      <c r="B1324" s="86" t="s">
        <v>12295</v>
      </c>
      <c r="C1324" s="87" t="s">
        <v>12297</v>
      </c>
      <c r="D1324" s="87" t="s">
        <v>12298</v>
      </c>
      <c r="E1324" s="87" t="s">
        <v>12185</v>
      </c>
      <c r="F1324" s="87" t="s">
        <v>7401</v>
      </c>
      <c r="G1324" s="87" t="s">
        <v>7402</v>
      </c>
      <c r="H1324" s="87" t="s">
        <v>7403</v>
      </c>
      <c r="I1324" s="87" t="str">
        <f>+IFERROR(VLOOKUP($H1324,'[2]NHÂN VIÊN'!$B:$C,2,0),"")</f>
        <v>Hứa Thị Ngọc Thơ</v>
      </c>
      <c r="J1324" s="87" t="str">
        <f t="shared" si="23"/>
        <v>GS</v>
      </c>
      <c r="K1324" s="87" t="s">
        <v>570</v>
      </c>
      <c r="L1324" s="87" t="s">
        <v>570</v>
      </c>
      <c r="M1324" s="87" t="str">
        <f>+IFERROR(VLOOKUP($K1324,'[2]NHÂN VIÊN'!$H:$I,2,0),"")</f>
        <v>Dương Thị Kim Hồng</v>
      </c>
      <c r="N1324" s="88" t="s">
        <v>12186</v>
      </c>
      <c r="O1324" s="82"/>
    </row>
    <row r="1325" spans="1:15" x14ac:dyDescent="0.25">
      <c r="A1325" s="87" t="s">
        <v>12300</v>
      </c>
      <c r="B1325" s="86" t="s">
        <v>12299</v>
      </c>
      <c r="C1325" s="87" t="s">
        <v>12301</v>
      </c>
      <c r="D1325" s="87" t="s">
        <v>12302</v>
      </c>
      <c r="E1325" s="87" t="s">
        <v>12185</v>
      </c>
      <c r="F1325" s="87" t="s">
        <v>7401</v>
      </c>
      <c r="G1325" s="87" t="s">
        <v>7402</v>
      </c>
      <c r="H1325" s="87" t="s">
        <v>7403</v>
      </c>
      <c r="I1325" s="87" t="str">
        <f>+IFERROR(VLOOKUP($H1325,'[2]NHÂN VIÊN'!$B:$C,2,0),"")</f>
        <v>Hứa Thị Ngọc Thơ</v>
      </c>
      <c r="J1325" s="87" t="str">
        <f t="shared" si="23"/>
        <v>GS</v>
      </c>
      <c r="K1325" s="87" t="s">
        <v>570</v>
      </c>
      <c r="L1325" s="87" t="s">
        <v>570</v>
      </c>
      <c r="M1325" s="87" t="str">
        <f>+IFERROR(VLOOKUP($K1325,'[2]NHÂN VIÊN'!$H:$I,2,0),"")</f>
        <v>Dương Thị Kim Hồng</v>
      </c>
      <c r="N1325" s="88" t="s">
        <v>12186</v>
      </c>
      <c r="O1325" s="82"/>
    </row>
    <row r="1326" spans="1:15" x14ac:dyDescent="0.25">
      <c r="A1326" s="87" t="s">
        <v>12304</v>
      </c>
      <c r="B1326" s="86" t="s">
        <v>12303</v>
      </c>
      <c r="C1326" s="87" t="s">
        <v>12305</v>
      </c>
      <c r="D1326" s="87" t="s">
        <v>12306</v>
      </c>
      <c r="E1326" s="87" t="s">
        <v>12185</v>
      </c>
      <c r="F1326" s="87" t="s">
        <v>7417</v>
      </c>
      <c r="G1326" s="87" t="s">
        <v>7402</v>
      </c>
      <c r="H1326" s="87" t="s">
        <v>7418</v>
      </c>
      <c r="I1326" s="87" t="str">
        <f>+IFERROR(VLOOKUP($H1326,'[2]NHÂN VIÊN'!$B:$C,2,0),"")</f>
        <v>Trần Hạo Nhị</v>
      </c>
      <c r="J1326" s="87" t="str">
        <f t="shared" si="23"/>
        <v>GS</v>
      </c>
      <c r="K1326" s="87" t="s">
        <v>570</v>
      </c>
      <c r="L1326" s="87" t="s">
        <v>570</v>
      </c>
      <c r="M1326" s="87" t="str">
        <f>+IFERROR(VLOOKUP($K1326,'[2]NHÂN VIÊN'!$H:$I,2,0),"")</f>
        <v>Dương Thị Kim Hồng</v>
      </c>
      <c r="N1326" s="88" t="s">
        <v>12186</v>
      </c>
      <c r="O1326" s="82"/>
    </row>
    <row r="1327" spans="1:15" x14ac:dyDescent="0.25">
      <c r="A1327" s="87" t="s">
        <v>12308</v>
      </c>
      <c r="B1327" s="86" t="s">
        <v>12307</v>
      </c>
      <c r="C1327" s="87" t="s">
        <v>12309</v>
      </c>
      <c r="D1327" s="87" t="s">
        <v>12310</v>
      </c>
      <c r="E1327" s="87" t="s">
        <v>12185</v>
      </c>
      <c r="F1327" s="87" t="s">
        <v>7442</v>
      </c>
      <c r="G1327" s="87" t="s">
        <v>7402</v>
      </c>
      <c r="H1327" s="87" t="s">
        <v>7403</v>
      </c>
      <c r="I1327" s="87" t="str">
        <f>+IFERROR(VLOOKUP($H1327,'[2]NHÂN VIÊN'!$B:$C,2,0),"")</f>
        <v>Hứa Thị Ngọc Thơ</v>
      </c>
      <c r="J1327" s="87" t="str">
        <f t="shared" si="23"/>
        <v>GS</v>
      </c>
      <c r="K1327" s="87" t="s">
        <v>570</v>
      </c>
      <c r="L1327" s="87" t="s">
        <v>570</v>
      </c>
      <c r="M1327" s="87" t="str">
        <f>+IFERROR(VLOOKUP($K1327,'[2]NHÂN VIÊN'!$H:$I,2,0),"")</f>
        <v>Dương Thị Kim Hồng</v>
      </c>
      <c r="N1327" s="88" t="s">
        <v>12186</v>
      </c>
      <c r="O1327" s="82"/>
    </row>
    <row r="1328" spans="1:15" x14ac:dyDescent="0.25">
      <c r="A1328" s="87" t="s">
        <v>12312</v>
      </c>
      <c r="B1328" s="86" t="s">
        <v>12311</v>
      </c>
      <c r="C1328" s="87" t="s">
        <v>12313</v>
      </c>
      <c r="D1328" s="87" t="s">
        <v>12314</v>
      </c>
      <c r="E1328" s="87" t="s">
        <v>12185</v>
      </c>
      <c r="F1328" s="87" t="s">
        <v>7513</v>
      </c>
      <c r="G1328" s="87" t="s">
        <v>7402</v>
      </c>
      <c r="H1328" s="87" t="s">
        <v>7418</v>
      </c>
      <c r="I1328" s="87" t="str">
        <f>+IFERROR(VLOOKUP($H1328,'[2]NHÂN VIÊN'!$B:$C,2,0),"")</f>
        <v>Trần Hạo Nhị</v>
      </c>
      <c r="J1328" s="87" t="str">
        <f t="shared" si="23"/>
        <v>GS</v>
      </c>
      <c r="K1328" s="87" t="s">
        <v>570</v>
      </c>
      <c r="L1328" s="87" t="s">
        <v>570</v>
      </c>
      <c r="M1328" s="87" t="str">
        <f>+IFERROR(VLOOKUP($K1328,'[2]NHÂN VIÊN'!$H:$I,2,0),"")</f>
        <v>Dương Thị Kim Hồng</v>
      </c>
      <c r="N1328" s="88" t="s">
        <v>12186</v>
      </c>
      <c r="O1328" s="82"/>
    </row>
    <row r="1329" spans="1:15" x14ac:dyDescent="0.25">
      <c r="A1329" s="87" t="s">
        <v>12316</v>
      </c>
      <c r="B1329" s="86" t="s">
        <v>12315</v>
      </c>
      <c r="C1329" s="87" t="s">
        <v>12317</v>
      </c>
      <c r="D1329" s="87" t="s">
        <v>12318</v>
      </c>
      <c r="E1329" s="87" t="s">
        <v>12185</v>
      </c>
      <c r="F1329" s="87" t="s">
        <v>7417</v>
      </c>
      <c r="G1329" s="87" t="s">
        <v>7402</v>
      </c>
      <c r="H1329" s="87" t="s">
        <v>7418</v>
      </c>
      <c r="I1329" s="87" t="str">
        <f>+IFERROR(VLOOKUP($H1329,'[2]NHÂN VIÊN'!$B:$C,2,0),"")</f>
        <v>Trần Hạo Nhị</v>
      </c>
      <c r="J1329" s="87" t="str">
        <f t="shared" si="23"/>
        <v>GS</v>
      </c>
      <c r="K1329" s="87" t="s">
        <v>570</v>
      </c>
      <c r="L1329" s="87" t="s">
        <v>570</v>
      </c>
      <c r="M1329" s="87" t="str">
        <f>+IFERROR(VLOOKUP($K1329,'[2]NHÂN VIÊN'!$H:$I,2,0),"")</f>
        <v>Dương Thị Kim Hồng</v>
      </c>
      <c r="N1329" s="88" t="s">
        <v>12186</v>
      </c>
      <c r="O1329" s="82"/>
    </row>
    <row r="1330" spans="1:15" x14ac:dyDescent="0.25">
      <c r="A1330" s="87" t="s">
        <v>12320</v>
      </c>
      <c r="B1330" s="86" t="s">
        <v>12319</v>
      </c>
      <c r="C1330" s="87" t="s">
        <v>12321</v>
      </c>
      <c r="D1330" s="87" t="s">
        <v>12322</v>
      </c>
      <c r="E1330" s="87" t="s">
        <v>12185</v>
      </c>
      <c r="F1330" s="87" t="s">
        <v>7527</v>
      </c>
      <c r="G1330" s="87" t="s">
        <v>7402</v>
      </c>
      <c r="H1330" s="87" t="s">
        <v>7411</v>
      </c>
      <c r="I1330" s="87" t="str">
        <f>+IFERROR(VLOOKUP($H1330,'[2]NHÂN VIÊN'!$B:$C,2,0),"")</f>
        <v>Nguyễn Văn Vinh</v>
      </c>
      <c r="J1330" s="87" t="str">
        <f t="shared" si="23"/>
        <v>GS</v>
      </c>
      <c r="K1330" s="87" t="s">
        <v>570</v>
      </c>
      <c r="L1330" s="87" t="s">
        <v>570</v>
      </c>
      <c r="M1330" s="87" t="str">
        <f>+IFERROR(VLOOKUP($K1330,'[2]NHÂN VIÊN'!$H:$I,2,0),"")</f>
        <v>Dương Thị Kim Hồng</v>
      </c>
      <c r="N1330" s="88" t="s">
        <v>12186</v>
      </c>
      <c r="O1330" s="82"/>
    </row>
    <row r="1331" spans="1:15" x14ac:dyDescent="0.25">
      <c r="A1331" s="87" t="s">
        <v>12324</v>
      </c>
      <c r="B1331" s="86" t="s">
        <v>12323</v>
      </c>
      <c r="C1331" s="87" t="s">
        <v>12325</v>
      </c>
      <c r="D1331" s="87" t="s">
        <v>12326</v>
      </c>
      <c r="E1331" s="87" t="s">
        <v>12185</v>
      </c>
      <c r="F1331" s="87" t="s">
        <v>7410</v>
      </c>
      <c r="G1331" s="87" t="s">
        <v>7402</v>
      </c>
      <c r="H1331" s="87" t="s">
        <v>7411</v>
      </c>
      <c r="I1331" s="87" t="str">
        <f>+IFERROR(VLOOKUP($H1331,'[2]NHÂN VIÊN'!$B:$C,2,0),"")</f>
        <v>Nguyễn Văn Vinh</v>
      </c>
      <c r="J1331" s="87" t="str">
        <f t="shared" si="23"/>
        <v>GS</v>
      </c>
      <c r="K1331" s="87" t="s">
        <v>570</v>
      </c>
      <c r="L1331" s="87" t="s">
        <v>570</v>
      </c>
      <c r="M1331" s="87" t="str">
        <f>+IFERROR(VLOOKUP($K1331,'[2]NHÂN VIÊN'!$H:$I,2,0),"")</f>
        <v>Dương Thị Kim Hồng</v>
      </c>
      <c r="N1331" s="88" t="s">
        <v>12186</v>
      </c>
      <c r="O1331" s="82"/>
    </row>
    <row r="1332" spans="1:15" x14ac:dyDescent="0.25">
      <c r="A1332" s="87" t="s">
        <v>12328</v>
      </c>
      <c r="B1332" s="86" t="s">
        <v>12327</v>
      </c>
      <c r="C1332" s="87" t="s">
        <v>12329</v>
      </c>
      <c r="D1332" s="87" t="s">
        <v>12330</v>
      </c>
      <c r="E1332" s="87" t="s">
        <v>12185</v>
      </c>
      <c r="F1332" s="87" t="s">
        <v>7666</v>
      </c>
      <c r="G1332" s="87" t="s">
        <v>7402</v>
      </c>
      <c r="H1332" s="87" t="s">
        <v>7403</v>
      </c>
      <c r="I1332" s="87" t="str">
        <f>+IFERROR(VLOOKUP($H1332,'[2]NHÂN VIÊN'!$B:$C,2,0),"")</f>
        <v>Hứa Thị Ngọc Thơ</v>
      </c>
      <c r="J1332" s="87" t="str">
        <f t="shared" si="23"/>
        <v>GS</v>
      </c>
      <c r="K1332" s="87" t="s">
        <v>570</v>
      </c>
      <c r="L1332" s="87" t="s">
        <v>570</v>
      </c>
      <c r="M1332" s="87" t="str">
        <f>+IFERROR(VLOOKUP($K1332,'[2]NHÂN VIÊN'!$H:$I,2,0),"")</f>
        <v>Dương Thị Kim Hồng</v>
      </c>
      <c r="N1332" s="88" t="s">
        <v>12186</v>
      </c>
      <c r="O1332" s="82"/>
    </row>
    <row r="1333" spans="1:15" x14ac:dyDescent="0.25">
      <c r="A1333" s="87" t="s">
        <v>12332</v>
      </c>
      <c r="B1333" s="86" t="s">
        <v>12331</v>
      </c>
      <c r="C1333" s="87" t="s">
        <v>12333</v>
      </c>
      <c r="D1333" s="87" t="s">
        <v>12334</v>
      </c>
      <c r="E1333" s="87" t="s">
        <v>12185</v>
      </c>
      <c r="F1333" s="87" t="s">
        <v>7513</v>
      </c>
      <c r="G1333" s="87" t="s">
        <v>7402</v>
      </c>
      <c r="H1333" s="87" t="s">
        <v>7418</v>
      </c>
      <c r="I1333" s="87" t="str">
        <f>+IFERROR(VLOOKUP($H1333,'[2]NHÂN VIÊN'!$B:$C,2,0),"")</f>
        <v>Trần Hạo Nhị</v>
      </c>
      <c r="J1333" s="87" t="str">
        <f t="shared" si="23"/>
        <v>GS</v>
      </c>
      <c r="K1333" s="87" t="s">
        <v>570</v>
      </c>
      <c r="L1333" s="87" t="s">
        <v>570</v>
      </c>
      <c r="M1333" s="87" t="str">
        <f>+IFERROR(VLOOKUP($K1333,'[2]NHÂN VIÊN'!$H:$I,2,0),"")</f>
        <v>Dương Thị Kim Hồng</v>
      </c>
      <c r="N1333" s="88" t="s">
        <v>12186</v>
      </c>
      <c r="O1333" s="82"/>
    </row>
    <row r="1334" spans="1:15" x14ac:dyDescent="0.25">
      <c r="A1334" s="87" t="s">
        <v>12336</v>
      </c>
      <c r="B1334" s="86" t="s">
        <v>12335</v>
      </c>
      <c r="C1334" s="87" t="s">
        <v>12337</v>
      </c>
      <c r="D1334" s="87" t="s">
        <v>12338</v>
      </c>
      <c r="E1334" s="87" t="s">
        <v>12185</v>
      </c>
      <c r="F1334" s="87" t="s">
        <v>7938</v>
      </c>
      <c r="G1334" s="87" t="s">
        <v>7402</v>
      </c>
      <c r="H1334" s="87" t="s">
        <v>7436</v>
      </c>
      <c r="I1334" s="87" t="str">
        <f>+IFERROR(VLOOKUP($H1334,'[2]NHÂN VIÊN'!$B:$C,2,0),"")</f>
        <v>Nguyễn Quốc Thái</v>
      </c>
      <c r="J1334" s="87" t="str">
        <f t="shared" si="23"/>
        <v>GS</v>
      </c>
      <c r="K1334" s="87" t="s">
        <v>570</v>
      </c>
      <c r="L1334" s="87" t="s">
        <v>570</v>
      </c>
      <c r="M1334" s="87" t="str">
        <f>+IFERROR(VLOOKUP($K1334,'[2]NHÂN VIÊN'!$H:$I,2,0),"")</f>
        <v>Dương Thị Kim Hồng</v>
      </c>
      <c r="N1334" s="88" t="s">
        <v>12186</v>
      </c>
      <c r="O1334" s="82"/>
    </row>
    <row r="1335" spans="1:15" x14ac:dyDescent="0.25">
      <c r="A1335" s="87" t="s">
        <v>12340</v>
      </c>
      <c r="B1335" s="86" t="s">
        <v>12339</v>
      </c>
      <c r="C1335" s="87" t="s">
        <v>12341</v>
      </c>
      <c r="D1335" s="87" t="s">
        <v>12342</v>
      </c>
      <c r="E1335" s="87" t="s">
        <v>12185</v>
      </c>
      <c r="F1335" s="87" t="s">
        <v>7401</v>
      </c>
      <c r="G1335" s="87" t="s">
        <v>7402</v>
      </c>
      <c r="H1335" s="87" t="s">
        <v>7403</v>
      </c>
      <c r="I1335" s="87" t="str">
        <f>+IFERROR(VLOOKUP($H1335,'[2]NHÂN VIÊN'!$B:$C,2,0),"")</f>
        <v>Hứa Thị Ngọc Thơ</v>
      </c>
      <c r="J1335" s="87" t="str">
        <f t="shared" si="23"/>
        <v>GS</v>
      </c>
      <c r="K1335" s="87" t="s">
        <v>570</v>
      </c>
      <c r="L1335" s="87" t="s">
        <v>570</v>
      </c>
      <c r="M1335" s="87" t="str">
        <f>+IFERROR(VLOOKUP($K1335,'[2]NHÂN VIÊN'!$H:$I,2,0),"")</f>
        <v>Dương Thị Kim Hồng</v>
      </c>
      <c r="N1335" s="88" t="s">
        <v>12186</v>
      </c>
      <c r="O1335" s="82"/>
    </row>
    <row r="1336" spans="1:15" x14ac:dyDescent="0.25">
      <c r="A1336" s="87" t="s">
        <v>12344</v>
      </c>
      <c r="B1336" s="86" t="s">
        <v>12343</v>
      </c>
      <c r="C1336" s="87" t="s">
        <v>12345</v>
      </c>
      <c r="D1336" s="87" t="s">
        <v>12346</v>
      </c>
      <c r="E1336" s="87" t="s">
        <v>12185</v>
      </c>
      <c r="F1336" s="87" t="s">
        <v>7430</v>
      </c>
      <c r="G1336" s="87" t="s">
        <v>7402</v>
      </c>
      <c r="H1336" s="87" t="s">
        <v>7411</v>
      </c>
      <c r="I1336" s="87" t="str">
        <f>+IFERROR(VLOOKUP($H1336,'[2]NHÂN VIÊN'!$B:$C,2,0),"")</f>
        <v>Nguyễn Văn Vinh</v>
      </c>
      <c r="J1336" s="87" t="str">
        <f t="shared" si="23"/>
        <v>GS</v>
      </c>
      <c r="K1336" s="87" t="s">
        <v>570</v>
      </c>
      <c r="L1336" s="87" t="s">
        <v>570</v>
      </c>
      <c r="M1336" s="87" t="str">
        <f>+IFERROR(VLOOKUP($K1336,'[2]NHÂN VIÊN'!$H:$I,2,0),"")</f>
        <v>Dương Thị Kim Hồng</v>
      </c>
      <c r="N1336" s="88" t="s">
        <v>12186</v>
      </c>
      <c r="O1336" s="82"/>
    </row>
    <row r="1337" spans="1:15" x14ac:dyDescent="0.25">
      <c r="A1337" s="87" t="s">
        <v>12348</v>
      </c>
      <c r="B1337" s="86" t="s">
        <v>12347</v>
      </c>
      <c r="C1337" s="87" t="s">
        <v>12349</v>
      </c>
      <c r="D1337" s="87" t="s">
        <v>12350</v>
      </c>
      <c r="E1337" s="87" t="s">
        <v>12185</v>
      </c>
      <c r="F1337" s="87" t="s">
        <v>7459</v>
      </c>
      <c r="G1337" s="87" t="s">
        <v>7402</v>
      </c>
      <c r="H1337" s="87" t="s">
        <v>7403</v>
      </c>
      <c r="I1337" s="87" t="str">
        <f>+IFERROR(VLOOKUP($H1337,'[2]NHÂN VIÊN'!$B:$C,2,0),"")</f>
        <v>Hứa Thị Ngọc Thơ</v>
      </c>
      <c r="J1337" s="87" t="str">
        <f t="shared" si="23"/>
        <v>GS</v>
      </c>
      <c r="K1337" s="87" t="s">
        <v>570</v>
      </c>
      <c r="L1337" s="87" t="s">
        <v>570</v>
      </c>
      <c r="M1337" s="87" t="str">
        <f>+IFERROR(VLOOKUP($K1337,'[2]NHÂN VIÊN'!$H:$I,2,0),"")</f>
        <v>Dương Thị Kim Hồng</v>
      </c>
      <c r="N1337" s="88" t="s">
        <v>12186</v>
      </c>
      <c r="O1337" s="82"/>
    </row>
    <row r="1338" spans="1:15" x14ac:dyDescent="0.25">
      <c r="A1338" s="87" t="s">
        <v>12352</v>
      </c>
      <c r="B1338" s="86" t="s">
        <v>12351</v>
      </c>
      <c r="C1338" s="87" t="s">
        <v>12353</v>
      </c>
      <c r="D1338" s="87" t="s">
        <v>12354</v>
      </c>
      <c r="E1338" s="87" t="s">
        <v>12185</v>
      </c>
      <c r="F1338" s="87" t="s">
        <v>7938</v>
      </c>
      <c r="G1338" s="87" t="s">
        <v>7402</v>
      </c>
      <c r="H1338" s="87" t="s">
        <v>7436</v>
      </c>
      <c r="I1338" s="87" t="str">
        <f>+IFERROR(VLOOKUP($H1338,'[2]NHÂN VIÊN'!$B:$C,2,0),"")</f>
        <v>Nguyễn Quốc Thái</v>
      </c>
      <c r="J1338" s="87" t="str">
        <f t="shared" si="23"/>
        <v>GS</v>
      </c>
      <c r="K1338" s="87" t="s">
        <v>570</v>
      </c>
      <c r="L1338" s="87" t="s">
        <v>570</v>
      </c>
      <c r="M1338" s="87" t="str">
        <f>+IFERROR(VLOOKUP($K1338,'[2]NHÂN VIÊN'!$H:$I,2,0),"")</f>
        <v>Dương Thị Kim Hồng</v>
      </c>
      <c r="N1338" s="88" t="s">
        <v>12186</v>
      </c>
      <c r="O1338" s="82"/>
    </row>
    <row r="1339" spans="1:15" x14ac:dyDescent="0.25">
      <c r="A1339" s="87" t="s">
        <v>12356</v>
      </c>
      <c r="B1339" s="86" t="s">
        <v>12355</v>
      </c>
      <c r="C1339" s="87" t="s">
        <v>12357</v>
      </c>
      <c r="D1339" s="87" t="s">
        <v>12358</v>
      </c>
      <c r="E1339" s="87" t="s">
        <v>12185</v>
      </c>
      <c r="F1339" s="87" t="s">
        <v>8075</v>
      </c>
      <c r="G1339" s="87" t="s">
        <v>7402</v>
      </c>
      <c r="H1339" s="87" t="s">
        <v>7403</v>
      </c>
      <c r="I1339" s="87" t="str">
        <f>+IFERROR(VLOOKUP($H1339,'[2]NHÂN VIÊN'!$B:$C,2,0),"")</f>
        <v>Hứa Thị Ngọc Thơ</v>
      </c>
      <c r="J1339" s="87" t="str">
        <f t="shared" si="23"/>
        <v>GS</v>
      </c>
      <c r="K1339" s="87" t="s">
        <v>570</v>
      </c>
      <c r="L1339" s="87" t="s">
        <v>570</v>
      </c>
      <c r="M1339" s="87" t="str">
        <f>+IFERROR(VLOOKUP($K1339,'[2]NHÂN VIÊN'!$H:$I,2,0),"")</f>
        <v>Dương Thị Kim Hồng</v>
      </c>
      <c r="N1339" s="88" t="s">
        <v>12186</v>
      </c>
      <c r="O1339" s="82"/>
    </row>
    <row r="1340" spans="1:15" x14ac:dyDescent="0.25">
      <c r="A1340" s="87" t="s">
        <v>12360</v>
      </c>
      <c r="B1340" s="86" t="s">
        <v>12359</v>
      </c>
      <c r="C1340" s="87" t="s">
        <v>12361</v>
      </c>
      <c r="D1340" s="87" t="s">
        <v>12362</v>
      </c>
      <c r="E1340" s="87" t="s">
        <v>12185</v>
      </c>
      <c r="F1340" s="87" t="s">
        <v>7442</v>
      </c>
      <c r="G1340" s="87" t="s">
        <v>7402</v>
      </c>
      <c r="H1340" s="87" t="s">
        <v>7403</v>
      </c>
      <c r="I1340" s="87" t="str">
        <f>+IFERROR(VLOOKUP($H1340,'[2]NHÂN VIÊN'!$B:$C,2,0),"")</f>
        <v>Hứa Thị Ngọc Thơ</v>
      </c>
      <c r="J1340" s="87" t="str">
        <f t="shared" si="23"/>
        <v>GS</v>
      </c>
      <c r="K1340" s="87" t="s">
        <v>570</v>
      </c>
      <c r="L1340" s="87" t="s">
        <v>570</v>
      </c>
      <c r="M1340" s="87" t="str">
        <f>+IFERROR(VLOOKUP($K1340,'[2]NHÂN VIÊN'!$H:$I,2,0),"")</f>
        <v>Dương Thị Kim Hồng</v>
      </c>
      <c r="N1340" s="88" t="s">
        <v>12186</v>
      </c>
      <c r="O1340" s="82"/>
    </row>
    <row r="1341" spans="1:15" x14ac:dyDescent="0.25">
      <c r="A1341" s="87" t="s">
        <v>12364</v>
      </c>
      <c r="B1341" s="86" t="s">
        <v>12363</v>
      </c>
      <c r="C1341" s="87" t="s">
        <v>12365</v>
      </c>
      <c r="D1341" s="87" t="s">
        <v>12366</v>
      </c>
      <c r="E1341" s="87" t="s">
        <v>12185</v>
      </c>
      <c r="F1341" s="87" t="s">
        <v>7430</v>
      </c>
      <c r="G1341" s="87" t="s">
        <v>7402</v>
      </c>
      <c r="H1341" s="87" t="s">
        <v>7411</v>
      </c>
      <c r="I1341" s="87" t="str">
        <f>+IFERROR(VLOOKUP($H1341,'[2]NHÂN VIÊN'!$B:$C,2,0),"")</f>
        <v>Nguyễn Văn Vinh</v>
      </c>
      <c r="J1341" s="87" t="str">
        <f t="shared" si="23"/>
        <v>GS</v>
      </c>
      <c r="K1341" s="87" t="s">
        <v>570</v>
      </c>
      <c r="L1341" s="87" t="s">
        <v>570</v>
      </c>
      <c r="M1341" s="87" t="str">
        <f>+IFERROR(VLOOKUP($K1341,'[2]NHÂN VIÊN'!$H:$I,2,0),"")</f>
        <v>Dương Thị Kim Hồng</v>
      </c>
      <c r="N1341" s="88" t="s">
        <v>12186</v>
      </c>
      <c r="O1341" s="82"/>
    </row>
    <row r="1342" spans="1:15" x14ac:dyDescent="0.25">
      <c r="A1342" s="87" t="s">
        <v>12368</v>
      </c>
      <c r="B1342" s="86" t="s">
        <v>12367</v>
      </c>
      <c r="C1342" s="87" t="s">
        <v>12369</v>
      </c>
      <c r="D1342" s="87" t="s">
        <v>12370</v>
      </c>
      <c r="E1342" s="87" t="s">
        <v>12185</v>
      </c>
      <c r="F1342" s="87" t="s">
        <v>7938</v>
      </c>
      <c r="G1342" s="87" t="s">
        <v>7402</v>
      </c>
      <c r="H1342" s="87" t="s">
        <v>7436</v>
      </c>
      <c r="I1342" s="87" t="str">
        <f>+IFERROR(VLOOKUP($H1342,'[2]NHÂN VIÊN'!$B:$C,2,0),"")</f>
        <v>Nguyễn Quốc Thái</v>
      </c>
      <c r="J1342" s="87" t="str">
        <f t="shared" si="23"/>
        <v>GS</v>
      </c>
      <c r="K1342" s="87" t="s">
        <v>570</v>
      </c>
      <c r="L1342" s="87" t="s">
        <v>570</v>
      </c>
      <c r="M1342" s="87" t="str">
        <f>+IFERROR(VLOOKUP($K1342,'[2]NHÂN VIÊN'!$H:$I,2,0),"")</f>
        <v>Dương Thị Kim Hồng</v>
      </c>
      <c r="N1342" s="88" t="s">
        <v>12186</v>
      </c>
      <c r="O1342" s="82"/>
    </row>
    <row r="1343" spans="1:15" x14ac:dyDescent="0.25">
      <c r="A1343" s="87" t="s">
        <v>12372</v>
      </c>
      <c r="B1343" s="86" t="s">
        <v>12371</v>
      </c>
      <c r="C1343" s="87" t="s">
        <v>12373</v>
      </c>
      <c r="D1343" s="87" t="s">
        <v>12374</v>
      </c>
      <c r="E1343" s="87" t="s">
        <v>12185</v>
      </c>
      <c r="F1343" s="87" t="s">
        <v>7938</v>
      </c>
      <c r="G1343" s="87" t="s">
        <v>7402</v>
      </c>
      <c r="H1343" s="87" t="s">
        <v>7436</v>
      </c>
      <c r="I1343" s="87" t="str">
        <f>+IFERROR(VLOOKUP($H1343,'[2]NHÂN VIÊN'!$B:$C,2,0),"")</f>
        <v>Nguyễn Quốc Thái</v>
      </c>
      <c r="J1343" s="87" t="str">
        <f t="shared" ref="J1343:J1406" si="24">+LEFT($B1343,2)</f>
        <v>GS</v>
      </c>
      <c r="K1343" s="87" t="s">
        <v>570</v>
      </c>
      <c r="L1343" s="87" t="s">
        <v>570</v>
      </c>
      <c r="M1343" s="87" t="str">
        <f>+IFERROR(VLOOKUP($K1343,'[2]NHÂN VIÊN'!$H:$I,2,0),"")</f>
        <v>Dương Thị Kim Hồng</v>
      </c>
      <c r="N1343" s="88" t="s">
        <v>12186</v>
      </c>
      <c r="O1343" s="82"/>
    </row>
    <row r="1344" spans="1:15" x14ac:dyDescent="0.25">
      <c r="A1344" s="87" t="s">
        <v>12376</v>
      </c>
      <c r="B1344" s="86" t="s">
        <v>12375</v>
      </c>
      <c r="C1344" s="87" t="s">
        <v>12377</v>
      </c>
      <c r="D1344" s="87" t="s">
        <v>12378</v>
      </c>
      <c r="E1344" s="87" t="s">
        <v>12185</v>
      </c>
      <c r="F1344" s="87" t="s">
        <v>7410</v>
      </c>
      <c r="G1344" s="87" t="s">
        <v>7402</v>
      </c>
      <c r="H1344" s="87" t="s">
        <v>7411</v>
      </c>
      <c r="I1344" s="87" t="str">
        <f>+IFERROR(VLOOKUP($H1344,'[2]NHÂN VIÊN'!$B:$C,2,0),"")</f>
        <v>Nguyễn Văn Vinh</v>
      </c>
      <c r="J1344" s="87" t="str">
        <f t="shared" si="24"/>
        <v>GS</v>
      </c>
      <c r="K1344" s="87" t="s">
        <v>570</v>
      </c>
      <c r="L1344" s="87" t="s">
        <v>570</v>
      </c>
      <c r="M1344" s="87" t="str">
        <f>+IFERROR(VLOOKUP($K1344,'[2]NHÂN VIÊN'!$H:$I,2,0),"")</f>
        <v>Dương Thị Kim Hồng</v>
      </c>
      <c r="N1344" s="88" t="s">
        <v>12186</v>
      </c>
      <c r="O1344" s="82"/>
    </row>
    <row r="1345" spans="1:15" x14ac:dyDescent="0.25">
      <c r="A1345" s="87" t="s">
        <v>12380</v>
      </c>
      <c r="B1345" s="86" t="s">
        <v>12379</v>
      </c>
      <c r="C1345" s="87" t="s">
        <v>12381</v>
      </c>
      <c r="D1345" s="87" t="s">
        <v>12382</v>
      </c>
      <c r="E1345" s="87" t="s">
        <v>12185</v>
      </c>
      <c r="F1345" s="87" t="s">
        <v>7401</v>
      </c>
      <c r="G1345" s="87" t="s">
        <v>7402</v>
      </c>
      <c r="H1345" s="87" t="s">
        <v>7403</v>
      </c>
      <c r="I1345" s="87" t="str">
        <f>+IFERROR(VLOOKUP($H1345,'[2]NHÂN VIÊN'!$B:$C,2,0),"")</f>
        <v>Hứa Thị Ngọc Thơ</v>
      </c>
      <c r="J1345" s="87" t="str">
        <f t="shared" si="24"/>
        <v>GS</v>
      </c>
      <c r="K1345" s="87" t="s">
        <v>570</v>
      </c>
      <c r="L1345" s="87" t="s">
        <v>570</v>
      </c>
      <c r="M1345" s="87" t="str">
        <f>+IFERROR(VLOOKUP($K1345,'[2]NHÂN VIÊN'!$H:$I,2,0),"")</f>
        <v>Dương Thị Kim Hồng</v>
      </c>
      <c r="N1345" s="88" t="s">
        <v>12186</v>
      </c>
      <c r="O1345" s="82"/>
    </row>
    <row r="1346" spans="1:15" x14ac:dyDescent="0.25">
      <c r="A1346" s="87" t="s">
        <v>12384</v>
      </c>
      <c r="B1346" s="86" t="s">
        <v>12383</v>
      </c>
      <c r="C1346" s="87" t="s">
        <v>12385</v>
      </c>
      <c r="D1346" s="87" t="s">
        <v>12386</v>
      </c>
      <c r="E1346" s="87" t="s">
        <v>12185</v>
      </c>
      <c r="F1346" s="87" t="s">
        <v>7410</v>
      </c>
      <c r="G1346" s="87" t="s">
        <v>7402</v>
      </c>
      <c r="H1346" s="87" t="s">
        <v>7411</v>
      </c>
      <c r="I1346" s="87" t="str">
        <f>+IFERROR(VLOOKUP($H1346,'[2]NHÂN VIÊN'!$B:$C,2,0),"")</f>
        <v>Nguyễn Văn Vinh</v>
      </c>
      <c r="J1346" s="87" t="str">
        <f t="shared" si="24"/>
        <v>GS</v>
      </c>
      <c r="K1346" s="87" t="s">
        <v>570</v>
      </c>
      <c r="L1346" s="87" t="s">
        <v>570</v>
      </c>
      <c r="M1346" s="87" t="str">
        <f>+IFERROR(VLOOKUP($K1346,'[2]NHÂN VIÊN'!$H:$I,2,0),"")</f>
        <v>Dương Thị Kim Hồng</v>
      </c>
      <c r="N1346" s="88" t="s">
        <v>12186</v>
      </c>
      <c r="O1346" s="82"/>
    </row>
    <row r="1347" spans="1:15" x14ac:dyDescent="0.25">
      <c r="A1347" s="87" t="s">
        <v>12388</v>
      </c>
      <c r="B1347" s="86" t="s">
        <v>12387</v>
      </c>
      <c r="C1347" s="87" t="s">
        <v>12389</v>
      </c>
      <c r="D1347" s="87" t="s">
        <v>12390</v>
      </c>
      <c r="E1347" s="87" t="s">
        <v>12185</v>
      </c>
      <c r="F1347" s="87" t="s">
        <v>7410</v>
      </c>
      <c r="G1347" s="87" t="s">
        <v>7402</v>
      </c>
      <c r="H1347" s="87" t="s">
        <v>7411</v>
      </c>
      <c r="I1347" s="87" t="str">
        <f>+IFERROR(VLOOKUP($H1347,'[2]NHÂN VIÊN'!$B:$C,2,0),"")</f>
        <v>Nguyễn Văn Vinh</v>
      </c>
      <c r="J1347" s="87" t="str">
        <f t="shared" si="24"/>
        <v>GS</v>
      </c>
      <c r="K1347" s="87" t="s">
        <v>570</v>
      </c>
      <c r="L1347" s="87" t="s">
        <v>570</v>
      </c>
      <c r="M1347" s="87" t="str">
        <f>+IFERROR(VLOOKUP($K1347,'[2]NHÂN VIÊN'!$H:$I,2,0),"")</f>
        <v>Dương Thị Kim Hồng</v>
      </c>
      <c r="N1347" s="88" t="s">
        <v>12186</v>
      </c>
      <c r="O1347" s="82"/>
    </row>
    <row r="1348" spans="1:15" x14ac:dyDescent="0.25">
      <c r="A1348" s="87" t="s">
        <v>12392</v>
      </c>
      <c r="B1348" s="86" t="s">
        <v>12391</v>
      </c>
      <c r="C1348" s="87" t="s">
        <v>12393</v>
      </c>
      <c r="D1348" s="87" t="s">
        <v>12394</v>
      </c>
      <c r="E1348" s="87" t="s">
        <v>12185</v>
      </c>
      <c r="F1348" s="87" t="s">
        <v>8075</v>
      </c>
      <c r="G1348" s="87" t="s">
        <v>7402</v>
      </c>
      <c r="H1348" s="87" t="s">
        <v>7403</v>
      </c>
      <c r="I1348" s="87" t="str">
        <f>+IFERROR(VLOOKUP($H1348,'[2]NHÂN VIÊN'!$B:$C,2,0),"")</f>
        <v>Hứa Thị Ngọc Thơ</v>
      </c>
      <c r="J1348" s="87" t="str">
        <f t="shared" si="24"/>
        <v>GS</v>
      </c>
      <c r="K1348" s="87" t="s">
        <v>570</v>
      </c>
      <c r="L1348" s="87" t="s">
        <v>570</v>
      </c>
      <c r="M1348" s="87" t="str">
        <f>+IFERROR(VLOOKUP($K1348,'[2]NHÂN VIÊN'!$H:$I,2,0),"")</f>
        <v>Dương Thị Kim Hồng</v>
      </c>
      <c r="N1348" s="88" t="s">
        <v>12186</v>
      </c>
      <c r="O1348" s="82"/>
    </row>
    <row r="1349" spans="1:15" x14ac:dyDescent="0.25">
      <c r="A1349" s="87" t="s">
        <v>12396</v>
      </c>
      <c r="B1349" s="86" t="s">
        <v>12395</v>
      </c>
      <c r="C1349" s="87" t="s">
        <v>12397</v>
      </c>
      <c r="D1349" s="87" t="s">
        <v>12398</v>
      </c>
      <c r="E1349" s="87" t="s">
        <v>12185</v>
      </c>
      <c r="F1349" s="87" t="s">
        <v>7410</v>
      </c>
      <c r="G1349" s="87" t="s">
        <v>7402</v>
      </c>
      <c r="H1349" s="87" t="s">
        <v>7411</v>
      </c>
      <c r="I1349" s="87" t="str">
        <f>+IFERROR(VLOOKUP($H1349,'[2]NHÂN VIÊN'!$B:$C,2,0),"")</f>
        <v>Nguyễn Văn Vinh</v>
      </c>
      <c r="J1349" s="87" t="str">
        <f t="shared" si="24"/>
        <v>GS</v>
      </c>
      <c r="K1349" s="87" t="s">
        <v>570</v>
      </c>
      <c r="L1349" s="87" t="s">
        <v>570</v>
      </c>
      <c r="M1349" s="87" t="str">
        <f>+IFERROR(VLOOKUP($K1349,'[2]NHÂN VIÊN'!$H:$I,2,0),"")</f>
        <v>Dương Thị Kim Hồng</v>
      </c>
      <c r="N1349" s="88" t="s">
        <v>12186</v>
      </c>
      <c r="O1349" s="82"/>
    </row>
    <row r="1350" spans="1:15" x14ac:dyDescent="0.25">
      <c r="A1350" s="87" t="s">
        <v>12400</v>
      </c>
      <c r="B1350" s="86" t="s">
        <v>12399</v>
      </c>
      <c r="C1350" s="87" t="s">
        <v>12401</v>
      </c>
      <c r="D1350" s="87" t="s">
        <v>12402</v>
      </c>
      <c r="E1350" s="87" t="s">
        <v>12185</v>
      </c>
      <c r="F1350" s="87" t="s">
        <v>7666</v>
      </c>
      <c r="G1350" s="87" t="s">
        <v>7402</v>
      </c>
      <c r="H1350" s="87" t="s">
        <v>7403</v>
      </c>
      <c r="I1350" s="87" t="str">
        <f>+IFERROR(VLOOKUP($H1350,'[2]NHÂN VIÊN'!$B:$C,2,0),"")</f>
        <v>Hứa Thị Ngọc Thơ</v>
      </c>
      <c r="J1350" s="87" t="str">
        <f t="shared" si="24"/>
        <v>GS</v>
      </c>
      <c r="K1350" s="87" t="s">
        <v>570</v>
      </c>
      <c r="L1350" s="87" t="s">
        <v>570</v>
      </c>
      <c r="M1350" s="87" t="str">
        <f>+IFERROR(VLOOKUP($K1350,'[2]NHÂN VIÊN'!$H:$I,2,0),"")</f>
        <v>Dương Thị Kim Hồng</v>
      </c>
      <c r="N1350" s="88" t="s">
        <v>12186</v>
      </c>
      <c r="O1350" s="82"/>
    </row>
    <row r="1351" spans="1:15" x14ac:dyDescent="0.25">
      <c r="A1351" s="87" t="s">
        <v>12404</v>
      </c>
      <c r="B1351" s="86" t="s">
        <v>12403</v>
      </c>
      <c r="C1351" s="87" t="s">
        <v>12405</v>
      </c>
      <c r="D1351" s="87" t="s">
        <v>12406</v>
      </c>
      <c r="E1351" s="87" t="s">
        <v>12185</v>
      </c>
      <c r="F1351" s="87" t="s">
        <v>7410</v>
      </c>
      <c r="G1351" s="87" t="s">
        <v>7402</v>
      </c>
      <c r="H1351" s="87" t="s">
        <v>7411</v>
      </c>
      <c r="I1351" s="87" t="str">
        <f>+IFERROR(VLOOKUP($H1351,'[2]NHÂN VIÊN'!$B:$C,2,0),"")</f>
        <v>Nguyễn Văn Vinh</v>
      </c>
      <c r="J1351" s="87" t="str">
        <f t="shared" si="24"/>
        <v>GS</v>
      </c>
      <c r="K1351" s="87" t="s">
        <v>570</v>
      </c>
      <c r="L1351" s="87" t="s">
        <v>570</v>
      </c>
      <c r="M1351" s="87" t="str">
        <f>+IFERROR(VLOOKUP($K1351,'[2]NHÂN VIÊN'!$H:$I,2,0),"")</f>
        <v>Dương Thị Kim Hồng</v>
      </c>
      <c r="N1351" s="88" t="s">
        <v>12186</v>
      </c>
      <c r="O1351" s="82"/>
    </row>
    <row r="1352" spans="1:15" x14ac:dyDescent="0.25">
      <c r="A1352" s="87" t="s">
        <v>12408</v>
      </c>
      <c r="B1352" s="86" t="s">
        <v>12407</v>
      </c>
      <c r="C1352" s="87" t="s">
        <v>12409</v>
      </c>
      <c r="D1352" s="87" t="s">
        <v>12410</v>
      </c>
      <c r="E1352" s="87" t="s">
        <v>12185</v>
      </c>
      <c r="F1352" s="87" t="s">
        <v>7938</v>
      </c>
      <c r="G1352" s="87" t="s">
        <v>7402</v>
      </c>
      <c r="H1352" s="87" t="s">
        <v>7436</v>
      </c>
      <c r="I1352" s="87" t="str">
        <f>+IFERROR(VLOOKUP($H1352,'[2]NHÂN VIÊN'!$B:$C,2,0),"")</f>
        <v>Nguyễn Quốc Thái</v>
      </c>
      <c r="J1352" s="87" t="str">
        <f t="shared" si="24"/>
        <v>GS</v>
      </c>
      <c r="K1352" s="87" t="s">
        <v>570</v>
      </c>
      <c r="L1352" s="87" t="s">
        <v>570</v>
      </c>
      <c r="M1352" s="87" t="str">
        <f>+IFERROR(VLOOKUP($K1352,'[2]NHÂN VIÊN'!$H:$I,2,0),"")</f>
        <v>Dương Thị Kim Hồng</v>
      </c>
      <c r="N1352" s="88" t="s">
        <v>12186</v>
      </c>
      <c r="O1352" s="82"/>
    </row>
    <row r="1353" spans="1:15" x14ac:dyDescent="0.25">
      <c r="A1353" s="87" t="s">
        <v>12412</v>
      </c>
      <c r="B1353" s="86" t="s">
        <v>12411</v>
      </c>
      <c r="C1353" s="87" t="s">
        <v>12413</v>
      </c>
      <c r="D1353" s="87" t="s">
        <v>12414</v>
      </c>
      <c r="E1353" s="87" t="s">
        <v>12185</v>
      </c>
      <c r="F1353" s="87" t="s">
        <v>7490</v>
      </c>
      <c r="G1353" s="87" t="s">
        <v>7402</v>
      </c>
      <c r="H1353" s="87" t="s">
        <v>7418</v>
      </c>
      <c r="I1353" s="87" t="str">
        <f>+IFERROR(VLOOKUP($H1353,'[2]NHÂN VIÊN'!$B:$C,2,0),"")</f>
        <v>Trần Hạo Nhị</v>
      </c>
      <c r="J1353" s="87" t="str">
        <f t="shared" si="24"/>
        <v>GS</v>
      </c>
      <c r="K1353" s="87" t="s">
        <v>570</v>
      </c>
      <c r="L1353" s="87" t="s">
        <v>570</v>
      </c>
      <c r="M1353" s="87" t="str">
        <f>+IFERROR(VLOOKUP($K1353,'[2]NHÂN VIÊN'!$H:$I,2,0),"")</f>
        <v>Dương Thị Kim Hồng</v>
      </c>
      <c r="N1353" s="88" t="s">
        <v>12186</v>
      </c>
      <c r="O1353" s="82"/>
    </row>
    <row r="1354" spans="1:15" x14ac:dyDescent="0.25">
      <c r="A1354" s="87" t="s">
        <v>12416</v>
      </c>
      <c r="B1354" s="86" t="s">
        <v>12415</v>
      </c>
      <c r="C1354" s="87" t="s">
        <v>12417</v>
      </c>
      <c r="D1354" s="87" t="s">
        <v>12418</v>
      </c>
      <c r="E1354" s="87" t="s">
        <v>12185</v>
      </c>
      <c r="F1354" s="87" t="s">
        <v>7410</v>
      </c>
      <c r="G1354" s="87" t="s">
        <v>7402</v>
      </c>
      <c r="H1354" s="87" t="s">
        <v>7411</v>
      </c>
      <c r="I1354" s="87" t="str">
        <f>+IFERROR(VLOOKUP($H1354,'[2]NHÂN VIÊN'!$B:$C,2,0),"")</f>
        <v>Nguyễn Văn Vinh</v>
      </c>
      <c r="J1354" s="87" t="str">
        <f t="shared" si="24"/>
        <v>GS</v>
      </c>
      <c r="K1354" s="87" t="s">
        <v>570</v>
      </c>
      <c r="L1354" s="87" t="s">
        <v>570</v>
      </c>
      <c r="M1354" s="87" t="str">
        <f>+IFERROR(VLOOKUP($K1354,'[2]NHÂN VIÊN'!$H:$I,2,0),"")</f>
        <v>Dương Thị Kim Hồng</v>
      </c>
      <c r="N1354" s="88" t="s">
        <v>12186</v>
      </c>
      <c r="O1354" s="82"/>
    </row>
    <row r="1355" spans="1:15" x14ac:dyDescent="0.25">
      <c r="A1355" s="87" t="s">
        <v>12420</v>
      </c>
      <c r="B1355" s="86" t="s">
        <v>12419</v>
      </c>
      <c r="C1355" s="87" t="s">
        <v>12421</v>
      </c>
      <c r="D1355" s="87" t="s">
        <v>12422</v>
      </c>
      <c r="E1355" s="87" t="s">
        <v>12185</v>
      </c>
      <c r="F1355" s="87" t="s">
        <v>7417</v>
      </c>
      <c r="G1355" s="87" t="s">
        <v>7402</v>
      </c>
      <c r="H1355" s="87" t="s">
        <v>7418</v>
      </c>
      <c r="I1355" s="87" t="str">
        <f>+IFERROR(VLOOKUP($H1355,'[2]NHÂN VIÊN'!$B:$C,2,0),"")</f>
        <v>Trần Hạo Nhị</v>
      </c>
      <c r="J1355" s="87" t="str">
        <f t="shared" si="24"/>
        <v>GS</v>
      </c>
      <c r="K1355" s="87" t="s">
        <v>570</v>
      </c>
      <c r="L1355" s="87" t="s">
        <v>570</v>
      </c>
      <c r="M1355" s="87" t="str">
        <f>+IFERROR(VLOOKUP($K1355,'[2]NHÂN VIÊN'!$H:$I,2,0),"")</f>
        <v>Dương Thị Kim Hồng</v>
      </c>
      <c r="N1355" s="88" t="s">
        <v>12186</v>
      </c>
      <c r="O1355" s="82"/>
    </row>
    <row r="1356" spans="1:15" x14ac:dyDescent="0.25">
      <c r="A1356" s="87" t="s">
        <v>12424</v>
      </c>
      <c r="B1356" s="86" t="s">
        <v>12423</v>
      </c>
      <c r="C1356" s="87" t="s">
        <v>12425</v>
      </c>
      <c r="D1356" s="87" t="s">
        <v>12426</v>
      </c>
      <c r="E1356" s="87" t="s">
        <v>12185</v>
      </c>
      <c r="F1356" s="87" t="s">
        <v>7442</v>
      </c>
      <c r="G1356" s="87" t="s">
        <v>7402</v>
      </c>
      <c r="H1356" s="87" t="s">
        <v>7403</v>
      </c>
      <c r="I1356" s="87" t="str">
        <f>+IFERROR(VLOOKUP($H1356,'[2]NHÂN VIÊN'!$B:$C,2,0),"")</f>
        <v>Hứa Thị Ngọc Thơ</v>
      </c>
      <c r="J1356" s="87" t="str">
        <f t="shared" si="24"/>
        <v>GS</v>
      </c>
      <c r="K1356" s="87" t="s">
        <v>570</v>
      </c>
      <c r="L1356" s="87" t="s">
        <v>570</v>
      </c>
      <c r="M1356" s="87" t="str">
        <f>+IFERROR(VLOOKUP($K1356,'[2]NHÂN VIÊN'!$H:$I,2,0),"")</f>
        <v>Dương Thị Kim Hồng</v>
      </c>
      <c r="N1356" s="88" t="s">
        <v>12186</v>
      </c>
      <c r="O1356" s="82"/>
    </row>
    <row r="1357" spans="1:15" x14ac:dyDescent="0.25">
      <c r="A1357" s="87" t="s">
        <v>12428</v>
      </c>
      <c r="B1357" s="86" t="s">
        <v>12427</v>
      </c>
      <c r="C1357" s="87" t="s">
        <v>12429</v>
      </c>
      <c r="D1357" s="87" t="s">
        <v>12430</v>
      </c>
      <c r="E1357" s="87" t="s">
        <v>12185</v>
      </c>
      <c r="F1357" s="87" t="s">
        <v>7938</v>
      </c>
      <c r="G1357" s="87" t="s">
        <v>7402</v>
      </c>
      <c r="H1357" s="87" t="s">
        <v>7436</v>
      </c>
      <c r="I1357" s="87" t="str">
        <f>+IFERROR(VLOOKUP($H1357,'[2]NHÂN VIÊN'!$B:$C,2,0),"")</f>
        <v>Nguyễn Quốc Thái</v>
      </c>
      <c r="J1357" s="87" t="str">
        <f t="shared" si="24"/>
        <v>GS</v>
      </c>
      <c r="K1357" s="87" t="s">
        <v>570</v>
      </c>
      <c r="L1357" s="87" t="s">
        <v>570</v>
      </c>
      <c r="M1357" s="87" t="str">
        <f>+IFERROR(VLOOKUP($K1357,'[2]NHÂN VIÊN'!$H:$I,2,0),"")</f>
        <v>Dương Thị Kim Hồng</v>
      </c>
      <c r="N1357" s="88" t="s">
        <v>12186</v>
      </c>
      <c r="O1357" s="82"/>
    </row>
    <row r="1358" spans="1:15" x14ac:dyDescent="0.25">
      <c r="A1358" s="87" t="s">
        <v>12432</v>
      </c>
      <c r="B1358" s="86" t="s">
        <v>12431</v>
      </c>
      <c r="C1358" s="87" t="s">
        <v>12433</v>
      </c>
      <c r="D1358" s="87" t="s">
        <v>12434</v>
      </c>
      <c r="E1358" s="87" t="s">
        <v>12185</v>
      </c>
      <c r="F1358" s="87" t="s">
        <v>7410</v>
      </c>
      <c r="G1358" s="87" t="s">
        <v>7402</v>
      </c>
      <c r="H1358" s="87" t="s">
        <v>7411</v>
      </c>
      <c r="I1358" s="87" t="str">
        <f>+IFERROR(VLOOKUP($H1358,'[2]NHÂN VIÊN'!$B:$C,2,0),"")</f>
        <v>Nguyễn Văn Vinh</v>
      </c>
      <c r="J1358" s="87" t="str">
        <f t="shared" si="24"/>
        <v>GS</v>
      </c>
      <c r="K1358" s="87" t="s">
        <v>570</v>
      </c>
      <c r="L1358" s="87" t="s">
        <v>570</v>
      </c>
      <c r="M1358" s="87" t="str">
        <f>+IFERROR(VLOOKUP($K1358,'[2]NHÂN VIÊN'!$H:$I,2,0),"")</f>
        <v>Dương Thị Kim Hồng</v>
      </c>
      <c r="N1358" s="88" t="s">
        <v>12186</v>
      </c>
      <c r="O1358" s="82"/>
    </row>
    <row r="1359" spans="1:15" x14ac:dyDescent="0.25">
      <c r="A1359" s="87" t="s">
        <v>12436</v>
      </c>
      <c r="B1359" s="86" t="s">
        <v>12435</v>
      </c>
      <c r="C1359" s="87" t="s">
        <v>12437</v>
      </c>
      <c r="D1359" s="87" t="s">
        <v>12438</v>
      </c>
      <c r="E1359" s="87" t="s">
        <v>12185</v>
      </c>
      <c r="F1359" s="87" t="s">
        <v>7410</v>
      </c>
      <c r="G1359" s="87" t="s">
        <v>7402</v>
      </c>
      <c r="H1359" s="87" t="s">
        <v>7411</v>
      </c>
      <c r="I1359" s="87" t="str">
        <f>+IFERROR(VLOOKUP($H1359,'[2]NHÂN VIÊN'!$B:$C,2,0),"")</f>
        <v>Nguyễn Văn Vinh</v>
      </c>
      <c r="J1359" s="87" t="str">
        <f t="shared" si="24"/>
        <v>GS</v>
      </c>
      <c r="K1359" s="87" t="s">
        <v>570</v>
      </c>
      <c r="L1359" s="87" t="s">
        <v>570</v>
      </c>
      <c r="M1359" s="87" t="str">
        <f>+IFERROR(VLOOKUP($K1359,'[2]NHÂN VIÊN'!$H:$I,2,0),"")</f>
        <v>Dương Thị Kim Hồng</v>
      </c>
      <c r="N1359" s="88" t="s">
        <v>12186</v>
      </c>
      <c r="O1359" s="82"/>
    </row>
    <row r="1360" spans="1:15" x14ac:dyDescent="0.25">
      <c r="A1360" s="87" t="s">
        <v>12440</v>
      </c>
      <c r="B1360" s="86" t="s">
        <v>12439</v>
      </c>
      <c r="C1360" s="87" t="s">
        <v>12441</v>
      </c>
      <c r="D1360" s="87" t="s">
        <v>12442</v>
      </c>
      <c r="E1360" s="87" t="s">
        <v>12185</v>
      </c>
      <c r="F1360" s="87" t="s">
        <v>7442</v>
      </c>
      <c r="G1360" s="87" t="s">
        <v>7402</v>
      </c>
      <c r="H1360" s="87" t="s">
        <v>7403</v>
      </c>
      <c r="I1360" s="87" t="str">
        <f>+IFERROR(VLOOKUP($H1360,'[2]NHÂN VIÊN'!$B:$C,2,0),"")</f>
        <v>Hứa Thị Ngọc Thơ</v>
      </c>
      <c r="J1360" s="87" t="str">
        <f t="shared" si="24"/>
        <v>GS</v>
      </c>
      <c r="K1360" s="87" t="s">
        <v>570</v>
      </c>
      <c r="L1360" s="87" t="s">
        <v>570</v>
      </c>
      <c r="M1360" s="87" t="str">
        <f>+IFERROR(VLOOKUP($K1360,'[2]NHÂN VIÊN'!$H:$I,2,0),"")</f>
        <v>Dương Thị Kim Hồng</v>
      </c>
      <c r="N1360" s="88" t="s">
        <v>12186</v>
      </c>
      <c r="O1360" s="82"/>
    </row>
    <row r="1361" spans="1:15" x14ac:dyDescent="0.25">
      <c r="A1361" s="87" t="s">
        <v>12444</v>
      </c>
      <c r="B1361" s="86" t="s">
        <v>12443</v>
      </c>
      <c r="C1361" s="87" t="s">
        <v>12445</v>
      </c>
      <c r="D1361" s="87" t="s">
        <v>12446</v>
      </c>
      <c r="E1361" s="87" t="s">
        <v>12185</v>
      </c>
      <c r="F1361" s="87" t="s">
        <v>7424</v>
      </c>
      <c r="G1361" s="87" t="s">
        <v>7424</v>
      </c>
      <c r="H1361" s="87" t="s">
        <v>7425</v>
      </c>
      <c r="I1361" s="87" t="str">
        <f>+IFERROR(VLOOKUP($H1361,'[2]NHÂN VIÊN'!$B:$C,2,0),"")</f>
        <v>Trần Cao Hoàng Tâm</v>
      </c>
      <c r="J1361" s="87" t="str">
        <f t="shared" si="24"/>
        <v>GS</v>
      </c>
      <c r="K1361" s="87" t="s">
        <v>570</v>
      </c>
      <c r="L1361" s="87" t="s">
        <v>570</v>
      </c>
      <c r="M1361" s="87" t="str">
        <f>+IFERROR(VLOOKUP($K1361,'[2]NHÂN VIÊN'!$H:$I,2,0),"")</f>
        <v>Dương Thị Kim Hồng</v>
      </c>
      <c r="N1361" s="88" t="s">
        <v>12186</v>
      </c>
      <c r="O1361" s="82"/>
    </row>
    <row r="1362" spans="1:15" x14ac:dyDescent="0.25">
      <c r="A1362" s="87" t="s">
        <v>12448</v>
      </c>
      <c r="B1362" s="86" t="s">
        <v>12447</v>
      </c>
      <c r="C1362" s="87" t="s">
        <v>12449</v>
      </c>
      <c r="D1362" s="87" t="s">
        <v>12450</v>
      </c>
      <c r="E1362" s="87" t="s">
        <v>12185</v>
      </c>
      <c r="F1362" s="87" t="s">
        <v>7527</v>
      </c>
      <c r="G1362" s="87" t="s">
        <v>7402</v>
      </c>
      <c r="H1362" s="87" t="s">
        <v>7411</v>
      </c>
      <c r="I1362" s="87" t="str">
        <f>+IFERROR(VLOOKUP($H1362,'[2]NHÂN VIÊN'!$B:$C,2,0),"")</f>
        <v>Nguyễn Văn Vinh</v>
      </c>
      <c r="J1362" s="87" t="str">
        <f t="shared" si="24"/>
        <v>GS</v>
      </c>
      <c r="K1362" s="87" t="s">
        <v>570</v>
      </c>
      <c r="L1362" s="87" t="s">
        <v>570</v>
      </c>
      <c r="M1362" s="87" t="str">
        <f>+IFERROR(VLOOKUP($K1362,'[2]NHÂN VIÊN'!$H:$I,2,0),"")</f>
        <v>Dương Thị Kim Hồng</v>
      </c>
      <c r="N1362" s="88" t="s">
        <v>12186</v>
      </c>
      <c r="O1362" s="82"/>
    </row>
    <row r="1363" spans="1:15" x14ac:dyDescent="0.25">
      <c r="A1363" s="87" t="s">
        <v>12452</v>
      </c>
      <c r="B1363" s="86" t="s">
        <v>12451</v>
      </c>
      <c r="C1363" s="87" t="s">
        <v>12453</v>
      </c>
      <c r="D1363" s="87" t="s">
        <v>12454</v>
      </c>
      <c r="E1363" s="87" t="s">
        <v>12185</v>
      </c>
      <c r="F1363" s="87" t="s">
        <v>7410</v>
      </c>
      <c r="G1363" s="87" t="s">
        <v>7402</v>
      </c>
      <c r="H1363" s="87" t="s">
        <v>7411</v>
      </c>
      <c r="I1363" s="87" t="str">
        <f>+IFERROR(VLOOKUP($H1363,'[2]NHÂN VIÊN'!$B:$C,2,0),"")</f>
        <v>Nguyễn Văn Vinh</v>
      </c>
      <c r="J1363" s="87" t="str">
        <f t="shared" si="24"/>
        <v>GS</v>
      </c>
      <c r="K1363" s="87" t="s">
        <v>570</v>
      </c>
      <c r="L1363" s="87" t="s">
        <v>570</v>
      </c>
      <c r="M1363" s="87" t="str">
        <f>+IFERROR(VLOOKUP($K1363,'[2]NHÂN VIÊN'!$H:$I,2,0),"")</f>
        <v>Dương Thị Kim Hồng</v>
      </c>
      <c r="N1363" s="88" t="s">
        <v>12186</v>
      </c>
      <c r="O1363" s="82"/>
    </row>
    <row r="1364" spans="1:15" x14ac:dyDescent="0.25">
      <c r="A1364" s="87" t="s">
        <v>12456</v>
      </c>
      <c r="B1364" s="86" t="s">
        <v>12455</v>
      </c>
      <c r="C1364" s="87" t="s">
        <v>12457</v>
      </c>
      <c r="D1364" s="87" t="s">
        <v>12458</v>
      </c>
      <c r="E1364" s="87" t="s">
        <v>12185</v>
      </c>
      <c r="F1364" s="87" t="s">
        <v>7519</v>
      </c>
      <c r="G1364" s="87" t="s">
        <v>7402</v>
      </c>
      <c r="H1364" s="87" t="s">
        <v>7418</v>
      </c>
      <c r="I1364" s="87" t="str">
        <f>+IFERROR(VLOOKUP($H1364,'[2]NHÂN VIÊN'!$B:$C,2,0),"")</f>
        <v>Trần Hạo Nhị</v>
      </c>
      <c r="J1364" s="87" t="str">
        <f t="shared" si="24"/>
        <v>GS</v>
      </c>
      <c r="K1364" s="87" t="s">
        <v>570</v>
      </c>
      <c r="L1364" s="87" t="s">
        <v>570</v>
      </c>
      <c r="M1364" s="87" t="str">
        <f>+IFERROR(VLOOKUP($K1364,'[2]NHÂN VIÊN'!$H:$I,2,0),"")</f>
        <v>Dương Thị Kim Hồng</v>
      </c>
      <c r="N1364" s="88" t="s">
        <v>12186</v>
      </c>
      <c r="O1364" s="82"/>
    </row>
    <row r="1365" spans="1:15" x14ac:dyDescent="0.25">
      <c r="A1365" s="87" t="s">
        <v>12460</v>
      </c>
      <c r="B1365" s="86" t="s">
        <v>12459</v>
      </c>
      <c r="C1365" s="87" t="s">
        <v>12461</v>
      </c>
      <c r="D1365" s="87" t="s">
        <v>12462</v>
      </c>
      <c r="E1365" s="87" t="s">
        <v>12185</v>
      </c>
      <c r="F1365" s="87" t="s">
        <v>7410</v>
      </c>
      <c r="G1365" s="87" t="s">
        <v>7402</v>
      </c>
      <c r="H1365" s="87" t="s">
        <v>7411</v>
      </c>
      <c r="I1365" s="87" t="str">
        <f>+IFERROR(VLOOKUP($H1365,'[2]NHÂN VIÊN'!$B:$C,2,0),"")</f>
        <v>Nguyễn Văn Vinh</v>
      </c>
      <c r="J1365" s="87" t="str">
        <f t="shared" si="24"/>
        <v>GS</v>
      </c>
      <c r="K1365" s="87" t="s">
        <v>570</v>
      </c>
      <c r="L1365" s="87" t="s">
        <v>570</v>
      </c>
      <c r="M1365" s="87" t="str">
        <f>+IFERROR(VLOOKUP($K1365,'[2]NHÂN VIÊN'!$H:$I,2,0),"")</f>
        <v>Dương Thị Kim Hồng</v>
      </c>
      <c r="N1365" s="88" t="s">
        <v>12186</v>
      </c>
      <c r="O1365" s="82"/>
    </row>
    <row r="1366" spans="1:15" x14ac:dyDescent="0.25">
      <c r="A1366" s="87" t="s">
        <v>12464</v>
      </c>
      <c r="B1366" s="86" t="s">
        <v>12463</v>
      </c>
      <c r="C1366" s="87" t="s">
        <v>12465</v>
      </c>
      <c r="D1366" s="87" t="s">
        <v>12466</v>
      </c>
      <c r="E1366" s="87" t="s">
        <v>12185</v>
      </c>
      <c r="F1366" s="87" t="s">
        <v>7472</v>
      </c>
      <c r="G1366" s="87" t="s">
        <v>7402</v>
      </c>
      <c r="H1366" s="87" t="s">
        <v>7436</v>
      </c>
      <c r="I1366" s="87" t="str">
        <f>+IFERROR(VLOOKUP($H1366,'[2]NHÂN VIÊN'!$B:$C,2,0),"")</f>
        <v>Nguyễn Quốc Thái</v>
      </c>
      <c r="J1366" s="87" t="str">
        <f t="shared" si="24"/>
        <v>GS</v>
      </c>
      <c r="K1366" s="87" t="s">
        <v>570</v>
      </c>
      <c r="L1366" s="87" t="s">
        <v>570</v>
      </c>
      <c r="M1366" s="87" t="str">
        <f>+IFERROR(VLOOKUP($K1366,'[2]NHÂN VIÊN'!$H:$I,2,0),"")</f>
        <v>Dương Thị Kim Hồng</v>
      </c>
      <c r="N1366" s="88" t="s">
        <v>12186</v>
      </c>
      <c r="O1366" s="82"/>
    </row>
    <row r="1367" spans="1:15" x14ac:dyDescent="0.25">
      <c r="A1367" s="87" t="s">
        <v>12468</v>
      </c>
      <c r="B1367" s="86" t="s">
        <v>12467</v>
      </c>
      <c r="C1367" s="87" t="s">
        <v>12469</v>
      </c>
      <c r="D1367" s="87" t="s">
        <v>12470</v>
      </c>
      <c r="E1367" s="87" t="s">
        <v>12185</v>
      </c>
      <c r="F1367" s="87" t="s">
        <v>7490</v>
      </c>
      <c r="G1367" s="87" t="s">
        <v>7402</v>
      </c>
      <c r="H1367" s="87" t="s">
        <v>7418</v>
      </c>
      <c r="I1367" s="87" t="str">
        <f>+IFERROR(VLOOKUP($H1367,'[2]NHÂN VIÊN'!$B:$C,2,0),"")</f>
        <v>Trần Hạo Nhị</v>
      </c>
      <c r="J1367" s="87" t="str">
        <f t="shared" si="24"/>
        <v>GS</v>
      </c>
      <c r="K1367" s="87" t="s">
        <v>570</v>
      </c>
      <c r="L1367" s="87" t="s">
        <v>570</v>
      </c>
      <c r="M1367" s="87" t="str">
        <f>+IFERROR(VLOOKUP($K1367,'[2]NHÂN VIÊN'!$H:$I,2,0),"")</f>
        <v>Dương Thị Kim Hồng</v>
      </c>
      <c r="N1367" s="88" t="s">
        <v>12186</v>
      </c>
      <c r="O1367" s="82"/>
    </row>
    <row r="1368" spans="1:15" x14ac:dyDescent="0.25">
      <c r="A1368" s="87" t="s">
        <v>12472</v>
      </c>
      <c r="B1368" s="86" t="s">
        <v>12471</v>
      </c>
      <c r="C1368" s="87" t="s">
        <v>12473</v>
      </c>
      <c r="D1368" s="87" t="s">
        <v>12474</v>
      </c>
      <c r="E1368" s="87" t="s">
        <v>12185</v>
      </c>
      <c r="F1368" s="87" t="s">
        <v>9474</v>
      </c>
      <c r="G1368" s="87" t="s">
        <v>7402</v>
      </c>
      <c r="H1368" s="87" t="s">
        <v>7411</v>
      </c>
      <c r="I1368" s="87" t="str">
        <f>+IFERROR(VLOOKUP($H1368,'[2]NHÂN VIÊN'!$B:$C,2,0),"")</f>
        <v>Nguyễn Văn Vinh</v>
      </c>
      <c r="J1368" s="87" t="str">
        <f t="shared" si="24"/>
        <v>GS</v>
      </c>
      <c r="K1368" s="87" t="s">
        <v>570</v>
      </c>
      <c r="L1368" s="87" t="s">
        <v>570</v>
      </c>
      <c r="M1368" s="87" t="str">
        <f>+IFERROR(VLOOKUP($K1368,'[2]NHÂN VIÊN'!$H:$I,2,0),"")</f>
        <v>Dương Thị Kim Hồng</v>
      </c>
      <c r="N1368" s="88" t="s">
        <v>12186</v>
      </c>
      <c r="O1368" s="82"/>
    </row>
    <row r="1369" spans="1:15" x14ac:dyDescent="0.25">
      <c r="A1369" s="87" t="s">
        <v>12476</v>
      </c>
      <c r="B1369" s="86" t="s">
        <v>12475</v>
      </c>
      <c r="C1369" s="87" t="s">
        <v>12477</v>
      </c>
      <c r="D1369" s="87" t="s">
        <v>12478</v>
      </c>
      <c r="E1369" s="87" t="s">
        <v>12185</v>
      </c>
      <c r="F1369" s="87" t="s">
        <v>7424</v>
      </c>
      <c r="G1369" s="87" t="s">
        <v>7424</v>
      </c>
      <c r="H1369" s="87" t="s">
        <v>7425</v>
      </c>
      <c r="I1369" s="87" t="str">
        <f>+IFERROR(VLOOKUP($H1369,'[2]NHÂN VIÊN'!$B:$C,2,0),"")</f>
        <v>Trần Cao Hoàng Tâm</v>
      </c>
      <c r="J1369" s="87" t="str">
        <f t="shared" si="24"/>
        <v>GS</v>
      </c>
      <c r="K1369" s="87" t="s">
        <v>570</v>
      </c>
      <c r="L1369" s="87" t="s">
        <v>570</v>
      </c>
      <c r="M1369" s="87" t="str">
        <f>+IFERROR(VLOOKUP($K1369,'[2]NHÂN VIÊN'!$H:$I,2,0),"")</f>
        <v>Dương Thị Kim Hồng</v>
      </c>
      <c r="N1369" s="88" t="s">
        <v>12186</v>
      </c>
      <c r="O1369" s="82"/>
    </row>
    <row r="1370" spans="1:15" x14ac:dyDescent="0.25">
      <c r="A1370" s="87" t="s">
        <v>12480</v>
      </c>
      <c r="B1370" s="86" t="s">
        <v>12479</v>
      </c>
      <c r="C1370" s="87" t="s">
        <v>12481</v>
      </c>
      <c r="D1370" s="87" t="s">
        <v>12482</v>
      </c>
      <c r="E1370" s="87" t="s">
        <v>12185</v>
      </c>
      <c r="F1370" s="87" t="s">
        <v>7903</v>
      </c>
      <c r="G1370" s="87" t="s">
        <v>7402</v>
      </c>
      <c r="H1370" s="87" t="s">
        <v>7436</v>
      </c>
      <c r="I1370" s="87" t="str">
        <f>+IFERROR(VLOOKUP($H1370,'[2]NHÂN VIÊN'!$B:$C,2,0),"")</f>
        <v>Nguyễn Quốc Thái</v>
      </c>
      <c r="J1370" s="87" t="str">
        <f t="shared" si="24"/>
        <v>GS</v>
      </c>
      <c r="K1370" s="87" t="s">
        <v>570</v>
      </c>
      <c r="L1370" s="87" t="s">
        <v>570</v>
      </c>
      <c r="M1370" s="87" t="str">
        <f>+IFERROR(VLOOKUP($K1370,'[2]NHÂN VIÊN'!$H:$I,2,0),"")</f>
        <v>Dương Thị Kim Hồng</v>
      </c>
      <c r="N1370" s="88" t="s">
        <v>12186</v>
      </c>
      <c r="O1370" s="82"/>
    </row>
    <row r="1371" spans="1:15" x14ac:dyDescent="0.25">
      <c r="A1371" s="87" t="s">
        <v>12484</v>
      </c>
      <c r="B1371" s="86" t="s">
        <v>12483</v>
      </c>
      <c r="C1371" s="87" t="s">
        <v>12485</v>
      </c>
      <c r="D1371" s="87" t="s">
        <v>12486</v>
      </c>
      <c r="E1371" s="87" t="s">
        <v>12185</v>
      </c>
      <c r="F1371" s="87" t="s">
        <v>9474</v>
      </c>
      <c r="G1371" s="87" t="s">
        <v>7402</v>
      </c>
      <c r="H1371" s="87" t="s">
        <v>7411</v>
      </c>
      <c r="I1371" s="87" t="str">
        <f>+IFERROR(VLOOKUP($H1371,'[2]NHÂN VIÊN'!$B:$C,2,0),"")</f>
        <v>Nguyễn Văn Vinh</v>
      </c>
      <c r="J1371" s="87" t="str">
        <f t="shared" si="24"/>
        <v>GS</v>
      </c>
      <c r="K1371" s="87" t="s">
        <v>570</v>
      </c>
      <c r="L1371" s="87" t="s">
        <v>570</v>
      </c>
      <c r="M1371" s="87" t="str">
        <f>+IFERROR(VLOOKUP($K1371,'[2]NHÂN VIÊN'!$H:$I,2,0),"")</f>
        <v>Dương Thị Kim Hồng</v>
      </c>
      <c r="N1371" s="88" t="s">
        <v>12186</v>
      </c>
      <c r="O1371" s="82"/>
    </row>
    <row r="1372" spans="1:15" x14ac:dyDescent="0.25">
      <c r="A1372" s="87" t="s">
        <v>12488</v>
      </c>
      <c r="B1372" s="86" t="s">
        <v>12487</v>
      </c>
      <c r="C1372" s="87" t="s">
        <v>12489</v>
      </c>
      <c r="D1372" s="87" t="s">
        <v>12490</v>
      </c>
      <c r="E1372" s="87" t="s">
        <v>12185</v>
      </c>
      <c r="F1372" s="87" t="s">
        <v>7938</v>
      </c>
      <c r="G1372" s="87" t="s">
        <v>7402</v>
      </c>
      <c r="H1372" s="87" t="s">
        <v>7436</v>
      </c>
      <c r="I1372" s="87" t="str">
        <f>+IFERROR(VLOOKUP($H1372,'[2]NHÂN VIÊN'!$B:$C,2,0),"")</f>
        <v>Nguyễn Quốc Thái</v>
      </c>
      <c r="J1372" s="87" t="str">
        <f t="shared" si="24"/>
        <v>GS</v>
      </c>
      <c r="K1372" s="87" t="s">
        <v>570</v>
      </c>
      <c r="L1372" s="87" t="s">
        <v>570</v>
      </c>
      <c r="M1372" s="87" t="str">
        <f>+IFERROR(VLOOKUP($K1372,'[2]NHÂN VIÊN'!$H:$I,2,0),"")</f>
        <v>Dương Thị Kim Hồng</v>
      </c>
      <c r="N1372" s="88" t="s">
        <v>12186</v>
      </c>
      <c r="O1372" s="82"/>
    </row>
    <row r="1373" spans="1:15" x14ac:dyDescent="0.25">
      <c r="A1373" s="87" t="s">
        <v>12492</v>
      </c>
      <c r="B1373" s="86" t="s">
        <v>12491</v>
      </c>
      <c r="C1373" s="87" t="s">
        <v>12493</v>
      </c>
      <c r="D1373" s="87" t="s">
        <v>12494</v>
      </c>
      <c r="E1373" s="87" t="s">
        <v>12185</v>
      </c>
      <c r="F1373" s="87" t="s">
        <v>8248</v>
      </c>
      <c r="G1373" s="87" t="s">
        <v>7402</v>
      </c>
      <c r="H1373" s="87" t="s">
        <v>7411</v>
      </c>
      <c r="I1373" s="87" t="str">
        <f>+IFERROR(VLOOKUP($H1373,'[2]NHÂN VIÊN'!$B:$C,2,0),"")</f>
        <v>Nguyễn Văn Vinh</v>
      </c>
      <c r="J1373" s="87" t="str">
        <f t="shared" si="24"/>
        <v>GS</v>
      </c>
      <c r="K1373" s="87" t="s">
        <v>570</v>
      </c>
      <c r="L1373" s="87" t="s">
        <v>570</v>
      </c>
      <c r="M1373" s="87" t="str">
        <f>+IFERROR(VLOOKUP($K1373,'[2]NHÂN VIÊN'!$H:$I,2,0),"")</f>
        <v>Dương Thị Kim Hồng</v>
      </c>
      <c r="N1373" s="88" t="s">
        <v>12186</v>
      </c>
      <c r="O1373" s="82"/>
    </row>
    <row r="1374" spans="1:15" x14ac:dyDescent="0.25">
      <c r="A1374" s="87" t="s">
        <v>12496</v>
      </c>
      <c r="B1374" s="86" t="s">
        <v>12495</v>
      </c>
      <c r="C1374" s="87" t="s">
        <v>12497</v>
      </c>
      <c r="D1374" s="87" t="s">
        <v>12498</v>
      </c>
      <c r="E1374" s="87" t="s">
        <v>12185</v>
      </c>
      <c r="F1374" s="87" t="s">
        <v>7666</v>
      </c>
      <c r="G1374" s="87" t="s">
        <v>7402</v>
      </c>
      <c r="H1374" s="87" t="s">
        <v>7403</v>
      </c>
      <c r="I1374" s="87" t="str">
        <f>+IFERROR(VLOOKUP($H1374,'[2]NHÂN VIÊN'!$B:$C,2,0),"")</f>
        <v>Hứa Thị Ngọc Thơ</v>
      </c>
      <c r="J1374" s="87" t="str">
        <f t="shared" si="24"/>
        <v>GS</v>
      </c>
      <c r="K1374" s="87" t="s">
        <v>570</v>
      </c>
      <c r="L1374" s="87" t="s">
        <v>570</v>
      </c>
      <c r="M1374" s="87" t="str">
        <f>+IFERROR(VLOOKUP($K1374,'[2]NHÂN VIÊN'!$H:$I,2,0),"")</f>
        <v>Dương Thị Kim Hồng</v>
      </c>
      <c r="N1374" s="88" t="s">
        <v>12186</v>
      </c>
      <c r="O1374" s="82"/>
    </row>
    <row r="1375" spans="1:15" x14ac:dyDescent="0.25">
      <c r="A1375" s="87" t="s">
        <v>12500</v>
      </c>
      <c r="B1375" s="86" t="s">
        <v>12499</v>
      </c>
      <c r="C1375" s="87" t="s">
        <v>12501</v>
      </c>
      <c r="D1375" s="87" t="s">
        <v>12502</v>
      </c>
      <c r="E1375" s="87" t="s">
        <v>12185</v>
      </c>
      <c r="F1375" s="87" t="s">
        <v>7499</v>
      </c>
      <c r="G1375" s="87" t="s">
        <v>7402</v>
      </c>
      <c r="H1375" s="87" t="s">
        <v>7436</v>
      </c>
      <c r="I1375" s="87" t="str">
        <f>+IFERROR(VLOOKUP($H1375,'[2]NHÂN VIÊN'!$B:$C,2,0),"")</f>
        <v>Nguyễn Quốc Thái</v>
      </c>
      <c r="J1375" s="87" t="str">
        <f t="shared" si="24"/>
        <v>GS</v>
      </c>
      <c r="K1375" s="87" t="s">
        <v>570</v>
      </c>
      <c r="L1375" s="87" t="s">
        <v>570</v>
      </c>
      <c r="M1375" s="87" t="str">
        <f>+IFERROR(VLOOKUP($K1375,'[2]NHÂN VIÊN'!$H:$I,2,0),"")</f>
        <v>Dương Thị Kim Hồng</v>
      </c>
      <c r="N1375" s="88" t="s">
        <v>12186</v>
      </c>
      <c r="O1375" s="82"/>
    </row>
    <row r="1376" spans="1:15" x14ac:dyDescent="0.25">
      <c r="A1376" s="87" t="s">
        <v>12504</v>
      </c>
      <c r="B1376" s="86" t="s">
        <v>12503</v>
      </c>
      <c r="C1376" s="87" t="s">
        <v>12505</v>
      </c>
      <c r="D1376" s="87" t="s">
        <v>12506</v>
      </c>
      <c r="E1376" s="87" t="s">
        <v>12185</v>
      </c>
      <c r="F1376" s="87" t="s">
        <v>7485</v>
      </c>
      <c r="G1376" s="87" t="s">
        <v>7402</v>
      </c>
      <c r="H1376" s="87" t="s">
        <v>7411</v>
      </c>
      <c r="I1376" s="87" t="str">
        <f>+IFERROR(VLOOKUP($H1376,'[2]NHÂN VIÊN'!$B:$C,2,0),"")</f>
        <v>Nguyễn Văn Vinh</v>
      </c>
      <c r="J1376" s="87" t="str">
        <f t="shared" si="24"/>
        <v>GS</v>
      </c>
      <c r="K1376" s="87" t="s">
        <v>570</v>
      </c>
      <c r="L1376" s="87" t="s">
        <v>570</v>
      </c>
      <c r="M1376" s="87" t="str">
        <f>+IFERROR(VLOOKUP($K1376,'[2]NHÂN VIÊN'!$H:$I,2,0),"")</f>
        <v>Dương Thị Kim Hồng</v>
      </c>
      <c r="N1376" s="88" t="s">
        <v>12186</v>
      </c>
      <c r="O1376" s="82"/>
    </row>
    <row r="1377" spans="1:15" x14ac:dyDescent="0.25">
      <c r="A1377" s="87" t="s">
        <v>12508</v>
      </c>
      <c r="B1377" s="86" t="s">
        <v>12507</v>
      </c>
      <c r="C1377" s="87" t="s">
        <v>12509</v>
      </c>
      <c r="D1377" s="87" t="s">
        <v>12510</v>
      </c>
      <c r="E1377" s="87" t="s">
        <v>12511</v>
      </c>
      <c r="F1377" s="87" t="s">
        <v>9474</v>
      </c>
      <c r="G1377" s="87" t="s">
        <v>7402</v>
      </c>
      <c r="H1377" s="87" t="s">
        <v>7411</v>
      </c>
      <c r="I1377" s="87" t="str">
        <f>+IFERROR(VLOOKUP($H1377,'[2]NHÂN VIÊN'!$B:$C,2,0),"")</f>
        <v>Nguyễn Văn Vinh</v>
      </c>
      <c r="J1377" s="87" t="str">
        <f t="shared" si="24"/>
        <v>GS</v>
      </c>
      <c r="K1377" s="87" t="s">
        <v>570</v>
      </c>
      <c r="L1377" s="87" t="s">
        <v>570</v>
      </c>
      <c r="M1377" s="87" t="str">
        <f>+IFERROR(VLOOKUP($K1377,'[2]NHÂN VIÊN'!$H:$I,2,0),"")</f>
        <v>Dương Thị Kim Hồng</v>
      </c>
      <c r="N1377" s="88" t="s">
        <v>12186</v>
      </c>
      <c r="O1377" s="82"/>
    </row>
    <row r="1378" spans="1:15" x14ac:dyDescent="0.25">
      <c r="A1378" s="87" t="s">
        <v>12513</v>
      </c>
      <c r="B1378" s="86" t="s">
        <v>12512</v>
      </c>
      <c r="C1378" s="87" t="s">
        <v>12514</v>
      </c>
      <c r="D1378" s="87" t="s">
        <v>12515</v>
      </c>
      <c r="E1378" s="87" t="s">
        <v>12185</v>
      </c>
      <c r="F1378" s="87" t="s">
        <v>7424</v>
      </c>
      <c r="G1378" s="87" t="s">
        <v>7424</v>
      </c>
      <c r="H1378" s="87" t="s">
        <v>7425</v>
      </c>
      <c r="I1378" s="87" t="str">
        <f>+IFERROR(VLOOKUP($H1378,'[2]NHÂN VIÊN'!$B:$C,2,0),"")</f>
        <v>Trần Cao Hoàng Tâm</v>
      </c>
      <c r="J1378" s="87" t="str">
        <f t="shared" si="24"/>
        <v>GS</v>
      </c>
      <c r="K1378" s="87" t="s">
        <v>570</v>
      </c>
      <c r="L1378" s="87" t="s">
        <v>570</v>
      </c>
      <c r="M1378" s="87" t="str">
        <f>+IFERROR(VLOOKUP($K1378,'[2]NHÂN VIÊN'!$H:$I,2,0),"")</f>
        <v>Dương Thị Kim Hồng</v>
      </c>
      <c r="N1378" s="88" t="s">
        <v>12186</v>
      </c>
      <c r="O1378" s="82"/>
    </row>
    <row r="1379" spans="1:15" x14ac:dyDescent="0.25">
      <c r="A1379" s="87" t="s">
        <v>12517</v>
      </c>
      <c r="B1379" s="86" t="s">
        <v>12516</v>
      </c>
      <c r="C1379" s="87" t="s">
        <v>12518</v>
      </c>
      <c r="D1379" s="87" t="s">
        <v>12519</v>
      </c>
      <c r="E1379" s="87" t="s">
        <v>12185</v>
      </c>
      <c r="F1379" s="87" t="s">
        <v>7472</v>
      </c>
      <c r="G1379" s="87" t="s">
        <v>7402</v>
      </c>
      <c r="H1379" s="87" t="s">
        <v>7436</v>
      </c>
      <c r="I1379" s="87" t="str">
        <f>+IFERROR(VLOOKUP($H1379,'[2]NHÂN VIÊN'!$B:$C,2,0),"")</f>
        <v>Nguyễn Quốc Thái</v>
      </c>
      <c r="J1379" s="87" t="str">
        <f t="shared" si="24"/>
        <v>GS</v>
      </c>
      <c r="K1379" s="87" t="s">
        <v>570</v>
      </c>
      <c r="L1379" s="87" t="s">
        <v>570</v>
      </c>
      <c r="M1379" s="87" t="str">
        <f>+IFERROR(VLOOKUP($K1379,'[2]NHÂN VIÊN'!$H:$I,2,0),"")</f>
        <v>Dương Thị Kim Hồng</v>
      </c>
      <c r="N1379" s="88" t="s">
        <v>12186</v>
      </c>
      <c r="O1379" s="82"/>
    </row>
    <row r="1380" spans="1:15" x14ac:dyDescent="0.25">
      <c r="A1380" s="87" t="s">
        <v>12521</v>
      </c>
      <c r="B1380" s="86" t="s">
        <v>12520</v>
      </c>
      <c r="C1380" s="87" t="s">
        <v>12522</v>
      </c>
      <c r="D1380" s="87" t="s">
        <v>12523</v>
      </c>
      <c r="E1380" s="87" t="s">
        <v>12185</v>
      </c>
      <c r="F1380" s="87" t="s">
        <v>7401</v>
      </c>
      <c r="G1380" s="87" t="s">
        <v>7402</v>
      </c>
      <c r="H1380" s="87" t="s">
        <v>7403</v>
      </c>
      <c r="I1380" s="87" t="str">
        <f>+IFERROR(VLOOKUP($H1380,'[2]NHÂN VIÊN'!$B:$C,2,0),"")</f>
        <v>Hứa Thị Ngọc Thơ</v>
      </c>
      <c r="J1380" s="87" t="str">
        <f t="shared" si="24"/>
        <v>GS</v>
      </c>
      <c r="K1380" s="87" t="s">
        <v>570</v>
      </c>
      <c r="L1380" s="87" t="s">
        <v>570</v>
      </c>
      <c r="M1380" s="87" t="str">
        <f>+IFERROR(VLOOKUP($K1380,'[2]NHÂN VIÊN'!$H:$I,2,0),"")</f>
        <v>Dương Thị Kim Hồng</v>
      </c>
      <c r="N1380" s="88" t="s">
        <v>12186</v>
      </c>
      <c r="O1380" s="82"/>
    </row>
    <row r="1381" spans="1:15" x14ac:dyDescent="0.25">
      <c r="A1381" s="87" t="s">
        <v>12525</v>
      </c>
      <c r="B1381" s="86" t="s">
        <v>12524</v>
      </c>
      <c r="C1381" s="87" t="s">
        <v>12526</v>
      </c>
      <c r="D1381" s="87" t="s">
        <v>12527</v>
      </c>
      <c r="E1381" s="87" t="s">
        <v>12185</v>
      </c>
      <c r="F1381" s="87" t="s">
        <v>7424</v>
      </c>
      <c r="G1381" s="87" t="s">
        <v>7424</v>
      </c>
      <c r="H1381" s="87" t="s">
        <v>7425</v>
      </c>
      <c r="I1381" s="87" t="str">
        <f>+IFERROR(VLOOKUP($H1381,'[2]NHÂN VIÊN'!$B:$C,2,0),"")</f>
        <v>Trần Cao Hoàng Tâm</v>
      </c>
      <c r="J1381" s="87" t="str">
        <f t="shared" si="24"/>
        <v>GS</v>
      </c>
      <c r="K1381" s="87" t="s">
        <v>570</v>
      </c>
      <c r="L1381" s="87" t="s">
        <v>570</v>
      </c>
      <c r="M1381" s="87" t="str">
        <f>+IFERROR(VLOOKUP($K1381,'[2]NHÂN VIÊN'!$H:$I,2,0),"")</f>
        <v>Dương Thị Kim Hồng</v>
      </c>
      <c r="N1381" s="88" t="s">
        <v>12186</v>
      </c>
      <c r="O1381" s="82"/>
    </row>
    <row r="1382" spans="1:15" x14ac:dyDescent="0.25">
      <c r="A1382" s="87" t="s">
        <v>12529</v>
      </c>
      <c r="B1382" s="86" t="s">
        <v>12528</v>
      </c>
      <c r="C1382" s="87" t="s">
        <v>12530</v>
      </c>
      <c r="D1382" s="87" t="s">
        <v>12531</v>
      </c>
      <c r="E1382" s="87" t="s">
        <v>12185</v>
      </c>
      <c r="F1382" s="87" t="s">
        <v>7903</v>
      </c>
      <c r="G1382" s="87" t="s">
        <v>7402</v>
      </c>
      <c r="H1382" s="87" t="s">
        <v>7436</v>
      </c>
      <c r="I1382" s="87" t="str">
        <f>+IFERROR(VLOOKUP($H1382,'[2]NHÂN VIÊN'!$B:$C,2,0),"")</f>
        <v>Nguyễn Quốc Thái</v>
      </c>
      <c r="J1382" s="87" t="str">
        <f t="shared" si="24"/>
        <v>GS</v>
      </c>
      <c r="K1382" s="87" t="s">
        <v>570</v>
      </c>
      <c r="L1382" s="87" t="s">
        <v>570</v>
      </c>
      <c r="M1382" s="87" t="str">
        <f>+IFERROR(VLOOKUP($K1382,'[2]NHÂN VIÊN'!$H:$I,2,0),"")</f>
        <v>Dương Thị Kim Hồng</v>
      </c>
      <c r="N1382" s="88" t="s">
        <v>12186</v>
      </c>
      <c r="O1382" s="82"/>
    </row>
    <row r="1383" spans="1:15" x14ac:dyDescent="0.25">
      <c r="A1383" s="87" t="s">
        <v>12533</v>
      </c>
      <c r="B1383" s="86" t="s">
        <v>12532</v>
      </c>
      <c r="C1383" s="87" t="s">
        <v>12534</v>
      </c>
      <c r="D1383" s="87" t="s">
        <v>12535</v>
      </c>
      <c r="E1383" s="87" t="s">
        <v>12511</v>
      </c>
      <c r="F1383" s="87" t="s">
        <v>7527</v>
      </c>
      <c r="G1383" s="87" t="s">
        <v>7402</v>
      </c>
      <c r="H1383" s="87" t="s">
        <v>7411</v>
      </c>
      <c r="I1383" s="87" t="str">
        <f>+IFERROR(VLOOKUP($H1383,'[2]NHÂN VIÊN'!$B:$C,2,0),"")</f>
        <v>Nguyễn Văn Vinh</v>
      </c>
      <c r="J1383" s="87" t="str">
        <f t="shared" si="24"/>
        <v>GS</v>
      </c>
      <c r="K1383" s="87" t="s">
        <v>570</v>
      </c>
      <c r="L1383" s="87" t="s">
        <v>570</v>
      </c>
      <c r="M1383" s="87" t="str">
        <f>+IFERROR(VLOOKUP($K1383,'[2]NHÂN VIÊN'!$H:$I,2,0),"")</f>
        <v>Dương Thị Kim Hồng</v>
      </c>
      <c r="N1383" s="88" t="s">
        <v>12186</v>
      </c>
      <c r="O1383" s="82"/>
    </row>
    <row r="1384" spans="1:15" x14ac:dyDescent="0.25">
      <c r="A1384" s="87" t="s">
        <v>12537</v>
      </c>
      <c r="B1384" s="86" t="s">
        <v>12536</v>
      </c>
      <c r="C1384" s="87" t="s">
        <v>12538</v>
      </c>
      <c r="D1384" s="87" t="s">
        <v>12539</v>
      </c>
      <c r="E1384" s="87" t="s">
        <v>12185</v>
      </c>
      <c r="F1384" s="87" t="s">
        <v>7490</v>
      </c>
      <c r="G1384" s="87" t="s">
        <v>7402</v>
      </c>
      <c r="H1384" s="87" t="s">
        <v>7418</v>
      </c>
      <c r="I1384" s="87" t="str">
        <f>+IFERROR(VLOOKUP($H1384,'[2]NHÂN VIÊN'!$B:$C,2,0),"")</f>
        <v>Trần Hạo Nhị</v>
      </c>
      <c r="J1384" s="87" t="str">
        <f t="shared" si="24"/>
        <v>GS</v>
      </c>
      <c r="K1384" s="87" t="s">
        <v>570</v>
      </c>
      <c r="L1384" s="87" t="s">
        <v>570</v>
      </c>
      <c r="M1384" s="87" t="str">
        <f>+IFERROR(VLOOKUP($K1384,'[2]NHÂN VIÊN'!$H:$I,2,0),"")</f>
        <v>Dương Thị Kim Hồng</v>
      </c>
      <c r="N1384" s="88" t="s">
        <v>12186</v>
      </c>
      <c r="O1384" s="82"/>
    </row>
    <row r="1385" spans="1:15" x14ac:dyDescent="0.25">
      <c r="A1385" s="87" t="s">
        <v>12541</v>
      </c>
      <c r="B1385" s="86" t="s">
        <v>12540</v>
      </c>
      <c r="C1385" s="87" t="s">
        <v>12542</v>
      </c>
      <c r="D1385" s="87" t="s">
        <v>12543</v>
      </c>
      <c r="E1385" s="87" t="s">
        <v>12185</v>
      </c>
      <c r="F1385" s="87" t="s">
        <v>7499</v>
      </c>
      <c r="G1385" s="87" t="s">
        <v>7402</v>
      </c>
      <c r="H1385" s="87" t="s">
        <v>7436</v>
      </c>
      <c r="I1385" s="87" t="str">
        <f>+IFERROR(VLOOKUP($H1385,'[2]NHÂN VIÊN'!$B:$C,2,0),"")</f>
        <v>Nguyễn Quốc Thái</v>
      </c>
      <c r="J1385" s="87" t="str">
        <f t="shared" si="24"/>
        <v>GS</v>
      </c>
      <c r="K1385" s="87" t="s">
        <v>570</v>
      </c>
      <c r="L1385" s="87" t="s">
        <v>570</v>
      </c>
      <c r="M1385" s="87" t="str">
        <f>+IFERROR(VLOOKUP($K1385,'[2]NHÂN VIÊN'!$H:$I,2,0),"")</f>
        <v>Dương Thị Kim Hồng</v>
      </c>
      <c r="N1385" s="88" t="s">
        <v>12186</v>
      </c>
      <c r="O1385" s="82"/>
    </row>
    <row r="1386" spans="1:15" x14ac:dyDescent="0.25">
      <c r="A1386" s="87" t="s">
        <v>12544</v>
      </c>
      <c r="B1386" s="86" t="s">
        <v>7508</v>
      </c>
      <c r="C1386" s="87" t="s">
        <v>12545</v>
      </c>
      <c r="D1386" s="87" t="s">
        <v>12546</v>
      </c>
      <c r="E1386" s="87" t="s">
        <v>12185</v>
      </c>
      <c r="F1386" s="87" t="s">
        <v>7424</v>
      </c>
      <c r="G1386" s="87" t="s">
        <v>7424</v>
      </c>
      <c r="H1386" s="87" t="s">
        <v>7425</v>
      </c>
      <c r="I1386" s="87" t="str">
        <f>+IFERROR(VLOOKUP($H1386,'[2]NHÂN VIÊN'!$B:$C,2,0),"")</f>
        <v>Trần Cao Hoàng Tâm</v>
      </c>
      <c r="J1386" s="87" t="str">
        <f t="shared" si="24"/>
        <v>-</v>
      </c>
      <c r="K1386" s="87" t="s">
        <v>570</v>
      </c>
      <c r="L1386" s="87" t="s">
        <v>570</v>
      </c>
      <c r="M1386" s="87" t="str">
        <f>+IFERROR(VLOOKUP($K1386,'[2]NHÂN VIÊN'!$H:$I,2,0),"")</f>
        <v>Dương Thị Kim Hồng</v>
      </c>
      <c r="N1386" s="88" t="s">
        <v>12186</v>
      </c>
      <c r="O1386" s="82"/>
    </row>
    <row r="1387" spans="1:15" x14ac:dyDescent="0.25">
      <c r="A1387" s="87" t="s">
        <v>12548</v>
      </c>
      <c r="B1387" s="86" t="s">
        <v>12547</v>
      </c>
      <c r="C1387" s="87" t="s">
        <v>12549</v>
      </c>
      <c r="D1387" s="87" t="s">
        <v>12550</v>
      </c>
      <c r="E1387" s="87" t="s">
        <v>12185</v>
      </c>
      <c r="F1387" s="87" t="s">
        <v>7499</v>
      </c>
      <c r="G1387" s="87" t="s">
        <v>7402</v>
      </c>
      <c r="H1387" s="87" t="s">
        <v>7436</v>
      </c>
      <c r="I1387" s="87" t="str">
        <f>+IFERROR(VLOOKUP($H1387,'[2]NHÂN VIÊN'!$B:$C,2,0),"")</f>
        <v>Nguyễn Quốc Thái</v>
      </c>
      <c r="J1387" s="87" t="str">
        <f t="shared" si="24"/>
        <v>GS</v>
      </c>
      <c r="K1387" s="87" t="s">
        <v>570</v>
      </c>
      <c r="L1387" s="87" t="s">
        <v>570</v>
      </c>
      <c r="M1387" s="87" t="str">
        <f>+IFERROR(VLOOKUP($K1387,'[2]NHÂN VIÊN'!$H:$I,2,0),"")</f>
        <v>Dương Thị Kim Hồng</v>
      </c>
      <c r="N1387" s="88" t="s">
        <v>12186</v>
      </c>
      <c r="O1387" s="82"/>
    </row>
    <row r="1388" spans="1:15" x14ac:dyDescent="0.25">
      <c r="A1388" s="87" t="s">
        <v>12552</v>
      </c>
      <c r="B1388" s="86" t="s">
        <v>12551</v>
      </c>
      <c r="C1388" s="87" t="s">
        <v>12553</v>
      </c>
      <c r="D1388" s="87" t="s">
        <v>12554</v>
      </c>
      <c r="E1388" s="87" t="s">
        <v>12511</v>
      </c>
      <c r="F1388" s="87" t="s">
        <v>7527</v>
      </c>
      <c r="G1388" s="87" t="s">
        <v>7402</v>
      </c>
      <c r="H1388" s="87" t="s">
        <v>7411</v>
      </c>
      <c r="I1388" s="87" t="str">
        <f>+IFERROR(VLOOKUP($H1388,'[2]NHÂN VIÊN'!$B:$C,2,0),"")</f>
        <v>Nguyễn Văn Vinh</v>
      </c>
      <c r="J1388" s="87" t="str">
        <f t="shared" si="24"/>
        <v>GS</v>
      </c>
      <c r="K1388" s="87" t="s">
        <v>570</v>
      </c>
      <c r="L1388" s="87" t="s">
        <v>570</v>
      </c>
      <c r="M1388" s="87" t="str">
        <f>+IFERROR(VLOOKUP($K1388,'[2]NHÂN VIÊN'!$H:$I,2,0),"")</f>
        <v>Dương Thị Kim Hồng</v>
      </c>
      <c r="N1388" s="88" t="s">
        <v>12186</v>
      </c>
      <c r="O1388" s="82"/>
    </row>
    <row r="1389" spans="1:15" x14ac:dyDescent="0.25">
      <c r="A1389" s="87" t="s">
        <v>12556</v>
      </c>
      <c r="B1389" s="86" t="s">
        <v>12555</v>
      </c>
      <c r="C1389" s="87" t="s">
        <v>12557</v>
      </c>
      <c r="D1389" s="87" t="s">
        <v>12558</v>
      </c>
      <c r="E1389" s="87" t="s">
        <v>12511</v>
      </c>
      <c r="F1389" s="87" t="s">
        <v>7527</v>
      </c>
      <c r="G1389" s="87" t="s">
        <v>7402</v>
      </c>
      <c r="H1389" s="87" t="s">
        <v>7411</v>
      </c>
      <c r="I1389" s="87" t="str">
        <f>+IFERROR(VLOOKUP($H1389,'[2]NHÂN VIÊN'!$B:$C,2,0),"")</f>
        <v>Nguyễn Văn Vinh</v>
      </c>
      <c r="J1389" s="87" t="str">
        <f t="shared" si="24"/>
        <v>GS</v>
      </c>
      <c r="K1389" s="87" t="s">
        <v>570</v>
      </c>
      <c r="L1389" s="87" t="s">
        <v>570</v>
      </c>
      <c r="M1389" s="87" t="str">
        <f>+IFERROR(VLOOKUP($K1389,'[2]NHÂN VIÊN'!$H:$I,2,0),"")</f>
        <v>Dương Thị Kim Hồng</v>
      </c>
      <c r="N1389" s="88" t="s">
        <v>12186</v>
      </c>
      <c r="O1389" s="82"/>
    </row>
    <row r="1390" spans="1:15" x14ac:dyDescent="0.25">
      <c r="A1390" s="87" t="s">
        <v>12560</v>
      </c>
      <c r="B1390" s="86" t="s">
        <v>12559</v>
      </c>
      <c r="C1390" s="87" t="s">
        <v>12561</v>
      </c>
      <c r="D1390" s="87" t="s">
        <v>12562</v>
      </c>
      <c r="E1390" s="87" t="s">
        <v>12511</v>
      </c>
      <c r="F1390" s="87" t="s">
        <v>7527</v>
      </c>
      <c r="G1390" s="87" t="s">
        <v>7402</v>
      </c>
      <c r="H1390" s="87" t="s">
        <v>7411</v>
      </c>
      <c r="I1390" s="87" t="str">
        <f>+IFERROR(VLOOKUP($H1390,'[2]NHÂN VIÊN'!$B:$C,2,0),"")</f>
        <v>Nguyễn Văn Vinh</v>
      </c>
      <c r="J1390" s="87" t="str">
        <f t="shared" si="24"/>
        <v>GS</v>
      </c>
      <c r="K1390" s="87" t="s">
        <v>570</v>
      </c>
      <c r="L1390" s="87" t="s">
        <v>570</v>
      </c>
      <c r="M1390" s="87" t="str">
        <f>+IFERROR(VLOOKUP($K1390,'[2]NHÂN VIÊN'!$H:$I,2,0),"")</f>
        <v>Dương Thị Kim Hồng</v>
      </c>
      <c r="N1390" s="88" t="s">
        <v>12186</v>
      </c>
      <c r="O1390" s="82"/>
    </row>
    <row r="1391" spans="1:15" x14ac:dyDescent="0.25">
      <c r="A1391" s="87" t="s">
        <v>12564</v>
      </c>
      <c r="B1391" s="86" t="s">
        <v>12563</v>
      </c>
      <c r="C1391" s="87" t="s">
        <v>12565</v>
      </c>
      <c r="D1391" s="87" t="s">
        <v>12566</v>
      </c>
      <c r="E1391" s="87" t="s">
        <v>12511</v>
      </c>
      <c r="F1391" s="87" t="s">
        <v>7527</v>
      </c>
      <c r="G1391" s="87" t="s">
        <v>7402</v>
      </c>
      <c r="H1391" s="87" t="s">
        <v>7411</v>
      </c>
      <c r="I1391" s="87" t="str">
        <f>+IFERROR(VLOOKUP($H1391,'[2]NHÂN VIÊN'!$B:$C,2,0),"")</f>
        <v>Nguyễn Văn Vinh</v>
      </c>
      <c r="J1391" s="87" t="str">
        <f t="shared" si="24"/>
        <v>GS</v>
      </c>
      <c r="K1391" s="87" t="s">
        <v>570</v>
      </c>
      <c r="L1391" s="87" t="s">
        <v>570</v>
      </c>
      <c r="M1391" s="87" t="str">
        <f>+IFERROR(VLOOKUP($K1391,'[2]NHÂN VIÊN'!$H:$I,2,0),"")</f>
        <v>Dương Thị Kim Hồng</v>
      </c>
      <c r="N1391" s="88" t="s">
        <v>12186</v>
      </c>
      <c r="O1391" s="82"/>
    </row>
    <row r="1392" spans="1:15" x14ac:dyDescent="0.25">
      <c r="A1392" s="87" t="s">
        <v>12568</v>
      </c>
      <c r="B1392" s="86" t="s">
        <v>12567</v>
      </c>
      <c r="C1392" s="87" t="s">
        <v>12569</v>
      </c>
      <c r="D1392" s="87" t="s">
        <v>12570</v>
      </c>
      <c r="E1392" s="87" t="s">
        <v>12185</v>
      </c>
      <c r="F1392" s="87" t="s">
        <v>7401</v>
      </c>
      <c r="G1392" s="87" t="s">
        <v>7402</v>
      </c>
      <c r="H1392" s="87" t="s">
        <v>7403</v>
      </c>
      <c r="I1392" s="87" t="str">
        <f>+IFERROR(VLOOKUP($H1392,'[2]NHÂN VIÊN'!$B:$C,2,0),"")</f>
        <v>Hứa Thị Ngọc Thơ</v>
      </c>
      <c r="J1392" s="87" t="str">
        <f t="shared" si="24"/>
        <v>GS</v>
      </c>
      <c r="K1392" s="87" t="s">
        <v>570</v>
      </c>
      <c r="L1392" s="87" t="s">
        <v>570</v>
      </c>
      <c r="M1392" s="87" t="str">
        <f>+IFERROR(VLOOKUP($K1392,'[2]NHÂN VIÊN'!$H:$I,2,0),"")</f>
        <v>Dương Thị Kim Hồng</v>
      </c>
      <c r="N1392" s="88" t="s">
        <v>12186</v>
      </c>
      <c r="O1392" s="82"/>
    </row>
    <row r="1393" spans="1:15" x14ac:dyDescent="0.25">
      <c r="A1393" s="87" t="s">
        <v>12572</v>
      </c>
      <c r="B1393" s="86" t="s">
        <v>12571</v>
      </c>
      <c r="C1393" s="87" t="s">
        <v>12573</v>
      </c>
      <c r="D1393" s="87" t="s">
        <v>12574</v>
      </c>
      <c r="E1393" s="87" t="s">
        <v>12511</v>
      </c>
      <c r="F1393" s="87" t="s">
        <v>7527</v>
      </c>
      <c r="G1393" s="87" t="s">
        <v>7402</v>
      </c>
      <c r="H1393" s="87" t="s">
        <v>7411</v>
      </c>
      <c r="I1393" s="87" t="str">
        <f>+IFERROR(VLOOKUP($H1393,'[2]NHÂN VIÊN'!$B:$C,2,0),"")</f>
        <v>Nguyễn Văn Vinh</v>
      </c>
      <c r="J1393" s="87" t="str">
        <f t="shared" si="24"/>
        <v>GS</v>
      </c>
      <c r="K1393" s="87" t="s">
        <v>570</v>
      </c>
      <c r="L1393" s="87" t="s">
        <v>570</v>
      </c>
      <c r="M1393" s="87" t="str">
        <f>+IFERROR(VLOOKUP($K1393,'[2]NHÂN VIÊN'!$H:$I,2,0),"")</f>
        <v>Dương Thị Kim Hồng</v>
      </c>
      <c r="N1393" s="88" t="s">
        <v>12186</v>
      </c>
      <c r="O1393" s="82"/>
    </row>
    <row r="1394" spans="1:15" x14ac:dyDescent="0.25">
      <c r="A1394" s="87" t="s">
        <v>12576</v>
      </c>
      <c r="B1394" s="86" t="s">
        <v>12575</v>
      </c>
      <c r="C1394" s="87" t="s">
        <v>12577</v>
      </c>
      <c r="D1394" s="87" t="s">
        <v>12578</v>
      </c>
      <c r="E1394" s="87" t="s">
        <v>12511</v>
      </c>
      <c r="F1394" s="87" t="s">
        <v>7527</v>
      </c>
      <c r="G1394" s="87" t="s">
        <v>7402</v>
      </c>
      <c r="H1394" s="87" t="s">
        <v>7411</v>
      </c>
      <c r="I1394" s="87" t="str">
        <f>+IFERROR(VLOOKUP($H1394,'[2]NHÂN VIÊN'!$B:$C,2,0),"")</f>
        <v>Nguyễn Văn Vinh</v>
      </c>
      <c r="J1394" s="87" t="str">
        <f t="shared" si="24"/>
        <v>GS</v>
      </c>
      <c r="K1394" s="87" t="s">
        <v>570</v>
      </c>
      <c r="L1394" s="87" t="s">
        <v>570</v>
      </c>
      <c r="M1394" s="87" t="str">
        <f>+IFERROR(VLOOKUP($K1394,'[2]NHÂN VIÊN'!$H:$I,2,0),"")</f>
        <v>Dương Thị Kim Hồng</v>
      </c>
      <c r="N1394" s="88" t="s">
        <v>12186</v>
      </c>
      <c r="O1394" s="82"/>
    </row>
    <row r="1395" spans="1:15" x14ac:dyDescent="0.25">
      <c r="A1395" s="87" t="s">
        <v>12580</v>
      </c>
      <c r="B1395" s="86" t="s">
        <v>12579</v>
      </c>
      <c r="C1395" s="87" t="s">
        <v>12581</v>
      </c>
      <c r="D1395" s="87" t="s">
        <v>12582</v>
      </c>
      <c r="E1395" s="87" t="s">
        <v>12185</v>
      </c>
      <c r="F1395" s="87" t="s">
        <v>7499</v>
      </c>
      <c r="G1395" s="87" t="s">
        <v>7402</v>
      </c>
      <c r="H1395" s="87" t="s">
        <v>7436</v>
      </c>
      <c r="I1395" s="87" t="str">
        <f>+IFERROR(VLOOKUP($H1395,'[2]NHÂN VIÊN'!$B:$C,2,0),"")</f>
        <v>Nguyễn Quốc Thái</v>
      </c>
      <c r="J1395" s="87" t="str">
        <f t="shared" si="24"/>
        <v>GS</v>
      </c>
      <c r="K1395" s="87" t="s">
        <v>570</v>
      </c>
      <c r="L1395" s="87" t="s">
        <v>570</v>
      </c>
      <c r="M1395" s="87" t="str">
        <f>+IFERROR(VLOOKUP($K1395,'[2]NHÂN VIÊN'!$H:$I,2,0),"")</f>
        <v>Dương Thị Kim Hồng</v>
      </c>
      <c r="N1395" s="88" t="s">
        <v>12186</v>
      </c>
      <c r="O1395" s="82"/>
    </row>
    <row r="1396" spans="1:15" x14ac:dyDescent="0.25">
      <c r="A1396" s="87" t="s">
        <v>12583</v>
      </c>
      <c r="B1396" s="86" t="s">
        <v>7508</v>
      </c>
      <c r="C1396" s="87" t="s">
        <v>12584</v>
      </c>
      <c r="D1396" s="87" t="s">
        <v>12585</v>
      </c>
      <c r="E1396" s="87" t="s">
        <v>12185</v>
      </c>
      <c r="F1396" s="87" t="s">
        <v>7523</v>
      </c>
      <c r="G1396" s="87" t="s">
        <v>7523</v>
      </c>
      <c r="H1396" s="87" t="s">
        <v>7425</v>
      </c>
      <c r="I1396" s="87" t="str">
        <f>+IFERROR(VLOOKUP($H1396,'[2]NHÂN VIÊN'!$B:$C,2,0),"")</f>
        <v>Trần Cao Hoàng Tâm</v>
      </c>
      <c r="J1396" s="87" t="str">
        <f t="shared" si="24"/>
        <v>-</v>
      </c>
      <c r="K1396" s="87" t="s">
        <v>570</v>
      </c>
      <c r="L1396" s="87" t="s">
        <v>570</v>
      </c>
      <c r="M1396" s="87" t="str">
        <f>+IFERROR(VLOOKUP($K1396,'[2]NHÂN VIÊN'!$H:$I,2,0),"")</f>
        <v>Dương Thị Kim Hồng</v>
      </c>
      <c r="N1396" s="88" t="s">
        <v>12186</v>
      </c>
      <c r="O1396" s="82"/>
    </row>
    <row r="1397" spans="1:15" x14ac:dyDescent="0.25">
      <c r="A1397" s="87" t="s">
        <v>12586</v>
      </c>
      <c r="B1397" s="86" t="s">
        <v>7508</v>
      </c>
      <c r="C1397" s="87" t="s">
        <v>12587</v>
      </c>
      <c r="D1397" s="87" t="s">
        <v>12588</v>
      </c>
      <c r="E1397" s="87" t="s">
        <v>12185</v>
      </c>
      <c r="F1397" s="87" t="s">
        <v>7523</v>
      </c>
      <c r="G1397" s="87" t="s">
        <v>7523</v>
      </c>
      <c r="H1397" s="87" t="s">
        <v>7425</v>
      </c>
      <c r="I1397" s="87" t="str">
        <f>+IFERROR(VLOOKUP($H1397,'[2]NHÂN VIÊN'!$B:$C,2,0),"")</f>
        <v>Trần Cao Hoàng Tâm</v>
      </c>
      <c r="J1397" s="87" t="str">
        <f t="shared" si="24"/>
        <v>-</v>
      </c>
      <c r="K1397" s="87" t="s">
        <v>570</v>
      </c>
      <c r="L1397" s="87" t="s">
        <v>570</v>
      </c>
      <c r="M1397" s="87" t="str">
        <f>+IFERROR(VLOOKUP($K1397,'[2]NHÂN VIÊN'!$H:$I,2,0),"")</f>
        <v>Dương Thị Kim Hồng</v>
      </c>
      <c r="N1397" s="88" t="s">
        <v>12186</v>
      </c>
      <c r="O1397" s="82"/>
    </row>
    <row r="1398" spans="1:15" x14ac:dyDescent="0.25">
      <c r="A1398" s="87" t="s">
        <v>12590</v>
      </c>
      <c r="B1398" s="86" t="s">
        <v>12589</v>
      </c>
      <c r="C1398" s="87" t="s">
        <v>12591</v>
      </c>
      <c r="D1398" s="87" t="s">
        <v>12592</v>
      </c>
      <c r="E1398" s="87" t="s">
        <v>12185</v>
      </c>
      <c r="F1398" s="87" t="s">
        <v>7903</v>
      </c>
      <c r="G1398" s="87" t="s">
        <v>7402</v>
      </c>
      <c r="H1398" s="87" t="s">
        <v>7436</v>
      </c>
      <c r="I1398" s="87" t="str">
        <f>+IFERROR(VLOOKUP($H1398,'[2]NHÂN VIÊN'!$B:$C,2,0),"")</f>
        <v>Nguyễn Quốc Thái</v>
      </c>
      <c r="J1398" s="87" t="str">
        <f t="shared" si="24"/>
        <v>GS</v>
      </c>
      <c r="K1398" s="87" t="s">
        <v>570</v>
      </c>
      <c r="L1398" s="87" t="s">
        <v>570</v>
      </c>
      <c r="M1398" s="87" t="str">
        <f>+IFERROR(VLOOKUP($K1398,'[2]NHÂN VIÊN'!$H:$I,2,0),"")</f>
        <v>Dương Thị Kim Hồng</v>
      </c>
      <c r="N1398" s="88" t="s">
        <v>12186</v>
      </c>
      <c r="O1398" s="82"/>
    </row>
    <row r="1399" spans="1:15" x14ac:dyDescent="0.25">
      <c r="A1399" s="87" t="s">
        <v>12594</v>
      </c>
      <c r="B1399" s="86" t="s">
        <v>12593</v>
      </c>
      <c r="C1399" s="87" t="s">
        <v>12595</v>
      </c>
      <c r="D1399" s="87" t="s">
        <v>12596</v>
      </c>
      <c r="E1399" s="87" t="s">
        <v>12185</v>
      </c>
      <c r="F1399" s="87" t="s">
        <v>7523</v>
      </c>
      <c r="G1399" s="87" t="s">
        <v>7523</v>
      </c>
      <c r="H1399" s="87" t="s">
        <v>7425</v>
      </c>
      <c r="I1399" s="87" t="str">
        <f>+IFERROR(VLOOKUP($H1399,'[2]NHÂN VIÊN'!$B:$C,2,0),"")</f>
        <v>Trần Cao Hoàng Tâm</v>
      </c>
      <c r="J1399" s="87" t="str">
        <f t="shared" si="24"/>
        <v>GS</v>
      </c>
      <c r="K1399" s="87" t="s">
        <v>570</v>
      </c>
      <c r="L1399" s="87" t="s">
        <v>570</v>
      </c>
      <c r="M1399" s="87" t="str">
        <f>+IFERROR(VLOOKUP($K1399,'[2]NHÂN VIÊN'!$H:$I,2,0),"")</f>
        <v>Dương Thị Kim Hồng</v>
      </c>
      <c r="N1399" s="88" t="s">
        <v>12186</v>
      </c>
      <c r="O1399" s="82"/>
    </row>
    <row r="1400" spans="1:15" x14ac:dyDescent="0.25">
      <c r="A1400" s="87" t="s">
        <v>12598</v>
      </c>
      <c r="B1400" s="86" t="s">
        <v>12597</v>
      </c>
      <c r="C1400" s="87" t="s">
        <v>12599</v>
      </c>
      <c r="D1400" s="87" t="s">
        <v>12600</v>
      </c>
      <c r="E1400" s="87" t="s">
        <v>12511</v>
      </c>
      <c r="F1400" s="87" t="s">
        <v>7527</v>
      </c>
      <c r="G1400" s="87" t="s">
        <v>7402</v>
      </c>
      <c r="H1400" s="87" t="s">
        <v>7411</v>
      </c>
      <c r="I1400" s="87" t="str">
        <f>+IFERROR(VLOOKUP($H1400,'[2]NHÂN VIÊN'!$B:$C,2,0),"")</f>
        <v>Nguyễn Văn Vinh</v>
      </c>
      <c r="J1400" s="87" t="str">
        <f t="shared" si="24"/>
        <v>GS</v>
      </c>
      <c r="K1400" s="87" t="s">
        <v>570</v>
      </c>
      <c r="L1400" s="87" t="s">
        <v>570</v>
      </c>
      <c r="M1400" s="87" t="str">
        <f>+IFERROR(VLOOKUP($K1400,'[2]NHÂN VIÊN'!$H:$I,2,0),"")</f>
        <v>Dương Thị Kim Hồng</v>
      </c>
      <c r="N1400" s="88" t="s">
        <v>12186</v>
      </c>
      <c r="O1400" s="82"/>
    </row>
    <row r="1401" spans="1:15" x14ac:dyDescent="0.25">
      <c r="A1401" s="87" t="s">
        <v>12602</v>
      </c>
      <c r="B1401" s="86" t="s">
        <v>12601</v>
      </c>
      <c r="C1401" s="87" t="s">
        <v>12603</v>
      </c>
      <c r="D1401" s="87" t="s">
        <v>12604</v>
      </c>
      <c r="E1401" s="87" t="s">
        <v>12185</v>
      </c>
      <c r="F1401" s="87" t="s">
        <v>7424</v>
      </c>
      <c r="G1401" s="87" t="s">
        <v>7424</v>
      </c>
      <c r="H1401" s="87" t="s">
        <v>7425</v>
      </c>
      <c r="I1401" s="87" t="str">
        <f>+IFERROR(VLOOKUP($H1401,'[2]NHÂN VIÊN'!$B:$C,2,0),"")</f>
        <v>Trần Cao Hoàng Tâm</v>
      </c>
      <c r="J1401" s="87" t="str">
        <f t="shared" si="24"/>
        <v>GS</v>
      </c>
      <c r="K1401" s="87" t="s">
        <v>570</v>
      </c>
      <c r="L1401" s="87" t="s">
        <v>570</v>
      </c>
      <c r="M1401" s="87" t="str">
        <f>+IFERROR(VLOOKUP($K1401,'[2]NHÂN VIÊN'!$H:$I,2,0),"")</f>
        <v>Dương Thị Kim Hồng</v>
      </c>
      <c r="N1401" s="88" t="s">
        <v>12186</v>
      </c>
      <c r="O1401" s="82"/>
    </row>
    <row r="1402" spans="1:15" x14ac:dyDescent="0.25">
      <c r="A1402" s="87" t="s">
        <v>12606</v>
      </c>
      <c r="B1402" s="86" t="s">
        <v>12605</v>
      </c>
      <c r="C1402" s="87" t="s">
        <v>12607</v>
      </c>
      <c r="D1402" s="87" t="s">
        <v>12608</v>
      </c>
      <c r="E1402" s="87" t="s">
        <v>12511</v>
      </c>
      <c r="F1402" s="87" t="s">
        <v>7527</v>
      </c>
      <c r="G1402" s="87" t="s">
        <v>7402</v>
      </c>
      <c r="H1402" s="87" t="s">
        <v>7411</v>
      </c>
      <c r="I1402" s="87" t="str">
        <f>+IFERROR(VLOOKUP($H1402,'[2]NHÂN VIÊN'!$B:$C,2,0),"")</f>
        <v>Nguyễn Văn Vinh</v>
      </c>
      <c r="J1402" s="87" t="str">
        <f t="shared" si="24"/>
        <v>GS</v>
      </c>
      <c r="K1402" s="87" t="s">
        <v>570</v>
      </c>
      <c r="L1402" s="87" t="s">
        <v>570</v>
      </c>
      <c r="M1402" s="87" t="str">
        <f>+IFERROR(VLOOKUP($K1402,'[2]NHÂN VIÊN'!$H:$I,2,0),"")</f>
        <v>Dương Thị Kim Hồng</v>
      </c>
      <c r="N1402" s="88" t="s">
        <v>12186</v>
      </c>
      <c r="O1402" s="82"/>
    </row>
    <row r="1403" spans="1:15" x14ac:dyDescent="0.25">
      <c r="A1403" s="87" t="s">
        <v>12610</v>
      </c>
      <c r="B1403" s="86" t="s">
        <v>12609</v>
      </c>
      <c r="C1403" s="87" t="s">
        <v>12611</v>
      </c>
      <c r="D1403" s="87" t="s">
        <v>12612</v>
      </c>
      <c r="E1403" s="87" t="s">
        <v>12185</v>
      </c>
      <c r="F1403" s="87" t="s">
        <v>7442</v>
      </c>
      <c r="G1403" s="87" t="s">
        <v>7402</v>
      </c>
      <c r="H1403" s="87" t="s">
        <v>7403</v>
      </c>
      <c r="I1403" s="87" t="str">
        <f>+IFERROR(VLOOKUP($H1403,'[2]NHÂN VIÊN'!$B:$C,2,0),"")</f>
        <v>Hứa Thị Ngọc Thơ</v>
      </c>
      <c r="J1403" s="87" t="str">
        <f t="shared" si="24"/>
        <v>GS</v>
      </c>
      <c r="K1403" s="87" t="s">
        <v>570</v>
      </c>
      <c r="L1403" s="87" t="s">
        <v>570</v>
      </c>
      <c r="M1403" s="87" t="str">
        <f>+IFERROR(VLOOKUP($K1403,'[2]NHÂN VIÊN'!$H:$I,2,0),"")</f>
        <v>Dương Thị Kim Hồng</v>
      </c>
      <c r="N1403" s="88" t="s">
        <v>12186</v>
      </c>
      <c r="O1403" s="82"/>
    </row>
    <row r="1404" spans="1:15" x14ac:dyDescent="0.25">
      <c r="A1404" s="87" t="s">
        <v>12614</v>
      </c>
      <c r="B1404" s="86" t="s">
        <v>12613</v>
      </c>
      <c r="C1404" s="87" t="s">
        <v>12615</v>
      </c>
      <c r="D1404" s="87" t="s">
        <v>12616</v>
      </c>
      <c r="E1404" s="87" t="s">
        <v>12511</v>
      </c>
      <c r="F1404" s="87" t="s">
        <v>7527</v>
      </c>
      <c r="G1404" s="87" t="s">
        <v>7402</v>
      </c>
      <c r="H1404" s="87" t="s">
        <v>7411</v>
      </c>
      <c r="I1404" s="87" t="str">
        <f>+IFERROR(VLOOKUP($H1404,'[2]NHÂN VIÊN'!$B:$C,2,0),"")</f>
        <v>Nguyễn Văn Vinh</v>
      </c>
      <c r="J1404" s="87" t="str">
        <f t="shared" si="24"/>
        <v>GS</v>
      </c>
      <c r="K1404" s="87" t="s">
        <v>570</v>
      </c>
      <c r="L1404" s="87" t="s">
        <v>570</v>
      </c>
      <c r="M1404" s="87" t="str">
        <f>+IFERROR(VLOOKUP($K1404,'[2]NHÂN VIÊN'!$H:$I,2,0),"")</f>
        <v>Dương Thị Kim Hồng</v>
      </c>
      <c r="N1404" s="88" t="s">
        <v>12186</v>
      </c>
      <c r="O1404" s="82"/>
    </row>
    <row r="1405" spans="1:15" x14ac:dyDescent="0.25">
      <c r="A1405" s="87" t="s">
        <v>12617</v>
      </c>
      <c r="B1405" s="86" t="s">
        <v>7508</v>
      </c>
      <c r="C1405" s="87" t="s">
        <v>12618</v>
      </c>
      <c r="D1405" s="87" t="s">
        <v>12619</v>
      </c>
      <c r="E1405" s="87" t="s">
        <v>12185</v>
      </c>
      <c r="F1405" s="87" t="s">
        <v>7523</v>
      </c>
      <c r="G1405" s="87" t="s">
        <v>7523</v>
      </c>
      <c r="H1405" s="87" t="s">
        <v>7425</v>
      </c>
      <c r="I1405" s="87" t="str">
        <f>+IFERROR(VLOOKUP($H1405,'[2]NHÂN VIÊN'!$B:$C,2,0),"")</f>
        <v>Trần Cao Hoàng Tâm</v>
      </c>
      <c r="J1405" s="87" t="str">
        <f t="shared" si="24"/>
        <v>-</v>
      </c>
      <c r="K1405" s="87" t="s">
        <v>570</v>
      </c>
      <c r="L1405" s="87" t="s">
        <v>570</v>
      </c>
      <c r="M1405" s="87" t="str">
        <f>+IFERROR(VLOOKUP($K1405,'[2]NHÂN VIÊN'!$H:$I,2,0),"")</f>
        <v>Dương Thị Kim Hồng</v>
      </c>
      <c r="N1405" s="88" t="s">
        <v>12186</v>
      </c>
      <c r="O1405" s="82"/>
    </row>
    <row r="1406" spans="1:15" x14ac:dyDescent="0.25">
      <c r="A1406" s="87" t="s">
        <v>12621</v>
      </c>
      <c r="B1406" s="86" t="s">
        <v>12620</v>
      </c>
      <c r="C1406" s="87" t="s">
        <v>12622</v>
      </c>
      <c r="D1406" s="87" t="s">
        <v>12623</v>
      </c>
      <c r="E1406" s="87" t="s">
        <v>12185</v>
      </c>
      <c r="F1406" s="87" t="s">
        <v>7523</v>
      </c>
      <c r="G1406" s="87" t="s">
        <v>7523</v>
      </c>
      <c r="H1406" s="87" t="s">
        <v>7425</v>
      </c>
      <c r="I1406" s="87" t="str">
        <f>+IFERROR(VLOOKUP($H1406,'[2]NHÂN VIÊN'!$B:$C,2,0),"")</f>
        <v>Trần Cao Hoàng Tâm</v>
      </c>
      <c r="J1406" s="87" t="str">
        <f t="shared" si="24"/>
        <v>GS</v>
      </c>
      <c r="K1406" s="87" t="s">
        <v>570</v>
      </c>
      <c r="L1406" s="87" t="s">
        <v>570</v>
      </c>
      <c r="M1406" s="87" t="str">
        <f>+IFERROR(VLOOKUP($K1406,'[2]NHÂN VIÊN'!$H:$I,2,0),"")</f>
        <v>Dương Thị Kim Hồng</v>
      </c>
      <c r="N1406" s="88" t="s">
        <v>12186</v>
      </c>
      <c r="O1406" s="82"/>
    </row>
    <row r="1407" spans="1:15" x14ac:dyDescent="0.25">
      <c r="A1407" s="87" t="s">
        <v>12625</v>
      </c>
      <c r="B1407" s="86" t="s">
        <v>12624</v>
      </c>
      <c r="C1407" s="87" t="s">
        <v>12626</v>
      </c>
      <c r="D1407" s="87" t="s">
        <v>12627</v>
      </c>
      <c r="E1407" s="87" t="s">
        <v>12185</v>
      </c>
      <c r="F1407" s="87" t="s">
        <v>7523</v>
      </c>
      <c r="G1407" s="87" t="s">
        <v>7523</v>
      </c>
      <c r="H1407" s="87" t="s">
        <v>7425</v>
      </c>
      <c r="I1407" s="87" t="str">
        <f>+IFERROR(VLOOKUP($H1407,'[2]NHÂN VIÊN'!$B:$C,2,0),"")</f>
        <v>Trần Cao Hoàng Tâm</v>
      </c>
      <c r="J1407" s="87" t="str">
        <f t="shared" ref="J1407:J1470" si="25">+LEFT($B1407,2)</f>
        <v>GS</v>
      </c>
      <c r="K1407" s="87" t="s">
        <v>570</v>
      </c>
      <c r="L1407" s="87" t="s">
        <v>570</v>
      </c>
      <c r="M1407" s="87" t="str">
        <f>+IFERROR(VLOOKUP($K1407,'[2]NHÂN VIÊN'!$H:$I,2,0),"")</f>
        <v>Dương Thị Kim Hồng</v>
      </c>
      <c r="N1407" s="88" t="s">
        <v>12186</v>
      </c>
      <c r="O1407" s="82"/>
    </row>
    <row r="1408" spans="1:15" x14ac:dyDescent="0.25">
      <c r="A1408" s="87" t="s">
        <v>12629</v>
      </c>
      <c r="B1408" s="86" t="s">
        <v>12628</v>
      </c>
      <c r="C1408" s="87" t="s">
        <v>12630</v>
      </c>
      <c r="D1408" s="87" t="s">
        <v>12631</v>
      </c>
      <c r="E1408" s="87" t="s">
        <v>12185</v>
      </c>
      <c r="F1408" s="87" t="s">
        <v>7527</v>
      </c>
      <c r="G1408" s="87" t="s">
        <v>7402</v>
      </c>
      <c r="H1408" s="87" t="s">
        <v>7411</v>
      </c>
      <c r="I1408" s="87" t="str">
        <f>+IFERROR(VLOOKUP($H1408,'[2]NHÂN VIÊN'!$B:$C,2,0),"")</f>
        <v>Nguyễn Văn Vinh</v>
      </c>
      <c r="J1408" s="87" t="str">
        <f t="shared" si="25"/>
        <v>GS</v>
      </c>
      <c r="K1408" s="87" t="s">
        <v>570</v>
      </c>
      <c r="L1408" s="87" t="s">
        <v>570</v>
      </c>
      <c r="M1408" s="87" t="str">
        <f>+IFERROR(VLOOKUP($K1408,'[2]NHÂN VIÊN'!$H:$I,2,0),"")</f>
        <v>Dương Thị Kim Hồng</v>
      </c>
      <c r="N1408" s="88" t="s">
        <v>12186</v>
      </c>
      <c r="O1408" s="82"/>
    </row>
    <row r="1409" spans="1:15" x14ac:dyDescent="0.25">
      <c r="A1409" s="87" t="s">
        <v>12633</v>
      </c>
      <c r="B1409" s="86" t="s">
        <v>12632</v>
      </c>
      <c r="C1409" s="87" t="s">
        <v>12634</v>
      </c>
      <c r="D1409" s="87" t="s">
        <v>12635</v>
      </c>
      <c r="E1409" s="87" t="s">
        <v>12185</v>
      </c>
      <c r="F1409" s="87" t="s">
        <v>7459</v>
      </c>
      <c r="G1409" s="87" t="s">
        <v>7402</v>
      </c>
      <c r="H1409" s="87" t="s">
        <v>7403</v>
      </c>
      <c r="I1409" s="87" t="str">
        <f>+IFERROR(VLOOKUP($H1409,'[2]NHÂN VIÊN'!$B:$C,2,0),"")</f>
        <v>Hứa Thị Ngọc Thơ</v>
      </c>
      <c r="J1409" s="87" t="str">
        <f t="shared" si="25"/>
        <v>GS</v>
      </c>
      <c r="K1409" s="87" t="s">
        <v>570</v>
      </c>
      <c r="L1409" s="87" t="s">
        <v>570</v>
      </c>
      <c r="M1409" s="87" t="str">
        <f>+IFERROR(VLOOKUP($K1409,'[2]NHÂN VIÊN'!$H:$I,2,0),"")</f>
        <v>Dương Thị Kim Hồng</v>
      </c>
      <c r="N1409" s="88" t="s">
        <v>12186</v>
      </c>
      <c r="O1409" s="82"/>
    </row>
    <row r="1410" spans="1:15" x14ac:dyDescent="0.25">
      <c r="A1410" s="87" t="s">
        <v>12637</v>
      </c>
      <c r="B1410" s="86" t="s">
        <v>12636</v>
      </c>
      <c r="C1410" s="87" t="s">
        <v>12638</v>
      </c>
      <c r="D1410" s="87" t="s">
        <v>12639</v>
      </c>
      <c r="E1410" s="87" t="s">
        <v>12185</v>
      </c>
      <c r="F1410" s="87" t="s">
        <v>7519</v>
      </c>
      <c r="G1410" s="87" t="s">
        <v>7402</v>
      </c>
      <c r="H1410" s="87" t="s">
        <v>7418</v>
      </c>
      <c r="I1410" s="87" t="str">
        <f>+IFERROR(VLOOKUP($H1410,'[2]NHÂN VIÊN'!$B:$C,2,0),"")</f>
        <v>Trần Hạo Nhị</v>
      </c>
      <c r="J1410" s="87" t="str">
        <f t="shared" si="25"/>
        <v>GS</v>
      </c>
      <c r="K1410" s="87" t="s">
        <v>570</v>
      </c>
      <c r="L1410" s="87" t="s">
        <v>570</v>
      </c>
      <c r="M1410" s="87" t="str">
        <f>+IFERROR(VLOOKUP($K1410,'[2]NHÂN VIÊN'!$H:$I,2,0),"")</f>
        <v>Dương Thị Kim Hồng</v>
      </c>
      <c r="N1410" s="88" t="s">
        <v>12186</v>
      </c>
      <c r="O1410" s="82"/>
    </row>
    <row r="1411" spans="1:15" x14ac:dyDescent="0.25">
      <c r="A1411" s="87" t="s">
        <v>12641</v>
      </c>
      <c r="B1411" s="86" t="s">
        <v>12640</v>
      </c>
      <c r="C1411" s="87" t="s">
        <v>12642</v>
      </c>
      <c r="D1411" s="87" t="s">
        <v>12643</v>
      </c>
      <c r="E1411" s="87" t="s">
        <v>12185</v>
      </c>
      <c r="F1411" s="87" t="s">
        <v>7527</v>
      </c>
      <c r="G1411" s="87" t="s">
        <v>7402</v>
      </c>
      <c r="H1411" s="87" t="s">
        <v>7411</v>
      </c>
      <c r="I1411" s="87" t="str">
        <f>+IFERROR(VLOOKUP($H1411,'[2]NHÂN VIÊN'!$B:$C,2,0),"")</f>
        <v>Nguyễn Văn Vinh</v>
      </c>
      <c r="J1411" s="87" t="str">
        <f t="shared" si="25"/>
        <v>GS</v>
      </c>
      <c r="K1411" s="87" t="s">
        <v>570</v>
      </c>
      <c r="L1411" s="87" t="s">
        <v>570</v>
      </c>
      <c r="M1411" s="87" t="str">
        <f>+IFERROR(VLOOKUP($K1411,'[2]NHÂN VIÊN'!$H:$I,2,0),"")</f>
        <v>Dương Thị Kim Hồng</v>
      </c>
      <c r="N1411" s="88" t="s">
        <v>12186</v>
      </c>
      <c r="O1411" s="82"/>
    </row>
    <row r="1412" spans="1:15" x14ac:dyDescent="0.25">
      <c r="A1412" s="87" t="s">
        <v>12645</v>
      </c>
      <c r="B1412" s="86" t="s">
        <v>12644</v>
      </c>
      <c r="C1412" s="87" t="s">
        <v>12646</v>
      </c>
      <c r="D1412" s="87" t="s">
        <v>12647</v>
      </c>
      <c r="E1412" s="87" t="s">
        <v>12185</v>
      </c>
      <c r="F1412" s="87" t="s">
        <v>7903</v>
      </c>
      <c r="G1412" s="87" t="s">
        <v>7402</v>
      </c>
      <c r="H1412" s="87" t="s">
        <v>7436</v>
      </c>
      <c r="I1412" s="87" t="str">
        <f>+IFERROR(VLOOKUP($H1412,'[2]NHÂN VIÊN'!$B:$C,2,0),"")</f>
        <v>Nguyễn Quốc Thái</v>
      </c>
      <c r="J1412" s="87" t="str">
        <f t="shared" si="25"/>
        <v>GS</v>
      </c>
      <c r="K1412" s="87" t="s">
        <v>570</v>
      </c>
      <c r="L1412" s="87" t="s">
        <v>570</v>
      </c>
      <c r="M1412" s="87" t="str">
        <f>+IFERROR(VLOOKUP($K1412,'[2]NHÂN VIÊN'!$H:$I,2,0),"")</f>
        <v>Dương Thị Kim Hồng</v>
      </c>
      <c r="N1412" s="88" t="s">
        <v>12186</v>
      </c>
      <c r="O1412" s="82"/>
    </row>
    <row r="1413" spans="1:15" x14ac:dyDescent="0.25">
      <c r="A1413" s="87" t="s">
        <v>12649</v>
      </c>
      <c r="B1413" s="86" t="s">
        <v>12648</v>
      </c>
      <c r="C1413" s="87" t="s">
        <v>12650</v>
      </c>
      <c r="D1413" s="87" t="s">
        <v>12651</v>
      </c>
      <c r="E1413" s="87" t="s">
        <v>12185</v>
      </c>
      <c r="F1413" s="87" t="s">
        <v>7417</v>
      </c>
      <c r="G1413" s="87" t="s">
        <v>7402</v>
      </c>
      <c r="H1413" s="87" t="s">
        <v>7418</v>
      </c>
      <c r="I1413" s="87" t="str">
        <f>+IFERROR(VLOOKUP($H1413,'[2]NHÂN VIÊN'!$B:$C,2,0),"")</f>
        <v>Trần Hạo Nhị</v>
      </c>
      <c r="J1413" s="87" t="str">
        <f t="shared" si="25"/>
        <v>GS</v>
      </c>
      <c r="K1413" s="87" t="s">
        <v>570</v>
      </c>
      <c r="L1413" s="87" t="s">
        <v>570</v>
      </c>
      <c r="M1413" s="87" t="str">
        <f>+IFERROR(VLOOKUP($K1413,'[2]NHÂN VIÊN'!$H:$I,2,0),"")</f>
        <v>Dương Thị Kim Hồng</v>
      </c>
      <c r="N1413" s="88" t="s">
        <v>12186</v>
      </c>
      <c r="O1413" s="82"/>
    </row>
    <row r="1414" spans="1:15" x14ac:dyDescent="0.25">
      <c r="A1414" s="87" t="s">
        <v>12653</v>
      </c>
      <c r="B1414" s="86" t="s">
        <v>12652</v>
      </c>
      <c r="C1414" s="87" t="s">
        <v>12654</v>
      </c>
      <c r="D1414" s="87" t="s">
        <v>12655</v>
      </c>
      <c r="E1414" s="87" t="s">
        <v>12185</v>
      </c>
      <c r="F1414" s="87" t="s">
        <v>7527</v>
      </c>
      <c r="G1414" s="87" t="s">
        <v>7402</v>
      </c>
      <c r="H1414" s="87" t="s">
        <v>7411</v>
      </c>
      <c r="I1414" s="87" t="str">
        <f>+IFERROR(VLOOKUP($H1414,'[2]NHÂN VIÊN'!$B:$C,2,0),"")</f>
        <v>Nguyễn Văn Vinh</v>
      </c>
      <c r="J1414" s="87" t="str">
        <f t="shared" si="25"/>
        <v>GS</v>
      </c>
      <c r="K1414" s="87" t="s">
        <v>570</v>
      </c>
      <c r="L1414" s="87" t="s">
        <v>570</v>
      </c>
      <c r="M1414" s="87" t="str">
        <f>+IFERROR(VLOOKUP($K1414,'[2]NHÂN VIÊN'!$H:$I,2,0),"")</f>
        <v>Dương Thị Kim Hồng</v>
      </c>
      <c r="N1414" s="88" t="s">
        <v>12186</v>
      </c>
      <c r="O1414" s="82"/>
    </row>
    <row r="1415" spans="1:15" x14ac:dyDescent="0.25">
      <c r="A1415" s="87" t="s">
        <v>12657</v>
      </c>
      <c r="B1415" s="86" t="s">
        <v>12656</v>
      </c>
      <c r="C1415" s="87" t="s">
        <v>12658</v>
      </c>
      <c r="D1415" s="87" t="s">
        <v>12659</v>
      </c>
      <c r="E1415" s="87" t="s">
        <v>12185</v>
      </c>
      <c r="F1415" s="87" t="s">
        <v>7472</v>
      </c>
      <c r="G1415" s="87" t="s">
        <v>7402</v>
      </c>
      <c r="H1415" s="87" t="s">
        <v>7436</v>
      </c>
      <c r="I1415" s="87" t="str">
        <f>+IFERROR(VLOOKUP($H1415,'[2]NHÂN VIÊN'!$B:$C,2,0),"")</f>
        <v>Nguyễn Quốc Thái</v>
      </c>
      <c r="J1415" s="87" t="str">
        <f t="shared" si="25"/>
        <v>GS</v>
      </c>
      <c r="K1415" s="87" t="s">
        <v>570</v>
      </c>
      <c r="L1415" s="87" t="s">
        <v>570</v>
      </c>
      <c r="M1415" s="87" t="str">
        <f>+IFERROR(VLOOKUP($K1415,'[2]NHÂN VIÊN'!$H:$I,2,0),"")</f>
        <v>Dương Thị Kim Hồng</v>
      </c>
      <c r="N1415" s="88" t="s">
        <v>12186</v>
      </c>
      <c r="O1415" s="82"/>
    </row>
    <row r="1416" spans="1:15" x14ac:dyDescent="0.25">
      <c r="A1416" s="87" t="s">
        <v>12661</v>
      </c>
      <c r="B1416" s="86" t="s">
        <v>12660</v>
      </c>
      <c r="C1416" s="87" t="s">
        <v>12662</v>
      </c>
      <c r="D1416" s="87" t="s">
        <v>12663</v>
      </c>
      <c r="E1416" s="87" t="s">
        <v>12185</v>
      </c>
      <c r="F1416" s="87" t="s">
        <v>7527</v>
      </c>
      <c r="G1416" s="87" t="s">
        <v>7402</v>
      </c>
      <c r="H1416" s="87" t="s">
        <v>7411</v>
      </c>
      <c r="I1416" s="87" t="str">
        <f>+IFERROR(VLOOKUP($H1416,'[2]NHÂN VIÊN'!$B:$C,2,0),"")</f>
        <v>Nguyễn Văn Vinh</v>
      </c>
      <c r="J1416" s="87" t="str">
        <f t="shared" si="25"/>
        <v>GS</v>
      </c>
      <c r="K1416" s="87" t="s">
        <v>570</v>
      </c>
      <c r="L1416" s="87" t="s">
        <v>570</v>
      </c>
      <c r="M1416" s="87" t="str">
        <f>+IFERROR(VLOOKUP($K1416,'[2]NHÂN VIÊN'!$H:$I,2,0),"")</f>
        <v>Dương Thị Kim Hồng</v>
      </c>
      <c r="N1416" s="88" t="s">
        <v>12186</v>
      </c>
      <c r="O1416" s="82"/>
    </row>
    <row r="1417" spans="1:15" x14ac:dyDescent="0.25">
      <c r="A1417" s="87" t="s">
        <v>12665</v>
      </c>
      <c r="B1417" s="86" t="s">
        <v>12664</v>
      </c>
      <c r="C1417" s="87" t="s">
        <v>12666</v>
      </c>
      <c r="D1417" s="87" t="s">
        <v>12667</v>
      </c>
      <c r="E1417" s="87" t="s">
        <v>12185</v>
      </c>
      <c r="F1417" s="87" t="s">
        <v>7490</v>
      </c>
      <c r="G1417" s="87" t="s">
        <v>7402</v>
      </c>
      <c r="H1417" s="87" t="s">
        <v>7418</v>
      </c>
      <c r="I1417" s="87" t="str">
        <f>+IFERROR(VLOOKUP($H1417,'[2]NHÂN VIÊN'!$B:$C,2,0),"")</f>
        <v>Trần Hạo Nhị</v>
      </c>
      <c r="J1417" s="87" t="str">
        <f t="shared" si="25"/>
        <v>GS</v>
      </c>
      <c r="K1417" s="87" t="s">
        <v>570</v>
      </c>
      <c r="L1417" s="87" t="s">
        <v>570</v>
      </c>
      <c r="M1417" s="87" t="str">
        <f>+IFERROR(VLOOKUP($K1417,'[2]NHÂN VIÊN'!$H:$I,2,0),"")</f>
        <v>Dương Thị Kim Hồng</v>
      </c>
      <c r="N1417" s="88" t="s">
        <v>12186</v>
      </c>
      <c r="O1417" s="82"/>
    </row>
    <row r="1418" spans="1:15" x14ac:dyDescent="0.25">
      <c r="A1418" s="87" t="s">
        <v>12669</v>
      </c>
      <c r="B1418" s="86" t="s">
        <v>12668</v>
      </c>
      <c r="C1418" s="87" t="s">
        <v>12670</v>
      </c>
      <c r="D1418" s="87" t="s">
        <v>12671</v>
      </c>
      <c r="E1418" s="87" t="s">
        <v>12185</v>
      </c>
      <c r="F1418" s="87" t="s">
        <v>7417</v>
      </c>
      <c r="G1418" s="87" t="s">
        <v>7402</v>
      </c>
      <c r="H1418" s="87" t="s">
        <v>7418</v>
      </c>
      <c r="I1418" s="87" t="str">
        <f>+IFERROR(VLOOKUP($H1418,'[2]NHÂN VIÊN'!$B:$C,2,0),"")</f>
        <v>Trần Hạo Nhị</v>
      </c>
      <c r="J1418" s="87" t="str">
        <f t="shared" si="25"/>
        <v>GS</v>
      </c>
      <c r="K1418" s="87" t="s">
        <v>570</v>
      </c>
      <c r="L1418" s="87" t="s">
        <v>570</v>
      </c>
      <c r="M1418" s="87" t="str">
        <f>+IFERROR(VLOOKUP($K1418,'[2]NHÂN VIÊN'!$H:$I,2,0),"")</f>
        <v>Dương Thị Kim Hồng</v>
      </c>
      <c r="N1418" s="88" t="s">
        <v>12186</v>
      </c>
      <c r="O1418" s="82"/>
    </row>
    <row r="1419" spans="1:15" x14ac:dyDescent="0.25">
      <c r="A1419" s="87" t="s">
        <v>12673</v>
      </c>
      <c r="B1419" s="86" t="s">
        <v>12672</v>
      </c>
      <c r="C1419" s="87" t="s">
        <v>12674</v>
      </c>
      <c r="D1419" s="87" t="s">
        <v>12675</v>
      </c>
      <c r="E1419" s="87" t="s">
        <v>12185</v>
      </c>
      <c r="F1419" s="87" t="s">
        <v>7523</v>
      </c>
      <c r="G1419" s="87" t="s">
        <v>7523</v>
      </c>
      <c r="H1419" s="87" t="s">
        <v>7425</v>
      </c>
      <c r="I1419" s="87" t="str">
        <f>+IFERROR(VLOOKUP($H1419,'[2]NHÂN VIÊN'!$B:$C,2,0),"")</f>
        <v>Trần Cao Hoàng Tâm</v>
      </c>
      <c r="J1419" s="87" t="str">
        <f t="shared" si="25"/>
        <v>GS</v>
      </c>
      <c r="K1419" s="87" t="s">
        <v>570</v>
      </c>
      <c r="L1419" s="87" t="s">
        <v>570</v>
      </c>
      <c r="M1419" s="87" t="str">
        <f>+IFERROR(VLOOKUP($K1419,'[2]NHÂN VIÊN'!$H:$I,2,0),"")</f>
        <v>Dương Thị Kim Hồng</v>
      </c>
      <c r="N1419" s="88" t="s">
        <v>12186</v>
      </c>
      <c r="O1419" s="82"/>
    </row>
    <row r="1420" spans="1:15" x14ac:dyDescent="0.25">
      <c r="A1420" s="87" t="s">
        <v>12677</v>
      </c>
      <c r="B1420" s="86" t="s">
        <v>12676</v>
      </c>
      <c r="C1420" s="87" t="s">
        <v>12678</v>
      </c>
      <c r="D1420" s="87" t="s">
        <v>12679</v>
      </c>
      <c r="E1420" s="87" t="s">
        <v>12185</v>
      </c>
      <c r="F1420" s="87" t="s">
        <v>7527</v>
      </c>
      <c r="G1420" s="87" t="s">
        <v>7402</v>
      </c>
      <c r="H1420" s="87" t="s">
        <v>7411</v>
      </c>
      <c r="I1420" s="87" t="str">
        <f>+IFERROR(VLOOKUP($H1420,'[2]NHÂN VIÊN'!$B:$C,2,0),"")</f>
        <v>Nguyễn Văn Vinh</v>
      </c>
      <c r="J1420" s="87" t="str">
        <f t="shared" si="25"/>
        <v>GS</v>
      </c>
      <c r="K1420" s="87" t="s">
        <v>570</v>
      </c>
      <c r="L1420" s="87" t="s">
        <v>570</v>
      </c>
      <c r="M1420" s="87" t="str">
        <f>+IFERROR(VLOOKUP($K1420,'[2]NHÂN VIÊN'!$H:$I,2,0),"")</f>
        <v>Dương Thị Kim Hồng</v>
      </c>
      <c r="N1420" s="88" t="s">
        <v>12186</v>
      </c>
      <c r="O1420" s="82"/>
    </row>
    <row r="1421" spans="1:15" x14ac:dyDescent="0.25">
      <c r="A1421" s="87" t="s">
        <v>12681</v>
      </c>
      <c r="B1421" s="86" t="s">
        <v>12680</v>
      </c>
      <c r="C1421" s="87" t="s">
        <v>12682</v>
      </c>
      <c r="D1421" s="87" t="s">
        <v>12683</v>
      </c>
      <c r="E1421" s="87" t="s">
        <v>12185</v>
      </c>
      <c r="F1421" s="87" t="s">
        <v>7472</v>
      </c>
      <c r="G1421" s="87" t="s">
        <v>7402</v>
      </c>
      <c r="H1421" s="87" t="s">
        <v>7436</v>
      </c>
      <c r="I1421" s="87" t="str">
        <f>+IFERROR(VLOOKUP($H1421,'[2]NHÂN VIÊN'!$B:$C,2,0),"")</f>
        <v>Nguyễn Quốc Thái</v>
      </c>
      <c r="J1421" s="87" t="str">
        <f t="shared" si="25"/>
        <v>GS</v>
      </c>
      <c r="K1421" s="87" t="s">
        <v>570</v>
      </c>
      <c r="L1421" s="87" t="s">
        <v>570</v>
      </c>
      <c r="M1421" s="87" t="str">
        <f>+IFERROR(VLOOKUP($K1421,'[2]NHÂN VIÊN'!$H:$I,2,0),"")</f>
        <v>Dương Thị Kim Hồng</v>
      </c>
      <c r="N1421" s="88" t="s">
        <v>12186</v>
      </c>
      <c r="O1421" s="82"/>
    </row>
    <row r="1422" spans="1:15" x14ac:dyDescent="0.25">
      <c r="A1422" s="87" t="s">
        <v>12685</v>
      </c>
      <c r="B1422" s="86" t="s">
        <v>12684</v>
      </c>
      <c r="C1422" s="87" t="s">
        <v>12686</v>
      </c>
      <c r="D1422" s="87" t="s">
        <v>12687</v>
      </c>
      <c r="E1422" s="87" t="s">
        <v>12185</v>
      </c>
      <c r="F1422" s="87" t="s">
        <v>7523</v>
      </c>
      <c r="G1422" s="87" t="s">
        <v>7523</v>
      </c>
      <c r="H1422" s="87" t="s">
        <v>7425</v>
      </c>
      <c r="I1422" s="87" t="str">
        <f>+IFERROR(VLOOKUP($H1422,'[2]NHÂN VIÊN'!$B:$C,2,0),"")</f>
        <v>Trần Cao Hoàng Tâm</v>
      </c>
      <c r="J1422" s="87" t="str">
        <f t="shared" si="25"/>
        <v>GS</v>
      </c>
      <c r="K1422" s="87" t="s">
        <v>570</v>
      </c>
      <c r="L1422" s="87" t="s">
        <v>570</v>
      </c>
      <c r="M1422" s="87" t="str">
        <f>+IFERROR(VLOOKUP($K1422,'[2]NHÂN VIÊN'!$H:$I,2,0),"")</f>
        <v>Dương Thị Kim Hồng</v>
      </c>
      <c r="N1422" s="88" t="s">
        <v>12186</v>
      </c>
      <c r="O1422" s="82"/>
    </row>
    <row r="1423" spans="1:15" x14ac:dyDescent="0.25">
      <c r="A1423" s="87" t="s">
        <v>12689</v>
      </c>
      <c r="B1423" s="86" t="s">
        <v>12688</v>
      </c>
      <c r="C1423" s="87" t="s">
        <v>12690</v>
      </c>
      <c r="D1423" s="87" t="s">
        <v>12691</v>
      </c>
      <c r="E1423" s="87" t="s">
        <v>12185</v>
      </c>
      <c r="F1423" s="87" t="s">
        <v>7519</v>
      </c>
      <c r="G1423" s="87" t="s">
        <v>7402</v>
      </c>
      <c r="H1423" s="87" t="s">
        <v>7418</v>
      </c>
      <c r="I1423" s="87" t="str">
        <f>+IFERROR(VLOOKUP($H1423,'[2]NHÂN VIÊN'!$B:$C,2,0),"")</f>
        <v>Trần Hạo Nhị</v>
      </c>
      <c r="J1423" s="87" t="str">
        <f t="shared" si="25"/>
        <v>GS</v>
      </c>
      <c r="K1423" s="87" t="s">
        <v>570</v>
      </c>
      <c r="L1423" s="87" t="s">
        <v>570</v>
      </c>
      <c r="M1423" s="87" t="str">
        <f>+IFERROR(VLOOKUP($K1423,'[2]NHÂN VIÊN'!$H:$I,2,0),"")</f>
        <v>Dương Thị Kim Hồng</v>
      </c>
      <c r="N1423" s="88" t="s">
        <v>12186</v>
      </c>
      <c r="O1423" s="82"/>
    </row>
    <row r="1424" spans="1:15" x14ac:dyDescent="0.25">
      <c r="A1424" s="87" t="s">
        <v>12693</v>
      </c>
      <c r="B1424" s="86" t="s">
        <v>12692</v>
      </c>
      <c r="C1424" s="87" t="s">
        <v>12694</v>
      </c>
      <c r="D1424" s="87" t="s">
        <v>12695</v>
      </c>
      <c r="E1424" s="87" t="s">
        <v>12185</v>
      </c>
      <c r="F1424" s="87" t="s">
        <v>7523</v>
      </c>
      <c r="G1424" s="87" t="s">
        <v>7523</v>
      </c>
      <c r="H1424" s="87" t="s">
        <v>7425</v>
      </c>
      <c r="I1424" s="87" t="str">
        <f>+IFERROR(VLOOKUP($H1424,'[2]NHÂN VIÊN'!$B:$C,2,0),"")</f>
        <v>Trần Cao Hoàng Tâm</v>
      </c>
      <c r="J1424" s="87" t="str">
        <f t="shared" si="25"/>
        <v>GS</v>
      </c>
      <c r="K1424" s="87" t="s">
        <v>570</v>
      </c>
      <c r="L1424" s="87" t="s">
        <v>570</v>
      </c>
      <c r="M1424" s="87" t="str">
        <f>+IFERROR(VLOOKUP($K1424,'[2]NHÂN VIÊN'!$H:$I,2,0),"")</f>
        <v>Dương Thị Kim Hồng</v>
      </c>
      <c r="N1424" s="88" t="s">
        <v>12186</v>
      </c>
      <c r="O1424" s="82"/>
    </row>
    <row r="1425" spans="1:15" x14ac:dyDescent="0.25">
      <c r="A1425" s="87" t="s">
        <v>12697</v>
      </c>
      <c r="B1425" s="86" t="s">
        <v>12696</v>
      </c>
      <c r="C1425" s="87" t="s">
        <v>12698</v>
      </c>
      <c r="D1425" s="87" t="s">
        <v>12699</v>
      </c>
      <c r="E1425" s="87" t="s">
        <v>12185</v>
      </c>
      <c r="F1425" s="87" t="s">
        <v>7938</v>
      </c>
      <c r="G1425" s="87" t="s">
        <v>7402</v>
      </c>
      <c r="H1425" s="87" t="s">
        <v>7436</v>
      </c>
      <c r="I1425" s="87" t="str">
        <f>+IFERROR(VLOOKUP($H1425,'[2]NHÂN VIÊN'!$B:$C,2,0),"")</f>
        <v>Nguyễn Quốc Thái</v>
      </c>
      <c r="J1425" s="87" t="str">
        <f t="shared" si="25"/>
        <v>GS</v>
      </c>
      <c r="K1425" s="87" t="s">
        <v>570</v>
      </c>
      <c r="L1425" s="87" t="s">
        <v>570</v>
      </c>
      <c r="M1425" s="87" t="str">
        <f>+IFERROR(VLOOKUP($K1425,'[2]NHÂN VIÊN'!$H:$I,2,0),"")</f>
        <v>Dương Thị Kim Hồng</v>
      </c>
      <c r="N1425" s="88" t="s">
        <v>12186</v>
      </c>
      <c r="O1425" s="82"/>
    </row>
    <row r="1426" spans="1:15" x14ac:dyDescent="0.25">
      <c r="A1426" s="87" t="s">
        <v>12701</v>
      </c>
      <c r="B1426" s="86" t="s">
        <v>12700</v>
      </c>
      <c r="C1426" s="87" t="s">
        <v>12702</v>
      </c>
      <c r="D1426" s="87" t="s">
        <v>12703</v>
      </c>
      <c r="E1426" s="87" t="s">
        <v>12185</v>
      </c>
      <c r="F1426" s="87" t="s">
        <v>7519</v>
      </c>
      <c r="G1426" s="87" t="s">
        <v>7402</v>
      </c>
      <c r="H1426" s="87" t="s">
        <v>7418</v>
      </c>
      <c r="I1426" s="87" t="str">
        <f>+IFERROR(VLOOKUP($H1426,'[2]NHÂN VIÊN'!$B:$C,2,0),"")</f>
        <v>Trần Hạo Nhị</v>
      </c>
      <c r="J1426" s="87" t="str">
        <f t="shared" si="25"/>
        <v>GS</v>
      </c>
      <c r="K1426" s="87" t="s">
        <v>570</v>
      </c>
      <c r="L1426" s="87" t="s">
        <v>570</v>
      </c>
      <c r="M1426" s="87" t="str">
        <f>+IFERROR(VLOOKUP($K1426,'[2]NHÂN VIÊN'!$H:$I,2,0),"")</f>
        <v>Dương Thị Kim Hồng</v>
      </c>
      <c r="N1426" s="88" t="s">
        <v>12186</v>
      </c>
      <c r="O1426" s="82"/>
    </row>
    <row r="1427" spans="1:15" x14ac:dyDescent="0.25">
      <c r="A1427" s="87" t="s">
        <v>12705</v>
      </c>
      <c r="B1427" s="86" t="s">
        <v>12704</v>
      </c>
      <c r="C1427" s="87" t="s">
        <v>12706</v>
      </c>
      <c r="D1427" s="87" t="s">
        <v>12707</v>
      </c>
      <c r="E1427" s="87" t="s">
        <v>12185</v>
      </c>
      <c r="F1427" s="87" t="s">
        <v>8075</v>
      </c>
      <c r="G1427" s="87" t="s">
        <v>7402</v>
      </c>
      <c r="H1427" s="87" t="s">
        <v>7403</v>
      </c>
      <c r="I1427" s="87" t="str">
        <f>+IFERROR(VLOOKUP($H1427,'[2]NHÂN VIÊN'!$B:$C,2,0),"")</f>
        <v>Hứa Thị Ngọc Thơ</v>
      </c>
      <c r="J1427" s="87" t="str">
        <f t="shared" si="25"/>
        <v>GS</v>
      </c>
      <c r="K1427" s="87" t="s">
        <v>570</v>
      </c>
      <c r="L1427" s="87" t="s">
        <v>570</v>
      </c>
      <c r="M1427" s="87" t="str">
        <f>+IFERROR(VLOOKUP($K1427,'[2]NHÂN VIÊN'!$H:$I,2,0),"")</f>
        <v>Dương Thị Kim Hồng</v>
      </c>
      <c r="N1427" s="88" t="s">
        <v>12186</v>
      </c>
      <c r="O1427" s="82"/>
    </row>
    <row r="1428" spans="1:15" x14ac:dyDescent="0.25">
      <c r="A1428" s="87" t="s">
        <v>12709</v>
      </c>
      <c r="B1428" s="86" t="s">
        <v>12708</v>
      </c>
      <c r="C1428" s="87" t="s">
        <v>12710</v>
      </c>
      <c r="D1428" s="87" t="s">
        <v>12711</v>
      </c>
      <c r="E1428" s="87" t="s">
        <v>12185</v>
      </c>
      <c r="F1428" s="87" t="s">
        <v>7424</v>
      </c>
      <c r="G1428" s="87" t="s">
        <v>7424</v>
      </c>
      <c r="H1428" s="87" t="s">
        <v>7425</v>
      </c>
      <c r="I1428" s="87" t="str">
        <f>+IFERROR(VLOOKUP($H1428,'[2]NHÂN VIÊN'!$B:$C,2,0),"")</f>
        <v>Trần Cao Hoàng Tâm</v>
      </c>
      <c r="J1428" s="87" t="str">
        <f t="shared" si="25"/>
        <v>GS</v>
      </c>
      <c r="K1428" s="87" t="s">
        <v>570</v>
      </c>
      <c r="L1428" s="87" t="s">
        <v>570</v>
      </c>
      <c r="M1428" s="87" t="str">
        <f>+IFERROR(VLOOKUP($K1428,'[2]NHÂN VIÊN'!$H:$I,2,0),"")</f>
        <v>Dương Thị Kim Hồng</v>
      </c>
      <c r="N1428" s="88" t="s">
        <v>12186</v>
      </c>
      <c r="O1428" s="82"/>
    </row>
    <row r="1429" spans="1:15" x14ac:dyDescent="0.25">
      <c r="A1429" s="87" t="s">
        <v>12713</v>
      </c>
      <c r="B1429" s="86" t="s">
        <v>12712</v>
      </c>
      <c r="C1429" s="87" t="s">
        <v>12714</v>
      </c>
      <c r="D1429" s="87" t="s">
        <v>12715</v>
      </c>
      <c r="E1429" s="87" t="s">
        <v>12185</v>
      </c>
      <c r="F1429" s="87" t="s">
        <v>7424</v>
      </c>
      <c r="G1429" s="87" t="s">
        <v>7424</v>
      </c>
      <c r="H1429" s="87" t="s">
        <v>7425</v>
      </c>
      <c r="I1429" s="87" t="str">
        <f>+IFERROR(VLOOKUP($H1429,'[2]NHÂN VIÊN'!$B:$C,2,0),"")</f>
        <v>Trần Cao Hoàng Tâm</v>
      </c>
      <c r="J1429" s="87" t="str">
        <f t="shared" si="25"/>
        <v>GS</v>
      </c>
      <c r="K1429" s="87" t="s">
        <v>570</v>
      </c>
      <c r="L1429" s="87" t="s">
        <v>570</v>
      </c>
      <c r="M1429" s="87" t="str">
        <f>+IFERROR(VLOOKUP($K1429,'[2]NHÂN VIÊN'!$H:$I,2,0),"")</f>
        <v>Dương Thị Kim Hồng</v>
      </c>
      <c r="N1429" s="88" t="s">
        <v>12186</v>
      </c>
      <c r="O1429" s="82"/>
    </row>
    <row r="1430" spans="1:15" x14ac:dyDescent="0.25">
      <c r="A1430" s="87" t="s">
        <v>12717</v>
      </c>
      <c r="B1430" s="86" t="s">
        <v>12716</v>
      </c>
      <c r="C1430" s="87" t="s">
        <v>12718</v>
      </c>
      <c r="D1430" s="87" t="s">
        <v>12719</v>
      </c>
      <c r="E1430" s="87" t="s">
        <v>12185</v>
      </c>
      <c r="F1430" s="87" t="s">
        <v>7903</v>
      </c>
      <c r="G1430" s="87" t="s">
        <v>7402</v>
      </c>
      <c r="H1430" s="87" t="s">
        <v>7436</v>
      </c>
      <c r="I1430" s="87" t="str">
        <f>+IFERROR(VLOOKUP($H1430,'[2]NHÂN VIÊN'!$B:$C,2,0),"")</f>
        <v>Nguyễn Quốc Thái</v>
      </c>
      <c r="J1430" s="87" t="str">
        <f t="shared" si="25"/>
        <v>GS</v>
      </c>
      <c r="K1430" s="87" t="s">
        <v>570</v>
      </c>
      <c r="L1430" s="87" t="s">
        <v>570</v>
      </c>
      <c r="M1430" s="87" t="str">
        <f>+IFERROR(VLOOKUP($K1430,'[2]NHÂN VIÊN'!$H:$I,2,0),"")</f>
        <v>Dương Thị Kim Hồng</v>
      </c>
      <c r="N1430" s="88" t="s">
        <v>12186</v>
      </c>
      <c r="O1430" s="82"/>
    </row>
    <row r="1431" spans="1:15" x14ac:dyDescent="0.25">
      <c r="A1431" s="87" t="s">
        <v>12721</v>
      </c>
      <c r="B1431" s="86" t="s">
        <v>12720</v>
      </c>
      <c r="C1431" s="87" t="s">
        <v>12722</v>
      </c>
      <c r="D1431" s="87" t="s">
        <v>12723</v>
      </c>
      <c r="E1431" s="87" t="s">
        <v>12185</v>
      </c>
      <c r="F1431" s="87" t="s">
        <v>7527</v>
      </c>
      <c r="G1431" s="87" t="s">
        <v>7402</v>
      </c>
      <c r="H1431" s="87" t="s">
        <v>7411</v>
      </c>
      <c r="I1431" s="87" t="str">
        <f>+IFERROR(VLOOKUP($H1431,'[2]NHÂN VIÊN'!$B:$C,2,0),"")</f>
        <v>Nguyễn Văn Vinh</v>
      </c>
      <c r="J1431" s="87" t="str">
        <f t="shared" si="25"/>
        <v>GS</v>
      </c>
      <c r="K1431" s="87" t="s">
        <v>570</v>
      </c>
      <c r="L1431" s="87" t="s">
        <v>570</v>
      </c>
      <c r="M1431" s="87" t="str">
        <f>+IFERROR(VLOOKUP($K1431,'[2]NHÂN VIÊN'!$H:$I,2,0),"")</f>
        <v>Dương Thị Kim Hồng</v>
      </c>
      <c r="N1431" s="88" t="s">
        <v>12186</v>
      </c>
      <c r="O1431" s="82"/>
    </row>
    <row r="1432" spans="1:15" x14ac:dyDescent="0.25">
      <c r="A1432" s="87" t="s">
        <v>12725</v>
      </c>
      <c r="B1432" s="86" t="s">
        <v>12724</v>
      </c>
      <c r="C1432" s="87" t="s">
        <v>12726</v>
      </c>
      <c r="D1432" s="87" t="s">
        <v>12727</v>
      </c>
      <c r="E1432" s="87" t="s">
        <v>12185</v>
      </c>
      <c r="F1432" s="87" t="s">
        <v>7499</v>
      </c>
      <c r="G1432" s="87" t="s">
        <v>7402</v>
      </c>
      <c r="H1432" s="87" t="s">
        <v>7436</v>
      </c>
      <c r="I1432" s="87" t="str">
        <f>+IFERROR(VLOOKUP($H1432,'[2]NHÂN VIÊN'!$B:$C,2,0),"")</f>
        <v>Nguyễn Quốc Thái</v>
      </c>
      <c r="J1432" s="87" t="str">
        <f t="shared" si="25"/>
        <v>GS</v>
      </c>
      <c r="K1432" s="87" t="s">
        <v>570</v>
      </c>
      <c r="L1432" s="87" t="s">
        <v>570</v>
      </c>
      <c r="M1432" s="87" t="str">
        <f>+IFERROR(VLOOKUP($K1432,'[2]NHÂN VIÊN'!$H:$I,2,0),"")</f>
        <v>Dương Thị Kim Hồng</v>
      </c>
      <c r="N1432" s="88" t="s">
        <v>12186</v>
      </c>
      <c r="O1432" s="82"/>
    </row>
    <row r="1433" spans="1:15" x14ac:dyDescent="0.25">
      <c r="A1433" s="87" t="s">
        <v>12729</v>
      </c>
      <c r="B1433" s="86" t="s">
        <v>12728</v>
      </c>
      <c r="C1433" s="87" t="s">
        <v>12730</v>
      </c>
      <c r="D1433" s="87" t="s">
        <v>12731</v>
      </c>
      <c r="E1433" s="87" t="s">
        <v>12185</v>
      </c>
      <c r="F1433" s="87" t="s">
        <v>7527</v>
      </c>
      <c r="G1433" s="87" t="s">
        <v>7402</v>
      </c>
      <c r="H1433" s="87" t="s">
        <v>7411</v>
      </c>
      <c r="I1433" s="87" t="str">
        <f>+IFERROR(VLOOKUP($H1433,'[2]NHÂN VIÊN'!$B:$C,2,0),"")</f>
        <v>Nguyễn Văn Vinh</v>
      </c>
      <c r="J1433" s="87" t="str">
        <f t="shared" si="25"/>
        <v>GS</v>
      </c>
      <c r="K1433" s="87" t="s">
        <v>570</v>
      </c>
      <c r="L1433" s="87" t="s">
        <v>570</v>
      </c>
      <c r="M1433" s="87" t="str">
        <f>+IFERROR(VLOOKUP($K1433,'[2]NHÂN VIÊN'!$H:$I,2,0),"")</f>
        <v>Dương Thị Kim Hồng</v>
      </c>
      <c r="N1433" s="88" t="s">
        <v>12186</v>
      </c>
      <c r="O1433" s="82"/>
    </row>
    <row r="1434" spans="1:15" x14ac:dyDescent="0.25">
      <c r="A1434" s="87" t="s">
        <v>12733</v>
      </c>
      <c r="B1434" s="86" t="s">
        <v>12732</v>
      </c>
      <c r="C1434" s="87" t="s">
        <v>12734</v>
      </c>
      <c r="D1434" s="87" t="s">
        <v>12735</v>
      </c>
      <c r="E1434" s="87" t="s">
        <v>12185</v>
      </c>
      <c r="F1434" s="87" t="s">
        <v>7490</v>
      </c>
      <c r="G1434" s="87" t="s">
        <v>7402</v>
      </c>
      <c r="H1434" s="87" t="s">
        <v>7418</v>
      </c>
      <c r="I1434" s="87" t="str">
        <f>+IFERROR(VLOOKUP($H1434,'[2]NHÂN VIÊN'!$B:$C,2,0),"")</f>
        <v>Trần Hạo Nhị</v>
      </c>
      <c r="J1434" s="87" t="str">
        <f t="shared" si="25"/>
        <v>GS</v>
      </c>
      <c r="K1434" s="87" t="s">
        <v>570</v>
      </c>
      <c r="L1434" s="87" t="s">
        <v>570</v>
      </c>
      <c r="M1434" s="87" t="str">
        <f>+IFERROR(VLOOKUP($K1434,'[2]NHÂN VIÊN'!$H:$I,2,0),"")</f>
        <v>Dương Thị Kim Hồng</v>
      </c>
      <c r="N1434" s="88" t="s">
        <v>12186</v>
      </c>
      <c r="O1434" s="82"/>
    </row>
    <row r="1435" spans="1:15" x14ac:dyDescent="0.25">
      <c r="A1435" s="87" t="s">
        <v>12737</v>
      </c>
      <c r="B1435" s="86" t="s">
        <v>12736</v>
      </c>
      <c r="C1435" s="87" t="s">
        <v>12738</v>
      </c>
      <c r="D1435" s="87" t="s">
        <v>12739</v>
      </c>
      <c r="E1435" s="87" t="s">
        <v>12185</v>
      </c>
      <c r="F1435" s="87" t="s">
        <v>7417</v>
      </c>
      <c r="G1435" s="87" t="s">
        <v>7402</v>
      </c>
      <c r="H1435" s="87" t="s">
        <v>7418</v>
      </c>
      <c r="I1435" s="87" t="str">
        <f>+IFERROR(VLOOKUP($H1435,'[2]NHÂN VIÊN'!$B:$C,2,0),"")</f>
        <v>Trần Hạo Nhị</v>
      </c>
      <c r="J1435" s="87" t="str">
        <f t="shared" si="25"/>
        <v>GS</v>
      </c>
      <c r="K1435" s="87" t="s">
        <v>570</v>
      </c>
      <c r="L1435" s="87" t="s">
        <v>570</v>
      </c>
      <c r="M1435" s="87" t="str">
        <f>+IFERROR(VLOOKUP($K1435,'[2]NHÂN VIÊN'!$H:$I,2,0),"")</f>
        <v>Dương Thị Kim Hồng</v>
      </c>
      <c r="N1435" s="88" t="s">
        <v>12186</v>
      </c>
      <c r="O1435" s="82"/>
    </row>
    <row r="1436" spans="1:15" x14ac:dyDescent="0.25">
      <c r="A1436" s="87" t="s">
        <v>12741</v>
      </c>
      <c r="B1436" s="86" t="s">
        <v>12740</v>
      </c>
      <c r="C1436" s="87" t="s">
        <v>12742</v>
      </c>
      <c r="D1436" s="87" t="s">
        <v>12743</v>
      </c>
      <c r="E1436" s="87" t="s">
        <v>12185</v>
      </c>
      <c r="F1436" s="87" t="s">
        <v>7490</v>
      </c>
      <c r="G1436" s="87" t="s">
        <v>7402</v>
      </c>
      <c r="H1436" s="87" t="s">
        <v>7418</v>
      </c>
      <c r="I1436" s="87" t="str">
        <f>+IFERROR(VLOOKUP($H1436,'[2]NHÂN VIÊN'!$B:$C,2,0),"")</f>
        <v>Trần Hạo Nhị</v>
      </c>
      <c r="J1436" s="87" t="str">
        <f t="shared" si="25"/>
        <v>GS</v>
      </c>
      <c r="K1436" s="87" t="s">
        <v>570</v>
      </c>
      <c r="L1436" s="87" t="s">
        <v>570</v>
      </c>
      <c r="M1436" s="87" t="str">
        <f>+IFERROR(VLOOKUP($K1436,'[2]NHÂN VIÊN'!$H:$I,2,0),"")</f>
        <v>Dương Thị Kim Hồng</v>
      </c>
      <c r="N1436" s="88" t="s">
        <v>12186</v>
      </c>
      <c r="O1436" s="82"/>
    </row>
    <row r="1437" spans="1:15" x14ac:dyDescent="0.25">
      <c r="A1437" s="87" t="s">
        <v>12745</v>
      </c>
      <c r="B1437" s="86" t="s">
        <v>12744</v>
      </c>
      <c r="C1437" s="87" t="s">
        <v>12746</v>
      </c>
      <c r="D1437" s="87" t="s">
        <v>12747</v>
      </c>
      <c r="E1437" s="87" t="s">
        <v>12185</v>
      </c>
      <c r="F1437" s="87" t="s">
        <v>7424</v>
      </c>
      <c r="G1437" s="87" t="s">
        <v>7424</v>
      </c>
      <c r="H1437" s="87" t="s">
        <v>7425</v>
      </c>
      <c r="I1437" s="87" t="str">
        <f>+IFERROR(VLOOKUP($H1437,'[2]NHÂN VIÊN'!$B:$C,2,0),"")</f>
        <v>Trần Cao Hoàng Tâm</v>
      </c>
      <c r="J1437" s="87" t="str">
        <f t="shared" si="25"/>
        <v>GS</v>
      </c>
      <c r="K1437" s="87" t="s">
        <v>570</v>
      </c>
      <c r="L1437" s="87" t="s">
        <v>570</v>
      </c>
      <c r="M1437" s="87" t="str">
        <f>+IFERROR(VLOOKUP($K1437,'[2]NHÂN VIÊN'!$H:$I,2,0),"")</f>
        <v>Dương Thị Kim Hồng</v>
      </c>
      <c r="N1437" s="88" t="s">
        <v>12186</v>
      </c>
      <c r="O1437" s="82"/>
    </row>
    <row r="1438" spans="1:15" x14ac:dyDescent="0.25">
      <c r="A1438" s="87" t="s">
        <v>12748</v>
      </c>
      <c r="B1438" s="86" t="s">
        <v>7508</v>
      </c>
      <c r="C1438" s="87" t="s">
        <v>12749</v>
      </c>
      <c r="D1438" s="87" t="s">
        <v>12750</v>
      </c>
      <c r="E1438" s="87" t="s">
        <v>12185</v>
      </c>
      <c r="F1438" s="87" t="s">
        <v>7523</v>
      </c>
      <c r="G1438" s="87" t="s">
        <v>7523</v>
      </c>
      <c r="H1438" s="87" t="s">
        <v>7425</v>
      </c>
      <c r="I1438" s="87" t="str">
        <f>+IFERROR(VLOOKUP($H1438,'[2]NHÂN VIÊN'!$B:$C,2,0),"")</f>
        <v>Trần Cao Hoàng Tâm</v>
      </c>
      <c r="J1438" s="87" t="str">
        <f t="shared" si="25"/>
        <v>-</v>
      </c>
      <c r="K1438" s="87" t="s">
        <v>570</v>
      </c>
      <c r="L1438" s="87" t="s">
        <v>570</v>
      </c>
      <c r="M1438" s="87" t="str">
        <f>+IFERROR(VLOOKUP($K1438,'[2]NHÂN VIÊN'!$H:$I,2,0),"")</f>
        <v>Dương Thị Kim Hồng</v>
      </c>
      <c r="N1438" s="88" t="s">
        <v>12186</v>
      </c>
      <c r="O1438" s="82"/>
    </row>
    <row r="1439" spans="1:15" x14ac:dyDescent="0.25">
      <c r="A1439" s="87" t="s">
        <v>12752</v>
      </c>
      <c r="B1439" s="86" t="s">
        <v>12751</v>
      </c>
      <c r="C1439" s="87" t="s">
        <v>12753</v>
      </c>
      <c r="D1439" s="87" t="s">
        <v>12754</v>
      </c>
      <c r="E1439" s="87" t="s">
        <v>12185</v>
      </c>
      <c r="F1439" s="87" t="s">
        <v>7938</v>
      </c>
      <c r="G1439" s="87" t="s">
        <v>7402</v>
      </c>
      <c r="H1439" s="87" t="s">
        <v>7436</v>
      </c>
      <c r="I1439" s="87" t="str">
        <f>+IFERROR(VLOOKUP($H1439,'[2]NHÂN VIÊN'!$B:$C,2,0),"")</f>
        <v>Nguyễn Quốc Thái</v>
      </c>
      <c r="J1439" s="87" t="str">
        <f t="shared" si="25"/>
        <v>GS</v>
      </c>
      <c r="K1439" s="87" t="s">
        <v>570</v>
      </c>
      <c r="L1439" s="87" t="s">
        <v>570</v>
      </c>
      <c r="M1439" s="87" t="str">
        <f>+IFERROR(VLOOKUP($K1439,'[2]NHÂN VIÊN'!$H:$I,2,0),"")</f>
        <v>Dương Thị Kim Hồng</v>
      </c>
      <c r="N1439" s="88" t="s">
        <v>12186</v>
      </c>
      <c r="O1439" s="82"/>
    </row>
    <row r="1440" spans="1:15" x14ac:dyDescent="0.25">
      <c r="A1440" s="87" t="s">
        <v>12756</v>
      </c>
      <c r="B1440" s="86" t="s">
        <v>12755</v>
      </c>
      <c r="C1440" s="87" t="s">
        <v>12757</v>
      </c>
      <c r="D1440" s="87" t="s">
        <v>12758</v>
      </c>
      <c r="E1440" s="87" t="s">
        <v>12185</v>
      </c>
      <c r="F1440" s="87" t="s">
        <v>7424</v>
      </c>
      <c r="G1440" s="87" t="s">
        <v>7424</v>
      </c>
      <c r="H1440" s="87" t="s">
        <v>7425</v>
      </c>
      <c r="I1440" s="87" t="str">
        <f>+IFERROR(VLOOKUP($H1440,'[2]NHÂN VIÊN'!$B:$C,2,0),"")</f>
        <v>Trần Cao Hoàng Tâm</v>
      </c>
      <c r="J1440" s="87" t="str">
        <f t="shared" si="25"/>
        <v>GS</v>
      </c>
      <c r="K1440" s="87" t="s">
        <v>570</v>
      </c>
      <c r="L1440" s="87" t="s">
        <v>570</v>
      </c>
      <c r="M1440" s="87" t="str">
        <f>+IFERROR(VLOOKUP($K1440,'[2]NHÂN VIÊN'!$H:$I,2,0),"")</f>
        <v>Dương Thị Kim Hồng</v>
      </c>
      <c r="N1440" s="88" t="s">
        <v>12186</v>
      </c>
      <c r="O1440" s="82"/>
    </row>
    <row r="1441" spans="1:15" x14ac:dyDescent="0.25">
      <c r="A1441" s="87" t="s">
        <v>12760</v>
      </c>
      <c r="B1441" s="86" t="s">
        <v>12759</v>
      </c>
      <c r="C1441" s="87" t="s">
        <v>12761</v>
      </c>
      <c r="D1441" s="87" t="s">
        <v>12762</v>
      </c>
      <c r="E1441" s="87" t="s">
        <v>12185</v>
      </c>
      <c r="F1441" s="87" t="s">
        <v>8248</v>
      </c>
      <c r="G1441" s="87" t="s">
        <v>7402</v>
      </c>
      <c r="H1441" s="87" t="s">
        <v>7411</v>
      </c>
      <c r="I1441" s="87" t="str">
        <f>+IFERROR(VLOOKUP($H1441,'[2]NHÂN VIÊN'!$B:$C,2,0),"")</f>
        <v>Nguyễn Văn Vinh</v>
      </c>
      <c r="J1441" s="87" t="str">
        <f t="shared" si="25"/>
        <v>GS</v>
      </c>
      <c r="K1441" s="87" t="s">
        <v>570</v>
      </c>
      <c r="L1441" s="87" t="s">
        <v>570</v>
      </c>
      <c r="M1441" s="87" t="str">
        <f>+IFERROR(VLOOKUP($K1441,'[2]NHÂN VIÊN'!$H:$I,2,0),"")</f>
        <v>Dương Thị Kim Hồng</v>
      </c>
      <c r="N1441" s="88" t="s">
        <v>12186</v>
      </c>
      <c r="O1441" s="82"/>
    </row>
    <row r="1442" spans="1:15" x14ac:dyDescent="0.25">
      <c r="A1442" s="87" t="s">
        <v>12763</v>
      </c>
      <c r="B1442" s="86" t="s">
        <v>7508</v>
      </c>
      <c r="C1442" s="87" t="s">
        <v>12764</v>
      </c>
      <c r="D1442" s="87" t="s">
        <v>12765</v>
      </c>
      <c r="E1442" s="87" t="s">
        <v>12185</v>
      </c>
      <c r="F1442" s="87" t="s">
        <v>7523</v>
      </c>
      <c r="G1442" s="87" t="s">
        <v>7523</v>
      </c>
      <c r="H1442" s="87" t="s">
        <v>7425</v>
      </c>
      <c r="I1442" s="87" t="str">
        <f>+IFERROR(VLOOKUP($H1442,'[2]NHÂN VIÊN'!$B:$C,2,0),"")</f>
        <v>Trần Cao Hoàng Tâm</v>
      </c>
      <c r="J1442" s="87" t="str">
        <f t="shared" si="25"/>
        <v>-</v>
      </c>
      <c r="K1442" s="87" t="s">
        <v>570</v>
      </c>
      <c r="L1442" s="87" t="s">
        <v>570</v>
      </c>
      <c r="M1442" s="87" t="str">
        <f>+IFERROR(VLOOKUP($K1442,'[2]NHÂN VIÊN'!$H:$I,2,0),"")</f>
        <v>Dương Thị Kim Hồng</v>
      </c>
      <c r="N1442" s="88" t="s">
        <v>12186</v>
      </c>
      <c r="O1442" s="82"/>
    </row>
    <row r="1443" spans="1:15" x14ac:dyDescent="0.25">
      <c r="A1443" s="87" t="s">
        <v>12766</v>
      </c>
      <c r="B1443" s="86" t="s">
        <v>7508</v>
      </c>
      <c r="C1443" s="87" t="s">
        <v>12767</v>
      </c>
      <c r="D1443" s="87" t="s">
        <v>12768</v>
      </c>
      <c r="E1443" s="87" t="s">
        <v>12185</v>
      </c>
      <c r="F1443" s="87" t="s">
        <v>7424</v>
      </c>
      <c r="G1443" s="87" t="s">
        <v>7424</v>
      </c>
      <c r="H1443" s="87" t="s">
        <v>7425</v>
      </c>
      <c r="I1443" s="87" t="str">
        <f>+IFERROR(VLOOKUP($H1443,'[2]NHÂN VIÊN'!$B:$C,2,0),"")</f>
        <v>Trần Cao Hoàng Tâm</v>
      </c>
      <c r="J1443" s="87" t="str">
        <f t="shared" si="25"/>
        <v>-</v>
      </c>
      <c r="K1443" s="87" t="s">
        <v>570</v>
      </c>
      <c r="L1443" s="87" t="s">
        <v>570</v>
      </c>
      <c r="M1443" s="87" t="str">
        <f>+IFERROR(VLOOKUP($K1443,'[2]NHÂN VIÊN'!$H:$I,2,0),"")</f>
        <v>Dương Thị Kim Hồng</v>
      </c>
      <c r="N1443" s="88" t="s">
        <v>12186</v>
      </c>
      <c r="O1443" s="82"/>
    </row>
    <row r="1444" spans="1:15" x14ac:dyDescent="0.25">
      <c r="A1444" s="87" t="s">
        <v>12769</v>
      </c>
      <c r="B1444" s="86" t="s">
        <v>7508</v>
      </c>
      <c r="C1444" s="87" t="s">
        <v>12770</v>
      </c>
      <c r="D1444" s="87" t="s">
        <v>12771</v>
      </c>
      <c r="E1444" s="87" t="s">
        <v>12185</v>
      </c>
      <c r="F1444" s="87" t="s">
        <v>7424</v>
      </c>
      <c r="G1444" s="87" t="s">
        <v>7424</v>
      </c>
      <c r="H1444" s="87" t="s">
        <v>7425</v>
      </c>
      <c r="I1444" s="87" t="str">
        <f>+IFERROR(VLOOKUP($H1444,'[2]NHÂN VIÊN'!$B:$C,2,0),"")</f>
        <v>Trần Cao Hoàng Tâm</v>
      </c>
      <c r="J1444" s="87" t="str">
        <f t="shared" si="25"/>
        <v>-</v>
      </c>
      <c r="K1444" s="87" t="s">
        <v>570</v>
      </c>
      <c r="L1444" s="87" t="s">
        <v>570</v>
      </c>
      <c r="M1444" s="87" t="str">
        <f>+IFERROR(VLOOKUP($K1444,'[2]NHÂN VIÊN'!$H:$I,2,0),"")</f>
        <v>Dương Thị Kim Hồng</v>
      </c>
      <c r="N1444" s="88" t="s">
        <v>12186</v>
      </c>
      <c r="O1444" s="82"/>
    </row>
    <row r="1445" spans="1:15" x14ac:dyDescent="0.25">
      <c r="A1445" s="87" t="s">
        <v>12773</v>
      </c>
      <c r="B1445" s="86" t="s">
        <v>12772</v>
      </c>
      <c r="C1445" s="87" t="s">
        <v>12774</v>
      </c>
      <c r="D1445" s="87" t="s">
        <v>12775</v>
      </c>
      <c r="E1445" s="87" t="s">
        <v>12185</v>
      </c>
      <c r="F1445" s="87" t="s">
        <v>7424</v>
      </c>
      <c r="G1445" s="87" t="s">
        <v>7424</v>
      </c>
      <c r="H1445" s="87" t="s">
        <v>7425</v>
      </c>
      <c r="I1445" s="87" t="str">
        <f>+IFERROR(VLOOKUP($H1445,'[2]NHÂN VIÊN'!$B:$C,2,0),"")</f>
        <v>Trần Cao Hoàng Tâm</v>
      </c>
      <c r="J1445" s="87" t="str">
        <f t="shared" si="25"/>
        <v>GS</v>
      </c>
      <c r="K1445" s="87" t="s">
        <v>570</v>
      </c>
      <c r="L1445" s="87" t="s">
        <v>570</v>
      </c>
      <c r="M1445" s="87" t="str">
        <f>+IFERROR(VLOOKUP($K1445,'[2]NHÂN VIÊN'!$H:$I,2,0),"")</f>
        <v>Dương Thị Kim Hồng</v>
      </c>
      <c r="N1445" s="88" t="s">
        <v>12186</v>
      </c>
      <c r="O1445" s="82"/>
    </row>
    <row r="1446" spans="1:15" x14ac:dyDescent="0.25">
      <c r="A1446" s="87" t="s">
        <v>12777</v>
      </c>
      <c r="B1446" s="86" t="s">
        <v>12776</v>
      </c>
      <c r="C1446" s="87" t="s">
        <v>12778</v>
      </c>
      <c r="D1446" s="87" t="s">
        <v>12779</v>
      </c>
      <c r="E1446" s="87" t="s">
        <v>12185</v>
      </c>
      <c r="F1446" s="87" t="s">
        <v>7424</v>
      </c>
      <c r="G1446" s="87" t="s">
        <v>7424</v>
      </c>
      <c r="H1446" s="87" t="s">
        <v>7425</v>
      </c>
      <c r="I1446" s="87" t="str">
        <f>+IFERROR(VLOOKUP($H1446,'[2]NHÂN VIÊN'!$B:$C,2,0),"")</f>
        <v>Trần Cao Hoàng Tâm</v>
      </c>
      <c r="J1446" s="87" t="str">
        <f t="shared" si="25"/>
        <v>GS</v>
      </c>
      <c r="K1446" s="87" t="s">
        <v>570</v>
      </c>
      <c r="L1446" s="87" t="s">
        <v>570</v>
      </c>
      <c r="M1446" s="87" t="str">
        <f>+IFERROR(VLOOKUP($K1446,'[2]NHÂN VIÊN'!$H:$I,2,0),"")</f>
        <v>Dương Thị Kim Hồng</v>
      </c>
      <c r="N1446" s="88" t="s">
        <v>12186</v>
      </c>
      <c r="O1446" s="82"/>
    </row>
    <row r="1447" spans="1:15" x14ac:dyDescent="0.25">
      <c r="A1447" s="87" t="s">
        <v>12780</v>
      </c>
      <c r="B1447" s="86" t="s">
        <v>7508</v>
      </c>
      <c r="C1447" s="87" t="s">
        <v>12781</v>
      </c>
      <c r="D1447" s="87" t="s">
        <v>12782</v>
      </c>
      <c r="E1447" s="87" t="s">
        <v>12185</v>
      </c>
      <c r="F1447" s="87" t="s">
        <v>7523</v>
      </c>
      <c r="G1447" s="87" t="s">
        <v>7523</v>
      </c>
      <c r="H1447" s="87" t="s">
        <v>7425</v>
      </c>
      <c r="I1447" s="87" t="str">
        <f>+IFERROR(VLOOKUP($H1447,'[2]NHÂN VIÊN'!$B:$C,2,0),"")</f>
        <v>Trần Cao Hoàng Tâm</v>
      </c>
      <c r="J1447" s="87" t="str">
        <f t="shared" si="25"/>
        <v>-</v>
      </c>
      <c r="K1447" s="87" t="s">
        <v>570</v>
      </c>
      <c r="L1447" s="87" t="s">
        <v>570</v>
      </c>
      <c r="M1447" s="87" t="str">
        <f>+IFERROR(VLOOKUP($K1447,'[2]NHÂN VIÊN'!$H:$I,2,0),"")</f>
        <v>Dương Thị Kim Hồng</v>
      </c>
      <c r="N1447" s="88" t="s">
        <v>12186</v>
      </c>
      <c r="O1447" s="82"/>
    </row>
    <row r="1448" spans="1:15" x14ac:dyDescent="0.25">
      <c r="A1448" s="87" t="s">
        <v>12784</v>
      </c>
      <c r="B1448" s="86" t="s">
        <v>12783</v>
      </c>
      <c r="C1448" s="87" t="s">
        <v>12785</v>
      </c>
      <c r="D1448" s="87" t="s">
        <v>12786</v>
      </c>
      <c r="E1448" s="87" t="s">
        <v>12185</v>
      </c>
      <c r="F1448" s="87" t="s">
        <v>7527</v>
      </c>
      <c r="G1448" s="87" t="s">
        <v>7402</v>
      </c>
      <c r="H1448" s="87" t="s">
        <v>7411</v>
      </c>
      <c r="I1448" s="87" t="str">
        <f>+IFERROR(VLOOKUP($H1448,'[2]NHÂN VIÊN'!$B:$C,2,0),"")</f>
        <v>Nguyễn Văn Vinh</v>
      </c>
      <c r="J1448" s="87" t="str">
        <f t="shared" si="25"/>
        <v>GS</v>
      </c>
      <c r="K1448" s="87" t="s">
        <v>570</v>
      </c>
      <c r="L1448" s="87" t="s">
        <v>570</v>
      </c>
      <c r="M1448" s="87" t="str">
        <f>+IFERROR(VLOOKUP($K1448,'[2]NHÂN VIÊN'!$H:$I,2,0),"")</f>
        <v>Dương Thị Kim Hồng</v>
      </c>
      <c r="N1448" s="88" t="s">
        <v>12186</v>
      </c>
      <c r="O1448" s="82"/>
    </row>
    <row r="1449" spans="1:15" x14ac:dyDescent="0.25">
      <c r="A1449" s="87" t="s">
        <v>12788</v>
      </c>
      <c r="B1449" s="86" t="s">
        <v>12787</v>
      </c>
      <c r="C1449" s="87" t="s">
        <v>12789</v>
      </c>
      <c r="D1449" s="87" t="s">
        <v>12790</v>
      </c>
      <c r="E1449" s="87" t="s">
        <v>12185</v>
      </c>
      <c r="F1449" s="87" t="s">
        <v>7523</v>
      </c>
      <c r="G1449" s="87" t="s">
        <v>7523</v>
      </c>
      <c r="H1449" s="87" t="s">
        <v>7425</v>
      </c>
      <c r="I1449" s="87" t="str">
        <f>+IFERROR(VLOOKUP($H1449,'[2]NHÂN VIÊN'!$B:$C,2,0),"")</f>
        <v>Trần Cao Hoàng Tâm</v>
      </c>
      <c r="J1449" s="87" t="str">
        <f t="shared" si="25"/>
        <v>GS</v>
      </c>
      <c r="K1449" s="87" t="s">
        <v>570</v>
      </c>
      <c r="L1449" s="87" t="s">
        <v>570</v>
      </c>
      <c r="M1449" s="87" t="str">
        <f>+IFERROR(VLOOKUP($K1449,'[2]NHÂN VIÊN'!$H:$I,2,0),"")</f>
        <v>Dương Thị Kim Hồng</v>
      </c>
      <c r="N1449" s="88" t="s">
        <v>12186</v>
      </c>
      <c r="O1449" s="82"/>
    </row>
    <row r="1450" spans="1:15" x14ac:dyDescent="0.25">
      <c r="A1450" s="87" t="s">
        <v>12792</v>
      </c>
      <c r="B1450" s="86" t="s">
        <v>12791</v>
      </c>
      <c r="C1450" s="87" t="s">
        <v>12793</v>
      </c>
      <c r="D1450" s="87" t="s">
        <v>12794</v>
      </c>
      <c r="E1450" s="87" t="s">
        <v>12185</v>
      </c>
      <c r="F1450" s="87" t="s">
        <v>7523</v>
      </c>
      <c r="G1450" s="87" t="s">
        <v>7523</v>
      </c>
      <c r="H1450" s="87" t="s">
        <v>7425</v>
      </c>
      <c r="I1450" s="87" t="str">
        <f>+IFERROR(VLOOKUP($H1450,'[2]NHÂN VIÊN'!$B:$C,2,0),"")</f>
        <v>Trần Cao Hoàng Tâm</v>
      </c>
      <c r="J1450" s="87" t="str">
        <f t="shared" si="25"/>
        <v>GS</v>
      </c>
      <c r="K1450" s="87" t="s">
        <v>570</v>
      </c>
      <c r="L1450" s="87" t="s">
        <v>570</v>
      </c>
      <c r="M1450" s="87" t="str">
        <f>+IFERROR(VLOOKUP($K1450,'[2]NHÂN VIÊN'!$H:$I,2,0),"")</f>
        <v>Dương Thị Kim Hồng</v>
      </c>
      <c r="N1450" s="88" t="s">
        <v>12186</v>
      </c>
      <c r="O1450" s="82"/>
    </row>
    <row r="1451" spans="1:15" x14ac:dyDescent="0.25">
      <c r="A1451" s="87" t="s">
        <v>12795</v>
      </c>
      <c r="B1451" s="86" t="s">
        <v>7508</v>
      </c>
      <c r="C1451" s="87" t="s">
        <v>12796</v>
      </c>
      <c r="D1451" s="87" t="s">
        <v>12797</v>
      </c>
      <c r="E1451" s="87" t="s">
        <v>12185</v>
      </c>
      <c r="F1451" s="87" t="s">
        <v>7424</v>
      </c>
      <c r="G1451" s="87" t="s">
        <v>7424</v>
      </c>
      <c r="H1451" s="87" t="s">
        <v>7425</v>
      </c>
      <c r="I1451" s="87" t="str">
        <f>+IFERROR(VLOOKUP($H1451,'[2]NHÂN VIÊN'!$B:$C,2,0),"")</f>
        <v>Trần Cao Hoàng Tâm</v>
      </c>
      <c r="J1451" s="87" t="str">
        <f t="shared" si="25"/>
        <v>-</v>
      </c>
      <c r="K1451" s="87" t="s">
        <v>570</v>
      </c>
      <c r="L1451" s="87" t="s">
        <v>570</v>
      </c>
      <c r="M1451" s="87" t="str">
        <f>+IFERROR(VLOOKUP($K1451,'[2]NHÂN VIÊN'!$H:$I,2,0),"")</f>
        <v>Dương Thị Kim Hồng</v>
      </c>
      <c r="N1451" s="88" t="s">
        <v>12186</v>
      </c>
      <c r="O1451" s="82"/>
    </row>
    <row r="1452" spans="1:15" x14ac:dyDescent="0.25">
      <c r="A1452" s="87" t="s">
        <v>12799</v>
      </c>
      <c r="B1452" s="86" t="s">
        <v>12798</v>
      </c>
      <c r="C1452" s="87" t="s">
        <v>12800</v>
      </c>
      <c r="D1452" s="87" t="s">
        <v>12801</v>
      </c>
      <c r="E1452" s="87" t="s">
        <v>12185</v>
      </c>
      <c r="F1452" s="87" t="s">
        <v>7401</v>
      </c>
      <c r="G1452" s="87" t="s">
        <v>7402</v>
      </c>
      <c r="H1452" s="87" t="s">
        <v>7403</v>
      </c>
      <c r="I1452" s="87" t="str">
        <f>+IFERROR(VLOOKUP($H1452,'[2]NHÂN VIÊN'!$B:$C,2,0),"")</f>
        <v>Hứa Thị Ngọc Thơ</v>
      </c>
      <c r="J1452" s="87" t="str">
        <f t="shared" si="25"/>
        <v>GS</v>
      </c>
      <c r="K1452" s="87" t="s">
        <v>570</v>
      </c>
      <c r="L1452" s="87" t="s">
        <v>570</v>
      </c>
      <c r="M1452" s="87" t="str">
        <f>+IFERROR(VLOOKUP($K1452,'[2]NHÂN VIÊN'!$H:$I,2,0),"")</f>
        <v>Dương Thị Kim Hồng</v>
      </c>
      <c r="N1452" s="88" t="s">
        <v>12186</v>
      </c>
      <c r="O1452" s="82"/>
    </row>
    <row r="1453" spans="1:15" x14ac:dyDescent="0.25">
      <c r="A1453" s="87" t="s">
        <v>12802</v>
      </c>
      <c r="B1453" s="86" t="s">
        <v>7508</v>
      </c>
      <c r="C1453" s="87" t="s">
        <v>12803</v>
      </c>
      <c r="D1453" s="87" t="s">
        <v>12804</v>
      </c>
      <c r="E1453" s="87" t="s">
        <v>12185</v>
      </c>
      <c r="F1453" s="87" t="s">
        <v>7523</v>
      </c>
      <c r="G1453" s="87" t="s">
        <v>7523</v>
      </c>
      <c r="H1453" s="87" t="s">
        <v>7425</v>
      </c>
      <c r="I1453" s="87" t="str">
        <f>+IFERROR(VLOOKUP($H1453,'[2]NHÂN VIÊN'!$B:$C,2,0),"")</f>
        <v>Trần Cao Hoàng Tâm</v>
      </c>
      <c r="J1453" s="87" t="str">
        <f t="shared" si="25"/>
        <v>-</v>
      </c>
      <c r="K1453" s="87" t="s">
        <v>570</v>
      </c>
      <c r="L1453" s="87" t="s">
        <v>570</v>
      </c>
      <c r="M1453" s="87" t="str">
        <f>+IFERROR(VLOOKUP($K1453,'[2]NHÂN VIÊN'!$H:$I,2,0),"")</f>
        <v>Dương Thị Kim Hồng</v>
      </c>
      <c r="N1453" s="88" t="s">
        <v>12186</v>
      </c>
      <c r="O1453" s="82"/>
    </row>
    <row r="1454" spans="1:15" x14ac:dyDescent="0.25">
      <c r="A1454" s="87" t="s">
        <v>12806</v>
      </c>
      <c r="B1454" s="86" t="s">
        <v>12805</v>
      </c>
      <c r="C1454" s="87" t="s">
        <v>12807</v>
      </c>
      <c r="D1454" s="87" t="s">
        <v>12808</v>
      </c>
      <c r="E1454" s="87" t="s">
        <v>12185</v>
      </c>
      <c r="F1454" s="87" t="s">
        <v>7424</v>
      </c>
      <c r="G1454" s="87" t="s">
        <v>7424</v>
      </c>
      <c r="H1454" s="87" t="s">
        <v>7425</v>
      </c>
      <c r="I1454" s="87" t="str">
        <f>+IFERROR(VLOOKUP($H1454,'[2]NHÂN VIÊN'!$B:$C,2,0),"")</f>
        <v>Trần Cao Hoàng Tâm</v>
      </c>
      <c r="J1454" s="87" t="str">
        <f t="shared" si="25"/>
        <v>GS</v>
      </c>
      <c r="K1454" s="87" t="s">
        <v>570</v>
      </c>
      <c r="L1454" s="87" t="s">
        <v>570</v>
      </c>
      <c r="M1454" s="87" t="str">
        <f>+IFERROR(VLOOKUP($K1454,'[2]NHÂN VIÊN'!$H:$I,2,0),"")</f>
        <v>Dương Thị Kim Hồng</v>
      </c>
      <c r="N1454" s="88" t="s">
        <v>12186</v>
      </c>
      <c r="O1454" s="82"/>
    </row>
    <row r="1455" spans="1:15" x14ac:dyDescent="0.25">
      <c r="A1455" s="87" t="s">
        <v>12810</v>
      </c>
      <c r="B1455" s="86" t="s">
        <v>12809</v>
      </c>
      <c r="C1455" s="87" t="s">
        <v>12811</v>
      </c>
      <c r="D1455" s="87" t="s">
        <v>12812</v>
      </c>
      <c r="E1455" s="87" t="s">
        <v>12185</v>
      </c>
      <c r="F1455" s="87" t="s">
        <v>7410</v>
      </c>
      <c r="G1455" s="87" t="s">
        <v>7402</v>
      </c>
      <c r="H1455" s="87" t="s">
        <v>7411</v>
      </c>
      <c r="I1455" s="87" t="str">
        <f>+IFERROR(VLOOKUP($H1455,'[2]NHÂN VIÊN'!$B:$C,2,0),"")</f>
        <v>Nguyễn Văn Vinh</v>
      </c>
      <c r="J1455" s="87" t="str">
        <f t="shared" si="25"/>
        <v>GS</v>
      </c>
      <c r="K1455" s="87" t="s">
        <v>570</v>
      </c>
      <c r="L1455" s="87" t="s">
        <v>570</v>
      </c>
      <c r="M1455" s="87" t="str">
        <f>+IFERROR(VLOOKUP($K1455,'[2]NHÂN VIÊN'!$H:$I,2,0),"")</f>
        <v>Dương Thị Kim Hồng</v>
      </c>
      <c r="N1455" s="88" t="s">
        <v>12186</v>
      </c>
      <c r="O1455" s="82"/>
    </row>
    <row r="1456" spans="1:15" x14ac:dyDescent="0.25">
      <c r="A1456" s="87" t="s">
        <v>12814</v>
      </c>
      <c r="B1456" s="86" t="s">
        <v>12813</v>
      </c>
      <c r="C1456" s="87" t="s">
        <v>12815</v>
      </c>
      <c r="D1456" s="87" t="s">
        <v>12816</v>
      </c>
      <c r="E1456" s="87" t="s">
        <v>12185</v>
      </c>
      <c r="F1456" s="87" t="s">
        <v>7410</v>
      </c>
      <c r="G1456" s="87" t="s">
        <v>7402</v>
      </c>
      <c r="H1456" s="87" t="s">
        <v>7411</v>
      </c>
      <c r="I1456" s="87" t="str">
        <f>+IFERROR(VLOOKUP($H1456,'[2]NHÂN VIÊN'!$B:$C,2,0),"")</f>
        <v>Nguyễn Văn Vinh</v>
      </c>
      <c r="J1456" s="87" t="str">
        <f t="shared" si="25"/>
        <v>GS</v>
      </c>
      <c r="K1456" s="87" t="s">
        <v>570</v>
      </c>
      <c r="L1456" s="87" t="s">
        <v>570</v>
      </c>
      <c r="M1456" s="87" t="str">
        <f>+IFERROR(VLOOKUP($K1456,'[2]NHÂN VIÊN'!$H:$I,2,0),"")</f>
        <v>Dương Thị Kim Hồng</v>
      </c>
      <c r="N1456" s="88" t="s">
        <v>12186</v>
      </c>
      <c r="O1456" s="82"/>
    </row>
    <row r="1457" spans="1:15" x14ac:dyDescent="0.25">
      <c r="A1457" s="87" t="s">
        <v>12817</v>
      </c>
      <c r="B1457" s="86" t="s">
        <v>7508</v>
      </c>
      <c r="C1457" s="87" t="s">
        <v>12818</v>
      </c>
      <c r="D1457" s="87" t="s">
        <v>12819</v>
      </c>
      <c r="E1457" s="87" t="s">
        <v>12185</v>
      </c>
      <c r="F1457" s="87" t="s">
        <v>7523</v>
      </c>
      <c r="G1457" s="87" t="s">
        <v>7523</v>
      </c>
      <c r="H1457" s="87" t="s">
        <v>7425</v>
      </c>
      <c r="I1457" s="87" t="str">
        <f>+IFERROR(VLOOKUP($H1457,'[2]NHÂN VIÊN'!$B:$C,2,0),"")</f>
        <v>Trần Cao Hoàng Tâm</v>
      </c>
      <c r="J1457" s="87" t="str">
        <f t="shared" si="25"/>
        <v>-</v>
      </c>
      <c r="K1457" s="87" t="s">
        <v>570</v>
      </c>
      <c r="L1457" s="87" t="s">
        <v>570</v>
      </c>
      <c r="M1457" s="87" t="str">
        <f>+IFERROR(VLOOKUP($K1457,'[2]NHÂN VIÊN'!$H:$I,2,0),"")</f>
        <v>Dương Thị Kim Hồng</v>
      </c>
      <c r="N1457" s="88" t="s">
        <v>12186</v>
      </c>
      <c r="O1457" s="82"/>
    </row>
    <row r="1458" spans="1:15" x14ac:dyDescent="0.25">
      <c r="A1458" s="87" t="s">
        <v>12821</v>
      </c>
      <c r="B1458" s="86" t="s">
        <v>12820</v>
      </c>
      <c r="C1458" s="87" t="s">
        <v>12822</v>
      </c>
      <c r="D1458" s="87" t="s">
        <v>12823</v>
      </c>
      <c r="E1458" s="87" t="s">
        <v>12185</v>
      </c>
      <c r="F1458" s="87" t="s">
        <v>7410</v>
      </c>
      <c r="G1458" s="87" t="s">
        <v>7402</v>
      </c>
      <c r="H1458" s="87" t="s">
        <v>7411</v>
      </c>
      <c r="I1458" s="87" t="str">
        <f>+IFERROR(VLOOKUP($H1458,'[2]NHÂN VIÊN'!$B:$C,2,0),"")</f>
        <v>Nguyễn Văn Vinh</v>
      </c>
      <c r="J1458" s="87" t="str">
        <f t="shared" si="25"/>
        <v>GS</v>
      </c>
      <c r="K1458" s="87" t="s">
        <v>570</v>
      </c>
      <c r="L1458" s="87" t="s">
        <v>570</v>
      </c>
      <c r="M1458" s="87" t="str">
        <f>+IFERROR(VLOOKUP($K1458,'[2]NHÂN VIÊN'!$H:$I,2,0),"")</f>
        <v>Dương Thị Kim Hồng</v>
      </c>
      <c r="N1458" s="88" t="s">
        <v>12186</v>
      </c>
      <c r="O1458" s="82"/>
    </row>
    <row r="1459" spans="1:15" x14ac:dyDescent="0.25">
      <c r="A1459" s="87" t="s">
        <v>12825</v>
      </c>
      <c r="B1459" s="86" t="s">
        <v>12824</v>
      </c>
      <c r="C1459" s="87" t="s">
        <v>12826</v>
      </c>
      <c r="D1459" s="87" t="s">
        <v>12827</v>
      </c>
      <c r="E1459" s="87" t="s">
        <v>12185</v>
      </c>
      <c r="F1459" s="87" t="s">
        <v>7527</v>
      </c>
      <c r="G1459" s="87" t="s">
        <v>7402</v>
      </c>
      <c r="H1459" s="87" t="s">
        <v>7411</v>
      </c>
      <c r="I1459" s="87" t="str">
        <f>+IFERROR(VLOOKUP($H1459,'[2]NHÂN VIÊN'!$B:$C,2,0),"")</f>
        <v>Nguyễn Văn Vinh</v>
      </c>
      <c r="J1459" s="87" t="str">
        <f t="shared" si="25"/>
        <v>GS</v>
      </c>
      <c r="K1459" s="87" t="s">
        <v>570</v>
      </c>
      <c r="L1459" s="87" t="s">
        <v>570</v>
      </c>
      <c r="M1459" s="87" t="str">
        <f>+IFERROR(VLOOKUP($K1459,'[2]NHÂN VIÊN'!$H:$I,2,0),"")</f>
        <v>Dương Thị Kim Hồng</v>
      </c>
      <c r="N1459" s="88" t="s">
        <v>12186</v>
      </c>
      <c r="O1459" s="82"/>
    </row>
    <row r="1460" spans="1:15" x14ac:dyDescent="0.25">
      <c r="A1460" s="87" t="s">
        <v>12828</v>
      </c>
      <c r="B1460" s="86" t="s">
        <v>7508</v>
      </c>
      <c r="C1460" s="87" t="s">
        <v>12829</v>
      </c>
      <c r="D1460" s="87" t="s">
        <v>12830</v>
      </c>
      <c r="E1460" s="87" t="s">
        <v>12185</v>
      </c>
      <c r="F1460" s="87" t="s">
        <v>7938</v>
      </c>
      <c r="G1460" s="87" t="s">
        <v>7402</v>
      </c>
      <c r="H1460" s="87" t="s">
        <v>7436</v>
      </c>
      <c r="I1460" s="87" t="str">
        <f>+IFERROR(VLOOKUP($H1460,'[2]NHÂN VIÊN'!$B:$C,2,0),"")</f>
        <v>Nguyễn Quốc Thái</v>
      </c>
      <c r="J1460" s="87" t="str">
        <f t="shared" si="25"/>
        <v>-</v>
      </c>
      <c r="K1460" s="87" t="s">
        <v>570</v>
      </c>
      <c r="L1460" s="87" t="s">
        <v>570</v>
      </c>
      <c r="M1460" s="87" t="str">
        <f>+IFERROR(VLOOKUP($K1460,'[2]NHÂN VIÊN'!$H:$I,2,0),"")</f>
        <v>Dương Thị Kim Hồng</v>
      </c>
      <c r="N1460" s="88" t="s">
        <v>12186</v>
      </c>
      <c r="O1460" s="82"/>
    </row>
    <row r="1461" spans="1:15" x14ac:dyDescent="0.25">
      <c r="A1461" s="87" t="s">
        <v>12832</v>
      </c>
      <c r="B1461" s="86" t="s">
        <v>12831</v>
      </c>
      <c r="C1461" s="87" t="s">
        <v>12833</v>
      </c>
      <c r="D1461" s="87" t="s">
        <v>12834</v>
      </c>
      <c r="E1461" s="87" t="s">
        <v>12185</v>
      </c>
      <c r="F1461" s="87" t="s">
        <v>7485</v>
      </c>
      <c r="G1461" s="87" t="s">
        <v>7402</v>
      </c>
      <c r="H1461" s="87" t="s">
        <v>7411</v>
      </c>
      <c r="I1461" s="87" t="str">
        <f>+IFERROR(VLOOKUP($H1461,'[2]NHÂN VIÊN'!$B:$C,2,0),"")</f>
        <v>Nguyễn Văn Vinh</v>
      </c>
      <c r="J1461" s="87" t="str">
        <f t="shared" si="25"/>
        <v>GS</v>
      </c>
      <c r="K1461" s="87" t="s">
        <v>570</v>
      </c>
      <c r="L1461" s="87" t="s">
        <v>570</v>
      </c>
      <c r="M1461" s="87" t="str">
        <f>+IFERROR(VLOOKUP($K1461,'[2]NHÂN VIÊN'!$H:$I,2,0),"")</f>
        <v>Dương Thị Kim Hồng</v>
      </c>
      <c r="N1461" s="88" t="s">
        <v>12186</v>
      </c>
      <c r="O1461" s="82"/>
    </row>
    <row r="1462" spans="1:15" x14ac:dyDescent="0.25">
      <c r="A1462" s="87" t="s">
        <v>12835</v>
      </c>
      <c r="B1462" s="86" t="s">
        <v>7508</v>
      </c>
      <c r="C1462" s="87" t="s">
        <v>12836</v>
      </c>
      <c r="D1462" s="87" t="s">
        <v>12837</v>
      </c>
      <c r="E1462" s="87" t="s">
        <v>12185</v>
      </c>
      <c r="F1462" s="87" t="s">
        <v>7523</v>
      </c>
      <c r="G1462" s="87" t="s">
        <v>7523</v>
      </c>
      <c r="H1462" s="87" t="s">
        <v>7425</v>
      </c>
      <c r="I1462" s="87" t="str">
        <f>+IFERROR(VLOOKUP($H1462,'[2]NHÂN VIÊN'!$B:$C,2,0),"")</f>
        <v>Trần Cao Hoàng Tâm</v>
      </c>
      <c r="J1462" s="87" t="str">
        <f t="shared" si="25"/>
        <v>-</v>
      </c>
      <c r="K1462" s="87" t="s">
        <v>570</v>
      </c>
      <c r="L1462" s="87" t="s">
        <v>570</v>
      </c>
      <c r="M1462" s="87" t="str">
        <f>+IFERROR(VLOOKUP($K1462,'[2]NHÂN VIÊN'!$H:$I,2,0),"")</f>
        <v>Dương Thị Kim Hồng</v>
      </c>
      <c r="N1462" s="88" t="s">
        <v>12186</v>
      </c>
      <c r="O1462" s="82"/>
    </row>
    <row r="1463" spans="1:15" x14ac:dyDescent="0.25">
      <c r="A1463" s="87" t="s">
        <v>12838</v>
      </c>
      <c r="B1463" s="86" t="s">
        <v>7508</v>
      </c>
      <c r="C1463" s="87" t="s">
        <v>12839</v>
      </c>
      <c r="D1463" s="87" t="s">
        <v>12840</v>
      </c>
      <c r="E1463" s="87" t="s">
        <v>12185</v>
      </c>
      <c r="F1463" s="87" t="s">
        <v>7527</v>
      </c>
      <c r="G1463" s="87" t="s">
        <v>7402</v>
      </c>
      <c r="H1463" s="87" t="s">
        <v>7411</v>
      </c>
      <c r="I1463" s="87" t="str">
        <f>+IFERROR(VLOOKUP($H1463,'[2]NHÂN VIÊN'!$B:$C,2,0),"")</f>
        <v>Nguyễn Văn Vinh</v>
      </c>
      <c r="J1463" s="87" t="str">
        <f t="shared" si="25"/>
        <v>-</v>
      </c>
      <c r="K1463" s="87" t="s">
        <v>570</v>
      </c>
      <c r="L1463" s="87" t="s">
        <v>570</v>
      </c>
      <c r="M1463" s="87" t="str">
        <f>+IFERROR(VLOOKUP($K1463,'[2]NHÂN VIÊN'!$H:$I,2,0),"")</f>
        <v>Dương Thị Kim Hồng</v>
      </c>
      <c r="N1463" s="88" t="s">
        <v>12186</v>
      </c>
      <c r="O1463" s="82"/>
    </row>
    <row r="1464" spans="1:15" x14ac:dyDescent="0.25">
      <c r="A1464" s="87" t="s">
        <v>12841</v>
      </c>
      <c r="B1464" s="86" t="s">
        <v>7508</v>
      </c>
      <c r="C1464" s="87" t="s">
        <v>12842</v>
      </c>
      <c r="D1464" s="87" t="s">
        <v>12843</v>
      </c>
      <c r="E1464" s="87" t="s">
        <v>12185</v>
      </c>
      <c r="F1464" s="87" t="s">
        <v>7442</v>
      </c>
      <c r="G1464" s="87" t="s">
        <v>7402</v>
      </c>
      <c r="H1464" s="87" t="s">
        <v>7403</v>
      </c>
      <c r="I1464" s="87" t="str">
        <f>+IFERROR(VLOOKUP($H1464,'[2]NHÂN VIÊN'!$B:$C,2,0),"")</f>
        <v>Hứa Thị Ngọc Thơ</v>
      </c>
      <c r="J1464" s="87" t="str">
        <f t="shared" si="25"/>
        <v>-</v>
      </c>
      <c r="K1464" s="87" t="s">
        <v>570</v>
      </c>
      <c r="L1464" s="87" t="s">
        <v>570</v>
      </c>
      <c r="M1464" s="87" t="str">
        <f>+IFERROR(VLOOKUP($K1464,'[2]NHÂN VIÊN'!$H:$I,2,0),"")</f>
        <v>Dương Thị Kim Hồng</v>
      </c>
      <c r="N1464" s="88" t="s">
        <v>12186</v>
      </c>
      <c r="O1464" s="82"/>
    </row>
    <row r="1465" spans="1:15" x14ac:dyDescent="0.25">
      <c r="A1465" s="87" t="s">
        <v>12844</v>
      </c>
      <c r="B1465" s="86" t="s">
        <v>7508</v>
      </c>
      <c r="C1465" s="87" t="s">
        <v>12845</v>
      </c>
      <c r="D1465" s="87" t="s">
        <v>12846</v>
      </c>
      <c r="E1465" s="87" t="s">
        <v>12185</v>
      </c>
      <c r="F1465" s="87" t="s">
        <v>7442</v>
      </c>
      <c r="G1465" s="87" t="s">
        <v>7402</v>
      </c>
      <c r="H1465" s="87" t="s">
        <v>7403</v>
      </c>
      <c r="I1465" s="87" t="str">
        <f>+IFERROR(VLOOKUP($H1465,'[2]NHÂN VIÊN'!$B:$C,2,0),"")</f>
        <v>Hứa Thị Ngọc Thơ</v>
      </c>
      <c r="J1465" s="87" t="str">
        <f t="shared" si="25"/>
        <v>-</v>
      </c>
      <c r="K1465" s="87" t="s">
        <v>570</v>
      </c>
      <c r="L1465" s="87" t="s">
        <v>570</v>
      </c>
      <c r="M1465" s="87" t="str">
        <f>+IFERROR(VLOOKUP($K1465,'[2]NHÂN VIÊN'!$H:$I,2,0),"")</f>
        <v>Dương Thị Kim Hồng</v>
      </c>
      <c r="N1465" s="88" t="s">
        <v>12186</v>
      </c>
      <c r="O1465" s="82"/>
    </row>
    <row r="1466" spans="1:15" x14ac:dyDescent="0.25">
      <c r="A1466" s="87" t="s">
        <v>12847</v>
      </c>
      <c r="B1466" s="86" t="s">
        <v>7508</v>
      </c>
      <c r="C1466" s="87" t="s">
        <v>12848</v>
      </c>
      <c r="D1466" s="87" t="s">
        <v>12849</v>
      </c>
      <c r="E1466" s="87" t="s">
        <v>12185</v>
      </c>
      <c r="F1466" s="87" t="s">
        <v>8075</v>
      </c>
      <c r="G1466" s="87" t="s">
        <v>7402</v>
      </c>
      <c r="H1466" s="87" t="s">
        <v>7403</v>
      </c>
      <c r="I1466" s="87" t="str">
        <f>+IFERROR(VLOOKUP($H1466,'[2]NHÂN VIÊN'!$B:$C,2,0),"")</f>
        <v>Hứa Thị Ngọc Thơ</v>
      </c>
      <c r="J1466" s="87" t="str">
        <f t="shared" si="25"/>
        <v>-</v>
      </c>
      <c r="K1466" s="87" t="s">
        <v>570</v>
      </c>
      <c r="L1466" s="87" t="s">
        <v>570</v>
      </c>
      <c r="M1466" s="87" t="str">
        <f>+IFERROR(VLOOKUP($K1466,'[2]NHÂN VIÊN'!$H:$I,2,0),"")</f>
        <v>Dương Thị Kim Hồng</v>
      </c>
      <c r="N1466" s="88" t="s">
        <v>12186</v>
      </c>
      <c r="O1466" s="82"/>
    </row>
    <row r="1467" spans="1:15" x14ac:dyDescent="0.25">
      <c r="A1467" s="87" t="s">
        <v>12850</v>
      </c>
      <c r="B1467" s="86" t="s">
        <v>7508</v>
      </c>
      <c r="C1467" s="87" t="s">
        <v>12851</v>
      </c>
      <c r="D1467" s="87" t="s">
        <v>12852</v>
      </c>
      <c r="E1467" s="87" t="s">
        <v>12185</v>
      </c>
      <c r="F1467" s="87" t="s">
        <v>7472</v>
      </c>
      <c r="G1467" s="87" t="s">
        <v>7402</v>
      </c>
      <c r="H1467" s="87" t="s">
        <v>7436</v>
      </c>
      <c r="I1467" s="87" t="str">
        <f>+IFERROR(VLOOKUP($H1467,'[2]NHÂN VIÊN'!$B:$C,2,0),"")</f>
        <v>Nguyễn Quốc Thái</v>
      </c>
      <c r="J1467" s="87" t="str">
        <f t="shared" si="25"/>
        <v>-</v>
      </c>
      <c r="K1467" s="87" t="s">
        <v>570</v>
      </c>
      <c r="L1467" s="87" t="s">
        <v>570</v>
      </c>
      <c r="M1467" s="87" t="str">
        <f>+IFERROR(VLOOKUP($K1467,'[2]NHÂN VIÊN'!$H:$I,2,0),"")</f>
        <v>Dương Thị Kim Hồng</v>
      </c>
      <c r="N1467" s="88" t="s">
        <v>12186</v>
      </c>
      <c r="O1467" s="82"/>
    </row>
    <row r="1468" spans="1:15" x14ac:dyDescent="0.25">
      <c r="A1468" s="87" t="s">
        <v>12853</v>
      </c>
      <c r="B1468" s="86" t="s">
        <v>7508</v>
      </c>
      <c r="C1468" s="87" t="s">
        <v>12854</v>
      </c>
      <c r="D1468" s="87" t="s">
        <v>12855</v>
      </c>
      <c r="E1468" s="87" t="s">
        <v>12185</v>
      </c>
      <c r="F1468" s="87" t="s">
        <v>7442</v>
      </c>
      <c r="G1468" s="87" t="s">
        <v>7402</v>
      </c>
      <c r="H1468" s="87" t="s">
        <v>7403</v>
      </c>
      <c r="I1468" s="87" t="str">
        <f>+IFERROR(VLOOKUP($H1468,'[2]NHÂN VIÊN'!$B:$C,2,0),"")</f>
        <v>Hứa Thị Ngọc Thơ</v>
      </c>
      <c r="J1468" s="87" t="str">
        <f t="shared" si="25"/>
        <v>-</v>
      </c>
      <c r="K1468" s="87" t="s">
        <v>570</v>
      </c>
      <c r="L1468" s="87" t="s">
        <v>570</v>
      </c>
      <c r="M1468" s="87" t="str">
        <f>+IFERROR(VLOOKUP($K1468,'[2]NHÂN VIÊN'!$H:$I,2,0),"")</f>
        <v>Dương Thị Kim Hồng</v>
      </c>
      <c r="N1468" s="88" t="s">
        <v>12186</v>
      </c>
      <c r="O1468" s="82"/>
    </row>
    <row r="1469" spans="1:15" x14ac:dyDescent="0.25">
      <c r="A1469" s="87" t="s">
        <v>12856</v>
      </c>
      <c r="B1469" s="86" t="s">
        <v>7508</v>
      </c>
      <c r="C1469" s="87" t="s">
        <v>12857</v>
      </c>
      <c r="D1469" s="87" t="s">
        <v>12858</v>
      </c>
      <c r="E1469" s="87" t="s">
        <v>12185</v>
      </c>
      <c r="F1469" s="87" t="s">
        <v>7410</v>
      </c>
      <c r="G1469" s="87" t="s">
        <v>7402</v>
      </c>
      <c r="H1469" s="87" t="s">
        <v>7411</v>
      </c>
      <c r="I1469" s="87" t="str">
        <f>+IFERROR(VLOOKUP($H1469,'[2]NHÂN VIÊN'!$B:$C,2,0),"")</f>
        <v>Nguyễn Văn Vinh</v>
      </c>
      <c r="J1469" s="87" t="str">
        <f t="shared" si="25"/>
        <v>-</v>
      </c>
      <c r="K1469" s="87" t="s">
        <v>570</v>
      </c>
      <c r="L1469" s="87" t="s">
        <v>570</v>
      </c>
      <c r="M1469" s="87" t="str">
        <f>+IFERROR(VLOOKUP($K1469,'[2]NHÂN VIÊN'!$H:$I,2,0),"")</f>
        <v>Dương Thị Kim Hồng</v>
      </c>
      <c r="N1469" s="88" t="s">
        <v>12186</v>
      </c>
      <c r="O1469" s="82"/>
    </row>
    <row r="1470" spans="1:15" x14ac:dyDescent="0.25">
      <c r="A1470" s="87" t="s">
        <v>12859</v>
      </c>
      <c r="B1470" s="86" t="s">
        <v>7508</v>
      </c>
      <c r="C1470" s="87" t="s">
        <v>12860</v>
      </c>
      <c r="D1470" s="87" t="s">
        <v>12861</v>
      </c>
      <c r="E1470" s="87" t="s">
        <v>12185</v>
      </c>
      <c r="F1470" s="87" t="s">
        <v>7485</v>
      </c>
      <c r="G1470" s="87" t="s">
        <v>7402</v>
      </c>
      <c r="H1470" s="87" t="s">
        <v>7411</v>
      </c>
      <c r="I1470" s="87" t="str">
        <f>+IFERROR(VLOOKUP($H1470,'[2]NHÂN VIÊN'!$B:$C,2,0),"")</f>
        <v>Nguyễn Văn Vinh</v>
      </c>
      <c r="J1470" s="87" t="str">
        <f t="shared" si="25"/>
        <v>-</v>
      </c>
      <c r="K1470" s="87" t="s">
        <v>570</v>
      </c>
      <c r="L1470" s="87" t="s">
        <v>570</v>
      </c>
      <c r="M1470" s="87" t="str">
        <f>+IFERROR(VLOOKUP($K1470,'[2]NHÂN VIÊN'!$H:$I,2,0),"")</f>
        <v>Dương Thị Kim Hồng</v>
      </c>
      <c r="N1470" s="88" t="s">
        <v>12186</v>
      </c>
      <c r="O1470" s="82"/>
    </row>
    <row r="1471" spans="1:15" x14ac:dyDescent="0.25">
      <c r="A1471" s="87" t="s">
        <v>12862</v>
      </c>
      <c r="B1471" s="86" t="s">
        <v>7508</v>
      </c>
      <c r="C1471" s="87" t="s">
        <v>12863</v>
      </c>
      <c r="D1471" s="87" t="s">
        <v>12864</v>
      </c>
      <c r="E1471" s="87" t="s">
        <v>12185</v>
      </c>
      <c r="F1471" s="87" t="s">
        <v>7410</v>
      </c>
      <c r="G1471" s="87" t="s">
        <v>7402</v>
      </c>
      <c r="H1471" s="87" t="s">
        <v>7411</v>
      </c>
      <c r="I1471" s="87" t="str">
        <f>+IFERROR(VLOOKUP($H1471,'[2]NHÂN VIÊN'!$B:$C,2,0),"")</f>
        <v>Nguyễn Văn Vinh</v>
      </c>
      <c r="J1471" s="87" t="str">
        <f t="shared" ref="J1471:J1534" si="26">+LEFT($B1471,2)</f>
        <v>-</v>
      </c>
      <c r="K1471" s="87" t="s">
        <v>570</v>
      </c>
      <c r="L1471" s="87" t="s">
        <v>570</v>
      </c>
      <c r="M1471" s="87" t="str">
        <f>+IFERROR(VLOOKUP($K1471,'[2]NHÂN VIÊN'!$H:$I,2,0),"")</f>
        <v>Dương Thị Kim Hồng</v>
      </c>
      <c r="N1471" s="88" t="s">
        <v>12186</v>
      </c>
      <c r="O1471" s="82"/>
    </row>
    <row r="1472" spans="1:15" x14ac:dyDescent="0.25">
      <c r="A1472" s="87" t="s">
        <v>12865</v>
      </c>
      <c r="B1472" s="86" t="s">
        <v>7508</v>
      </c>
      <c r="C1472" s="87" t="s">
        <v>12866</v>
      </c>
      <c r="D1472" s="87" t="s">
        <v>12867</v>
      </c>
      <c r="E1472" s="87" t="s">
        <v>12185</v>
      </c>
      <c r="F1472" s="87" t="s">
        <v>7442</v>
      </c>
      <c r="G1472" s="87" t="s">
        <v>7402</v>
      </c>
      <c r="H1472" s="87" t="s">
        <v>7403</v>
      </c>
      <c r="I1472" s="87" t="str">
        <f>+IFERROR(VLOOKUP($H1472,'[2]NHÂN VIÊN'!$B:$C,2,0),"")</f>
        <v>Hứa Thị Ngọc Thơ</v>
      </c>
      <c r="J1472" s="87" t="str">
        <f t="shared" si="26"/>
        <v>-</v>
      </c>
      <c r="K1472" s="87" t="s">
        <v>570</v>
      </c>
      <c r="L1472" s="87" t="s">
        <v>570</v>
      </c>
      <c r="M1472" s="87" t="str">
        <f>+IFERROR(VLOOKUP($K1472,'[2]NHÂN VIÊN'!$H:$I,2,0),"")</f>
        <v>Dương Thị Kim Hồng</v>
      </c>
      <c r="N1472" s="88" t="s">
        <v>12186</v>
      </c>
      <c r="O1472" s="82"/>
    </row>
    <row r="1473" spans="1:15" x14ac:dyDescent="0.25">
      <c r="A1473" s="87" t="s">
        <v>12868</v>
      </c>
      <c r="B1473" s="86" t="s">
        <v>7508</v>
      </c>
      <c r="C1473" s="87" t="s">
        <v>12869</v>
      </c>
      <c r="D1473" s="87" t="s">
        <v>12870</v>
      </c>
      <c r="E1473" s="87" t="s">
        <v>12185</v>
      </c>
      <c r="F1473" s="87" t="s">
        <v>7938</v>
      </c>
      <c r="G1473" s="87" t="s">
        <v>7402</v>
      </c>
      <c r="H1473" s="87" t="s">
        <v>7436</v>
      </c>
      <c r="I1473" s="87" t="str">
        <f>+IFERROR(VLOOKUP($H1473,'[2]NHÂN VIÊN'!$B:$C,2,0),"")</f>
        <v>Nguyễn Quốc Thái</v>
      </c>
      <c r="J1473" s="87" t="str">
        <f t="shared" si="26"/>
        <v>-</v>
      </c>
      <c r="K1473" s="87" t="s">
        <v>570</v>
      </c>
      <c r="L1473" s="87" t="s">
        <v>570</v>
      </c>
      <c r="M1473" s="87" t="str">
        <f>+IFERROR(VLOOKUP($K1473,'[2]NHÂN VIÊN'!$H:$I,2,0),"")</f>
        <v>Dương Thị Kim Hồng</v>
      </c>
      <c r="N1473" s="88" t="s">
        <v>12186</v>
      </c>
      <c r="O1473" s="82"/>
    </row>
    <row r="1474" spans="1:15" x14ac:dyDescent="0.25">
      <c r="A1474" s="87" t="s">
        <v>12871</v>
      </c>
      <c r="B1474" s="86" t="s">
        <v>7508</v>
      </c>
      <c r="C1474" s="87" t="s">
        <v>12872</v>
      </c>
      <c r="D1474" s="87" t="s">
        <v>12873</v>
      </c>
      <c r="E1474" s="87" t="s">
        <v>12185</v>
      </c>
      <c r="F1474" s="87" t="s">
        <v>7527</v>
      </c>
      <c r="G1474" s="87" t="s">
        <v>7402</v>
      </c>
      <c r="H1474" s="87" t="s">
        <v>7411</v>
      </c>
      <c r="I1474" s="87" t="str">
        <f>+IFERROR(VLOOKUP($H1474,'[2]NHÂN VIÊN'!$B:$C,2,0),"")</f>
        <v>Nguyễn Văn Vinh</v>
      </c>
      <c r="J1474" s="87" t="str">
        <f t="shared" si="26"/>
        <v>-</v>
      </c>
      <c r="K1474" s="87" t="s">
        <v>570</v>
      </c>
      <c r="L1474" s="87" t="s">
        <v>570</v>
      </c>
      <c r="M1474" s="87" t="str">
        <f>+IFERROR(VLOOKUP($K1474,'[2]NHÂN VIÊN'!$H:$I,2,0),"")</f>
        <v>Dương Thị Kim Hồng</v>
      </c>
      <c r="N1474" s="88" t="s">
        <v>12186</v>
      </c>
      <c r="O1474" s="82"/>
    </row>
    <row r="1475" spans="1:15" x14ac:dyDescent="0.25">
      <c r="A1475" s="87" t="s">
        <v>12874</v>
      </c>
      <c r="B1475" s="86" t="s">
        <v>7508</v>
      </c>
      <c r="C1475" s="87" t="s">
        <v>12875</v>
      </c>
      <c r="D1475" s="87" t="s">
        <v>12876</v>
      </c>
      <c r="E1475" s="87" t="s">
        <v>12185</v>
      </c>
      <c r="F1475" s="87" t="s">
        <v>7472</v>
      </c>
      <c r="G1475" s="87" t="s">
        <v>7402</v>
      </c>
      <c r="H1475" s="87" t="s">
        <v>7436</v>
      </c>
      <c r="I1475" s="87" t="str">
        <f>+IFERROR(VLOOKUP($H1475,'[2]NHÂN VIÊN'!$B:$C,2,0),"")</f>
        <v>Nguyễn Quốc Thái</v>
      </c>
      <c r="J1475" s="87" t="str">
        <f t="shared" si="26"/>
        <v>-</v>
      </c>
      <c r="K1475" s="87" t="s">
        <v>570</v>
      </c>
      <c r="L1475" s="87" t="s">
        <v>570</v>
      </c>
      <c r="M1475" s="87" t="str">
        <f>+IFERROR(VLOOKUP($K1475,'[2]NHÂN VIÊN'!$H:$I,2,0),"")</f>
        <v>Dương Thị Kim Hồng</v>
      </c>
      <c r="N1475" s="88" t="s">
        <v>12186</v>
      </c>
      <c r="O1475" s="82"/>
    </row>
    <row r="1476" spans="1:15" x14ac:dyDescent="0.25">
      <c r="A1476" s="87" t="s">
        <v>12877</v>
      </c>
      <c r="B1476" s="86" t="s">
        <v>7508</v>
      </c>
      <c r="C1476" s="87" t="s">
        <v>12878</v>
      </c>
      <c r="D1476" s="87" t="s">
        <v>12879</v>
      </c>
      <c r="E1476" s="87" t="s">
        <v>12185</v>
      </c>
      <c r="F1476" s="87" t="s">
        <v>7442</v>
      </c>
      <c r="G1476" s="87" t="s">
        <v>7402</v>
      </c>
      <c r="H1476" s="87" t="s">
        <v>7403</v>
      </c>
      <c r="I1476" s="87" t="str">
        <f>+IFERROR(VLOOKUP($H1476,'[2]NHÂN VIÊN'!$B:$C,2,0),"")</f>
        <v>Hứa Thị Ngọc Thơ</v>
      </c>
      <c r="J1476" s="87" t="str">
        <f t="shared" si="26"/>
        <v>-</v>
      </c>
      <c r="K1476" s="87" t="s">
        <v>570</v>
      </c>
      <c r="L1476" s="87" t="s">
        <v>570</v>
      </c>
      <c r="M1476" s="87" t="str">
        <f>+IFERROR(VLOOKUP($K1476,'[2]NHÂN VIÊN'!$H:$I,2,0),"")</f>
        <v>Dương Thị Kim Hồng</v>
      </c>
      <c r="N1476" s="88" t="s">
        <v>12186</v>
      </c>
      <c r="O1476" s="82"/>
    </row>
    <row r="1477" spans="1:15" x14ac:dyDescent="0.25">
      <c r="A1477" s="87" t="s">
        <v>12880</v>
      </c>
      <c r="B1477" s="86" t="s">
        <v>7508</v>
      </c>
      <c r="C1477" s="87" t="s">
        <v>12881</v>
      </c>
      <c r="D1477" s="87" t="s">
        <v>12882</v>
      </c>
      <c r="E1477" s="87" t="s">
        <v>12185</v>
      </c>
      <c r="F1477" s="87" t="s">
        <v>7499</v>
      </c>
      <c r="G1477" s="87" t="s">
        <v>7402</v>
      </c>
      <c r="H1477" s="87" t="s">
        <v>7436</v>
      </c>
      <c r="I1477" s="87" t="str">
        <f>+IFERROR(VLOOKUP($H1477,'[2]NHÂN VIÊN'!$B:$C,2,0),"")</f>
        <v>Nguyễn Quốc Thái</v>
      </c>
      <c r="J1477" s="87" t="str">
        <f t="shared" si="26"/>
        <v>-</v>
      </c>
      <c r="K1477" s="87" t="s">
        <v>570</v>
      </c>
      <c r="L1477" s="87" t="s">
        <v>570</v>
      </c>
      <c r="M1477" s="87" t="str">
        <f>+IFERROR(VLOOKUP($K1477,'[2]NHÂN VIÊN'!$H:$I,2,0),"")</f>
        <v>Dương Thị Kim Hồng</v>
      </c>
      <c r="N1477" s="88" t="s">
        <v>12186</v>
      </c>
      <c r="O1477" s="82"/>
    </row>
    <row r="1478" spans="1:15" x14ac:dyDescent="0.25">
      <c r="A1478" s="87" t="s">
        <v>12883</v>
      </c>
      <c r="B1478" s="86" t="s">
        <v>7508</v>
      </c>
      <c r="C1478" s="87" t="s">
        <v>12884</v>
      </c>
      <c r="D1478" s="87" t="s">
        <v>12885</v>
      </c>
      <c r="E1478" s="87" t="s">
        <v>12185</v>
      </c>
      <c r="F1478" s="87" t="s">
        <v>7903</v>
      </c>
      <c r="G1478" s="87" t="s">
        <v>7402</v>
      </c>
      <c r="H1478" s="87" t="s">
        <v>7436</v>
      </c>
      <c r="I1478" s="87" t="str">
        <f>+IFERROR(VLOOKUP($H1478,'[2]NHÂN VIÊN'!$B:$C,2,0),"")</f>
        <v>Nguyễn Quốc Thái</v>
      </c>
      <c r="J1478" s="87" t="str">
        <f t="shared" si="26"/>
        <v>-</v>
      </c>
      <c r="K1478" s="87" t="s">
        <v>570</v>
      </c>
      <c r="L1478" s="87" t="s">
        <v>570</v>
      </c>
      <c r="M1478" s="87" t="str">
        <f>+IFERROR(VLOOKUP($K1478,'[2]NHÂN VIÊN'!$H:$I,2,0),"")</f>
        <v>Dương Thị Kim Hồng</v>
      </c>
      <c r="N1478" s="88" t="s">
        <v>12186</v>
      </c>
      <c r="O1478" s="82"/>
    </row>
    <row r="1479" spans="1:15" x14ac:dyDescent="0.25">
      <c r="A1479" s="87" t="s">
        <v>12886</v>
      </c>
      <c r="B1479" s="86" t="s">
        <v>7508</v>
      </c>
      <c r="C1479" s="87" t="s">
        <v>12887</v>
      </c>
      <c r="D1479" s="87" t="s">
        <v>12888</v>
      </c>
      <c r="E1479" s="87" t="s">
        <v>12185</v>
      </c>
      <c r="F1479" s="87" t="s">
        <v>7513</v>
      </c>
      <c r="G1479" s="87" t="s">
        <v>7402</v>
      </c>
      <c r="H1479" s="87" t="s">
        <v>7418</v>
      </c>
      <c r="I1479" s="87" t="str">
        <f>+IFERROR(VLOOKUP($H1479,'[2]NHÂN VIÊN'!$B:$C,2,0),"")</f>
        <v>Trần Hạo Nhị</v>
      </c>
      <c r="J1479" s="87" t="str">
        <f t="shared" si="26"/>
        <v>-</v>
      </c>
      <c r="K1479" s="87" t="s">
        <v>570</v>
      </c>
      <c r="L1479" s="87" t="s">
        <v>570</v>
      </c>
      <c r="M1479" s="87" t="str">
        <f>+IFERROR(VLOOKUP($K1479,'[2]NHÂN VIÊN'!$H:$I,2,0),"")</f>
        <v>Dương Thị Kim Hồng</v>
      </c>
      <c r="N1479" s="88" t="s">
        <v>12186</v>
      </c>
      <c r="O1479" s="82"/>
    </row>
    <row r="1480" spans="1:15" x14ac:dyDescent="0.25">
      <c r="A1480" s="87" t="s">
        <v>12889</v>
      </c>
      <c r="B1480" s="86" t="s">
        <v>7508</v>
      </c>
      <c r="C1480" s="87" t="s">
        <v>12890</v>
      </c>
      <c r="D1480" s="87" t="s">
        <v>12891</v>
      </c>
      <c r="E1480" s="87" t="s">
        <v>12185</v>
      </c>
      <c r="F1480" s="87" t="s">
        <v>7410</v>
      </c>
      <c r="G1480" s="87" t="s">
        <v>7402</v>
      </c>
      <c r="H1480" s="87" t="s">
        <v>7411</v>
      </c>
      <c r="I1480" s="87" t="str">
        <f>+IFERROR(VLOOKUP($H1480,'[2]NHÂN VIÊN'!$B:$C,2,0),"")</f>
        <v>Nguyễn Văn Vinh</v>
      </c>
      <c r="J1480" s="87" t="str">
        <f t="shared" si="26"/>
        <v>-</v>
      </c>
      <c r="K1480" s="87" t="s">
        <v>570</v>
      </c>
      <c r="L1480" s="87" t="s">
        <v>570</v>
      </c>
      <c r="M1480" s="87" t="str">
        <f>+IFERROR(VLOOKUP($K1480,'[2]NHÂN VIÊN'!$H:$I,2,0),"")</f>
        <v>Dương Thị Kim Hồng</v>
      </c>
      <c r="N1480" s="88" t="s">
        <v>12186</v>
      </c>
      <c r="O1480" s="82"/>
    </row>
    <row r="1481" spans="1:15" x14ac:dyDescent="0.25">
      <c r="A1481" s="87" t="s">
        <v>12892</v>
      </c>
      <c r="B1481" s="86" t="s">
        <v>7508</v>
      </c>
      <c r="C1481" s="87" t="s">
        <v>12893</v>
      </c>
      <c r="D1481" s="87" t="s">
        <v>12894</v>
      </c>
      <c r="E1481" s="87" t="s">
        <v>12185</v>
      </c>
      <c r="F1481" s="87" t="s">
        <v>7690</v>
      </c>
      <c r="G1481" s="87" t="s">
        <v>7402</v>
      </c>
      <c r="H1481" s="87" t="s">
        <v>7418</v>
      </c>
      <c r="I1481" s="87" t="str">
        <f>+IFERROR(VLOOKUP($H1481,'[2]NHÂN VIÊN'!$B:$C,2,0),"")</f>
        <v>Trần Hạo Nhị</v>
      </c>
      <c r="J1481" s="87" t="str">
        <f t="shared" si="26"/>
        <v>-</v>
      </c>
      <c r="K1481" s="87" t="s">
        <v>570</v>
      </c>
      <c r="L1481" s="87" t="s">
        <v>570</v>
      </c>
      <c r="M1481" s="87" t="str">
        <f>+IFERROR(VLOOKUP($K1481,'[2]NHÂN VIÊN'!$H:$I,2,0),"")</f>
        <v>Dương Thị Kim Hồng</v>
      </c>
      <c r="N1481" s="88" t="s">
        <v>12186</v>
      </c>
      <c r="O1481" s="82"/>
    </row>
    <row r="1482" spans="1:15" x14ac:dyDescent="0.25">
      <c r="A1482" s="87" t="s">
        <v>12896</v>
      </c>
      <c r="B1482" s="86" t="s">
        <v>12895</v>
      </c>
      <c r="C1482" s="87" t="s">
        <v>12897</v>
      </c>
      <c r="D1482" s="87" t="s">
        <v>12898</v>
      </c>
      <c r="E1482" s="87" t="s">
        <v>12185</v>
      </c>
      <c r="F1482" s="87" t="s">
        <v>7666</v>
      </c>
      <c r="G1482" s="87" t="s">
        <v>7402</v>
      </c>
      <c r="H1482" s="87" t="s">
        <v>7403</v>
      </c>
      <c r="I1482" s="87" t="str">
        <f>+IFERROR(VLOOKUP($H1482,'[2]NHÂN VIÊN'!$B:$C,2,0),"")</f>
        <v>Hứa Thị Ngọc Thơ</v>
      </c>
      <c r="J1482" s="87" t="str">
        <f t="shared" si="26"/>
        <v>GS</v>
      </c>
      <c r="K1482" s="87" t="s">
        <v>570</v>
      </c>
      <c r="L1482" s="87" t="s">
        <v>570</v>
      </c>
      <c r="M1482" s="87" t="str">
        <f>+IFERROR(VLOOKUP($K1482,'[2]NHÂN VIÊN'!$H:$I,2,0),"")</f>
        <v>Dương Thị Kim Hồng</v>
      </c>
      <c r="N1482" s="88" t="s">
        <v>12186</v>
      </c>
      <c r="O1482" s="82"/>
    </row>
    <row r="1483" spans="1:15" x14ac:dyDescent="0.25">
      <c r="A1483" s="87" t="s">
        <v>12900</v>
      </c>
      <c r="B1483" s="86" t="s">
        <v>12899</v>
      </c>
      <c r="C1483" s="87" t="s">
        <v>12901</v>
      </c>
      <c r="D1483" s="87" t="s">
        <v>12902</v>
      </c>
      <c r="E1483" s="87" t="s">
        <v>12185</v>
      </c>
      <c r="F1483" s="87" t="s">
        <v>7527</v>
      </c>
      <c r="G1483" s="87" t="s">
        <v>7402</v>
      </c>
      <c r="H1483" s="87" t="s">
        <v>7411</v>
      </c>
      <c r="I1483" s="87" t="str">
        <f>+IFERROR(VLOOKUP($H1483,'[2]NHÂN VIÊN'!$B:$C,2,0),"")</f>
        <v>Nguyễn Văn Vinh</v>
      </c>
      <c r="J1483" s="87" t="str">
        <f t="shared" si="26"/>
        <v>GS</v>
      </c>
      <c r="K1483" s="87" t="s">
        <v>570</v>
      </c>
      <c r="L1483" s="87" t="s">
        <v>570</v>
      </c>
      <c r="M1483" s="87" t="str">
        <f>+IFERROR(VLOOKUP($K1483,'[2]NHÂN VIÊN'!$H:$I,2,0),"")</f>
        <v>Dương Thị Kim Hồng</v>
      </c>
      <c r="N1483" s="88" t="s">
        <v>12186</v>
      </c>
      <c r="O1483" s="82"/>
    </row>
    <row r="1484" spans="1:15" x14ac:dyDescent="0.25">
      <c r="A1484" s="87" t="s">
        <v>12903</v>
      </c>
      <c r="B1484" s="86" t="s">
        <v>7508</v>
      </c>
      <c r="C1484" s="87" t="s">
        <v>12904</v>
      </c>
      <c r="D1484" s="87" t="s">
        <v>12905</v>
      </c>
      <c r="E1484" s="87" t="s">
        <v>12185</v>
      </c>
      <c r="F1484" s="87" t="s">
        <v>7435</v>
      </c>
      <c r="G1484" s="87" t="s">
        <v>7402</v>
      </c>
      <c r="H1484" s="87" t="s">
        <v>7436</v>
      </c>
      <c r="I1484" s="87" t="str">
        <f>+IFERROR(VLOOKUP($H1484,'[2]NHÂN VIÊN'!$B:$C,2,0),"")</f>
        <v>Nguyễn Quốc Thái</v>
      </c>
      <c r="J1484" s="87" t="str">
        <f t="shared" si="26"/>
        <v>-</v>
      </c>
      <c r="K1484" s="87" t="s">
        <v>570</v>
      </c>
      <c r="L1484" s="87" t="s">
        <v>570</v>
      </c>
      <c r="M1484" s="87" t="str">
        <f>+IFERROR(VLOOKUP($K1484,'[2]NHÂN VIÊN'!$H:$I,2,0),"")</f>
        <v>Dương Thị Kim Hồng</v>
      </c>
      <c r="N1484" s="88" t="s">
        <v>12186</v>
      </c>
      <c r="O1484" s="82"/>
    </row>
    <row r="1485" spans="1:15" x14ac:dyDescent="0.25">
      <c r="A1485" s="87" t="s">
        <v>12906</v>
      </c>
      <c r="B1485" s="86" t="s">
        <v>7508</v>
      </c>
      <c r="C1485" s="87" t="s">
        <v>12907</v>
      </c>
      <c r="D1485" s="87" t="s">
        <v>12908</v>
      </c>
      <c r="E1485" s="87" t="s">
        <v>12185</v>
      </c>
      <c r="F1485" s="87" t="s">
        <v>7490</v>
      </c>
      <c r="G1485" s="87" t="s">
        <v>7402</v>
      </c>
      <c r="H1485" s="87" t="s">
        <v>7418</v>
      </c>
      <c r="I1485" s="87" t="str">
        <f>+IFERROR(VLOOKUP($H1485,'[2]NHÂN VIÊN'!$B:$C,2,0),"")</f>
        <v>Trần Hạo Nhị</v>
      </c>
      <c r="J1485" s="87" t="str">
        <f t="shared" si="26"/>
        <v>-</v>
      </c>
      <c r="K1485" s="87" t="s">
        <v>570</v>
      </c>
      <c r="L1485" s="87" t="s">
        <v>570</v>
      </c>
      <c r="M1485" s="87" t="str">
        <f>+IFERROR(VLOOKUP($K1485,'[2]NHÂN VIÊN'!$H:$I,2,0),"")</f>
        <v>Dương Thị Kim Hồng</v>
      </c>
      <c r="N1485" s="88" t="s">
        <v>12186</v>
      </c>
      <c r="O1485" s="82"/>
    </row>
    <row r="1486" spans="1:15" x14ac:dyDescent="0.25">
      <c r="A1486" s="87" t="s">
        <v>12909</v>
      </c>
      <c r="B1486" s="86" t="s">
        <v>7508</v>
      </c>
      <c r="C1486" s="87" t="s">
        <v>12910</v>
      </c>
      <c r="D1486" s="87" t="s">
        <v>12911</v>
      </c>
      <c r="E1486" s="87" t="s">
        <v>12185</v>
      </c>
      <c r="F1486" s="87" t="s">
        <v>7490</v>
      </c>
      <c r="G1486" s="87" t="s">
        <v>7402</v>
      </c>
      <c r="H1486" s="87" t="s">
        <v>7418</v>
      </c>
      <c r="I1486" s="87" t="str">
        <f>+IFERROR(VLOOKUP($H1486,'[2]NHÂN VIÊN'!$B:$C,2,0),"")</f>
        <v>Trần Hạo Nhị</v>
      </c>
      <c r="J1486" s="87" t="str">
        <f t="shared" si="26"/>
        <v>-</v>
      </c>
      <c r="K1486" s="87" t="s">
        <v>570</v>
      </c>
      <c r="L1486" s="87" t="s">
        <v>570</v>
      </c>
      <c r="M1486" s="87" t="str">
        <f>+IFERROR(VLOOKUP($K1486,'[2]NHÂN VIÊN'!$H:$I,2,0),"")</f>
        <v>Dương Thị Kim Hồng</v>
      </c>
      <c r="N1486" s="88" t="s">
        <v>12186</v>
      </c>
      <c r="O1486" s="82"/>
    </row>
    <row r="1487" spans="1:15" x14ac:dyDescent="0.25">
      <c r="A1487" s="87" t="s">
        <v>12912</v>
      </c>
      <c r="B1487" s="86" t="s">
        <v>7508</v>
      </c>
      <c r="C1487" s="87" t="s">
        <v>12913</v>
      </c>
      <c r="D1487" s="87" t="s">
        <v>12914</v>
      </c>
      <c r="E1487" s="87" t="s">
        <v>12185</v>
      </c>
      <c r="F1487" s="87" t="s">
        <v>7527</v>
      </c>
      <c r="G1487" s="87" t="s">
        <v>7402</v>
      </c>
      <c r="H1487" s="87" t="s">
        <v>7411</v>
      </c>
      <c r="I1487" s="87" t="str">
        <f>+IFERROR(VLOOKUP($H1487,'[2]NHÂN VIÊN'!$B:$C,2,0),"")</f>
        <v>Nguyễn Văn Vinh</v>
      </c>
      <c r="J1487" s="87" t="str">
        <f t="shared" si="26"/>
        <v>-</v>
      </c>
      <c r="K1487" s="87" t="s">
        <v>570</v>
      </c>
      <c r="L1487" s="87" t="s">
        <v>570</v>
      </c>
      <c r="M1487" s="87" t="str">
        <f>+IFERROR(VLOOKUP($K1487,'[2]NHÂN VIÊN'!$H:$I,2,0),"")</f>
        <v>Dương Thị Kim Hồng</v>
      </c>
      <c r="N1487" s="88" t="s">
        <v>12186</v>
      </c>
      <c r="O1487" s="82"/>
    </row>
    <row r="1488" spans="1:15" x14ac:dyDescent="0.25">
      <c r="A1488" s="87" t="s">
        <v>12915</v>
      </c>
      <c r="B1488" s="86" t="s">
        <v>7508</v>
      </c>
      <c r="C1488" s="87" t="s">
        <v>12916</v>
      </c>
      <c r="D1488" s="87" t="s">
        <v>12917</v>
      </c>
      <c r="E1488" s="87" t="s">
        <v>12185</v>
      </c>
      <c r="F1488" s="87" t="s">
        <v>7442</v>
      </c>
      <c r="G1488" s="87" t="s">
        <v>7402</v>
      </c>
      <c r="H1488" s="87" t="s">
        <v>7403</v>
      </c>
      <c r="I1488" s="87" t="str">
        <f>+IFERROR(VLOOKUP($H1488,'[2]NHÂN VIÊN'!$B:$C,2,0),"")</f>
        <v>Hứa Thị Ngọc Thơ</v>
      </c>
      <c r="J1488" s="87" t="str">
        <f t="shared" si="26"/>
        <v>-</v>
      </c>
      <c r="K1488" s="87" t="s">
        <v>570</v>
      </c>
      <c r="L1488" s="87" t="s">
        <v>570</v>
      </c>
      <c r="M1488" s="87" t="str">
        <f>+IFERROR(VLOOKUP($K1488,'[2]NHÂN VIÊN'!$H:$I,2,0),"")</f>
        <v>Dương Thị Kim Hồng</v>
      </c>
      <c r="N1488" s="88" t="s">
        <v>12186</v>
      </c>
      <c r="O1488" s="82"/>
    </row>
    <row r="1489" spans="1:15" x14ac:dyDescent="0.25">
      <c r="A1489" s="87" t="s">
        <v>12919</v>
      </c>
      <c r="B1489" s="86" t="s">
        <v>12918</v>
      </c>
      <c r="C1489" s="87" t="s">
        <v>12920</v>
      </c>
      <c r="D1489" s="87" t="s">
        <v>12921</v>
      </c>
      <c r="E1489" s="87" t="s">
        <v>12185</v>
      </c>
      <c r="F1489" s="87" t="s">
        <v>7442</v>
      </c>
      <c r="G1489" s="87" t="s">
        <v>7402</v>
      </c>
      <c r="H1489" s="87" t="s">
        <v>7403</v>
      </c>
      <c r="I1489" s="87" t="str">
        <f>+IFERROR(VLOOKUP($H1489,'[2]NHÂN VIÊN'!$B:$C,2,0),"")</f>
        <v>Hứa Thị Ngọc Thơ</v>
      </c>
      <c r="J1489" s="87" t="str">
        <f t="shared" si="26"/>
        <v>GS</v>
      </c>
      <c r="K1489" s="87" t="s">
        <v>570</v>
      </c>
      <c r="L1489" s="87" t="s">
        <v>570</v>
      </c>
      <c r="M1489" s="87" t="str">
        <f>+IFERROR(VLOOKUP($K1489,'[2]NHÂN VIÊN'!$H:$I,2,0),"")</f>
        <v>Dương Thị Kim Hồng</v>
      </c>
      <c r="N1489" s="88" t="s">
        <v>12186</v>
      </c>
      <c r="O1489" s="82"/>
    </row>
    <row r="1490" spans="1:15" x14ac:dyDescent="0.25">
      <c r="A1490" s="87" t="s">
        <v>12922</v>
      </c>
      <c r="B1490" s="86" t="s">
        <v>7508</v>
      </c>
      <c r="C1490" s="87" t="s">
        <v>12923</v>
      </c>
      <c r="D1490" s="87" t="s">
        <v>12924</v>
      </c>
      <c r="E1490" s="87" t="s">
        <v>12185</v>
      </c>
      <c r="F1490" s="87" t="s">
        <v>7442</v>
      </c>
      <c r="G1490" s="87" t="s">
        <v>7402</v>
      </c>
      <c r="H1490" s="87" t="s">
        <v>7403</v>
      </c>
      <c r="I1490" s="87" t="str">
        <f>+IFERROR(VLOOKUP($H1490,'[2]NHÂN VIÊN'!$B:$C,2,0),"")</f>
        <v>Hứa Thị Ngọc Thơ</v>
      </c>
      <c r="J1490" s="87" t="str">
        <f t="shared" si="26"/>
        <v>-</v>
      </c>
      <c r="K1490" s="87" t="s">
        <v>570</v>
      </c>
      <c r="L1490" s="87" t="s">
        <v>570</v>
      </c>
      <c r="M1490" s="87" t="str">
        <f>+IFERROR(VLOOKUP($K1490,'[2]NHÂN VIÊN'!$H:$I,2,0),"")</f>
        <v>Dương Thị Kim Hồng</v>
      </c>
      <c r="N1490" s="88" t="s">
        <v>12186</v>
      </c>
      <c r="O1490" s="82"/>
    </row>
    <row r="1491" spans="1:15" x14ac:dyDescent="0.25">
      <c r="A1491" s="87" t="s">
        <v>12926</v>
      </c>
      <c r="B1491" s="86" t="s">
        <v>12925</v>
      </c>
      <c r="C1491" s="87" t="s">
        <v>12927</v>
      </c>
      <c r="D1491" s="87" t="s">
        <v>12928</v>
      </c>
      <c r="E1491" s="87" t="s">
        <v>12185</v>
      </c>
      <c r="F1491" s="87" t="s">
        <v>7424</v>
      </c>
      <c r="G1491" s="87" t="s">
        <v>7424</v>
      </c>
      <c r="H1491" s="87" t="s">
        <v>7425</v>
      </c>
      <c r="I1491" s="87" t="str">
        <f>+IFERROR(VLOOKUP($H1491,'[2]NHÂN VIÊN'!$B:$C,2,0),"")</f>
        <v>Trần Cao Hoàng Tâm</v>
      </c>
      <c r="J1491" s="87" t="str">
        <f t="shared" si="26"/>
        <v>GS</v>
      </c>
      <c r="K1491" s="87" t="s">
        <v>570</v>
      </c>
      <c r="L1491" s="87" t="s">
        <v>570</v>
      </c>
      <c r="M1491" s="87" t="str">
        <f>+IFERROR(VLOOKUP($K1491,'[2]NHÂN VIÊN'!$H:$I,2,0),"")</f>
        <v>Dương Thị Kim Hồng</v>
      </c>
      <c r="N1491" s="88" t="s">
        <v>12186</v>
      </c>
      <c r="O1491" s="82"/>
    </row>
    <row r="1492" spans="1:15" x14ac:dyDescent="0.25">
      <c r="A1492" s="87" t="s">
        <v>12929</v>
      </c>
      <c r="B1492" s="86" t="s">
        <v>7508</v>
      </c>
      <c r="C1492" s="87" t="s">
        <v>12930</v>
      </c>
      <c r="D1492" s="87" t="s">
        <v>12931</v>
      </c>
      <c r="E1492" s="87" t="s">
        <v>12185</v>
      </c>
      <c r="F1492" s="87" t="s">
        <v>7523</v>
      </c>
      <c r="G1492" s="87" t="s">
        <v>7523</v>
      </c>
      <c r="H1492" s="87" t="s">
        <v>7425</v>
      </c>
      <c r="I1492" s="87" t="str">
        <f>+IFERROR(VLOOKUP($H1492,'[2]NHÂN VIÊN'!$B:$C,2,0),"")</f>
        <v>Trần Cao Hoàng Tâm</v>
      </c>
      <c r="J1492" s="87" t="str">
        <f t="shared" si="26"/>
        <v>-</v>
      </c>
      <c r="K1492" s="87" t="s">
        <v>570</v>
      </c>
      <c r="L1492" s="87" t="s">
        <v>570</v>
      </c>
      <c r="M1492" s="87" t="str">
        <f>+IFERROR(VLOOKUP($K1492,'[2]NHÂN VIÊN'!$H:$I,2,0),"")</f>
        <v>Dương Thị Kim Hồng</v>
      </c>
      <c r="N1492" s="88" t="s">
        <v>12186</v>
      </c>
      <c r="O1492" s="82"/>
    </row>
    <row r="1493" spans="1:15" x14ac:dyDescent="0.25">
      <c r="A1493" s="87" t="s">
        <v>12932</v>
      </c>
      <c r="B1493" s="86" t="s">
        <v>7508</v>
      </c>
      <c r="C1493" s="87" t="s">
        <v>12933</v>
      </c>
      <c r="D1493" s="87" t="s">
        <v>12934</v>
      </c>
      <c r="E1493" s="87" t="s">
        <v>12185</v>
      </c>
      <c r="F1493" s="87" t="s">
        <v>8075</v>
      </c>
      <c r="G1493" s="87" t="s">
        <v>7402</v>
      </c>
      <c r="H1493" s="87" t="s">
        <v>7403</v>
      </c>
      <c r="I1493" s="87" t="str">
        <f>+IFERROR(VLOOKUP($H1493,'[2]NHÂN VIÊN'!$B:$C,2,0),"")</f>
        <v>Hứa Thị Ngọc Thơ</v>
      </c>
      <c r="J1493" s="87" t="str">
        <f t="shared" si="26"/>
        <v>-</v>
      </c>
      <c r="K1493" s="87" t="s">
        <v>570</v>
      </c>
      <c r="L1493" s="87" t="s">
        <v>570</v>
      </c>
      <c r="M1493" s="87" t="str">
        <f>+IFERROR(VLOOKUP($K1493,'[2]NHÂN VIÊN'!$H:$I,2,0),"")</f>
        <v>Dương Thị Kim Hồng</v>
      </c>
      <c r="N1493" s="88" t="s">
        <v>12186</v>
      </c>
      <c r="O1493" s="82"/>
    </row>
    <row r="1494" spans="1:15" x14ac:dyDescent="0.25">
      <c r="A1494" s="87" t="s">
        <v>12935</v>
      </c>
      <c r="B1494" s="86" t="s">
        <v>7508</v>
      </c>
      <c r="C1494" s="87" t="s">
        <v>12936</v>
      </c>
      <c r="D1494" s="87" t="s">
        <v>12937</v>
      </c>
      <c r="E1494" s="87" t="s">
        <v>12185</v>
      </c>
      <c r="F1494" s="87" t="s">
        <v>7523</v>
      </c>
      <c r="G1494" s="87" t="s">
        <v>7523</v>
      </c>
      <c r="H1494" s="87" t="s">
        <v>7425</v>
      </c>
      <c r="I1494" s="87" t="str">
        <f>+IFERROR(VLOOKUP($H1494,'[2]NHÂN VIÊN'!$B:$C,2,0),"")</f>
        <v>Trần Cao Hoàng Tâm</v>
      </c>
      <c r="J1494" s="87" t="str">
        <f t="shared" si="26"/>
        <v>-</v>
      </c>
      <c r="K1494" s="87" t="s">
        <v>570</v>
      </c>
      <c r="L1494" s="87" t="s">
        <v>570</v>
      </c>
      <c r="M1494" s="87" t="str">
        <f>+IFERROR(VLOOKUP($K1494,'[2]NHÂN VIÊN'!$H:$I,2,0),"")</f>
        <v>Dương Thị Kim Hồng</v>
      </c>
      <c r="N1494" s="88" t="s">
        <v>12186</v>
      </c>
      <c r="O1494" s="82"/>
    </row>
    <row r="1495" spans="1:15" x14ac:dyDescent="0.25">
      <c r="A1495" s="87" t="s">
        <v>12939</v>
      </c>
      <c r="B1495" s="86" t="s">
        <v>12938</v>
      </c>
      <c r="C1495" s="87" t="s">
        <v>12940</v>
      </c>
      <c r="D1495" s="87" t="s">
        <v>12941</v>
      </c>
      <c r="E1495" s="87" t="s">
        <v>12185</v>
      </c>
      <c r="F1495" s="87" t="s">
        <v>7938</v>
      </c>
      <c r="G1495" s="87" t="s">
        <v>7402</v>
      </c>
      <c r="H1495" s="87" t="s">
        <v>7436</v>
      </c>
      <c r="I1495" s="87" t="str">
        <f>+IFERROR(VLOOKUP($H1495,'[2]NHÂN VIÊN'!$B:$C,2,0),"")</f>
        <v>Nguyễn Quốc Thái</v>
      </c>
      <c r="J1495" s="87" t="str">
        <f t="shared" si="26"/>
        <v>GS</v>
      </c>
      <c r="K1495" s="87" t="s">
        <v>570</v>
      </c>
      <c r="L1495" s="87" t="s">
        <v>570</v>
      </c>
      <c r="M1495" s="87" t="str">
        <f>+IFERROR(VLOOKUP($K1495,'[2]NHÂN VIÊN'!$H:$I,2,0),"")</f>
        <v>Dương Thị Kim Hồng</v>
      </c>
      <c r="N1495" s="88" t="s">
        <v>12186</v>
      </c>
      <c r="O1495" s="82"/>
    </row>
    <row r="1496" spans="1:15" x14ac:dyDescent="0.25">
      <c r="A1496" s="87" t="s">
        <v>12942</v>
      </c>
      <c r="B1496" s="86" t="s">
        <v>7508</v>
      </c>
      <c r="C1496" s="87" t="s">
        <v>12943</v>
      </c>
      <c r="D1496" s="87" t="s">
        <v>12944</v>
      </c>
      <c r="E1496" s="87" t="s">
        <v>12185</v>
      </c>
      <c r="F1496" s="87" t="s">
        <v>8075</v>
      </c>
      <c r="G1496" s="87" t="s">
        <v>7402</v>
      </c>
      <c r="H1496" s="87" t="s">
        <v>7403</v>
      </c>
      <c r="I1496" s="87" t="str">
        <f>+IFERROR(VLOOKUP($H1496,'[2]NHÂN VIÊN'!$B:$C,2,0),"")</f>
        <v>Hứa Thị Ngọc Thơ</v>
      </c>
      <c r="J1496" s="87" t="str">
        <f t="shared" si="26"/>
        <v>-</v>
      </c>
      <c r="K1496" s="87" t="s">
        <v>570</v>
      </c>
      <c r="L1496" s="87" t="s">
        <v>570</v>
      </c>
      <c r="M1496" s="87" t="str">
        <f>+IFERROR(VLOOKUP($K1496,'[2]NHÂN VIÊN'!$H:$I,2,0),"")</f>
        <v>Dương Thị Kim Hồng</v>
      </c>
      <c r="N1496" s="88" t="s">
        <v>12186</v>
      </c>
      <c r="O1496" s="82"/>
    </row>
    <row r="1497" spans="1:15" x14ac:dyDescent="0.25">
      <c r="A1497" s="87" t="s">
        <v>12945</v>
      </c>
      <c r="B1497" s="86" t="s">
        <v>7508</v>
      </c>
      <c r="C1497" s="87" t="s">
        <v>12946</v>
      </c>
      <c r="D1497" s="87" t="s">
        <v>12947</v>
      </c>
      <c r="E1497" s="87" t="s">
        <v>12185</v>
      </c>
      <c r="F1497" s="87" t="s">
        <v>7442</v>
      </c>
      <c r="G1497" s="87" t="s">
        <v>7402</v>
      </c>
      <c r="H1497" s="87" t="s">
        <v>7403</v>
      </c>
      <c r="I1497" s="87" t="str">
        <f>+IFERROR(VLOOKUP($H1497,'[2]NHÂN VIÊN'!$B:$C,2,0),"")</f>
        <v>Hứa Thị Ngọc Thơ</v>
      </c>
      <c r="J1497" s="87" t="str">
        <f t="shared" si="26"/>
        <v>-</v>
      </c>
      <c r="K1497" s="87" t="s">
        <v>570</v>
      </c>
      <c r="L1497" s="87" t="s">
        <v>570</v>
      </c>
      <c r="M1497" s="87" t="str">
        <f>+IFERROR(VLOOKUP($K1497,'[2]NHÂN VIÊN'!$H:$I,2,0),"")</f>
        <v>Dương Thị Kim Hồng</v>
      </c>
      <c r="N1497" s="88" t="s">
        <v>12186</v>
      </c>
      <c r="O1497" s="82"/>
    </row>
    <row r="1498" spans="1:15" x14ac:dyDescent="0.25">
      <c r="A1498" s="87" t="s">
        <v>12948</v>
      </c>
      <c r="B1498" s="86" t="s">
        <v>7508</v>
      </c>
      <c r="C1498" s="87" t="s">
        <v>12949</v>
      </c>
      <c r="D1498" s="87" t="s">
        <v>12950</v>
      </c>
      <c r="E1498" s="87" t="s">
        <v>12185</v>
      </c>
      <c r="F1498" s="87" t="s">
        <v>7938</v>
      </c>
      <c r="G1498" s="87" t="s">
        <v>7402</v>
      </c>
      <c r="H1498" s="87" t="s">
        <v>7436</v>
      </c>
      <c r="I1498" s="87" t="str">
        <f>+IFERROR(VLOOKUP($H1498,'[2]NHÂN VIÊN'!$B:$C,2,0),"")</f>
        <v>Nguyễn Quốc Thái</v>
      </c>
      <c r="J1498" s="87" t="str">
        <f t="shared" si="26"/>
        <v>-</v>
      </c>
      <c r="K1498" s="87" t="s">
        <v>570</v>
      </c>
      <c r="L1498" s="87" t="s">
        <v>570</v>
      </c>
      <c r="M1498" s="87" t="str">
        <f>+IFERROR(VLOOKUP($K1498,'[2]NHÂN VIÊN'!$H:$I,2,0),"")</f>
        <v>Dương Thị Kim Hồng</v>
      </c>
      <c r="N1498" s="88" t="s">
        <v>12186</v>
      </c>
      <c r="O1498" s="82"/>
    </row>
    <row r="1499" spans="1:15" x14ac:dyDescent="0.25">
      <c r="A1499" s="87" t="s">
        <v>12951</v>
      </c>
      <c r="B1499" s="86" t="s">
        <v>7508</v>
      </c>
      <c r="C1499" s="87" t="s">
        <v>12952</v>
      </c>
      <c r="D1499" s="87" t="s">
        <v>12953</v>
      </c>
      <c r="E1499" s="87" t="s">
        <v>12185</v>
      </c>
      <c r="F1499" s="87" t="s">
        <v>7442</v>
      </c>
      <c r="G1499" s="87" t="s">
        <v>7402</v>
      </c>
      <c r="H1499" s="87" t="s">
        <v>7403</v>
      </c>
      <c r="I1499" s="87" t="str">
        <f>+IFERROR(VLOOKUP($H1499,'[2]NHÂN VIÊN'!$B:$C,2,0),"")</f>
        <v>Hứa Thị Ngọc Thơ</v>
      </c>
      <c r="J1499" s="87" t="str">
        <f t="shared" si="26"/>
        <v>-</v>
      </c>
      <c r="K1499" s="87" t="s">
        <v>570</v>
      </c>
      <c r="L1499" s="87" t="s">
        <v>570</v>
      </c>
      <c r="M1499" s="87" t="str">
        <f>+IFERROR(VLOOKUP($K1499,'[2]NHÂN VIÊN'!$H:$I,2,0),"")</f>
        <v>Dương Thị Kim Hồng</v>
      </c>
      <c r="N1499" s="88" t="s">
        <v>12186</v>
      </c>
      <c r="O1499" s="82"/>
    </row>
    <row r="1500" spans="1:15" x14ac:dyDescent="0.25">
      <c r="A1500" s="87" t="s">
        <v>12954</v>
      </c>
      <c r="B1500" s="86" t="s">
        <v>7508</v>
      </c>
      <c r="C1500" s="87" t="s">
        <v>12955</v>
      </c>
      <c r="D1500" s="87" t="s">
        <v>12956</v>
      </c>
      <c r="E1500" s="87" t="s">
        <v>12185</v>
      </c>
      <c r="F1500" s="87" t="s">
        <v>7666</v>
      </c>
      <c r="G1500" s="87" t="s">
        <v>7402</v>
      </c>
      <c r="H1500" s="87" t="s">
        <v>7403</v>
      </c>
      <c r="I1500" s="87" t="str">
        <f>+IFERROR(VLOOKUP($H1500,'[2]NHÂN VIÊN'!$B:$C,2,0),"")</f>
        <v>Hứa Thị Ngọc Thơ</v>
      </c>
      <c r="J1500" s="87" t="str">
        <f t="shared" si="26"/>
        <v>-</v>
      </c>
      <c r="K1500" s="87" t="s">
        <v>570</v>
      </c>
      <c r="L1500" s="87" t="s">
        <v>570</v>
      </c>
      <c r="M1500" s="87" t="str">
        <f>+IFERROR(VLOOKUP($K1500,'[2]NHÂN VIÊN'!$H:$I,2,0),"")</f>
        <v>Dương Thị Kim Hồng</v>
      </c>
      <c r="N1500" s="88" t="s">
        <v>12186</v>
      </c>
      <c r="O1500" s="82"/>
    </row>
    <row r="1501" spans="1:15" x14ac:dyDescent="0.25">
      <c r="A1501" s="87" t="s">
        <v>12957</v>
      </c>
      <c r="B1501" s="86" t="s">
        <v>7508</v>
      </c>
      <c r="C1501" s="87" t="s">
        <v>12958</v>
      </c>
      <c r="D1501" s="87" t="s">
        <v>12959</v>
      </c>
      <c r="E1501" s="87" t="s">
        <v>12185</v>
      </c>
      <c r="F1501" s="87" t="s">
        <v>7527</v>
      </c>
      <c r="G1501" s="87" t="s">
        <v>7402</v>
      </c>
      <c r="H1501" s="87" t="s">
        <v>7411</v>
      </c>
      <c r="I1501" s="87" t="str">
        <f>+IFERROR(VLOOKUP($H1501,'[2]NHÂN VIÊN'!$B:$C,2,0),"")</f>
        <v>Nguyễn Văn Vinh</v>
      </c>
      <c r="J1501" s="87" t="str">
        <f t="shared" si="26"/>
        <v>-</v>
      </c>
      <c r="K1501" s="87" t="s">
        <v>570</v>
      </c>
      <c r="L1501" s="87" t="s">
        <v>570</v>
      </c>
      <c r="M1501" s="87" t="str">
        <f>+IFERROR(VLOOKUP($K1501,'[2]NHÂN VIÊN'!$H:$I,2,0),"")</f>
        <v>Dương Thị Kim Hồng</v>
      </c>
      <c r="N1501" s="88" t="s">
        <v>12186</v>
      </c>
      <c r="O1501" s="82"/>
    </row>
    <row r="1502" spans="1:15" x14ac:dyDescent="0.25">
      <c r="A1502" s="87" t="s">
        <v>12960</v>
      </c>
      <c r="B1502" s="86" t="s">
        <v>7508</v>
      </c>
      <c r="C1502" s="87" t="s">
        <v>12961</v>
      </c>
      <c r="D1502" s="87" t="s">
        <v>12962</v>
      </c>
      <c r="E1502" s="87" t="s">
        <v>12185</v>
      </c>
      <c r="F1502" s="87" t="s">
        <v>7519</v>
      </c>
      <c r="G1502" s="87" t="s">
        <v>7402</v>
      </c>
      <c r="H1502" s="87" t="s">
        <v>7418</v>
      </c>
      <c r="I1502" s="87" t="str">
        <f>+IFERROR(VLOOKUP($H1502,'[2]NHÂN VIÊN'!$B:$C,2,0),"")</f>
        <v>Trần Hạo Nhị</v>
      </c>
      <c r="J1502" s="87" t="str">
        <f t="shared" si="26"/>
        <v>-</v>
      </c>
      <c r="K1502" s="87" t="s">
        <v>570</v>
      </c>
      <c r="L1502" s="87" t="s">
        <v>570</v>
      </c>
      <c r="M1502" s="87" t="str">
        <f>+IFERROR(VLOOKUP($K1502,'[2]NHÂN VIÊN'!$H:$I,2,0),"")</f>
        <v>Dương Thị Kim Hồng</v>
      </c>
      <c r="N1502" s="88" t="s">
        <v>12186</v>
      </c>
      <c r="O1502" s="82"/>
    </row>
    <row r="1503" spans="1:15" x14ac:dyDescent="0.25">
      <c r="A1503" s="87" t="s">
        <v>12963</v>
      </c>
      <c r="B1503" s="86" t="s">
        <v>7508</v>
      </c>
      <c r="C1503" s="87" t="s">
        <v>12964</v>
      </c>
      <c r="D1503" s="87" t="s">
        <v>12965</v>
      </c>
      <c r="E1503" s="87" t="s">
        <v>12185</v>
      </c>
      <c r="F1503" s="87" t="s">
        <v>7527</v>
      </c>
      <c r="G1503" s="87" t="s">
        <v>7402</v>
      </c>
      <c r="H1503" s="87" t="s">
        <v>7411</v>
      </c>
      <c r="I1503" s="87" t="str">
        <f>+IFERROR(VLOOKUP($H1503,'[2]NHÂN VIÊN'!$B:$C,2,0),"")</f>
        <v>Nguyễn Văn Vinh</v>
      </c>
      <c r="J1503" s="87" t="str">
        <f t="shared" si="26"/>
        <v>-</v>
      </c>
      <c r="K1503" s="87" t="s">
        <v>570</v>
      </c>
      <c r="L1503" s="87" t="s">
        <v>570</v>
      </c>
      <c r="M1503" s="87" t="str">
        <f>+IFERROR(VLOOKUP($K1503,'[2]NHÂN VIÊN'!$H:$I,2,0),"")</f>
        <v>Dương Thị Kim Hồng</v>
      </c>
      <c r="N1503" s="88" t="s">
        <v>12186</v>
      </c>
      <c r="O1503" s="82"/>
    </row>
    <row r="1504" spans="1:15" x14ac:dyDescent="0.25">
      <c r="A1504" s="87" t="s">
        <v>12966</v>
      </c>
      <c r="B1504" s="86" t="s">
        <v>7508</v>
      </c>
      <c r="C1504" s="87" t="s">
        <v>12967</v>
      </c>
      <c r="D1504" s="87" t="s">
        <v>12968</v>
      </c>
      <c r="E1504" s="87" t="s">
        <v>12185</v>
      </c>
      <c r="F1504" s="87" t="s">
        <v>7410</v>
      </c>
      <c r="G1504" s="87" t="s">
        <v>7402</v>
      </c>
      <c r="H1504" s="87" t="s">
        <v>7411</v>
      </c>
      <c r="I1504" s="87" t="str">
        <f>+IFERROR(VLOOKUP($H1504,'[2]NHÂN VIÊN'!$B:$C,2,0),"")</f>
        <v>Nguyễn Văn Vinh</v>
      </c>
      <c r="J1504" s="87" t="str">
        <f t="shared" si="26"/>
        <v>-</v>
      </c>
      <c r="K1504" s="87" t="s">
        <v>570</v>
      </c>
      <c r="L1504" s="87" t="s">
        <v>570</v>
      </c>
      <c r="M1504" s="87" t="str">
        <f>+IFERROR(VLOOKUP($K1504,'[2]NHÂN VIÊN'!$H:$I,2,0),"")</f>
        <v>Dương Thị Kim Hồng</v>
      </c>
      <c r="N1504" s="88" t="s">
        <v>12186</v>
      </c>
      <c r="O1504" s="82"/>
    </row>
    <row r="1505" spans="1:15" x14ac:dyDescent="0.25">
      <c r="A1505" s="87" t="s">
        <v>12969</v>
      </c>
      <c r="B1505" s="86" t="s">
        <v>7508</v>
      </c>
      <c r="C1505" s="87" t="s">
        <v>12970</v>
      </c>
      <c r="D1505" s="87" t="s">
        <v>12971</v>
      </c>
      <c r="E1505" s="87" t="s">
        <v>12185</v>
      </c>
      <c r="F1505" s="87" t="s">
        <v>7666</v>
      </c>
      <c r="G1505" s="87" t="s">
        <v>7402</v>
      </c>
      <c r="H1505" s="87" t="s">
        <v>7403</v>
      </c>
      <c r="I1505" s="87" t="str">
        <f>+IFERROR(VLOOKUP($H1505,'[2]NHÂN VIÊN'!$B:$C,2,0),"")</f>
        <v>Hứa Thị Ngọc Thơ</v>
      </c>
      <c r="J1505" s="87" t="str">
        <f t="shared" si="26"/>
        <v>-</v>
      </c>
      <c r="K1505" s="87" t="s">
        <v>570</v>
      </c>
      <c r="L1505" s="87" t="s">
        <v>570</v>
      </c>
      <c r="M1505" s="87" t="str">
        <f>+IFERROR(VLOOKUP($K1505,'[2]NHÂN VIÊN'!$H:$I,2,0),"")</f>
        <v>Dương Thị Kim Hồng</v>
      </c>
      <c r="N1505" s="88" t="s">
        <v>12186</v>
      </c>
      <c r="O1505" s="82"/>
    </row>
    <row r="1506" spans="1:15" x14ac:dyDescent="0.25">
      <c r="A1506" s="87" t="s">
        <v>12972</v>
      </c>
      <c r="B1506" s="86" t="s">
        <v>7508</v>
      </c>
      <c r="C1506" s="87" t="s">
        <v>12973</v>
      </c>
      <c r="D1506" s="87" t="s">
        <v>12974</v>
      </c>
      <c r="E1506" s="87" t="s">
        <v>12185</v>
      </c>
      <c r="F1506" s="87" t="s">
        <v>7513</v>
      </c>
      <c r="G1506" s="87" t="s">
        <v>7402</v>
      </c>
      <c r="H1506" s="87" t="s">
        <v>7418</v>
      </c>
      <c r="I1506" s="87" t="str">
        <f>+IFERROR(VLOOKUP($H1506,'[2]NHÂN VIÊN'!$B:$C,2,0),"")</f>
        <v>Trần Hạo Nhị</v>
      </c>
      <c r="J1506" s="87" t="str">
        <f t="shared" si="26"/>
        <v>-</v>
      </c>
      <c r="K1506" s="87" t="s">
        <v>570</v>
      </c>
      <c r="L1506" s="87" t="s">
        <v>570</v>
      </c>
      <c r="M1506" s="87" t="str">
        <f>+IFERROR(VLOOKUP($K1506,'[2]NHÂN VIÊN'!$H:$I,2,0),"")</f>
        <v>Dương Thị Kim Hồng</v>
      </c>
      <c r="N1506" s="88" t="s">
        <v>12186</v>
      </c>
      <c r="O1506" s="82"/>
    </row>
    <row r="1507" spans="1:15" x14ac:dyDescent="0.25">
      <c r="A1507" s="87" t="s">
        <v>12975</v>
      </c>
      <c r="B1507" s="86" t="s">
        <v>7508</v>
      </c>
      <c r="C1507" s="87" t="s">
        <v>12976</v>
      </c>
      <c r="D1507" s="87" t="s">
        <v>12977</v>
      </c>
      <c r="E1507" s="87" t="s">
        <v>12185</v>
      </c>
      <c r="F1507" s="87" t="s">
        <v>7490</v>
      </c>
      <c r="G1507" s="87" t="s">
        <v>7402</v>
      </c>
      <c r="H1507" s="87" t="s">
        <v>7418</v>
      </c>
      <c r="I1507" s="87" t="str">
        <f>+IFERROR(VLOOKUP($H1507,'[2]NHÂN VIÊN'!$B:$C,2,0),"")</f>
        <v>Trần Hạo Nhị</v>
      </c>
      <c r="J1507" s="87" t="str">
        <f t="shared" si="26"/>
        <v>-</v>
      </c>
      <c r="K1507" s="87" t="s">
        <v>570</v>
      </c>
      <c r="L1507" s="87" t="s">
        <v>570</v>
      </c>
      <c r="M1507" s="87" t="str">
        <f>+IFERROR(VLOOKUP($K1507,'[2]NHÂN VIÊN'!$H:$I,2,0),"")</f>
        <v>Dương Thị Kim Hồng</v>
      </c>
      <c r="N1507" s="88" t="s">
        <v>12186</v>
      </c>
      <c r="O1507" s="82"/>
    </row>
    <row r="1508" spans="1:15" x14ac:dyDescent="0.25">
      <c r="A1508" s="87" t="s">
        <v>12978</v>
      </c>
      <c r="B1508" s="86" t="s">
        <v>7508</v>
      </c>
      <c r="C1508" s="87" t="s">
        <v>12979</v>
      </c>
      <c r="D1508" s="87" t="s">
        <v>12980</v>
      </c>
      <c r="E1508" s="87" t="s">
        <v>12185</v>
      </c>
      <c r="F1508" s="87" t="s">
        <v>8075</v>
      </c>
      <c r="G1508" s="87" t="s">
        <v>7402</v>
      </c>
      <c r="H1508" s="87" t="s">
        <v>7403</v>
      </c>
      <c r="I1508" s="87" t="str">
        <f>+IFERROR(VLOOKUP($H1508,'[2]NHÂN VIÊN'!$B:$C,2,0),"")</f>
        <v>Hứa Thị Ngọc Thơ</v>
      </c>
      <c r="J1508" s="87" t="str">
        <f t="shared" si="26"/>
        <v>-</v>
      </c>
      <c r="K1508" s="87" t="s">
        <v>570</v>
      </c>
      <c r="L1508" s="87" t="s">
        <v>570</v>
      </c>
      <c r="M1508" s="87" t="str">
        <f>+IFERROR(VLOOKUP($K1508,'[2]NHÂN VIÊN'!$H:$I,2,0),"")</f>
        <v>Dương Thị Kim Hồng</v>
      </c>
      <c r="N1508" s="88" t="s">
        <v>12186</v>
      </c>
      <c r="O1508" s="82"/>
    </row>
    <row r="1509" spans="1:15" x14ac:dyDescent="0.25">
      <c r="A1509" s="87" t="s">
        <v>12981</v>
      </c>
      <c r="B1509" s="86" t="s">
        <v>7508</v>
      </c>
      <c r="C1509" s="87" t="s">
        <v>12982</v>
      </c>
      <c r="D1509" s="87" t="s">
        <v>12983</v>
      </c>
      <c r="E1509" s="87" t="s">
        <v>12185</v>
      </c>
      <c r="F1509" s="87" t="s">
        <v>7903</v>
      </c>
      <c r="G1509" s="87" t="s">
        <v>7402</v>
      </c>
      <c r="H1509" s="87" t="s">
        <v>7436</v>
      </c>
      <c r="I1509" s="87" t="str">
        <f>+IFERROR(VLOOKUP($H1509,'[2]NHÂN VIÊN'!$B:$C,2,0),"")</f>
        <v>Nguyễn Quốc Thái</v>
      </c>
      <c r="J1509" s="87" t="str">
        <f t="shared" si="26"/>
        <v>-</v>
      </c>
      <c r="K1509" s="87" t="s">
        <v>570</v>
      </c>
      <c r="L1509" s="87" t="s">
        <v>570</v>
      </c>
      <c r="M1509" s="87" t="str">
        <f>+IFERROR(VLOOKUP($K1509,'[2]NHÂN VIÊN'!$H:$I,2,0),"")</f>
        <v>Dương Thị Kim Hồng</v>
      </c>
      <c r="N1509" s="88" t="s">
        <v>12186</v>
      </c>
      <c r="O1509" s="82"/>
    </row>
    <row r="1510" spans="1:15" x14ac:dyDescent="0.25">
      <c r="A1510" s="87" t="s">
        <v>12984</v>
      </c>
      <c r="B1510" s="86" t="s">
        <v>7508</v>
      </c>
      <c r="C1510" s="87" t="s">
        <v>12985</v>
      </c>
      <c r="D1510" s="87" t="s">
        <v>12986</v>
      </c>
      <c r="E1510" s="87" t="s">
        <v>12185</v>
      </c>
      <c r="F1510" s="87" t="s">
        <v>7527</v>
      </c>
      <c r="G1510" s="87" t="s">
        <v>7402</v>
      </c>
      <c r="H1510" s="87" t="s">
        <v>7411</v>
      </c>
      <c r="I1510" s="87" t="str">
        <f>+IFERROR(VLOOKUP($H1510,'[2]NHÂN VIÊN'!$B:$C,2,0),"")</f>
        <v>Nguyễn Văn Vinh</v>
      </c>
      <c r="J1510" s="87" t="str">
        <f t="shared" si="26"/>
        <v>-</v>
      </c>
      <c r="K1510" s="87" t="s">
        <v>570</v>
      </c>
      <c r="L1510" s="87" t="s">
        <v>570</v>
      </c>
      <c r="M1510" s="87" t="str">
        <f>+IFERROR(VLOOKUP($K1510,'[2]NHÂN VIÊN'!$H:$I,2,0),"")</f>
        <v>Dương Thị Kim Hồng</v>
      </c>
      <c r="N1510" s="88" t="s">
        <v>7437</v>
      </c>
      <c r="O1510" s="82"/>
    </row>
    <row r="1511" spans="1:15" x14ac:dyDescent="0.25">
      <c r="A1511" s="87" t="s">
        <v>12987</v>
      </c>
      <c r="B1511" s="86" t="s">
        <v>7508</v>
      </c>
      <c r="C1511" s="87" t="s">
        <v>12988</v>
      </c>
      <c r="D1511" s="87" t="s">
        <v>12989</v>
      </c>
      <c r="E1511" s="87" t="s">
        <v>12185</v>
      </c>
      <c r="F1511" s="87" t="s">
        <v>7490</v>
      </c>
      <c r="G1511" s="87" t="s">
        <v>7402</v>
      </c>
      <c r="H1511" s="87" t="s">
        <v>7418</v>
      </c>
      <c r="I1511" s="87" t="str">
        <f>+IFERROR(VLOOKUP($H1511,'[2]NHÂN VIÊN'!$B:$C,2,0),"")</f>
        <v>Trần Hạo Nhị</v>
      </c>
      <c r="J1511" s="87" t="str">
        <f t="shared" si="26"/>
        <v>-</v>
      </c>
      <c r="K1511" s="87" t="s">
        <v>570</v>
      </c>
      <c r="L1511" s="87" t="s">
        <v>570</v>
      </c>
      <c r="M1511" s="87" t="str">
        <f>+IFERROR(VLOOKUP($K1511,'[2]NHÂN VIÊN'!$H:$I,2,0),"")</f>
        <v>Dương Thị Kim Hồng</v>
      </c>
      <c r="N1511" s="88" t="s">
        <v>12186</v>
      </c>
      <c r="O1511" s="82"/>
    </row>
    <row r="1512" spans="1:15" x14ac:dyDescent="0.25">
      <c r="A1512" s="87" t="s">
        <v>12990</v>
      </c>
      <c r="B1512" s="86" t="s">
        <v>7508</v>
      </c>
      <c r="C1512" s="87" t="s">
        <v>12991</v>
      </c>
      <c r="D1512" s="87" t="s">
        <v>12992</v>
      </c>
      <c r="E1512" s="87" t="s">
        <v>12185</v>
      </c>
      <c r="F1512" s="87" t="s">
        <v>7472</v>
      </c>
      <c r="G1512" s="87" t="s">
        <v>7402</v>
      </c>
      <c r="H1512" s="87" t="s">
        <v>7436</v>
      </c>
      <c r="I1512" s="87" t="str">
        <f>+IFERROR(VLOOKUP($H1512,'[2]NHÂN VIÊN'!$B:$C,2,0),"")</f>
        <v>Nguyễn Quốc Thái</v>
      </c>
      <c r="J1512" s="87" t="str">
        <f t="shared" si="26"/>
        <v>-</v>
      </c>
      <c r="K1512" s="87" t="s">
        <v>570</v>
      </c>
      <c r="L1512" s="87" t="s">
        <v>570</v>
      </c>
      <c r="M1512" s="87" t="str">
        <f>+IFERROR(VLOOKUP($K1512,'[2]NHÂN VIÊN'!$H:$I,2,0),"")</f>
        <v>Dương Thị Kim Hồng</v>
      </c>
      <c r="N1512" s="88" t="s">
        <v>12186</v>
      </c>
      <c r="O1512" s="82"/>
    </row>
    <row r="1513" spans="1:15" x14ac:dyDescent="0.25">
      <c r="A1513" s="87" t="s">
        <v>12993</v>
      </c>
      <c r="B1513" s="86" t="s">
        <v>7508</v>
      </c>
      <c r="C1513" s="87" t="s">
        <v>12994</v>
      </c>
      <c r="D1513" s="87" t="s">
        <v>12995</v>
      </c>
      <c r="E1513" s="87" t="s">
        <v>12185</v>
      </c>
      <c r="F1513" s="87" t="s">
        <v>7903</v>
      </c>
      <c r="G1513" s="87" t="s">
        <v>7402</v>
      </c>
      <c r="H1513" s="87" t="s">
        <v>7436</v>
      </c>
      <c r="I1513" s="87" t="str">
        <f>+IFERROR(VLOOKUP($H1513,'[2]NHÂN VIÊN'!$B:$C,2,0),"")</f>
        <v>Nguyễn Quốc Thái</v>
      </c>
      <c r="J1513" s="87" t="str">
        <f t="shared" si="26"/>
        <v>-</v>
      </c>
      <c r="K1513" s="87" t="s">
        <v>570</v>
      </c>
      <c r="L1513" s="87" t="s">
        <v>570</v>
      </c>
      <c r="M1513" s="87" t="str">
        <f>+IFERROR(VLOOKUP($K1513,'[2]NHÂN VIÊN'!$H:$I,2,0),"")</f>
        <v>Dương Thị Kim Hồng</v>
      </c>
      <c r="N1513" s="88" t="s">
        <v>12186</v>
      </c>
      <c r="O1513" s="82"/>
    </row>
    <row r="1514" spans="1:15" x14ac:dyDescent="0.25">
      <c r="A1514" s="87" t="s">
        <v>12996</v>
      </c>
      <c r="B1514" s="86" t="s">
        <v>7508</v>
      </c>
      <c r="C1514" s="87" t="s">
        <v>12997</v>
      </c>
      <c r="D1514" s="87" t="s">
        <v>12998</v>
      </c>
      <c r="E1514" s="87" t="s">
        <v>12185</v>
      </c>
      <c r="F1514" s="87" t="s">
        <v>7499</v>
      </c>
      <c r="G1514" s="87" t="s">
        <v>7402</v>
      </c>
      <c r="H1514" s="87" t="s">
        <v>7436</v>
      </c>
      <c r="I1514" s="87" t="str">
        <f>+IFERROR(VLOOKUP($H1514,'[2]NHÂN VIÊN'!$B:$C,2,0),"")</f>
        <v>Nguyễn Quốc Thái</v>
      </c>
      <c r="J1514" s="87" t="str">
        <f t="shared" si="26"/>
        <v>-</v>
      </c>
      <c r="K1514" s="87" t="s">
        <v>570</v>
      </c>
      <c r="L1514" s="87" t="s">
        <v>570</v>
      </c>
      <c r="M1514" s="87" t="str">
        <f>+IFERROR(VLOOKUP($K1514,'[2]NHÂN VIÊN'!$H:$I,2,0),"")</f>
        <v>Dương Thị Kim Hồng</v>
      </c>
      <c r="N1514" s="88" t="s">
        <v>12186</v>
      </c>
      <c r="O1514" s="82"/>
    </row>
    <row r="1515" spans="1:15" x14ac:dyDescent="0.25">
      <c r="A1515" s="87" t="s">
        <v>12999</v>
      </c>
      <c r="B1515" s="86" t="s">
        <v>7508</v>
      </c>
      <c r="C1515" s="87" t="s">
        <v>13000</v>
      </c>
      <c r="D1515" s="87" t="s">
        <v>13001</v>
      </c>
      <c r="E1515" s="87" t="s">
        <v>12185</v>
      </c>
      <c r="F1515" s="87" t="s">
        <v>7417</v>
      </c>
      <c r="G1515" s="87" t="s">
        <v>7402</v>
      </c>
      <c r="H1515" s="87" t="s">
        <v>7418</v>
      </c>
      <c r="I1515" s="87" t="str">
        <f>+IFERROR(VLOOKUP($H1515,'[2]NHÂN VIÊN'!$B:$C,2,0),"")</f>
        <v>Trần Hạo Nhị</v>
      </c>
      <c r="J1515" s="87" t="str">
        <f t="shared" si="26"/>
        <v>-</v>
      </c>
      <c r="K1515" s="87" t="s">
        <v>570</v>
      </c>
      <c r="L1515" s="87" t="s">
        <v>570</v>
      </c>
      <c r="M1515" s="87" t="str">
        <f>+IFERROR(VLOOKUP($K1515,'[2]NHÂN VIÊN'!$H:$I,2,0),"")</f>
        <v>Dương Thị Kim Hồng</v>
      </c>
      <c r="N1515" s="88" t="s">
        <v>12186</v>
      </c>
      <c r="O1515" s="82"/>
    </row>
    <row r="1516" spans="1:15" x14ac:dyDescent="0.25">
      <c r="A1516" s="87" t="s">
        <v>13002</v>
      </c>
      <c r="B1516" s="86" t="s">
        <v>7508</v>
      </c>
      <c r="C1516" s="87" t="s">
        <v>13003</v>
      </c>
      <c r="D1516" s="87" t="s">
        <v>13004</v>
      </c>
      <c r="E1516" s="87" t="s">
        <v>12185</v>
      </c>
      <c r="F1516" s="87" t="s">
        <v>7485</v>
      </c>
      <c r="G1516" s="87" t="s">
        <v>7402</v>
      </c>
      <c r="H1516" s="87" t="s">
        <v>7411</v>
      </c>
      <c r="I1516" s="87" t="str">
        <f>+IFERROR(VLOOKUP($H1516,'[2]NHÂN VIÊN'!$B:$C,2,0),"")</f>
        <v>Nguyễn Văn Vinh</v>
      </c>
      <c r="J1516" s="87" t="str">
        <f t="shared" si="26"/>
        <v>-</v>
      </c>
      <c r="K1516" s="87" t="s">
        <v>570</v>
      </c>
      <c r="L1516" s="87" t="s">
        <v>570</v>
      </c>
      <c r="M1516" s="87" t="str">
        <f>+IFERROR(VLOOKUP($K1516,'[2]NHÂN VIÊN'!$H:$I,2,0),"")</f>
        <v>Dương Thị Kim Hồng</v>
      </c>
      <c r="N1516" s="88" t="s">
        <v>12186</v>
      </c>
      <c r="O1516" s="82"/>
    </row>
    <row r="1517" spans="1:15" x14ac:dyDescent="0.25">
      <c r="A1517" s="87" t="s">
        <v>13005</v>
      </c>
      <c r="B1517" s="86" t="s">
        <v>7508</v>
      </c>
      <c r="C1517" s="87" t="s">
        <v>13006</v>
      </c>
      <c r="D1517" s="87" t="s">
        <v>13007</v>
      </c>
      <c r="E1517" s="87" t="s">
        <v>12185</v>
      </c>
      <c r="F1517" s="87" t="s">
        <v>7527</v>
      </c>
      <c r="G1517" s="87" t="s">
        <v>7402</v>
      </c>
      <c r="H1517" s="87" t="s">
        <v>7411</v>
      </c>
      <c r="I1517" s="87" t="str">
        <f>+IFERROR(VLOOKUP($H1517,'[2]NHÂN VIÊN'!$B:$C,2,0),"")</f>
        <v>Nguyễn Văn Vinh</v>
      </c>
      <c r="J1517" s="87" t="str">
        <f t="shared" si="26"/>
        <v>-</v>
      </c>
      <c r="K1517" s="87" t="s">
        <v>570</v>
      </c>
      <c r="L1517" s="87" t="s">
        <v>570</v>
      </c>
      <c r="M1517" s="87" t="str">
        <f>+IFERROR(VLOOKUP($K1517,'[2]NHÂN VIÊN'!$H:$I,2,0),"")</f>
        <v>Dương Thị Kim Hồng</v>
      </c>
      <c r="N1517" s="88" t="s">
        <v>12186</v>
      </c>
      <c r="O1517" s="82"/>
    </row>
    <row r="1518" spans="1:15" x14ac:dyDescent="0.25">
      <c r="A1518" s="87" t="s">
        <v>13008</v>
      </c>
      <c r="B1518" s="86" t="s">
        <v>7508</v>
      </c>
      <c r="C1518" s="87" t="s">
        <v>13009</v>
      </c>
      <c r="D1518" s="87" t="s">
        <v>13010</v>
      </c>
      <c r="E1518" s="87" t="s">
        <v>12185</v>
      </c>
      <c r="F1518" s="87" t="s">
        <v>7490</v>
      </c>
      <c r="G1518" s="87" t="s">
        <v>7402</v>
      </c>
      <c r="H1518" s="87" t="s">
        <v>7418</v>
      </c>
      <c r="I1518" s="87" t="str">
        <f>+IFERROR(VLOOKUP($H1518,'[2]NHÂN VIÊN'!$B:$C,2,0),"")</f>
        <v>Trần Hạo Nhị</v>
      </c>
      <c r="J1518" s="87" t="str">
        <f t="shared" si="26"/>
        <v>-</v>
      </c>
      <c r="K1518" s="87" t="s">
        <v>570</v>
      </c>
      <c r="L1518" s="87" t="s">
        <v>570</v>
      </c>
      <c r="M1518" s="87" t="str">
        <f>+IFERROR(VLOOKUP($K1518,'[2]NHÂN VIÊN'!$H:$I,2,0),"")</f>
        <v>Dương Thị Kim Hồng</v>
      </c>
      <c r="N1518" s="88" t="s">
        <v>12186</v>
      </c>
      <c r="O1518" s="82"/>
    </row>
    <row r="1519" spans="1:15" x14ac:dyDescent="0.25">
      <c r="A1519" s="87" t="s">
        <v>13011</v>
      </c>
      <c r="B1519" s="86" t="s">
        <v>7508</v>
      </c>
      <c r="C1519" s="87" t="s">
        <v>13012</v>
      </c>
      <c r="D1519" s="87" t="s">
        <v>13013</v>
      </c>
      <c r="E1519" s="87" t="s">
        <v>12185</v>
      </c>
      <c r="F1519" s="87" t="s">
        <v>7527</v>
      </c>
      <c r="G1519" s="87" t="s">
        <v>7402</v>
      </c>
      <c r="H1519" s="87" t="s">
        <v>7411</v>
      </c>
      <c r="I1519" s="87" t="str">
        <f>+IFERROR(VLOOKUP($H1519,'[2]NHÂN VIÊN'!$B:$C,2,0),"")</f>
        <v>Nguyễn Văn Vinh</v>
      </c>
      <c r="J1519" s="87" t="str">
        <f t="shared" si="26"/>
        <v>-</v>
      </c>
      <c r="K1519" s="87" t="s">
        <v>570</v>
      </c>
      <c r="L1519" s="87" t="s">
        <v>570</v>
      </c>
      <c r="M1519" s="87" t="str">
        <f>+IFERROR(VLOOKUP($K1519,'[2]NHÂN VIÊN'!$H:$I,2,0),"")</f>
        <v>Dương Thị Kim Hồng</v>
      </c>
      <c r="N1519" s="88" t="s">
        <v>7437</v>
      </c>
      <c r="O1519" s="82"/>
    </row>
    <row r="1520" spans="1:15" x14ac:dyDescent="0.25">
      <c r="A1520" s="87" t="s">
        <v>13014</v>
      </c>
      <c r="B1520" s="86" t="s">
        <v>7508</v>
      </c>
      <c r="C1520" s="87" t="s">
        <v>13015</v>
      </c>
      <c r="D1520" s="87" t="s">
        <v>13016</v>
      </c>
      <c r="E1520" s="87" t="s">
        <v>12185</v>
      </c>
      <c r="F1520" s="87" t="s">
        <v>7442</v>
      </c>
      <c r="G1520" s="87" t="s">
        <v>7402</v>
      </c>
      <c r="H1520" s="87" t="s">
        <v>7403</v>
      </c>
      <c r="I1520" s="87" t="str">
        <f>+IFERROR(VLOOKUP($H1520,'[2]NHÂN VIÊN'!$B:$C,2,0),"")</f>
        <v>Hứa Thị Ngọc Thơ</v>
      </c>
      <c r="J1520" s="87" t="str">
        <f t="shared" si="26"/>
        <v>-</v>
      </c>
      <c r="K1520" s="87" t="s">
        <v>570</v>
      </c>
      <c r="L1520" s="87" t="s">
        <v>570</v>
      </c>
      <c r="M1520" s="87" t="str">
        <f>+IFERROR(VLOOKUP($K1520,'[2]NHÂN VIÊN'!$H:$I,2,0),"")</f>
        <v>Dương Thị Kim Hồng</v>
      </c>
      <c r="N1520" s="88" t="s">
        <v>12186</v>
      </c>
      <c r="O1520" s="82"/>
    </row>
    <row r="1521" spans="1:15" ht="16.5" x14ac:dyDescent="0.3">
      <c r="A1521" s="87" t="s">
        <v>13017</v>
      </c>
      <c r="B1521" s="86" t="s">
        <v>7508</v>
      </c>
      <c r="C1521" s="95" t="s">
        <v>13018</v>
      </c>
      <c r="D1521" s="87" t="s">
        <v>13019</v>
      </c>
      <c r="E1521" s="87" t="s">
        <v>12185</v>
      </c>
      <c r="F1521" s="87" t="s">
        <v>9474</v>
      </c>
      <c r="G1521" s="87" t="s">
        <v>7402</v>
      </c>
      <c r="H1521" s="87" t="s">
        <v>7411</v>
      </c>
      <c r="I1521" s="87" t="str">
        <f>+IFERROR(VLOOKUP($H1521,'[2]NHÂN VIÊN'!$B:$C,2,0),"")</f>
        <v>Nguyễn Văn Vinh</v>
      </c>
      <c r="J1521" s="87" t="str">
        <f t="shared" si="26"/>
        <v>-</v>
      </c>
      <c r="K1521" s="87" t="s">
        <v>570</v>
      </c>
      <c r="L1521" s="87" t="s">
        <v>570</v>
      </c>
      <c r="M1521" s="87" t="str">
        <f>+IFERROR(VLOOKUP($K1521,'[2]NHÂN VIÊN'!$H:$I,2,0),"")</f>
        <v>Dương Thị Kim Hồng</v>
      </c>
      <c r="N1521" s="88" t="s">
        <v>12186</v>
      </c>
      <c r="O1521" s="82"/>
    </row>
    <row r="1522" spans="1:15" x14ac:dyDescent="0.25">
      <c r="A1522" s="87" t="s">
        <v>13020</v>
      </c>
      <c r="B1522" s="86" t="s">
        <v>7508</v>
      </c>
      <c r="C1522" s="87" t="s">
        <v>13021</v>
      </c>
      <c r="D1522" s="87" t="s">
        <v>13022</v>
      </c>
      <c r="E1522" s="87" t="s">
        <v>12185</v>
      </c>
      <c r="F1522" s="87" t="s">
        <v>7527</v>
      </c>
      <c r="G1522" s="87" t="s">
        <v>7402</v>
      </c>
      <c r="H1522" s="87" t="s">
        <v>7411</v>
      </c>
      <c r="I1522" s="87" t="str">
        <f>+IFERROR(VLOOKUP($H1522,'[2]NHÂN VIÊN'!$B:$C,2,0),"")</f>
        <v>Nguyễn Văn Vinh</v>
      </c>
      <c r="J1522" s="87" t="str">
        <f t="shared" si="26"/>
        <v>-</v>
      </c>
      <c r="K1522" s="87" t="s">
        <v>570</v>
      </c>
      <c r="L1522" s="87" t="s">
        <v>570</v>
      </c>
      <c r="M1522" s="87" t="str">
        <f>+IFERROR(VLOOKUP($K1522,'[2]NHÂN VIÊN'!$H:$I,2,0),"")</f>
        <v>Dương Thị Kim Hồng</v>
      </c>
      <c r="N1522" s="88" t="s">
        <v>12186</v>
      </c>
      <c r="O1522" s="82"/>
    </row>
    <row r="1523" spans="1:15" x14ac:dyDescent="0.25">
      <c r="A1523" s="87" t="s">
        <v>13023</v>
      </c>
      <c r="B1523" s="86" t="s">
        <v>7508</v>
      </c>
      <c r="C1523" s="87" t="s">
        <v>13024</v>
      </c>
      <c r="D1523" s="87" t="s">
        <v>13025</v>
      </c>
      <c r="E1523" s="87" t="s">
        <v>12185</v>
      </c>
      <c r="F1523" s="87" t="s">
        <v>7401</v>
      </c>
      <c r="G1523" s="87" t="s">
        <v>7402</v>
      </c>
      <c r="H1523" s="87" t="s">
        <v>7403</v>
      </c>
      <c r="I1523" s="87" t="str">
        <f>+IFERROR(VLOOKUP($H1523,'[2]NHÂN VIÊN'!$B:$C,2,0),"")</f>
        <v>Hứa Thị Ngọc Thơ</v>
      </c>
      <c r="J1523" s="87" t="str">
        <f t="shared" si="26"/>
        <v>-</v>
      </c>
      <c r="K1523" s="87" t="s">
        <v>570</v>
      </c>
      <c r="L1523" s="87" t="s">
        <v>570</v>
      </c>
      <c r="M1523" s="87" t="str">
        <f>+IFERROR(VLOOKUP($K1523,'[2]NHÂN VIÊN'!$H:$I,2,0),"")</f>
        <v>Dương Thị Kim Hồng</v>
      </c>
      <c r="N1523" s="88" t="s">
        <v>12186</v>
      </c>
      <c r="O1523" s="82"/>
    </row>
    <row r="1524" spans="1:15" x14ac:dyDescent="0.25">
      <c r="A1524" s="87" t="s">
        <v>13026</v>
      </c>
      <c r="B1524" s="86" t="s">
        <v>7508</v>
      </c>
      <c r="C1524" s="87" t="s">
        <v>13027</v>
      </c>
      <c r="D1524" s="87" t="s">
        <v>13028</v>
      </c>
      <c r="E1524" s="87" t="s">
        <v>12185</v>
      </c>
      <c r="F1524" s="87" t="s">
        <v>7424</v>
      </c>
      <c r="G1524" s="87" t="s">
        <v>7424</v>
      </c>
      <c r="H1524" s="87" t="s">
        <v>7425</v>
      </c>
      <c r="I1524" s="87" t="str">
        <f>+IFERROR(VLOOKUP($H1524,'[2]NHÂN VIÊN'!$B:$C,2,0),"")</f>
        <v>Trần Cao Hoàng Tâm</v>
      </c>
      <c r="J1524" s="87" t="str">
        <f t="shared" si="26"/>
        <v>-</v>
      </c>
      <c r="K1524" s="87" t="s">
        <v>570</v>
      </c>
      <c r="L1524" s="87" t="s">
        <v>570</v>
      </c>
      <c r="M1524" s="87" t="str">
        <f>+IFERROR(VLOOKUP($K1524,'[2]NHÂN VIÊN'!$H:$I,2,0),"")</f>
        <v>Dương Thị Kim Hồng</v>
      </c>
      <c r="N1524" s="88" t="s">
        <v>12186</v>
      </c>
      <c r="O1524" s="82"/>
    </row>
    <row r="1525" spans="1:15" x14ac:dyDescent="0.25">
      <c r="A1525" s="87" t="s">
        <v>13030</v>
      </c>
      <c r="B1525" s="86" t="s">
        <v>13029</v>
      </c>
      <c r="C1525" s="87" t="s">
        <v>13031</v>
      </c>
      <c r="D1525" s="87" t="s">
        <v>13032</v>
      </c>
      <c r="E1525" s="87" t="s">
        <v>12185</v>
      </c>
      <c r="F1525" s="87" t="s">
        <v>7523</v>
      </c>
      <c r="G1525" s="87" t="s">
        <v>7523</v>
      </c>
      <c r="H1525" s="87" t="s">
        <v>7425</v>
      </c>
      <c r="I1525" s="87" t="str">
        <f>+IFERROR(VLOOKUP($H1525,'[2]NHÂN VIÊN'!$B:$C,2,0),"")</f>
        <v>Trần Cao Hoàng Tâm</v>
      </c>
      <c r="J1525" s="87" t="str">
        <f t="shared" si="26"/>
        <v>GS</v>
      </c>
      <c r="K1525" s="87" t="s">
        <v>570</v>
      </c>
      <c r="L1525" s="87" t="s">
        <v>570</v>
      </c>
      <c r="M1525" s="87" t="str">
        <f>+IFERROR(VLOOKUP($K1525,'[2]NHÂN VIÊN'!$H:$I,2,0),"")</f>
        <v>Dương Thị Kim Hồng</v>
      </c>
      <c r="N1525" s="88" t="s">
        <v>12186</v>
      </c>
      <c r="O1525" s="82"/>
    </row>
    <row r="1526" spans="1:15" x14ac:dyDescent="0.25">
      <c r="A1526" s="87" t="s">
        <v>13034</v>
      </c>
      <c r="B1526" s="86" t="s">
        <v>13033</v>
      </c>
      <c r="C1526" s="87" t="s">
        <v>13035</v>
      </c>
      <c r="D1526" s="87" t="s">
        <v>13036</v>
      </c>
      <c r="E1526" s="87" t="s">
        <v>12185</v>
      </c>
      <c r="F1526" s="87" t="s">
        <v>7523</v>
      </c>
      <c r="G1526" s="87" t="s">
        <v>7523</v>
      </c>
      <c r="H1526" s="87" t="s">
        <v>7425</v>
      </c>
      <c r="I1526" s="87" t="str">
        <f>+IFERROR(VLOOKUP($H1526,'[2]NHÂN VIÊN'!$B:$C,2,0),"")</f>
        <v>Trần Cao Hoàng Tâm</v>
      </c>
      <c r="J1526" s="87" t="str">
        <f t="shared" si="26"/>
        <v>GS</v>
      </c>
      <c r="K1526" s="87" t="s">
        <v>570</v>
      </c>
      <c r="L1526" s="87" t="s">
        <v>570</v>
      </c>
      <c r="M1526" s="87" t="str">
        <f>+IFERROR(VLOOKUP($K1526,'[2]NHÂN VIÊN'!$H:$I,2,0),"")</f>
        <v>Dương Thị Kim Hồng</v>
      </c>
      <c r="N1526" s="88" t="s">
        <v>12186</v>
      </c>
      <c r="O1526" s="82"/>
    </row>
    <row r="1527" spans="1:15" x14ac:dyDescent="0.25">
      <c r="A1527" s="87" t="s">
        <v>13038</v>
      </c>
      <c r="B1527" s="86" t="s">
        <v>13037</v>
      </c>
      <c r="C1527" s="87" t="s">
        <v>13039</v>
      </c>
      <c r="D1527" s="87" t="s">
        <v>13040</v>
      </c>
      <c r="E1527" s="87" t="s">
        <v>12185</v>
      </c>
      <c r="F1527" s="87" t="s">
        <v>7424</v>
      </c>
      <c r="G1527" s="87" t="s">
        <v>7424</v>
      </c>
      <c r="H1527" s="87" t="s">
        <v>7425</v>
      </c>
      <c r="I1527" s="87" t="str">
        <f>+IFERROR(VLOOKUP($H1527,'[2]NHÂN VIÊN'!$B:$C,2,0),"")</f>
        <v>Trần Cao Hoàng Tâm</v>
      </c>
      <c r="J1527" s="87" t="str">
        <f t="shared" si="26"/>
        <v>GS</v>
      </c>
      <c r="K1527" s="87" t="s">
        <v>570</v>
      </c>
      <c r="L1527" s="87" t="s">
        <v>570</v>
      </c>
      <c r="M1527" s="87" t="str">
        <f>+IFERROR(VLOOKUP($K1527,'[2]NHÂN VIÊN'!$H:$I,2,0),"")</f>
        <v>Dương Thị Kim Hồng</v>
      </c>
      <c r="N1527" s="88" t="s">
        <v>12186</v>
      </c>
      <c r="O1527" s="82"/>
    </row>
    <row r="1528" spans="1:15" x14ac:dyDescent="0.25">
      <c r="A1528" s="87" t="s">
        <v>13042</v>
      </c>
      <c r="B1528" s="86" t="s">
        <v>13041</v>
      </c>
      <c r="C1528" s="87" t="s">
        <v>13043</v>
      </c>
      <c r="D1528" s="87" t="s">
        <v>13044</v>
      </c>
      <c r="E1528" s="87" t="s">
        <v>12185</v>
      </c>
      <c r="F1528" s="87" t="s">
        <v>7424</v>
      </c>
      <c r="G1528" s="87" t="s">
        <v>7424</v>
      </c>
      <c r="H1528" s="87" t="s">
        <v>7425</v>
      </c>
      <c r="I1528" s="87" t="str">
        <f>+IFERROR(VLOOKUP($H1528,'[2]NHÂN VIÊN'!$B:$C,2,0),"")</f>
        <v>Trần Cao Hoàng Tâm</v>
      </c>
      <c r="J1528" s="87" t="str">
        <f t="shared" si="26"/>
        <v>GS</v>
      </c>
      <c r="K1528" s="87" t="s">
        <v>570</v>
      </c>
      <c r="L1528" s="87" t="s">
        <v>570</v>
      </c>
      <c r="M1528" s="87" t="str">
        <f>+IFERROR(VLOOKUP($K1528,'[2]NHÂN VIÊN'!$H:$I,2,0),"")</f>
        <v>Dương Thị Kim Hồng</v>
      </c>
      <c r="N1528" s="88" t="s">
        <v>12186</v>
      </c>
      <c r="O1528" s="82"/>
    </row>
    <row r="1529" spans="1:15" hidden="1" x14ac:dyDescent="0.25">
      <c r="A1529" s="90" t="s">
        <v>13046</v>
      </c>
      <c r="B1529" s="89" t="s">
        <v>13045</v>
      </c>
      <c r="C1529" s="90" t="s">
        <v>13047</v>
      </c>
      <c r="D1529" s="90" t="s">
        <v>13048</v>
      </c>
      <c r="E1529" s="90" t="s">
        <v>3361</v>
      </c>
      <c r="F1529" s="90" t="s">
        <v>7410</v>
      </c>
      <c r="G1529" s="90" t="s">
        <v>7402</v>
      </c>
      <c r="H1529" s="91" t="s">
        <v>7411</v>
      </c>
      <c r="I1529" s="91" t="str">
        <f>+IFERROR(VLOOKUP($H1529,'[2]NHÂN VIÊN'!$B:$C,2,0),"")</f>
        <v>Nguyễn Văn Vinh</v>
      </c>
      <c r="J1529" s="91" t="str">
        <f t="shared" si="26"/>
        <v>KL</v>
      </c>
      <c r="K1529" s="91" t="s">
        <v>13049</v>
      </c>
      <c r="L1529" s="91" t="s">
        <v>13049</v>
      </c>
      <c r="M1529" s="91" t="str">
        <f>+IFERROR(VLOOKUP($K1529,'[2]NHÂN VIÊN'!$H:$I,2,0),"")</f>
        <v>Dương Thị Kim Hồng</v>
      </c>
      <c r="N1529" s="92" t="s">
        <v>1837</v>
      </c>
      <c r="O1529" s="82"/>
    </row>
    <row r="1530" spans="1:15" hidden="1" x14ac:dyDescent="0.25">
      <c r="A1530" s="90" t="s">
        <v>7146</v>
      </c>
      <c r="B1530" s="89" t="s">
        <v>13050</v>
      </c>
      <c r="C1530" s="90" t="s">
        <v>13051</v>
      </c>
      <c r="D1530" s="90" t="s">
        <v>13052</v>
      </c>
      <c r="E1530" s="90" t="s">
        <v>3361</v>
      </c>
      <c r="F1530" s="90"/>
      <c r="G1530" s="90" t="s">
        <v>10212</v>
      </c>
      <c r="H1530" s="91" t="s">
        <v>1837</v>
      </c>
      <c r="I1530" s="91" t="str">
        <f>+IFERROR(VLOOKUP($H1530,'[2]NHÂN VIÊN'!$B:$C,2,0),"")</f>
        <v/>
      </c>
      <c r="J1530" s="91" t="str">
        <f t="shared" si="26"/>
        <v>KL</v>
      </c>
      <c r="K1530" s="91" t="s">
        <v>13053</v>
      </c>
      <c r="L1530" s="91" t="s">
        <v>13053</v>
      </c>
      <c r="M1530" s="91" t="str">
        <f>+IFERROR(VLOOKUP($K1530,'[2]NHÂN VIÊN'!$H:$I,2,0),"")</f>
        <v>Dương Thị Kim Hồng</v>
      </c>
      <c r="N1530" s="92" t="s">
        <v>1837</v>
      </c>
      <c r="O1530" s="82"/>
    </row>
    <row r="1531" spans="1:15" hidden="1" x14ac:dyDescent="0.25">
      <c r="A1531" s="90" t="s">
        <v>7147</v>
      </c>
      <c r="B1531" s="89" t="s">
        <v>13054</v>
      </c>
      <c r="C1531" s="90" t="s">
        <v>13055</v>
      </c>
      <c r="D1531" s="90" t="s">
        <v>13056</v>
      </c>
      <c r="E1531" s="90" t="s">
        <v>3361</v>
      </c>
      <c r="F1531" s="90" t="s">
        <v>7666</v>
      </c>
      <c r="G1531" s="90" t="s">
        <v>7402</v>
      </c>
      <c r="H1531" s="91" t="s">
        <v>7403</v>
      </c>
      <c r="I1531" s="91" t="str">
        <f>+IFERROR(VLOOKUP($H1531,'[2]NHÂN VIÊN'!$B:$C,2,0),"")</f>
        <v>Hứa Thị Ngọc Thơ</v>
      </c>
      <c r="J1531" s="91" t="str">
        <f t="shared" si="26"/>
        <v>KL</v>
      </c>
      <c r="K1531" s="91" t="s">
        <v>7147</v>
      </c>
      <c r="L1531" s="91" t="s">
        <v>7147</v>
      </c>
      <c r="M1531" s="91" t="str">
        <f>+IFERROR(VLOOKUP($K1531,'[2]NHÂN VIÊN'!$H:$I,2,0),"")</f>
        <v>Dương Thị Kim Hồng</v>
      </c>
      <c r="N1531" s="92" t="s">
        <v>1837</v>
      </c>
      <c r="O1531" s="82"/>
    </row>
    <row r="1532" spans="1:15" hidden="1" x14ac:dyDescent="0.25">
      <c r="A1532" s="90" t="s">
        <v>13058</v>
      </c>
      <c r="B1532" s="89" t="s">
        <v>13057</v>
      </c>
      <c r="C1532" s="90" t="s">
        <v>13059</v>
      </c>
      <c r="D1532" s="90" t="s">
        <v>13060</v>
      </c>
      <c r="E1532" s="90" t="s">
        <v>12178</v>
      </c>
      <c r="F1532" s="90" t="s">
        <v>7401</v>
      </c>
      <c r="G1532" s="90" t="s">
        <v>7402</v>
      </c>
      <c r="H1532" s="91" t="s">
        <v>7403</v>
      </c>
      <c r="I1532" s="91" t="str">
        <f>+IFERROR(VLOOKUP($H1532,'[2]NHÂN VIÊN'!$B:$C,2,0),"")</f>
        <v>Hứa Thị Ngọc Thơ</v>
      </c>
      <c r="J1532" s="91" t="str">
        <f t="shared" si="26"/>
        <v>KA</v>
      </c>
      <c r="K1532" s="91" t="s">
        <v>13061</v>
      </c>
      <c r="L1532" s="91" t="s">
        <v>13061</v>
      </c>
      <c r="M1532" s="91" t="str">
        <f>+IFERROR(VLOOKUP($K1532,'[2]NHÂN VIÊN'!$H:$I,2,0),"")</f>
        <v>Dương Thị Kim Hồng</v>
      </c>
      <c r="N1532" s="92" t="s">
        <v>1837</v>
      </c>
      <c r="O1532" s="82"/>
    </row>
    <row r="1533" spans="1:15" hidden="1" x14ac:dyDescent="0.25">
      <c r="A1533" s="90" t="s">
        <v>13063</v>
      </c>
      <c r="B1533" s="89" t="s">
        <v>13062</v>
      </c>
      <c r="C1533" s="90" t="s">
        <v>13064</v>
      </c>
      <c r="D1533" s="90" t="s">
        <v>13065</v>
      </c>
      <c r="E1533" s="90" t="s">
        <v>12178</v>
      </c>
      <c r="F1533" s="90" t="s">
        <v>7401</v>
      </c>
      <c r="G1533" s="90" t="s">
        <v>7402</v>
      </c>
      <c r="H1533" s="91" t="s">
        <v>7403</v>
      </c>
      <c r="I1533" s="91" t="str">
        <f>+IFERROR(VLOOKUP($H1533,'[2]NHÂN VIÊN'!$B:$C,2,0),"")</f>
        <v>Hứa Thị Ngọc Thơ</v>
      </c>
      <c r="J1533" s="91" t="str">
        <f t="shared" si="26"/>
        <v>KA</v>
      </c>
      <c r="K1533" s="91" t="s">
        <v>13061</v>
      </c>
      <c r="L1533" s="91" t="s">
        <v>13061</v>
      </c>
      <c r="M1533" s="91" t="str">
        <f>+IFERROR(VLOOKUP($K1533,'[2]NHÂN VIÊN'!$H:$I,2,0),"")</f>
        <v>Dương Thị Kim Hồng</v>
      </c>
      <c r="N1533" s="92" t="s">
        <v>1837</v>
      </c>
      <c r="O1533" s="82"/>
    </row>
    <row r="1534" spans="1:15" hidden="1" x14ac:dyDescent="0.25">
      <c r="A1534" s="90" t="s">
        <v>7149</v>
      </c>
      <c r="B1534" s="89" t="s">
        <v>13066</v>
      </c>
      <c r="C1534" s="90" t="s">
        <v>13067</v>
      </c>
      <c r="D1534" s="90" t="s">
        <v>13068</v>
      </c>
      <c r="E1534" s="90" t="s">
        <v>13069</v>
      </c>
      <c r="F1534" s="90"/>
      <c r="G1534" s="90" t="s">
        <v>7499</v>
      </c>
      <c r="H1534" s="91" t="s">
        <v>12179</v>
      </c>
      <c r="I1534" s="91" t="str">
        <f>+IFERROR(VLOOKUP($H1534,'[2]NHÂN VIÊN'!$B:$C,2,0),"")</f>
        <v/>
      </c>
      <c r="J1534" s="91" t="str">
        <f t="shared" si="26"/>
        <v>KF</v>
      </c>
      <c r="K1534" s="91" t="s">
        <v>7149</v>
      </c>
      <c r="L1534" s="91" t="s">
        <v>7149</v>
      </c>
      <c r="M1534" s="91" t="str">
        <f>+IFERROR(VLOOKUP($K1534,'[2]NHÂN VIÊN'!$H:$I,2,0),"")</f>
        <v>Dương Thị Kim Hồng</v>
      </c>
      <c r="N1534" s="92" t="s">
        <v>1837</v>
      </c>
      <c r="O1534" s="82"/>
    </row>
    <row r="1535" spans="1:15" hidden="1" x14ac:dyDescent="0.25">
      <c r="A1535" s="90" t="s">
        <v>13070</v>
      </c>
      <c r="B1535" s="89" t="s">
        <v>13066</v>
      </c>
      <c r="C1535" s="90" t="s">
        <v>13071</v>
      </c>
      <c r="D1535" s="90" t="s">
        <v>13072</v>
      </c>
      <c r="E1535" s="90" t="s">
        <v>13069</v>
      </c>
      <c r="F1535" s="90" t="s">
        <v>7938</v>
      </c>
      <c r="G1535" s="90" t="s">
        <v>7402</v>
      </c>
      <c r="H1535" s="91" t="s">
        <v>7436</v>
      </c>
      <c r="I1535" s="91" t="str">
        <f>+IFERROR(VLOOKUP($H1535,'[2]NHÂN VIÊN'!$B:$C,2,0),"")</f>
        <v>Nguyễn Quốc Thái</v>
      </c>
      <c r="J1535" s="91" t="str">
        <f t="shared" ref="J1535:J1545" si="27">+LEFT($B1535,2)</f>
        <v>KF</v>
      </c>
      <c r="K1535" s="91" t="s">
        <v>7149</v>
      </c>
      <c r="L1535" s="91" t="s">
        <v>7149</v>
      </c>
      <c r="M1535" s="91" t="str">
        <f>+IFERROR(VLOOKUP($K1535,'[2]NHÂN VIÊN'!$H:$I,2,0),"")</f>
        <v>Dương Thị Kim Hồng</v>
      </c>
      <c r="N1535" s="92" t="s">
        <v>1837</v>
      </c>
      <c r="O1535" s="82"/>
    </row>
    <row r="1536" spans="1:15" hidden="1" x14ac:dyDescent="0.25">
      <c r="A1536" s="90" t="s">
        <v>13073</v>
      </c>
      <c r="B1536" s="89" t="s">
        <v>13066</v>
      </c>
      <c r="C1536" s="90" t="s">
        <v>13074</v>
      </c>
      <c r="D1536" s="90" t="s">
        <v>13075</v>
      </c>
      <c r="E1536" s="90" t="s">
        <v>13069</v>
      </c>
      <c r="F1536" s="90" t="s">
        <v>9474</v>
      </c>
      <c r="G1536" s="90" t="s">
        <v>7402</v>
      </c>
      <c r="H1536" s="91" t="s">
        <v>7411</v>
      </c>
      <c r="I1536" s="91" t="str">
        <f>+IFERROR(VLOOKUP($H1536,'[2]NHÂN VIÊN'!$B:$C,2,0),"")</f>
        <v>Nguyễn Văn Vinh</v>
      </c>
      <c r="J1536" s="91" t="str">
        <f t="shared" si="27"/>
        <v>KF</v>
      </c>
      <c r="K1536" s="91" t="s">
        <v>7149</v>
      </c>
      <c r="L1536" s="91" t="s">
        <v>7149</v>
      </c>
      <c r="M1536" s="91" t="str">
        <f>+IFERROR(VLOOKUP($K1536,'[2]NHÂN VIÊN'!$H:$I,2,0),"")</f>
        <v>Dương Thị Kim Hồng</v>
      </c>
      <c r="N1536" s="92" t="s">
        <v>1837</v>
      </c>
      <c r="O1536" s="82"/>
    </row>
    <row r="1537" spans="1:15" hidden="1" x14ac:dyDescent="0.25">
      <c r="A1537" s="90" t="s">
        <v>13076</v>
      </c>
      <c r="B1537" s="89" t="s">
        <v>13066</v>
      </c>
      <c r="C1537" s="90" t="s">
        <v>13077</v>
      </c>
      <c r="D1537" s="90" t="s">
        <v>13078</v>
      </c>
      <c r="E1537" s="90" t="s">
        <v>13069</v>
      </c>
      <c r="F1537" s="90" t="s">
        <v>7401</v>
      </c>
      <c r="G1537" s="90" t="s">
        <v>7402</v>
      </c>
      <c r="H1537" s="91" t="s">
        <v>7403</v>
      </c>
      <c r="I1537" s="91" t="str">
        <f>+IFERROR(VLOOKUP($H1537,'[2]NHÂN VIÊN'!$B:$C,2,0),"")</f>
        <v>Hứa Thị Ngọc Thơ</v>
      </c>
      <c r="J1537" s="91" t="str">
        <f t="shared" si="27"/>
        <v>KF</v>
      </c>
      <c r="K1537" s="91" t="s">
        <v>7149</v>
      </c>
      <c r="L1537" s="91" t="s">
        <v>7149</v>
      </c>
      <c r="M1537" s="91" t="str">
        <f>+IFERROR(VLOOKUP($K1537,'[2]NHÂN VIÊN'!$H:$I,2,0),"")</f>
        <v>Dương Thị Kim Hồng</v>
      </c>
      <c r="N1537" s="92" t="s">
        <v>1837</v>
      </c>
      <c r="O1537" s="82"/>
    </row>
    <row r="1538" spans="1:15" hidden="1" x14ac:dyDescent="0.25">
      <c r="A1538" s="90" t="s">
        <v>13079</v>
      </c>
      <c r="B1538" s="89" t="s">
        <v>13066</v>
      </c>
      <c r="C1538" s="90" t="s">
        <v>13080</v>
      </c>
      <c r="D1538" s="90" t="s">
        <v>13081</v>
      </c>
      <c r="E1538" s="90" t="s">
        <v>13069</v>
      </c>
      <c r="F1538" s="90" t="s">
        <v>7424</v>
      </c>
      <c r="G1538" s="90" t="s">
        <v>7424</v>
      </c>
      <c r="H1538" s="91" t="s">
        <v>7425</v>
      </c>
      <c r="I1538" s="91" t="str">
        <f>+IFERROR(VLOOKUP($H1538,'[2]NHÂN VIÊN'!$B:$C,2,0),"")</f>
        <v>Trần Cao Hoàng Tâm</v>
      </c>
      <c r="J1538" s="91" t="str">
        <f t="shared" si="27"/>
        <v>KF</v>
      </c>
      <c r="K1538" s="91" t="s">
        <v>7149</v>
      </c>
      <c r="L1538" s="91" t="s">
        <v>7149</v>
      </c>
      <c r="M1538" s="91" t="str">
        <f>+IFERROR(VLOOKUP($K1538,'[2]NHÂN VIÊN'!$H:$I,2,0),"")</f>
        <v>Dương Thị Kim Hồng</v>
      </c>
      <c r="N1538" s="92" t="s">
        <v>1837</v>
      </c>
      <c r="O1538" s="82"/>
    </row>
    <row r="1539" spans="1:15" hidden="1" x14ac:dyDescent="0.25">
      <c r="A1539" s="90" t="s">
        <v>13082</v>
      </c>
      <c r="B1539" s="89" t="s">
        <v>13066</v>
      </c>
      <c r="C1539" s="90" t="s">
        <v>13083</v>
      </c>
      <c r="D1539" s="90" t="s">
        <v>13084</v>
      </c>
      <c r="E1539" s="90" t="s">
        <v>13069</v>
      </c>
      <c r="F1539" s="90" t="s">
        <v>7903</v>
      </c>
      <c r="G1539" s="90" t="s">
        <v>7402</v>
      </c>
      <c r="H1539" s="91" t="s">
        <v>7436</v>
      </c>
      <c r="I1539" s="91" t="str">
        <f>+IFERROR(VLOOKUP($H1539,'[2]NHÂN VIÊN'!$B:$C,2,0),"")</f>
        <v>Nguyễn Quốc Thái</v>
      </c>
      <c r="J1539" s="91" t="str">
        <f t="shared" si="27"/>
        <v>KF</v>
      </c>
      <c r="K1539" s="91" t="s">
        <v>7149</v>
      </c>
      <c r="L1539" s="91" t="s">
        <v>7149</v>
      </c>
      <c r="M1539" s="91" t="str">
        <f>+IFERROR(VLOOKUP($K1539,'[2]NHÂN VIÊN'!$H:$I,2,0),"")</f>
        <v>Dương Thị Kim Hồng</v>
      </c>
      <c r="N1539" s="92" t="s">
        <v>1837</v>
      </c>
      <c r="O1539" s="82"/>
    </row>
    <row r="1540" spans="1:15" hidden="1" x14ac:dyDescent="0.25">
      <c r="A1540" s="90" t="s">
        <v>13085</v>
      </c>
      <c r="B1540" s="89" t="s">
        <v>13066</v>
      </c>
      <c r="C1540" s="90" t="s">
        <v>13086</v>
      </c>
      <c r="D1540" s="90" t="s">
        <v>13087</v>
      </c>
      <c r="E1540" s="90" t="s">
        <v>13069</v>
      </c>
      <c r="F1540" s="90" t="s">
        <v>9474</v>
      </c>
      <c r="G1540" s="90" t="s">
        <v>7402</v>
      </c>
      <c r="H1540" s="91" t="s">
        <v>7411</v>
      </c>
      <c r="I1540" s="91" t="str">
        <f>+IFERROR(VLOOKUP($H1540,'[2]NHÂN VIÊN'!$B:$C,2,0),"")</f>
        <v>Nguyễn Văn Vinh</v>
      </c>
      <c r="J1540" s="91" t="str">
        <f t="shared" si="27"/>
        <v>KF</v>
      </c>
      <c r="K1540" s="91" t="s">
        <v>7149</v>
      </c>
      <c r="L1540" s="91" t="s">
        <v>7149</v>
      </c>
      <c r="M1540" s="91" t="str">
        <f>+IFERROR(VLOOKUP($K1540,'[2]NHÂN VIÊN'!$H:$I,2,0),"")</f>
        <v>Dương Thị Kim Hồng</v>
      </c>
      <c r="N1540" s="92" t="s">
        <v>1837</v>
      </c>
      <c r="O1540" s="82"/>
    </row>
    <row r="1541" spans="1:15" hidden="1" x14ac:dyDescent="0.25">
      <c r="A1541" s="90" t="s">
        <v>13088</v>
      </c>
      <c r="B1541" s="89" t="s">
        <v>13066</v>
      </c>
      <c r="C1541" s="90" t="s">
        <v>13089</v>
      </c>
      <c r="D1541" s="90" t="s">
        <v>13090</v>
      </c>
      <c r="E1541" s="90" t="s">
        <v>13069</v>
      </c>
      <c r="F1541" s="90" t="s">
        <v>7527</v>
      </c>
      <c r="G1541" s="90" t="s">
        <v>7402</v>
      </c>
      <c r="H1541" s="91" t="s">
        <v>7411</v>
      </c>
      <c r="I1541" s="91" t="str">
        <f>+IFERROR(VLOOKUP($H1541,'[2]NHÂN VIÊN'!$B:$C,2,0),"")</f>
        <v>Nguyễn Văn Vinh</v>
      </c>
      <c r="J1541" s="91" t="str">
        <f t="shared" si="27"/>
        <v>KF</v>
      </c>
      <c r="K1541" s="91" t="s">
        <v>7149</v>
      </c>
      <c r="L1541" s="91" t="s">
        <v>7149</v>
      </c>
      <c r="M1541" s="91" t="str">
        <f>+IFERROR(VLOOKUP($K1541,'[2]NHÂN VIÊN'!$H:$I,2,0),"")</f>
        <v>Dương Thị Kim Hồng</v>
      </c>
      <c r="N1541" s="92" t="s">
        <v>1837</v>
      </c>
      <c r="O1541" s="82"/>
    </row>
    <row r="1542" spans="1:15" hidden="1" x14ac:dyDescent="0.25">
      <c r="A1542" s="90" t="s">
        <v>13091</v>
      </c>
      <c r="B1542" s="89" t="s">
        <v>13066</v>
      </c>
      <c r="C1542" s="90" t="s">
        <v>13092</v>
      </c>
      <c r="D1542" s="90" t="s">
        <v>13093</v>
      </c>
      <c r="E1542" s="90" t="s">
        <v>13069</v>
      </c>
      <c r="F1542" s="90" t="s">
        <v>9474</v>
      </c>
      <c r="G1542" s="90" t="s">
        <v>7402</v>
      </c>
      <c r="H1542" s="91" t="s">
        <v>7411</v>
      </c>
      <c r="I1542" s="91" t="str">
        <f>+IFERROR(VLOOKUP($H1542,'[2]NHÂN VIÊN'!$B:$C,2,0),"")</f>
        <v>Nguyễn Văn Vinh</v>
      </c>
      <c r="J1542" s="91" t="str">
        <f t="shared" si="27"/>
        <v>KF</v>
      </c>
      <c r="K1542" s="91" t="s">
        <v>7149</v>
      </c>
      <c r="L1542" s="91" t="s">
        <v>7149</v>
      </c>
      <c r="M1542" s="91" t="str">
        <f>+IFERROR(VLOOKUP($K1542,'[2]NHÂN VIÊN'!$H:$I,2,0),"")</f>
        <v>Dương Thị Kim Hồng</v>
      </c>
      <c r="N1542" s="92" t="s">
        <v>1837</v>
      </c>
      <c r="O1542" s="82"/>
    </row>
    <row r="1543" spans="1:15" hidden="1" x14ac:dyDescent="0.25">
      <c r="A1543" s="90" t="s">
        <v>13094</v>
      </c>
      <c r="B1543" s="89" t="s">
        <v>13066</v>
      </c>
      <c r="C1543" s="90" t="s">
        <v>13095</v>
      </c>
      <c r="D1543" s="90" t="s">
        <v>13096</v>
      </c>
      <c r="E1543" s="90" t="s">
        <v>13069</v>
      </c>
      <c r="F1543" s="90" t="s">
        <v>7459</v>
      </c>
      <c r="G1543" s="90" t="s">
        <v>7402</v>
      </c>
      <c r="H1543" s="91" t="s">
        <v>7403</v>
      </c>
      <c r="I1543" s="91" t="str">
        <f>+IFERROR(VLOOKUP($H1543,'[2]NHÂN VIÊN'!$B:$C,2,0),"")</f>
        <v>Hứa Thị Ngọc Thơ</v>
      </c>
      <c r="J1543" s="91" t="str">
        <f t="shared" si="27"/>
        <v>KF</v>
      </c>
      <c r="K1543" s="91" t="s">
        <v>7149</v>
      </c>
      <c r="L1543" s="91" t="s">
        <v>7149</v>
      </c>
      <c r="M1543" s="91" t="str">
        <f>+IFERROR(VLOOKUP($K1543,'[2]NHÂN VIÊN'!$H:$I,2,0),"")</f>
        <v>Dương Thị Kim Hồng</v>
      </c>
      <c r="N1543" s="92" t="s">
        <v>1837</v>
      </c>
      <c r="O1543" s="82"/>
    </row>
    <row r="1544" spans="1:15" hidden="1" x14ac:dyDescent="0.25">
      <c r="A1544" s="90" t="s">
        <v>13097</v>
      </c>
      <c r="B1544" s="89" t="s">
        <v>13066</v>
      </c>
      <c r="C1544" s="90" t="s">
        <v>13098</v>
      </c>
      <c r="D1544" s="90" t="s">
        <v>13099</v>
      </c>
      <c r="E1544" s="90" t="s">
        <v>13069</v>
      </c>
      <c r="F1544" s="90" t="s">
        <v>7459</v>
      </c>
      <c r="G1544" s="90" t="s">
        <v>7402</v>
      </c>
      <c r="H1544" s="91" t="s">
        <v>7403</v>
      </c>
      <c r="I1544" s="91" t="str">
        <f>+IFERROR(VLOOKUP($H1544,'[2]NHÂN VIÊN'!$B:$C,2,0),"")</f>
        <v>Hứa Thị Ngọc Thơ</v>
      </c>
      <c r="J1544" s="91" t="str">
        <f t="shared" si="27"/>
        <v>KF</v>
      </c>
      <c r="K1544" s="91" t="s">
        <v>7149</v>
      </c>
      <c r="L1544" s="91" t="s">
        <v>7149</v>
      </c>
      <c r="M1544" s="91" t="str">
        <f>+IFERROR(VLOOKUP($K1544,'[2]NHÂN VIÊN'!$H:$I,2,0),"")</f>
        <v>Dương Thị Kim Hồng</v>
      </c>
      <c r="N1544" s="92" t="s">
        <v>1837</v>
      </c>
      <c r="O1544" s="82"/>
    </row>
    <row r="1545" spans="1:15" hidden="1" x14ac:dyDescent="0.25">
      <c r="A1545" s="90" t="s">
        <v>13100</v>
      </c>
      <c r="B1545" s="89" t="s">
        <v>13066</v>
      </c>
      <c r="C1545" s="90" t="s">
        <v>13101</v>
      </c>
      <c r="D1545" s="90" t="s">
        <v>13102</v>
      </c>
      <c r="E1545" s="90" t="s">
        <v>13069</v>
      </c>
      <c r="F1545" s="90" t="s">
        <v>9474</v>
      </c>
      <c r="G1545" s="90" t="s">
        <v>7402</v>
      </c>
      <c r="H1545" s="91" t="s">
        <v>7411</v>
      </c>
      <c r="I1545" s="91" t="str">
        <f>+IFERROR(VLOOKUP($H1545,'[2]NHÂN VIÊN'!$B:$C,2,0),"")</f>
        <v>Nguyễn Văn Vinh</v>
      </c>
      <c r="J1545" s="91" t="str">
        <f t="shared" si="27"/>
        <v>KF</v>
      </c>
      <c r="K1545" s="91" t="s">
        <v>7149</v>
      </c>
      <c r="L1545" s="91" t="s">
        <v>7149</v>
      </c>
      <c r="M1545" s="91" t="str">
        <f>+IFERROR(VLOOKUP($K1545,'[2]NHÂN VIÊN'!$H:$I,2,0),"")</f>
        <v>Dương Thị Kim Hồng</v>
      </c>
      <c r="N1545" s="92"/>
      <c r="O1545" s="82"/>
    </row>
    <row r="1546" spans="1:15" hidden="1" x14ac:dyDescent="0.25">
      <c r="A1546" s="90" t="s">
        <v>13103</v>
      </c>
      <c r="B1546" s="89" t="s">
        <v>13066</v>
      </c>
      <c r="C1546" s="90" t="s">
        <v>13104</v>
      </c>
      <c r="D1546" s="90" t="s">
        <v>13105</v>
      </c>
      <c r="E1546" s="90" t="s">
        <v>3361</v>
      </c>
      <c r="F1546" s="90" t="s">
        <v>7527</v>
      </c>
      <c r="G1546" s="90" t="s">
        <v>7402</v>
      </c>
      <c r="H1546" s="91" t="s">
        <v>7411</v>
      </c>
      <c r="I1546" s="91" t="str">
        <f>+IFERROR(VLOOKUP($H1546,'[2]NHÂN VIÊN'!$B:$C,2,0),"")</f>
        <v>Nguyễn Văn Vinh</v>
      </c>
      <c r="J1546" s="91" t="s">
        <v>7149</v>
      </c>
      <c r="K1546" s="91" t="s">
        <v>7149</v>
      </c>
      <c r="L1546" s="91" t="s">
        <v>7149</v>
      </c>
      <c r="M1546" s="91" t="str">
        <f>+IFERROR(VLOOKUP($K1546,'[2]NHÂN VIÊN'!$H:$I,2,0),"")</f>
        <v>Dương Thị Kim Hồng</v>
      </c>
      <c r="N1546" s="92"/>
      <c r="O1546" s="82"/>
    </row>
    <row r="1547" spans="1:15" hidden="1" x14ac:dyDescent="0.25">
      <c r="A1547" s="90" t="s">
        <v>13106</v>
      </c>
      <c r="B1547" s="89" t="s">
        <v>13066</v>
      </c>
      <c r="C1547" s="90" t="s">
        <v>13107</v>
      </c>
      <c r="D1547" s="90" t="s">
        <v>13108</v>
      </c>
      <c r="E1547" s="90" t="s">
        <v>13069</v>
      </c>
      <c r="F1547" s="90" t="s">
        <v>7490</v>
      </c>
      <c r="G1547" s="90" t="s">
        <v>7402</v>
      </c>
      <c r="H1547" s="91" t="s">
        <v>7418</v>
      </c>
      <c r="I1547" s="91" t="str">
        <f>+IFERROR(VLOOKUP($H1547,'[2]NHÂN VIÊN'!$B:$C,2,0),"")</f>
        <v>Trần Hạo Nhị</v>
      </c>
      <c r="J1547" s="91" t="str">
        <f>+LEFT($B1547,2)</f>
        <v>KF</v>
      </c>
      <c r="K1547" s="91" t="s">
        <v>7149</v>
      </c>
      <c r="L1547" s="91" t="s">
        <v>7149</v>
      </c>
      <c r="M1547" s="91" t="str">
        <f>+IFERROR(VLOOKUP($K1547,'[2]NHÂN VIÊN'!$H:$I,2,0),"")</f>
        <v>Dương Thị Kim Hồng</v>
      </c>
      <c r="N1547" s="92" t="s">
        <v>1837</v>
      </c>
      <c r="O1547" s="82"/>
    </row>
    <row r="1548" spans="1:15" hidden="1" x14ac:dyDescent="0.25">
      <c r="A1548" s="90" t="s">
        <v>13109</v>
      </c>
      <c r="B1548" s="89" t="s">
        <v>13066</v>
      </c>
      <c r="C1548" s="90" t="s">
        <v>13110</v>
      </c>
      <c r="D1548" s="90" t="s">
        <v>13111</v>
      </c>
      <c r="E1548" s="90" t="s">
        <v>3361</v>
      </c>
      <c r="F1548" s="90" t="s">
        <v>7527</v>
      </c>
      <c r="G1548" s="90" t="s">
        <v>7402</v>
      </c>
      <c r="H1548" s="91" t="s">
        <v>7411</v>
      </c>
      <c r="I1548" s="91" t="str">
        <f>+IFERROR(VLOOKUP($H1548,'[2]NHÂN VIÊN'!$B:$C,2,0),"")</f>
        <v>Nguyễn Văn Vinh</v>
      </c>
      <c r="J1548" s="91" t="s">
        <v>7149</v>
      </c>
      <c r="K1548" s="91" t="s">
        <v>7149</v>
      </c>
      <c r="L1548" s="91" t="s">
        <v>7149</v>
      </c>
      <c r="M1548" s="91" t="str">
        <f>+IFERROR(VLOOKUP($K1548,'[2]NHÂN VIÊN'!$H:$I,2,0),"")</f>
        <v>Dương Thị Kim Hồng</v>
      </c>
      <c r="N1548" s="92"/>
      <c r="O1548" s="82"/>
    </row>
    <row r="1549" spans="1:15" hidden="1" x14ac:dyDescent="0.25">
      <c r="A1549" s="90" t="s">
        <v>13112</v>
      </c>
      <c r="B1549" s="89" t="s">
        <v>13066</v>
      </c>
      <c r="C1549" s="90" t="s">
        <v>13113</v>
      </c>
      <c r="D1549" s="90" t="s">
        <v>13114</v>
      </c>
      <c r="E1549" s="90"/>
      <c r="F1549" s="90" t="s">
        <v>7938</v>
      </c>
      <c r="G1549" s="90" t="s">
        <v>7402</v>
      </c>
      <c r="H1549" s="91" t="s">
        <v>7436</v>
      </c>
      <c r="I1549" s="91" t="str">
        <f>+IFERROR(VLOOKUP($H1549,'[2]NHÂN VIÊN'!$B:$C,2,0),"")</f>
        <v>Nguyễn Quốc Thái</v>
      </c>
      <c r="J1549" s="91" t="str">
        <f t="shared" ref="J1549:J1612" si="28">+LEFT($B1549,2)</f>
        <v>KF</v>
      </c>
      <c r="K1549" s="91" t="s">
        <v>7149</v>
      </c>
      <c r="L1549" s="91" t="s">
        <v>7149</v>
      </c>
      <c r="M1549" s="91" t="str">
        <f>+IFERROR(VLOOKUP($K1549,'[2]NHÂN VIÊN'!$H:$I,2,0),"")</f>
        <v>Dương Thị Kim Hồng</v>
      </c>
      <c r="N1549" s="92"/>
      <c r="O1549" s="82"/>
    </row>
    <row r="1550" spans="1:15" hidden="1" x14ac:dyDescent="0.25">
      <c r="A1550" s="90" t="s">
        <v>13115</v>
      </c>
      <c r="B1550" s="89" t="s">
        <v>13066</v>
      </c>
      <c r="C1550" s="90" t="s">
        <v>13116</v>
      </c>
      <c r="D1550" s="90" t="s">
        <v>13117</v>
      </c>
      <c r="E1550" s="90"/>
      <c r="F1550" s="90" t="s">
        <v>7485</v>
      </c>
      <c r="G1550" s="90" t="s">
        <v>7402</v>
      </c>
      <c r="H1550" s="91" t="s">
        <v>7411</v>
      </c>
      <c r="I1550" s="91" t="str">
        <f>+IFERROR(VLOOKUP($H1550,'[2]NHÂN VIÊN'!$B:$C,2,0),"")</f>
        <v>Nguyễn Văn Vinh</v>
      </c>
      <c r="J1550" s="91" t="str">
        <f t="shared" si="28"/>
        <v>KF</v>
      </c>
      <c r="K1550" s="91" t="s">
        <v>7149</v>
      </c>
      <c r="L1550" s="91" t="s">
        <v>7149</v>
      </c>
      <c r="M1550" s="91" t="str">
        <f>+IFERROR(VLOOKUP($K1550,'[2]NHÂN VIÊN'!$H:$I,2,0),"")</f>
        <v>Dương Thị Kim Hồng</v>
      </c>
      <c r="N1550" s="92"/>
      <c r="O1550" s="82"/>
    </row>
    <row r="1551" spans="1:15" hidden="1" x14ac:dyDescent="0.25">
      <c r="A1551" s="90" t="s">
        <v>13118</v>
      </c>
      <c r="B1551" s="89" t="s">
        <v>13066</v>
      </c>
      <c r="C1551" s="90" t="s">
        <v>13119</v>
      </c>
      <c r="D1551" s="90" t="s">
        <v>13120</v>
      </c>
      <c r="E1551" s="90" t="s">
        <v>3361</v>
      </c>
      <c r="F1551" s="90" t="s">
        <v>7442</v>
      </c>
      <c r="G1551" s="90" t="s">
        <v>7402</v>
      </c>
      <c r="H1551" s="96" t="str">
        <f>+IFERROR(VLOOKUP($F1551,'[3]NHÂN VIÊN'!$L:$P,5,0),"")</f>
        <v>SG009</v>
      </c>
      <c r="I1551" s="96" t="str">
        <f>+IFERROR(VLOOKUP($H1551,'[2]NHÂN VIÊN'!$B:$C,2,0),"")</f>
        <v>Hứa Thị Ngọc Thơ</v>
      </c>
      <c r="J1551" s="90" t="str">
        <f t="shared" si="28"/>
        <v>KF</v>
      </c>
      <c r="K1551" s="90" t="s">
        <v>7149</v>
      </c>
      <c r="L1551" s="90" t="s">
        <v>7149</v>
      </c>
      <c r="M1551" s="90" t="str">
        <f>+IFERROR(VLOOKUP($K1551,'[2]NHÂN VIÊN'!$H:$I,2,0),"")</f>
        <v>Dương Thị Kim Hồng</v>
      </c>
      <c r="N1551" s="92"/>
      <c r="O1551" s="82"/>
    </row>
    <row r="1552" spans="1:15" hidden="1" x14ac:dyDescent="0.25">
      <c r="A1552" s="90" t="s">
        <v>13121</v>
      </c>
      <c r="B1552" s="89" t="s">
        <v>13066</v>
      </c>
      <c r="C1552" s="90" t="s">
        <v>13122</v>
      </c>
      <c r="D1552" s="90" t="s">
        <v>13123</v>
      </c>
      <c r="E1552" s="90" t="s">
        <v>13069</v>
      </c>
      <c r="F1552" s="90" t="s">
        <v>7417</v>
      </c>
      <c r="G1552" s="90" t="s">
        <v>7402</v>
      </c>
      <c r="H1552" s="91" t="s">
        <v>7418</v>
      </c>
      <c r="I1552" s="91" t="str">
        <f>+IFERROR(VLOOKUP($H1552,'[2]NHÂN VIÊN'!$B:$C,2,0),"")</f>
        <v>Trần Hạo Nhị</v>
      </c>
      <c r="J1552" s="91" t="str">
        <f t="shared" si="28"/>
        <v>KF</v>
      </c>
      <c r="K1552" s="91" t="s">
        <v>7149</v>
      </c>
      <c r="L1552" s="91" t="s">
        <v>7149</v>
      </c>
      <c r="M1552" s="91" t="str">
        <f>+IFERROR(VLOOKUP($K1552,'[2]NHÂN VIÊN'!$H:$I,2,0),"")</f>
        <v>Dương Thị Kim Hồng</v>
      </c>
      <c r="N1552" s="92" t="s">
        <v>1837</v>
      </c>
      <c r="O1552" s="82"/>
    </row>
    <row r="1553" spans="1:15" hidden="1" x14ac:dyDescent="0.25">
      <c r="A1553" s="90" t="s">
        <v>13124</v>
      </c>
      <c r="B1553" s="89" t="s">
        <v>13066</v>
      </c>
      <c r="C1553" s="90" t="s">
        <v>13125</v>
      </c>
      <c r="D1553" s="90" t="s">
        <v>13126</v>
      </c>
      <c r="E1553" s="90" t="s">
        <v>13069</v>
      </c>
      <c r="F1553" s="90" t="s">
        <v>7499</v>
      </c>
      <c r="G1553" s="90" t="s">
        <v>7402</v>
      </c>
      <c r="H1553" s="91" t="s">
        <v>7436</v>
      </c>
      <c r="I1553" s="91" t="str">
        <f>+IFERROR(VLOOKUP($H1553,'[2]NHÂN VIÊN'!$B:$C,2,0),"")</f>
        <v>Nguyễn Quốc Thái</v>
      </c>
      <c r="J1553" s="91" t="str">
        <f t="shared" si="28"/>
        <v>KF</v>
      </c>
      <c r="K1553" s="91" t="s">
        <v>7149</v>
      </c>
      <c r="L1553" s="91" t="s">
        <v>7149</v>
      </c>
      <c r="M1553" s="91" t="str">
        <f>+IFERROR(VLOOKUP($K1553,'[2]NHÂN VIÊN'!$H:$I,2,0),"")</f>
        <v>Dương Thị Kim Hồng</v>
      </c>
      <c r="N1553" s="92" t="s">
        <v>1837</v>
      </c>
      <c r="O1553" s="82"/>
    </row>
    <row r="1554" spans="1:15" hidden="1" x14ac:dyDescent="0.25">
      <c r="A1554" s="90" t="s">
        <v>13127</v>
      </c>
      <c r="B1554" s="89" t="s">
        <v>13066</v>
      </c>
      <c r="C1554" s="90" t="s">
        <v>13128</v>
      </c>
      <c r="D1554" s="90" t="s">
        <v>13129</v>
      </c>
      <c r="E1554" s="90" t="s">
        <v>13069</v>
      </c>
      <c r="F1554" s="90" t="s">
        <v>9474</v>
      </c>
      <c r="G1554" s="90" t="s">
        <v>7402</v>
      </c>
      <c r="H1554" s="91" t="s">
        <v>7411</v>
      </c>
      <c r="I1554" s="91" t="str">
        <f>+IFERROR(VLOOKUP($H1554,'[2]NHÂN VIÊN'!$B:$C,2,0),"")</f>
        <v>Nguyễn Văn Vinh</v>
      </c>
      <c r="J1554" s="91" t="str">
        <f t="shared" si="28"/>
        <v>KF</v>
      </c>
      <c r="K1554" s="91" t="s">
        <v>7149</v>
      </c>
      <c r="L1554" s="91" t="s">
        <v>7149</v>
      </c>
      <c r="M1554" s="91" t="str">
        <f>+IFERROR(VLOOKUP($K1554,'[2]NHÂN VIÊN'!$H:$I,2,0),"")</f>
        <v>Dương Thị Kim Hồng</v>
      </c>
      <c r="N1554" s="92" t="s">
        <v>1837</v>
      </c>
      <c r="O1554" s="82"/>
    </row>
    <row r="1555" spans="1:15" hidden="1" x14ac:dyDescent="0.25">
      <c r="A1555" s="90" t="s">
        <v>13130</v>
      </c>
      <c r="B1555" s="89" t="s">
        <v>13066</v>
      </c>
      <c r="C1555" s="90" t="s">
        <v>13131</v>
      </c>
      <c r="D1555" s="90" t="s">
        <v>13132</v>
      </c>
      <c r="E1555" s="90" t="s">
        <v>13069</v>
      </c>
      <c r="F1555" s="90" t="s">
        <v>7513</v>
      </c>
      <c r="G1555" s="90" t="s">
        <v>7402</v>
      </c>
      <c r="H1555" s="91" t="s">
        <v>7418</v>
      </c>
      <c r="I1555" s="91" t="str">
        <f>+IFERROR(VLOOKUP($H1555,'[2]NHÂN VIÊN'!$B:$C,2,0),"")</f>
        <v>Trần Hạo Nhị</v>
      </c>
      <c r="J1555" s="91" t="str">
        <f t="shared" si="28"/>
        <v>KF</v>
      </c>
      <c r="K1555" s="91" t="s">
        <v>7149</v>
      </c>
      <c r="L1555" s="91" t="s">
        <v>7149</v>
      </c>
      <c r="M1555" s="91" t="str">
        <f>+IFERROR(VLOOKUP($K1555,'[2]NHÂN VIÊN'!$H:$I,2,0),"")</f>
        <v>Dương Thị Kim Hồng</v>
      </c>
      <c r="N1555" s="92" t="s">
        <v>1837</v>
      </c>
      <c r="O1555" s="82"/>
    </row>
    <row r="1556" spans="1:15" hidden="1" x14ac:dyDescent="0.25">
      <c r="A1556" s="90" t="s">
        <v>13133</v>
      </c>
      <c r="B1556" s="89" t="s">
        <v>13066</v>
      </c>
      <c r="C1556" s="90" t="s">
        <v>13134</v>
      </c>
      <c r="D1556" s="90" t="s">
        <v>13135</v>
      </c>
      <c r="E1556" s="90" t="s">
        <v>13069</v>
      </c>
      <c r="F1556" s="90" t="s">
        <v>7424</v>
      </c>
      <c r="G1556" s="90" t="s">
        <v>7424</v>
      </c>
      <c r="H1556" s="91" t="s">
        <v>7425</v>
      </c>
      <c r="I1556" s="91" t="str">
        <f>+IFERROR(VLOOKUP($H1556,'[2]NHÂN VIÊN'!$B:$C,2,0),"")</f>
        <v>Trần Cao Hoàng Tâm</v>
      </c>
      <c r="J1556" s="91" t="str">
        <f t="shared" si="28"/>
        <v>KF</v>
      </c>
      <c r="K1556" s="91" t="s">
        <v>7149</v>
      </c>
      <c r="L1556" s="91" t="s">
        <v>7149</v>
      </c>
      <c r="M1556" s="91" t="str">
        <f>+IFERROR(VLOOKUP($K1556,'[2]NHÂN VIÊN'!$H:$I,2,0),"")</f>
        <v>Dương Thị Kim Hồng</v>
      </c>
      <c r="N1556" s="92" t="s">
        <v>1837</v>
      </c>
      <c r="O1556" s="82"/>
    </row>
    <row r="1557" spans="1:15" hidden="1" x14ac:dyDescent="0.25">
      <c r="A1557" s="90" t="s">
        <v>13136</v>
      </c>
      <c r="B1557" s="89" t="s">
        <v>13066</v>
      </c>
      <c r="C1557" s="90" t="s">
        <v>13137</v>
      </c>
      <c r="D1557" s="90" t="s">
        <v>13138</v>
      </c>
      <c r="E1557" s="90" t="s">
        <v>13069</v>
      </c>
      <c r="F1557" s="90" t="s">
        <v>7435</v>
      </c>
      <c r="G1557" s="90" t="s">
        <v>7402</v>
      </c>
      <c r="H1557" s="91" t="s">
        <v>7436</v>
      </c>
      <c r="I1557" s="91" t="str">
        <f>+IFERROR(VLOOKUP($H1557,'[2]NHÂN VIÊN'!$B:$C,2,0),"")</f>
        <v>Nguyễn Quốc Thái</v>
      </c>
      <c r="J1557" s="91" t="str">
        <f t="shared" si="28"/>
        <v>KF</v>
      </c>
      <c r="K1557" s="91" t="s">
        <v>7149</v>
      </c>
      <c r="L1557" s="91" t="s">
        <v>7149</v>
      </c>
      <c r="M1557" s="91" t="str">
        <f>+IFERROR(VLOOKUP($K1557,'[2]NHÂN VIÊN'!$H:$I,2,0),"")</f>
        <v>Dương Thị Kim Hồng</v>
      </c>
      <c r="N1557" s="92" t="s">
        <v>1837</v>
      </c>
      <c r="O1557" s="82"/>
    </row>
    <row r="1558" spans="1:15" hidden="1" x14ac:dyDescent="0.25">
      <c r="A1558" s="90" t="s">
        <v>13139</v>
      </c>
      <c r="B1558" s="89" t="s">
        <v>13066</v>
      </c>
      <c r="C1558" s="90" t="s">
        <v>13140</v>
      </c>
      <c r="D1558" s="90" t="s">
        <v>13141</v>
      </c>
      <c r="E1558" s="90" t="s">
        <v>13069</v>
      </c>
      <c r="F1558" s="90" t="s">
        <v>9474</v>
      </c>
      <c r="G1558" s="90" t="s">
        <v>7402</v>
      </c>
      <c r="H1558" s="91" t="s">
        <v>7411</v>
      </c>
      <c r="I1558" s="91" t="str">
        <f>+IFERROR(VLOOKUP($H1558,'[2]NHÂN VIÊN'!$B:$C,2,0),"")</f>
        <v>Nguyễn Văn Vinh</v>
      </c>
      <c r="J1558" s="91" t="str">
        <f t="shared" si="28"/>
        <v>KF</v>
      </c>
      <c r="K1558" s="91" t="s">
        <v>7149</v>
      </c>
      <c r="L1558" s="91" t="s">
        <v>7149</v>
      </c>
      <c r="M1558" s="91" t="str">
        <f>+IFERROR(VLOOKUP($K1558,'[2]NHÂN VIÊN'!$H:$I,2,0),"")</f>
        <v>Dương Thị Kim Hồng</v>
      </c>
      <c r="N1558" s="92" t="s">
        <v>1837</v>
      </c>
      <c r="O1558" s="82"/>
    </row>
    <row r="1559" spans="1:15" hidden="1" x14ac:dyDescent="0.25">
      <c r="A1559" s="90" t="s">
        <v>13142</v>
      </c>
      <c r="B1559" s="89" t="s">
        <v>13066</v>
      </c>
      <c r="C1559" s="90" t="s">
        <v>13143</v>
      </c>
      <c r="D1559" s="90" t="s">
        <v>13144</v>
      </c>
      <c r="E1559" s="90" t="s">
        <v>13069</v>
      </c>
      <c r="F1559" s="90" t="s">
        <v>7490</v>
      </c>
      <c r="G1559" s="90" t="s">
        <v>7402</v>
      </c>
      <c r="H1559" s="91" t="s">
        <v>7418</v>
      </c>
      <c r="I1559" s="91" t="str">
        <f>+IFERROR(VLOOKUP($H1559,'[2]NHÂN VIÊN'!$B:$C,2,0),"")</f>
        <v>Trần Hạo Nhị</v>
      </c>
      <c r="J1559" s="91" t="str">
        <f t="shared" si="28"/>
        <v>KF</v>
      </c>
      <c r="K1559" s="91" t="s">
        <v>7149</v>
      </c>
      <c r="L1559" s="91" t="s">
        <v>7149</v>
      </c>
      <c r="M1559" s="91" t="str">
        <f>+IFERROR(VLOOKUP($K1559,'[2]NHÂN VIÊN'!$H:$I,2,0),"")</f>
        <v>Dương Thị Kim Hồng</v>
      </c>
      <c r="N1559" s="92" t="s">
        <v>1837</v>
      </c>
      <c r="O1559" s="82"/>
    </row>
    <row r="1560" spans="1:15" hidden="1" x14ac:dyDescent="0.25">
      <c r="A1560" s="90" t="s">
        <v>13145</v>
      </c>
      <c r="B1560" s="89" t="s">
        <v>13066</v>
      </c>
      <c r="C1560" s="90" t="s">
        <v>13146</v>
      </c>
      <c r="D1560" s="90" t="s">
        <v>13147</v>
      </c>
      <c r="E1560" s="90" t="s">
        <v>13069</v>
      </c>
      <c r="F1560" s="90" t="s">
        <v>7527</v>
      </c>
      <c r="G1560" s="90" t="s">
        <v>7402</v>
      </c>
      <c r="H1560" s="91" t="s">
        <v>7411</v>
      </c>
      <c r="I1560" s="91" t="str">
        <f>+IFERROR(VLOOKUP($H1560,'[2]NHÂN VIÊN'!$B:$C,2,0),"")</f>
        <v>Nguyễn Văn Vinh</v>
      </c>
      <c r="J1560" s="91" t="str">
        <f t="shared" si="28"/>
        <v>KF</v>
      </c>
      <c r="K1560" s="91" t="s">
        <v>7149</v>
      </c>
      <c r="L1560" s="91" t="s">
        <v>7149</v>
      </c>
      <c r="M1560" s="91" t="str">
        <f>+IFERROR(VLOOKUP($K1560,'[2]NHÂN VIÊN'!$H:$I,2,0),"")</f>
        <v>Dương Thị Kim Hồng</v>
      </c>
      <c r="N1560" s="92" t="s">
        <v>1837</v>
      </c>
      <c r="O1560" s="82"/>
    </row>
    <row r="1561" spans="1:15" hidden="1" x14ac:dyDescent="0.25">
      <c r="A1561" s="90" t="s">
        <v>13148</v>
      </c>
      <c r="B1561" s="89" t="s">
        <v>13066</v>
      </c>
      <c r="C1561" s="90" t="s">
        <v>13149</v>
      </c>
      <c r="D1561" s="90" t="s">
        <v>13150</v>
      </c>
      <c r="E1561" s="90" t="s">
        <v>13069</v>
      </c>
      <c r="F1561" s="90" t="s">
        <v>7401</v>
      </c>
      <c r="G1561" s="90" t="s">
        <v>7402</v>
      </c>
      <c r="H1561" s="91" t="s">
        <v>7403</v>
      </c>
      <c r="I1561" s="91" t="str">
        <f>+IFERROR(VLOOKUP($H1561,'[2]NHÂN VIÊN'!$B:$C,2,0),"")</f>
        <v>Hứa Thị Ngọc Thơ</v>
      </c>
      <c r="J1561" s="91" t="str">
        <f t="shared" si="28"/>
        <v>KF</v>
      </c>
      <c r="K1561" s="91" t="s">
        <v>7149</v>
      </c>
      <c r="L1561" s="91" t="s">
        <v>7149</v>
      </c>
      <c r="M1561" s="91" t="str">
        <f>+IFERROR(VLOOKUP($K1561,'[2]NHÂN VIÊN'!$H:$I,2,0),"")</f>
        <v>Dương Thị Kim Hồng</v>
      </c>
      <c r="N1561" s="92" t="s">
        <v>1837</v>
      </c>
      <c r="O1561" s="82"/>
    </row>
    <row r="1562" spans="1:15" hidden="1" x14ac:dyDescent="0.25">
      <c r="A1562" s="90" t="s">
        <v>13151</v>
      </c>
      <c r="B1562" s="89" t="s">
        <v>13066</v>
      </c>
      <c r="C1562" s="90" t="s">
        <v>13152</v>
      </c>
      <c r="D1562" s="90" t="s">
        <v>13153</v>
      </c>
      <c r="E1562" s="90" t="s">
        <v>13069</v>
      </c>
      <c r="F1562" s="90" t="s">
        <v>7442</v>
      </c>
      <c r="G1562" s="90" t="s">
        <v>7402</v>
      </c>
      <c r="H1562" s="91" t="s">
        <v>7403</v>
      </c>
      <c r="I1562" s="91" t="str">
        <f>+IFERROR(VLOOKUP($H1562,'[2]NHÂN VIÊN'!$B:$C,2,0),"")</f>
        <v>Hứa Thị Ngọc Thơ</v>
      </c>
      <c r="J1562" s="91" t="str">
        <f t="shared" si="28"/>
        <v>KF</v>
      </c>
      <c r="K1562" s="91" t="s">
        <v>7149</v>
      </c>
      <c r="L1562" s="91" t="s">
        <v>7149</v>
      </c>
      <c r="M1562" s="91" t="str">
        <f>+IFERROR(VLOOKUP($K1562,'[2]NHÂN VIÊN'!$H:$I,2,0),"")</f>
        <v>Dương Thị Kim Hồng</v>
      </c>
      <c r="N1562" s="92" t="s">
        <v>1837</v>
      </c>
      <c r="O1562" s="82"/>
    </row>
    <row r="1563" spans="1:15" hidden="1" x14ac:dyDescent="0.25">
      <c r="A1563" s="90" t="s">
        <v>13154</v>
      </c>
      <c r="B1563" s="89" t="s">
        <v>13066</v>
      </c>
      <c r="C1563" s="90" t="s">
        <v>13155</v>
      </c>
      <c r="D1563" s="90" t="s">
        <v>13156</v>
      </c>
      <c r="E1563" s="90" t="s">
        <v>13069</v>
      </c>
      <c r="F1563" s="90" t="s">
        <v>7472</v>
      </c>
      <c r="G1563" s="90" t="s">
        <v>7402</v>
      </c>
      <c r="H1563" s="91" t="s">
        <v>7436</v>
      </c>
      <c r="I1563" s="91" t="str">
        <f>+IFERROR(VLOOKUP($H1563,'[2]NHÂN VIÊN'!$B:$C,2,0),"")</f>
        <v>Nguyễn Quốc Thái</v>
      </c>
      <c r="J1563" s="91" t="str">
        <f t="shared" si="28"/>
        <v>KF</v>
      </c>
      <c r="K1563" s="91" t="s">
        <v>7149</v>
      </c>
      <c r="L1563" s="91" t="s">
        <v>7149</v>
      </c>
      <c r="M1563" s="91" t="str">
        <f>+IFERROR(VLOOKUP($K1563,'[2]NHÂN VIÊN'!$H:$I,2,0),"")</f>
        <v>Dương Thị Kim Hồng</v>
      </c>
      <c r="N1563" s="92" t="s">
        <v>1837</v>
      </c>
      <c r="O1563" s="82"/>
    </row>
    <row r="1564" spans="1:15" hidden="1" x14ac:dyDescent="0.25">
      <c r="A1564" s="90" t="s">
        <v>13157</v>
      </c>
      <c r="B1564" s="89" t="s">
        <v>13066</v>
      </c>
      <c r="C1564" s="90" t="s">
        <v>13158</v>
      </c>
      <c r="D1564" s="90" t="s">
        <v>13159</v>
      </c>
      <c r="E1564" s="90" t="s">
        <v>13069</v>
      </c>
      <c r="F1564" s="90" t="s">
        <v>7490</v>
      </c>
      <c r="G1564" s="90" t="s">
        <v>7402</v>
      </c>
      <c r="H1564" s="91" t="s">
        <v>7418</v>
      </c>
      <c r="I1564" s="91" t="str">
        <f>+IFERROR(VLOOKUP($H1564,'[2]NHÂN VIÊN'!$B:$C,2,0),"")</f>
        <v>Trần Hạo Nhị</v>
      </c>
      <c r="J1564" s="91" t="str">
        <f t="shared" si="28"/>
        <v>KF</v>
      </c>
      <c r="K1564" s="91" t="s">
        <v>7149</v>
      </c>
      <c r="L1564" s="91" t="s">
        <v>7149</v>
      </c>
      <c r="M1564" s="91" t="str">
        <f>+IFERROR(VLOOKUP($K1564,'[2]NHÂN VIÊN'!$H:$I,2,0),"")</f>
        <v>Dương Thị Kim Hồng</v>
      </c>
      <c r="N1564" s="92" t="s">
        <v>1837</v>
      </c>
      <c r="O1564" s="82"/>
    </row>
    <row r="1565" spans="1:15" hidden="1" x14ac:dyDescent="0.25">
      <c r="A1565" s="90" t="s">
        <v>13160</v>
      </c>
      <c r="B1565" s="89" t="s">
        <v>13066</v>
      </c>
      <c r="C1565" s="90" t="s">
        <v>13161</v>
      </c>
      <c r="D1565" s="90" t="s">
        <v>13162</v>
      </c>
      <c r="E1565" s="90" t="s">
        <v>13069</v>
      </c>
      <c r="F1565" s="90" t="s">
        <v>7401</v>
      </c>
      <c r="G1565" s="90" t="s">
        <v>7402</v>
      </c>
      <c r="H1565" s="91" t="s">
        <v>7403</v>
      </c>
      <c r="I1565" s="91" t="str">
        <f>+IFERROR(VLOOKUP($H1565,'[2]NHÂN VIÊN'!$B:$C,2,0),"")</f>
        <v>Hứa Thị Ngọc Thơ</v>
      </c>
      <c r="J1565" s="91" t="str">
        <f t="shared" si="28"/>
        <v>KF</v>
      </c>
      <c r="K1565" s="91" t="s">
        <v>7149</v>
      </c>
      <c r="L1565" s="91" t="s">
        <v>7149</v>
      </c>
      <c r="M1565" s="91" t="str">
        <f>+IFERROR(VLOOKUP($K1565,'[2]NHÂN VIÊN'!$H:$I,2,0),"")</f>
        <v>Dương Thị Kim Hồng</v>
      </c>
      <c r="N1565" s="92" t="s">
        <v>1837</v>
      </c>
      <c r="O1565" s="82"/>
    </row>
    <row r="1566" spans="1:15" hidden="1" x14ac:dyDescent="0.25">
      <c r="A1566" s="90" t="s">
        <v>13163</v>
      </c>
      <c r="B1566" s="89" t="s">
        <v>13066</v>
      </c>
      <c r="C1566" s="90" t="s">
        <v>13164</v>
      </c>
      <c r="D1566" s="90" t="s">
        <v>13165</v>
      </c>
      <c r="E1566" s="90" t="s">
        <v>13069</v>
      </c>
      <c r="F1566" s="90" t="s">
        <v>9474</v>
      </c>
      <c r="G1566" s="90" t="s">
        <v>7402</v>
      </c>
      <c r="H1566" s="91" t="s">
        <v>7411</v>
      </c>
      <c r="I1566" s="91" t="str">
        <f>+IFERROR(VLOOKUP($H1566,'[2]NHÂN VIÊN'!$B:$C,2,0),"")</f>
        <v>Nguyễn Văn Vinh</v>
      </c>
      <c r="J1566" s="91" t="str">
        <f t="shared" si="28"/>
        <v>KF</v>
      </c>
      <c r="K1566" s="91" t="s">
        <v>7149</v>
      </c>
      <c r="L1566" s="91" t="s">
        <v>7149</v>
      </c>
      <c r="M1566" s="91" t="str">
        <f>+IFERROR(VLOOKUP($K1566,'[2]NHÂN VIÊN'!$H:$I,2,0),"")</f>
        <v>Dương Thị Kim Hồng</v>
      </c>
      <c r="N1566" s="92" t="s">
        <v>1837</v>
      </c>
      <c r="O1566" s="82"/>
    </row>
    <row r="1567" spans="1:15" hidden="1" x14ac:dyDescent="0.25">
      <c r="A1567" s="90" t="s">
        <v>13166</v>
      </c>
      <c r="B1567" s="89" t="s">
        <v>13066</v>
      </c>
      <c r="C1567" s="90" t="s">
        <v>13167</v>
      </c>
      <c r="D1567" s="90" t="s">
        <v>13168</v>
      </c>
      <c r="E1567" s="90" t="s">
        <v>13069</v>
      </c>
      <c r="F1567" s="90" t="s">
        <v>7938</v>
      </c>
      <c r="G1567" s="90" t="s">
        <v>7402</v>
      </c>
      <c r="H1567" s="91" t="s">
        <v>7436</v>
      </c>
      <c r="I1567" s="91" t="str">
        <f>+IFERROR(VLOOKUP($H1567,'[2]NHÂN VIÊN'!$B:$C,2,0),"")</f>
        <v>Nguyễn Quốc Thái</v>
      </c>
      <c r="J1567" s="91" t="str">
        <f t="shared" si="28"/>
        <v>KF</v>
      </c>
      <c r="K1567" s="91" t="s">
        <v>7149</v>
      </c>
      <c r="L1567" s="91" t="s">
        <v>7149</v>
      </c>
      <c r="M1567" s="91" t="str">
        <f>+IFERROR(VLOOKUP($K1567,'[2]NHÂN VIÊN'!$H:$I,2,0),"")</f>
        <v>Dương Thị Kim Hồng</v>
      </c>
      <c r="N1567" s="92" t="s">
        <v>1837</v>
      </c>
      <c r="O1567" s="82"/>
    </row>
    <row r="1568" spans="1:15" hidden="1" x14ac:dyDescent="0.25">
      <c r="A1568" s="90" t="s">
        <v>13169</v>
      </c>
      <c r="B1568" s="89" t="s">
        <v>13066</v>
      </c>
      <c r="C1568" s="90" t="s">
        <v>13170</v>
      </c>
      <c r="D1568" s="90" t="s">
        <v>13171</v>
      </c>
      <c r="E1568" s="90" t="s">
        <v>13069</v>
      </c>
      <c r="F1568" s="90" t="s">
        <v>9474</v>
      </c>
      <c r="G1568" s="90" t="s">
        <v>7402</v>
      </c>
      <c r="H1568" s="91" t="s">
        <v>7411</v>
      </c>
      <c r="I1568" s="91" t="str">
        <f>+IFERROR(VLOOKUP($H1568,'[2]NHÂN VIÊN'!$B:$C,2,0),"")</f>
        <v>Nguyễn Văn Vinh</v>
      </c>
      <c r="J1568" s="91" t="str">
        <f t="shared" si="28"/>
        <v>KF</v>
      </c>
      <c r="K1568" s="91" t="s">
        <v>7149</v>
      </c>
      <c r="L1568" s="91" t="s">
        <v>7149</v>
      </c>
      <c r="M1568" s="91" t="str">
        <f>+IFERROR(VLOOKUP($K1568,'[2]NHÂN VIÊN'!$H:$I,2,0),"")</f>
        <v>Dương Thị Kim Hồng</v>
      </c>
      <c r="N1568" s="92" t="s">
        <v>1837</v>
      </c>
      <c r="O1568" s="82"/>
    </row>
    <row r="1569" spans="1:15" hidden="1" x14ac:dyDescent="0.25">
      <c r="A1569" s="90" t="s">
        <v>13172</v>
      </c>
      <c r="B1569" s="89" t="s">
        <v>13066</v>
      </c>
      <c r="C1569" s="90" t="s">
        <v>13173</v>
      </c>
      <c r="D1569" s="90" t="s">
        <v>13174</v>
      </c>
      <c r="E1569" s="90" t="s">
        <v>13069</v>
      </c>
      <c r="F1569" s="90" t="s">
        <v>7435</v>
      </c>
      <c r="G1569" s="90" t="s">
        <v>7402</v>
      </c>
      <c r="H1569" s="91" t="s">
        <v>7436</v>
      </c>
      <c r="I1569" s="91" t="str">
        <f>+IFERROR(VLOOKUP($H1569,'[2]NHÂN VIÊN'!$B:$C,2,0),"")</f>
        <v>Nguyễn Quốc Thái</v>
      </c>
      <c r="J1569" s="91" t="str">
        <f t="shared" si="28"/>
        <v>KF</v>
      </c>
      <c r="K1569" s="91" t="s">
        <v>7149</v>
      </c>
      <c r="L1569" s="91" t="s">
        <v>7149</v>
      </c>
      <c r="M1569" s="91" t="str">
        <f>+IFERROR(VLOOKUP($K1569,'[2]NHÂN VIÊN'!$H:$I,2,0),"")</f>
        <v>Dương Thị Kim Hồng</v>
      </c>
      <c r="N1569" s="92" t="s">
        <v>1837</v>
      </c>
      <c r="O1569" s="82"/>
    </row>
    <row r="1570" spans="1:15" hidden="1" x14ac:dyDescent="0.25">
      <c r="A1570" s="90" t="s">
        <v>13175</v>
      </c>
      <c r="B1570" s="89" t="s">
        <v>13066</v>
      </c>
      <c r="C1570" s="90" t="s">
        <v>13176</v>
      </c>
      <c r="D1570" s="90" t="s">
        <v>13177</v>
      </c>
      <c r="E1570" s="90" t="s">
        <v>13069</v>
      </c>
      <c r="F1570" s="90" t="s">
        <v>7519</v>
      </c>
      <c r="G1570" s="90" t="s">
        <v>7402</v>
      </c>
      <c r="H1570" s="91" t="s">
        <v>7418</v>
      </c>
      <c r="I1570" s="91" t="str">
        <f>+IFERROR(VLOOKUP($H1570,'[2]NHÂN VIÊN'!$B:$C,2,0),"")</f>
        <v>Trần Hạo Nhị</v>
      </c>
      <c r="J1570" s="91" t="str">
        <f t="shared" si="28"/>
        <v>KF</v>
      </c>
      <c r="K1570" s="91" t="s">
        <v>7149</v>
      </c>
      <c r="L1570" s="91" t="s">
        <v>7149</v>
      </c>
      <c r="M1570" s="91" t="str">
        <f>+IFERROR(VLOOKUP($K1570,'[2]NHÂN VIÊN'!$H:$I,2,0),"")</f>
        <v>Dương Thị Kim Hồng</v>
      </c>
      <c r="N1570" s="92" t="s">
        <v>1837</v>
      </c>
      <c r="O1570" s="82"/>
    </row>
    <row r="1571" spans="1:15" hidden="1" x14ac:dyDescent="0.25">
      <c r="A1571" s="90" t="s">
        <v>13178</v>
      </c>
      <c r="B1571" s="89" t="s">
        <v>13066</v>
      </c>
      <c r="C1571" s="90" t="s">
        <v>13179</v>
      </c>
      <c r="D1571" s="90" t="s">
        <v>13180</v>
      </c>
      <c r="E1571" s="90" t="s">
        <v>13069</v>
      </c>
      <c r="F1571" s="90" t="s">
        <v>7401</v>
      </c>
      <c r="G1571" s="90" t="s">
        <v>7402</v>
      </c>
      <c r="H1571" s="91" t="s">
        <v>7403</v>
      </c>
      <c r="I1571" s="91" t="str">
        <f>+IFERROR(VLOOKUP($H1571,'[2]NHÂN VIÊN'!$B:$C,2,0),"")</f>
        <v>Hứa Thị Ngọc Thơ</v>
      </c>
      <c r="J1571" s="91" t="str">
        <f t="shared" si="28"/>
        <v>KF</v>
      </c>
      <c r="K1571" s="91" t="s">
        <v>7149</v>
      </c>
      <c r="L1571" s="91" t="s">
        <v>7149</v>
      </c>
      <c r="M1571" s="91" t="str">
        <f>+IFERROR(VLOOKUP($K1571,'[2]NHÂN VIÊN'!$H:$I,2,0),"")</f>
        <v>Dương Thị Kim Hồng</v>
      </c>
      <c r="N1571" s="92" t="s">
        <v>1837</v>
      </c>
      <c r="O1571" s="82"/>
    </row>
    <row r="1572" spans="1:15" hidden="1" x14ac:dyDescent="0.25">
      <c r="A1572" s="90" t="s">
        <v>13181</v>
      </c>
      <c r="B1572" s="89" t="s">
        <v>13066</v>
      </c>
      <c r="C1572" s="90" t="s">
        <v>13182</v>
      </c>
      <c r="D1572" s="90" t="s">
        <v>13183</v>
      </c>
      <c r="E1572" s="90" t="s">
        <v>13069</v>
      </c>
      <c r="F1572" s="90" t="s">
        <v>7903</v>
      </c>
      <c r="G1572" s="90" t="s">
        <v>7402</v>
      </c>
      <c r="H1572" s="91" t="s">
        <v>7436</v>
      </c>
      <c r="I1572" s="91" t="str">
        <f>+IFERROR(VLOOKUP($H1572,'[2]NHÂN VIÊN'!$B:$C,2,0),"")</f>
        <v>Nguyễn Quốc Thái</v>
      </c>
      <c r="J1572" s="91" t="str">
        <f t="shared" si="28"/>
        <v>KF</v>
      </c>
      <c r="K1572" s="91" t="s">
        <v>7149</v>
      </c>
      <c r="L1572" s="91" t="s">
        <v>7149</v>
      </c>
      <c r="M1572" s="91" t="str">
        <f>+IFERROR(VLOOKUP($K1572,'[2]NHÂN VIÊN'!$H:$I,2,0),"")</f>
        <v>Dương Thị Kim Hồng</v>
      </c>
      <c r="N1572" s="92" t="s">
        <v>1837</v>
      </c>
      <c r="O1572" s="82"/>
    </row>
    <row r="1573" spans="1:15" hidden="1" x14ac:dyDescent="0.25">
      <c r="A1573" s="90" t="s">
        <v>13184</v>
      </c>
      <c r="B1573" s="89" t="s">
        <v>13066</v>
      </c>
      <c r="C1573" s="90" t="s">
        <v>13185</v>
      </c>
      <c r="D1573" s="90" t="s">
        <v>13186</v>
      </c>
      <c r="E1573" s="90" t="s">
        <v>13069</v>
      </c>
      <c r="F1573" s="90" t="s">
        <v>7401</v>
      </c>
      <c r="G1573" s="90" t="s">
        <v>7402</v>
      </c>
      <c r="H1573" s="91" t="s">
        <v>7403</v>
      </c>
      <c r="I1573" s="91" t="str">
        <f>+IFERROR(VLOOKUP($H1573,'[2]NHÂN VIÊN'!$B:$C,2,0),"")</f>
        <v>Hứa Thị Ngọc Thơ</v>
      </c>
      <c r="J1573" s="91" t="str">
        <f t="shared" si="28"/>
        <v>KF</v>
      </c>
      <c r="K1573" s="91" t="s">
        <v>7149</v>
      </c>
      <c r="L1573" s="91" t="s">
        <v>7149</v>
      </c>
      <c r="M1573" s="91" t="str">
        <f>+IFERROR(VLOOKUP($K1573,'[2]NHÂN VIÊN'!$H:$I,2,0),"")</f>
        <v>Dương Thị Kim Hồng</v>
      </c>
      <c r="N1573" s="92" t="s">
        <v>1837</v>
      </c>
      <c r="O1573" s="82"/>
    </row>
    <row r="1574" spans="1:15" hidden="1" x14ac:dyDescent="0.25">
      <c r="A1574" s="90" t="s">
        <v>13187</v>
      </c>
      <c r="B1574" s="89" t="s">
        <v>13066</v>
      </c>
      <c r="C1574" s="90" t="s">
        <v>13188</v>
      </c>
      <c r="D1574" s="90" t="s">
        <v>13189</v>
      </c>
      <c r="E1574" s="90" t="s">
        <v>13069</v>
      </c>
      <c r="F1574" s="90" t="s">
        <v>7903</v>
      </c>
      <c r="G1574" s="90" t="s">
        <v>7402</v>
      </c>
      <c r="H1574" s="91" t="s">
        <v>7436</v>
      </c>
      <c r="I1574" s="91" t="str">
        <f>+IFERROR(VLOOKUP($H1574,'[2]NHÂN VIÊN'!$B:$C,2,0),"")</f>
        <v>Nguyễn Quốc Thái</v>
      </c>
      <c r="J1574" s="91" t="str">
        <f t="shared" si="28"/>
        <v>KF</v>
      </c>
      <c r="K1574" s="91" t="s">
        <v>7149</v>
      </c>
      <c r="L1574" s="91" t="s">
        <v>7149</v>
      </c>
      <c r="M1574" s="91" t="str">
        <f>+IFERROR(VLOOKUP($K1574,'[2]NHÂN VIÊN'!$H:$I,2,0),"")</f>
        <v>Dương Thị Kim Hồng</v>
      </c>
      <c r="N1574" s="92" t="s">
        <v>1837</v>
      </c>
      <c r="O1574" s="82"/>
    </row>
    <row r="1575" spans="1:15" hidden="1" x14ac:dyDescent="0.25">
      <c r="A1575" s="90" t="s">
        <v>13190</v>
      </c>
      <c r="B1575" s="89" t="s">
        <v>13066</v>
      </c>
      <c r="C1575" s="90" t="s">
        <v>13191</v>
      </c>
      <c r="D1575" s="90" t="s">
        <v>13192</v>
      </c>
      <c r="E1575" s="90" t="s">
        <v>13069</v>
      </c>
      <c r="F1575" s="90" t="s">
        <v>7442</v>
      </c>
      <c r="G1575" s="90" t="s">
        <v>7402</v>
      </c>
      <c r="H1575" s="91" t="s">
        <v>7403</v>
      </c>
      <c r="I1575" s="91" t="str">
        <f>+IFERROR(VLOOKUP($H1575,'[2]NHÂN VIÊN'!$B:$C,2,0),"")</f>
        <v>Hứa Thị Ngọc Thơ</v>
      </c>
      <c r="J1575" s="91" t="str">
        <f t="shared" si="28"/>
        <v>KF</v>
      </c>
      <c r="K1575" s="91" t="s">
        <v>7149</v>
      </c>
      <c r="L1575" s="91" t="s">
        <v>7149</v>
      </c>
      <c r="M1575" s="91" t="str">
        <f>+IFERROR(VLOOKUP($K1575,'[2]NHÂN VIÊN'!$H:$I,2,0),"")</f>
        <v>Dương Thị Kim Hồng</v>
      </c>
      <c r="N1575" s="92" t="s">
        <v>1837</v>
      </c>
      <c r="O1575" s="82"/>
    </row>
    <row r="1576" spans="1:15" hidden="1" x14ac:dyDescent="0.25">
      <c r="A1576" s="90" t="s">
        <v>13193</v>
      </c>
      <c r="B1576" s="89" t="s">
        <v>13066</v>
      </c>
      <c r="C1576" s="90" t="s">
        <v>13194</v>
      </c>
      <c r="D1576" s="90" t="s">
        <v>13195</v>
      </c>
      <c r="E1576" s="90" t="s">
        <v>13069</v>
      </c>
      <c r="F1576" s="90" t="s">
        <v>7401</v>
      </c>
      <c r="G1576" s="90" t="s">
        <v>7402</v>
      </c>
      <c r="H1576" s="91" t="s">
        <v>7403</v>
      </c>
      <c r="I1576" s="91" t="str">
        <f>+IFERROR(VLOOKUP($H1576,'[2]NHÂN VIÊN'!$B:$C,2,0),"")</f>
        <v>Hứa Thị Ngọc Thơ</v>
      </c>
      <c r="J1576" s="91" t="str">
        <f t="shared" si="28"/>
        <v>KF</v>
      </c>
      <c r="K1576" s="91" t="s">
        <v>7149</v>
      </c>
      <c r="L1576" s="91" t="s">
        <v>7149</v>
      </c>
      <c r="M1576" s="91" t="str">
        <f>+IFERROR(VLOOKUP($K1576,'[2]NHÂN VIÊN'!$H:$I,2,0),"")</f>
        <v>Dương Thị Kim Hồng</v>
      </c>
      <c r="N1576" s="92" t="s">
        <v>1837</v>
      </c>
      <c r="O1576" s="82"/>
    </row>
    <row r="1577" spans="1:15" hidden="1" x14ac:dyDescent="0.25">
      <c r="A1577" s="90" t="s">
        <v>13196</v>
      </c>
      <c r="B1577" s="89" t="s">
        <v>13066</v>
      </c>
      <c r="C1577" s="90" t="s">
        <v>13197</v>
      </c>
      <c r="D1577" s="90" t="s">
        <v>13198</v>
      </c>
      <c r="E1577" s="90" t="s">
        <v>13069</v>
      </c>
      <c r="F1577" s="90" t="s">
        <v>7442</v>
      </c>
      <c r="G1577" s="90" t="s">
        <v>7402</v>
      </c>
      <c r="H1577" s="91" t="s">
        <v>7403</v>
      </c>
      <c r="I1577" s="91" t="str">
        <f>+IFERROR(VLOOKUP($H1577,'[2]NHÂN VIÊN'!$B:$C,2,0),"")</f>
        <v>Hứa Thị Ngọc Thơ</v>
      </c>
      <c r="J1577" s="91" t="str">
        <f t="shared" si="28"/>
        <v>KF</v>
      </c>
      <c r="K1577" s="91" t="s">
        <v>7149</v>
      </c>
      <c r="L1577" s="91" t="s">
        <v>7149</v>
      </c>
      <c r="M1577" s="91" t="str">
        <f>+IFERROR(VLOOKUP($K1577,'[2]NHÂN VIÊN'!$H:$I,2,0),"")</f>
        <v>Dương Thị Kim Hồng</v>
      </c>
      <c r="N1577" s="92" t="s">
        <v>1837</v>
      </c>
      <c r="O1577" s="82"/>
    </row>
    <row r="1578" spans="1:15" hidden="1" x14ac:dyDescent="0.25">
      <c r="A1578" s="90" t="s">
        <v>13199</v>
      </c>
      <c r="B1578" s="89" t="s">
        <v>13066</v>
      </c>
      <c r="C1578" s="90" t="s">
        <v>13200</v>
      </c>
      <c r="D1578" s="90" t="s">
        <v>13201</v>
      </c>
      <c r="E1578" s="90" t="s">
        <v>13069</v>
      </c>
      <c r="F1578" s="90" t="s">
        <v>7459</v>
      </c>
      <c r="G1578" s="90" t="s">
        <v>7402</v>
      </c>
      <c r="H1578" s="91" t="s">
        <v>7403</v>
      </c>
      <c r="I1578" s="91" t="str">
        <f>+IFERROR(VLOOKUP($H1578,'[2]NHÂN VIÊN'!$B:$C,2,0),"")</f>
        <v>Hứa Thị Ngọc Thơ</v>
      </c>
      <c r="J1578" s="91" t="str">
        <f t="shared" si="28"/>
        <v>KF</v>
      </c>
      <c r="K1578" s="91" t="s">
        <v>7149</v>
      </c>
      <c r="L1578" s="91" t="s">
        <v>7149</v>
      </c>
      <c r="M1578" s="91" t="str">
        <f>+IFERROR(VLOOKUP($K1578,'[2]NHÂN VIÊN'!$H:$I,2,0),"")</f>
        <v>Dương Thị Kim Hồng</v>
      </c>
      <c r="N1578" s="92" t="s">
        <v>1837</v>
      </c>
      <c r="O1578" s="82"/>
    </row>
    <row r="1579" spans="1:15" hidden="1" x14ac:dyDescent="0.25">
      <c r="A1579" s="90" t="s">
        <v>13202</v>
      </c>
      <c r="B1579" s="89" t="s">
        <v>13066</v>
      </c>
      <c r="C1579" s="90" t="s">
        <v>13203</v>
      </c>
      <c r="D1579" s="90" t="s">
        <v>13204</v>
      </c>
      <c r="E1579" s="90" t="s">
        <v>13069</v>
      </c>
      <c r="F1579" s="90" t="s">
        <v>7490</v>
      </c>
      <c r="G1579" s="90" t="s">
        <v>7402</v>
      </c>
      <c r="H1579" s="91" t="s">
        <v>7418</v>
      </c>
      <c r="I1579" s="91" t="str">
        <f>+IFERROR(VLOOKUP($H1579,'[2]NHÂN VIÊN'!$B:$C,2,0),"")</f>
        <v>Trần Hạo Nhị</v>
      </c>
      <c r="J1579" s="91" t="str">
        <f t="shared" si="28"/>
        <v>KF</v>
      </c>
      <c r="K1579" s="91" t="s">
        <v>7149</v>
      </c>
      <c r="L1579" s="91" t="s">
        <v>7149</v>
      </c>
      <c r="M1579" s="91" t="str">
        <f>+IFERROR(VLOOKUP($K1579,'[2]NHÂN VIÊN'!$H:$I,2,0),"")</f>
        <v>Dương Thị Kim Hồng</v>
      </c>
      <c r="N1579" s="92" t="s">
        <v>1837</v>
      </c>
      <c r="O1579" s="82"/>
    </row>
    <row r="1580" spans="1:15" hidden="1" x14ac:dyDescent="0.25">
      <c r="A1580" s="90" t="s">
        <v>13205</v>
      </c>
      <c r="B1580" s="89" t="s">
        <v>13066</v>
      </c>
      <c r="C1580" s="90" t="s">
        <v>13206</v>
      </c>
      <c r="D1580" s="90" t="s">
        <v>13207</v>
      </c>
      <c r="E1580" s="90" t="s">
        <v>13069</v>
      </c>
      <c r="F1580" s="90" t="s">
        <v>7442</v>
      </c>
      <c r="G1580" s="90" t="s">
        <v>7402</v>
      </c>
      <c r="H1580" s="91" t="s">
        <v>7403</v>
      </c>
      <c r="I1580" s="91" t="str">
        <f>+IFERROR(VLOOKUP($H1580,'[2]NHÂN VIÊN'!$B:$C,2,0),"")</f>
        <v>Hứa Thị Ngọc Thơ</v>
      </c>
      <c r="J1580" s="91" t="str">
        <f t="shared" si="28"/>
        <v>KF</v>
      </c>
      <c r="K1580" s="91" t="s">
        <v>7149</v>
      </c>
      <c r="L1580" s="91" t="s">
        <v>7149</v>
      </c>
      <c r="M1580" s="91" t="str">
        <f>+IFERROR(VLOOKUP($K1580,'[2]NHÂN VIÊN'!$H:$I,2,0),"")</f>
        <v>Dương Thị Kim Hồng</v>
      </c>
      <c r="N1580" s="92" t="s">
        <v>1837</v>
      </c>
      <c r="O1580" s="82"/>
    </row>
    <row r="1581" spans="1:15" hidden="1" x14ac:dyDescent="0.25">
      <c r="A1581" s="90" t="s">
        <v>13208</v>
      </c>
      <c r="B1581" s="89" t="s">
        <v>13066</v>
      </c>
      <c r="C1581" s="90" t="s">
        <v>13209</v>
      </c>
      <c r="D1581" s="90" t="s">
        <v>13210</v>
      </c>
      <c r="E1581" s="90" t="s">
        <v>13069</v>
      </c>
      <c r="F1581" s="90" t="s">
        <v>7499</v>
      </c>
      <c r="G1581" s="90" t="s">
        <v>7402</v>
      </c>
      <c r="H1581" s="91" t="s">
        <v>7436</v>
      </c>
      <c r="I1581" s="91" t="str">
        <f>+IFERROR(VLOOKUP($H1581,'[2]NHÂN VIÊN'!$B:$C,2,0),"")</f>
        <v>Nguyễn Quốc Thái</v>
      </c>
      <c r="J1581" s="91" t="str">
        <f t="shared" si="28"/>
        <v>KF</v>
      </c>
      <c r="K1581" s="91" t="s">
        <v>7149</v>
      </c>
      <c r="L1581" s="91" t="s">
        <v>7149</v>
      </c>
      <c r="M1581" s="91" t="str">
        <f>+IFERROR(VLOOKUP($K1581,'[2]NHÂN VIÊN'!$H:$I,2,0),"")</f>
        <v>Dương Thị Kim Hồng</v>
      </c>
      <c r="N1581" s="92" t="s">
        <v>1837</v>
      </c>
      <c r="O1581" s="82"/>
    </row>
    <row r="1582" spans="1:15" hidden="1" x14ac:dyDescent="0.25">
      <c r="A1582" s="90" t="s">
        <v>13211</v>
      </c>
      <c r="B1582" s="89" t="s">
        <v>13066</v>
      </c>
      <c r="C1582" s="90" t="s">
        <v>13212</v>
      </c>
      <c r="D1582" s="90" t="s">
        <v>13213</v>
      </c>
      <c r="E1582" s="90" t="s">
        <v>13069</v>
      </c>
      <c r="F1582" s="90" t="s">
        <v>7401</v>
      </c>
      <c r="G1582" s="90" t="s">
        <v>7402</v>
      </c>
      <c r="H1582" s="91" t="s">
        <v>7403</v>
      </c>
      <c r="I1582" s="91" t="str">
        <f>+IFERROR(VLOOKUP($H1582,'[2]NHÂN VIÊN'!$B:$C,2,0),"")</f>
        <v>Hứa Thị Ngọc Thơ</v>
      </c>
      <c r="J1582" s="91" t="str">
        <f t="shared" si="28"/>
        <v>KF</v>
      </c>
      <c r="K1582" s="91" t="s">
        <v>7149</v>
      </c>
      <c r="L1582" s="91" t="s">
        <v>7149</v>
      </c>
      <c r="M1582" s="91" t="str">
        <f>+IFERROR(VLOOKUP($K1582,'[2]NHÂN VIÊN'!$H:$I,2,0),"")</f>
        <v>Dương Thị Kim Hồng</v>
      </c>
      <c r="N1582" s="92" t="s">
        <v>1837</v>
      </c>
      <c r="O1582" s="82"/>
    </row>
    <row r="1583" spans="1:15" hidden="1" x14ac:dyDescent="0.25">
      <c r="A1583" s="90" t="s">
        <v>13214</v>
      </c>
      <c r="B1583" s="89" t="s">
        <v>13066</v>
      </c>
      <c r="C1583" s="90" t="s">
        <v>13215</v>
      </c>
      <c r="D1583" s="90" t="s">
        <v>13216</v>
      </c>
      <c r="E1583" s="90" t="s">
        <v>13069</v>
      </c>
      <c r="F1583" s="90" t="s">
        <v>7903</v>
      </c>
      <c r="G1583" s="90" t="s">
        <v>7402</v>
      </c>
      <c r="H1583" s="91" t="s">
        <v>7436</v>
      </c>
      <c r="I1583" s="91" t="str">
        <f>+IFERROR(VLOOKUP($H1583,'[2]NHÂN VIÊN'!$B:$C,2,0),"")</f>
        <v>Nguyễn Quốc Thái</v>
      </c>
      <c r="J1583" s="91" t="str">
        <f t="shared" si="28"/>
        <v>KF</v>
      </c>
      <c r="K1583" s="91" t="s">
        <v>7149</v>
      </c>
      <c r="L1583" s="91" t="s">
        <v>7149</v>
      </c>
      <c r="M1583" s="91" t="str">
        <f>+IFERROR(VLOOKUP($K1583,'[2]NHÂN VIÊN'!$H:$I,2,0),"")</f>
        <v>Dương Thị Kim Hồng</v>
      </c>
      <c r="N1583" s="92" t="s">
        <v>1837</v>
      </c>
      <c r="O1583" s="82"/>
    </row>
    <row r="1584" spans="1:15" hidden="1" x14ac:dyDescent="0.25">
      <c r="A1584" s="90" t="s">
        <v>13217</v>
      </c>
      <c r="B1584" s="89" t="s">
        <v>13066</v>
      </c>
      <c r="C1584" s="90" t="s">
        <v>13218</v>
      </c>
      <c r="D1584" s="90" t="s">
        <v>13219</v>
      </c>
      <c r="E1584" s="90" t="s">
        <v>13069</v>
      </c>
      <c r="F1584" s="90" t="s">
        <v>7938</v>
      </c>
      <c r="G1584" s="90" t="s">
        <v>7402</v>
      </c>
      <c r="H1584" s="91" t="s">
        <v>7436</v>
      </c>
      <c r="I1584" s="91" t="str">
        <f>+IFERROR(VLOOKUP($H1584,'[2]NHÂN VIÊN'!$B:$C,2,0),"")</f>
        <v>Nguyễn Quốc Thái</v>
      </c>
      <c r="J1584" s="91" t="str">
        <f t="shared" si="28"/>
        <v>KF</v>
      </c>
      <c r="K1584" s="91" t="s">
        <v>7149</v>
      </c>
      <c r="L1584" s="91" t="s">
        <v>7149</v>
      </c>
      <c r="M1584" s="91" t="str">
        <f>+IFERROR(VLOOKUP($K1584,'[2]NHÂN VIÊN'!$H:$I,2,0),"")</f>
        <v>Dương Thị Kim Hồng</v>
      </c>
      <c r="N1584" s="92" t="s">
        <v>1837</v>
      </c>
      <c r="O1584" s="82"/>
    </row>
    <row r="1585" spans="1:15" hidden="1" x14ac:dyDescent="0.25">
      <c r="A1585" s="90" t="s">
        <v>13220</v>
      </c>
      <c r="B1585" s="89" t="s">
        <v>13066</v>
      </c>
      <c r="C1585" s="90" t="s">
        <v>13221</v>
      </c>
      <c r="D1585" s="90" t="s">
        <v>13222</v>
      </c>
      <c r="E1585" s="90" t="s">
        <v>13069</v>
      </c>
      <c r="F1585" s="90" t="s">
        <v>7490</v>
      </c>
      <c r="G1585" s="90" t="s">
        <v>7402</v>
      </c>
      <c r="H1585" s="91" t="s">
        <v>7418</v>
      </c>
      <c r="I1585" s="91" t="str">
        <f>+IFERROR(VLOOKUP($H1585,'[2]NHÂN VIÊN'!$B:$C,2,0),"")</f>
        <v>Trần Hạo Nhị</v>
      </c>
      <c r="J1585" s="91" t="str">
        <f t="shared" si="28"/>
        <v>KF</v>
      </c>
      <c r="K1585" s="91" t="s">
        <v>7149</v>
      </c>
      <c r="L1585" s="91" t="s">
        <v>7149</v>
      </c>
      <c r="M1585" s="91" t="str">
        <f>+IFERROR(VLOOKUP($K1585,'[2]NHÂN VIÊN'!$H:$I,2,0),"")</f>
        <v>Dương Thị Kim Hồng</v>
      </c>
      <c r="N1585" s="92" t="s">
        <v>1837</v>
      </c>
      <c r="O1585" s="82"/>
    </row>
    <row r="1586" spans="1:15" hidden="1" x14ac:dyDescent="0.25">
      <c r="A1586" s="90" t="s">
        <v>13223</v>
      </c>
      <c r="B1586" s="89" t="s">
        <v>13066</v>
      </c>
      <c r="C1586" s="90" t="s">
        <v>13224</v>
      </c>
      <c r="D1586" s="90" t="s">
        <v>13225</v>
      </c>
      <c r="E1586" s="90" t="s">
        <v>13069</v>
      </c>
      <c r="F1586" s="90" t="s">
        <v>9474</v>
      </c>
      <c r="G1586" s="90" t="s">
        <v>7402</v>
      </c>
      <c r="H1586" s="91" t="s">
        <v>7411</v>
      </c>
      <c r="I1586" s="91" t="str">
        <f>+IFERROR(VLOOKUP($H1586,'[2]NHÂN VIÊN'!$B:$C,2,0),"")</f>
        <v>Nguyễn Văn Vinh</v>
      </c>
      <c r="J1586" s="91" t="str">
        <f t="shared" si="28"/>
        <v>KF</v>
      </c>
      <c r="K1586" s="91" t="s">
        <v>7149</v>
      </c>
      <c r="L1586" s="91" t="s">
        <v>7149</v>
      </c>
      <c r="M1586" s="91" t="str">
        <f>+IFERROR(VLOOKUP($K1586,'[2]NHÂN VIÊN'!$H:$I,2,0),"")</f>
        <v>Dương Thị Kim Hồng</v>
      </c>
      <c r="N1586" s="92" t="s">
        <v>1837</v>
      </c>
      <c r="O1586" s="82"/>
    </row>
    <row r="1587" spans="1:15" hidden="1" x14ac:dyDescent="0.25">
      <c r="A1587" s="90" t="s">
        <v>13226</v>
      </c>
      <c r="B1587" s="89" t="s">
        <v>13066</v>
      </c>
      <c r="C1587" s="90" t="s">
        <v>13227</v>
      </c>
      <c r="D1587" s="90" t="s">
        <v>13228</v>
      </c>
      <c r="E1587" s="90" t="s">
        <v>13069</v>
      </c>
      <c r="F1587" s="90" t="s">
        <v>7666</v>
      </c>
      <c r="G1587" s="90" t="s">
        <v>7402</v>
      </c>
      <c r="H1587" s="91" t="s">
        <v>7403</v>
      </c>
      <c r="I1587" s="91" t="str">
        <f>+IFERROR(VLOOKUP($H1587,'[2]NHÂN VIÊN'!$B:$C,2,0),"")</f>
        <v>Hứa Thị Ngọc Thơ</v>
      </c>
      <c r="J1587" s="91" t="str">
        <f t="shared" si="28"/>
        <v>KF</v>
      </c>
      <c r="K1587" s="91" t="s">
        <v>7149</v>
      </c>
      <c r="L1587" s="91" t="s">
        <v>7149</v>
      </c>
      <c r="M1587" s="91" t="str">
        <f>+IFERROR(VLOOKUP($K1587,'[2]NHÂN VIÊN'!$H:$I,2,0),"")</f>
        <v>Dương Thị Kim Hồng</v>
      </c>
      <c r="N1587" s="92" t="s">
        <v>1837</v>
      </c>
      <c r="O1587" s="82"/>
    </row>
    <row r="1588" spans="1:15" hidden="1" x14ac:dyDescent="0.25">
      <c r="A1588" s="90" t="s">
        <v>13229</v>
      </c>
      <c r="B1588" s="89" t="s">
        <v>13066</v>
      </c>
      <c r="C1588" s="90" t="s">
        <v>13230</v>
      </c>
      <c r="D1588" s="90" t="s">
        <v>13231</v>
      </c>
      <c r="E1588" s="90" t="s">
        <v>13069</v>
      </c>
      <c r="F1588" s="90" t="s">
        <v>7903</v>
      </c>
      <c r="G1588" s="90" t="s">
        <v>7402</v>
      </c>
      <c r="H1588" s="91" t="s">
        <v>7436</v>
      </c>
      <c r="I1588" s="91" t="str">
        <f>+IFERROR(VLOOKUP($H1588,'[2]NHÂN VIÊN'!$B:$C,2,0),"")</f>
        <v>Nguyễn Quốc Thái</v>
      </c>
      <c r="J1588" s="91" t="str">
        <f t="shared" si="28"/>
        <v>KF</v>
      </c>
      <c r="K1588" s="91" t="s">
        <v>7149</v>
      </c>
      <c r="L1588" s="91" t="s">
        <v>7149</v>
      </c>
      <c r="M1588" s="91" t="str">
        <f>+IFERROR(VLOOKUP($K1588,'[2]NHÂN VIÊN'!$H:$I,2,0),"")</f>
        <v>Dương Thị Kim Hồng</v>
      </c>
      <c r="N1588" s="92" t="s">
        <v>1837</v>
      </c>
      <c r="O1588" s="82"/>
    </row>
    <row r="1589" spans="1:15" hidden="1" x14ac:dyDescent="0.25">
      <c r="A1589" s="90" t="s">
        <v>13232</v>
      </c>
      <c r="B1589" s="89" t="s">
        <v>13066</v>
      </c>
      <c r="C1589" s="90" t="s">
        <v>13233</v>
      </c>
      <c r="D1589" s="90" t="s">
        <v>13234</v>
      </c>
      <c r="E1589" s="90" t="s">
        <v>13069</v>
      </c>
      <c r="F1589" s="90" t="s">
        <v>7903</v>
      </c>
      <c r="G1589" s="90" t="s">
        <v>7402</v>
      </c>
      <c r="H1589" s="91" t="s">
        <v>7436</v>
      </c>
      <c r="I1589" s="91" t="str">
        <f>+IFERROR(VLOOKUP($H1589,'[2]NHÂN VIÊN'!$B:$C,2,0),"")</f>
        <v>Nguyễn Quốc Thái</v>
      </c>
      <c r="J1589" s="91" t="str">
        <f t="shared" si="28"/>
        <v>KF</v>
      </c>
      <c r="K1589" s="91" t="s">
        <v>7149</v>
      </c>
      <c r="L1589" s="91" t="s">
        <v>7149</v>
      </c>
      <c r="M1589" s="91" t="str">
        <f>+IFERROR(VLOOKUP($K1589,'[2]NHÂN VIÊN'!$H:$I,2,0),"")</f>
        <v>Dương Thị Kim Hồng</v>
      </c>
      <c r="N1589" s="92" t="s">
        <v>1837</v>
      </c>
      <c r="O1589" s="82"/>
    </row>
    <row r="1590" spans="1:15" hidden="1" x14ac:dyDescent="0.25">
      <c r="A1590" s="90" t="s">
        <v>13235</v>
      </c>
      <c r="B1590" s="89" t="s">
        <v>13066</v>
      </c>
      <c r="C1590" s="90" t="s">
        <v>13236</v>
      </c>
      <c r="D1590" s="90" t="s">
        <v>13237</v>
      </c>
      <c r="E1590" s="90" t="s">
        <v>13069</v>
      </c>
      <c r="F1590" s="90" t="s">
        <v>7442</v>
      </c>
      <c r="G1590" s="90" t="s">
        <v>7402</v>
      </c>
      <c r="H1590" s="91" t="s">
        <v>7403</v>
      </c>
      <c r="I1590" s="91" t="str">
        <f>+IFERROR(VLOOKUP($H1590,'[2]NHÂN VIÊN'!$B:$C,2,0),"")</f>
        <v>Hứa Thị Ngọc Thơ</v>
      </c>
      <c r="J1590" s="91" t="str">
        <f t="shared" si="28"/>
        <v>KF</v>
      </c>
      <c r="K1590" s="91" t="s">
        <v>7149</v>
      </c>
      <c r="L1590" s="91" t="s">
        <v>7149</v>
      </c>
      <c r="M1590" s="91" t="str">
        <f>+IFERROR(VLOOKUP($K1590,'[2]NHÂN VIÊN'!$H:$I,2,0),"")</f>
        <v>Dương Thị Kim Hồng</v>
      </c>
      <c r="N1590" s="92" t="s">
        <v>1837</v>
      </c>
      <c r="O1590" s="82"/>
    </row>
    <row r="1591" spans="1:15" hidden="1" x14ac:dyDescent="0.25">
      <c r="A1591" s="90" t="s">
        <v>13238</v>
      </c>
      <c r="B1591" s="89" t="s">
        <v>13066</v>
      </c>
      <c r="C1591" s="90" t="s">
        <v>13239</v>
      </c>
      <c r="D1591" s="90" t="s">
        <v>13240</v>
      </c>
      <c r="E1591" s="90" t="s">
        <v>13069</v>
      </c>
      <c r="F1591" s="90" t="s">
        <v>7903</v>
      </c>
      <c r="G1591" s="90" t="s">
        <v>7402</v>
      </c>
      <c r="H1591" s="91" t="s">
        <v>7436</v>
      </c>
      <c r="I1591" s="91" t="str">
        <f>+IFERROR(VLOOKUP($H1591,'[2]NHÂN VIÊN'!$B:$C,2,0),"")</f>
        <v>Nguyễn Quốc Thái</v>
      </c>
      <c r="J1591" s="91" t="str">
        <f t="shared" si="28"/>
        <v>KF</v>
      </c>
      <c r="K1591" s="91" t="s">
        <v>7149</v>
      </c>
      <c r="L1591" s="91" t="s">
        <v>7149</v>
      </c>
      <c r="M1591" s="91" t="str">
        <f>+IFERROR(VLOOKUP($K1591,'[2]NHÂN VIÊN'!$H:$I,2,0),"")</f>
        <v>Dương Thị Kim Hồng</v>
      </c>
      <c r="N1591" s="92" t="s">
        <v>1837</v>
      </c>
      <c r="O1591" s="82"/>
    </row>
    <row r="1592" spans="1:15" hidden="1" x14ac:dyDescent="0.25">
      <c r="A1592" s="90" t="s">
        <v>13241</v>
      </c>
      <c r="B1592" s="89" t="s">
        <v>13066</v>
      </c>
      <c r="C1592" s="90" t="s">
        <v>13242</v>
      </c>
      <c r="D1592" s="90" t="s">
        <v>13243</v>
      </c>
      <c r="E1592" s="90" t="s">
        <v>13069</v>
      </c>
      <c r="F1592" s="90" t="s">
        <v>7938</v>
      </c>
      <c r="G1592" s="90" t="s">
        <v>7402</v>
      </c>
      <c r="H1592" s="91" t="s">
        <v>7436</v>
      </c>
      <c r="I1592" s="91" t="str">
        <f>+IFERROR(VLOOKUP($H1592,'[2]NHÂN VIÊN'!$B:$C,2,0),"")</f>
        <v>Nguyễn Quốc Thái</v>
      </c>
      <c r="J1592" s="91" t="str">
        <f t="shared" si="28"/>
        <v>KF</v>
      </c>
      <c r="K1592" s="91" t="s">
        <v>7149</v>
      </c>
      <c r="L1592" s="91" t="s">
        <v>7149</v>
      </c>
      <c r="M1592" s="91" t="str">
        <f>+IFERROR(VLOOKUP($K1592,'[2]NHÂN VIÊN'!$H:$I,2,0),"")</f>
        <v>Dương Thị Kim Hồng</v>
      </c>
      <c r="N1592" s="92" t="s">
        <v>1837</v>
      </c>
      <c r="O1592" s="82"/>
    </row>
    <row r="1593" spans="1:15" hidden="1" x14ac:dyDescent="0.25">
      <c r="A1593" s="90" t="s">
        <v>13244</v>
      </c>
      <c r="B1593" s="89" t="s">
        <v>13066</v>
      </c>
      <c r="C1593" s="90" t="s">
        <v>13245</v>
      </c>
      <c r="D1593" s="90" t="s">
        <v>13246</v>
      </c>
      <c r="E1593" s="90" t="s">
        <v>13069</v>
      </c>
      <c r="F1593" s="90" t="s">
        <v>9474</v>
      </c>
      <c r="G1593" s="90" t="s">
        <v>7402</v>
      </c>
      <c r="H1593" s="91" t="s">
        <v>7411</v>
      </c>
      <c r="I1593" s="91" t="str">
        <f>+IFERROR(VLOOKUP($H1593,'[2]NHÂN VIÊN'!$B:$C,2,0),"")</f>
        <v>Nguyễn Văn Vinh</v>
      </c>
      <c r="J1593" s="91" t="str">
        <f t="shared" si="28"/>
        <v>KF</v>
      </c>
      <c r="K1593" s="91" t="s">
        <v>7149</v>
      </c>
      <c r="L1593" s="91" t="s">
        <v>7149</v>
      </c>
      <c r="M1593" s="91" t="str">
        <f>+IFERROR(VLOOKUP($K1593,'[2]NHÂN VIÊN'!$H:$I,2,0),"")</f>
        <v>Dương Thị Kim Hồng</v>
      </c>
      <c r="N1593" s="92" t="s">
        <v>1837</v>
      </c>
      <c r="O1593" s="82"/>
    </row>
    <row r="1594" spans="1:15" hidden="1" x14ac:dyDescent="0.25">
      <c r="A1594" s="90" t="s">
        <v>13247</v>
      </c>
      <c r="B1594" s="89" t="s">
        <v>13066</v>
      </c>
      <c r="C1594" s="90" t="s">
        <v>13248</v>
      </c>
      <c r="D1594" s="90" t="s">
        <v>13249</v>
      </c>
      <c r="E1594" s="90" t="s">
        <v>13069</v>
      </c>
      <c r="F1594" s="90" t="s">
        <v>7442</v>
      </c>
      <c r="G1594" s="90" t="s">
        <v>7402</v>
      </c>
      <c r="H1594" s="91" t="s">
        <v>7403</v>
      </c>
      <c r="I1594" s="91" t="str">
        <f>+IFERROR(VLOOKUP($H1594,'[2]NHÂN VIÊN'!$B:$C,2,0),"")</f>
        <v>Hứa Thị Ngọc Thơ</v>
      </c>
      <c r="J1594" s="91" t="str">
        <f t="shared" si="28"/>
        <v>KF</v>
      </c>
      <c r="K1594" s="91" t="s">
        <v>7149</v>
      </c>
      <c r="L1594" s="91" t="s">
        <v>7149</v>
      </c>
      <c r="M1594" s="91" t="str">
        <f>+IFERROR(VLOOKUP($K1594,'[2]NHÂN VIÊN'!$H:$I,2,0),"")</f>
        <v>Dương Thị Kim Hồng</v>
      </c>
      <c r="N1594" s="92" t="s">
        <v>1837</v>
      </c>
      <c r="O1594" s="82"/>
    </row>
    <row r="1595" spans="1:15" hidden="1" x14ac:dyDescent="0.25">
      <c r="A1595" s="90" t="s">
        <v>13250</v>
      </c>
      <c r="B1595" s="89" t="s">
        <v>13066</v>
      </c>
      <c r="C1595" s="90" t="s">
        <v>13251</v>
      </c>
      <c r="D1595" s="90" t="s">
        <v>13252</v>
      </c>
      <c r="E1595" s="90" t="s">
        <v>13069</v>
      </c>
      <c r="F1595" s="90" t="s">
        <v>7442</v>
      </c>
      <c r="G1595" s="90" t="s">
        <v>7402</v>
      </c>
      <c r="H1595" s="91" t="s">
        <v>7403</v>
      </c>
      <c r="I1595" s="91" t="str">
        <f>+IFERROR(VLOOKUP($H1595,'[2]NHÂN VIÊN'!$B:$C,2,0),"")</f>
        <v>Hứa Thị Ngọc Thơ</v>
      </c>
      <c r="J1595" s="91" t="str">
        <f t="shared" si="28"/>
        <v>KF</v>
      </c>
      <c r="K1595" s="91" t="s">
        <v>7149</v>
      </c>
      <c r="L1595" s="91" t="s">
        <v>7149</v>
      </c>
      <c r="M1595" s="91" t="str">
        <f>+IFERROR(VLOOKUP($K1595,'[2]NHÂN VIÊN'!$H:$I,2,0),"")</f>
        <v>Dương Thị Kim Hồng</v>
      </c>
      <c r="N1595" s="92" t="s">
        <v>1837</v>
      </c>
      <c r="O1595" s="82"/>
    </row>
    <row r="1596" spans="1:15" hidden="1" x14ac:dyDescent="0.25">
      <c r="A1596" s="90" t="s">
        <v>13253</v>
      </c>
      <c r="B1596" s="89" t="s">
        <v>13066</v>
      </c>
      <c r="C1596" s="90" t="s">
        <v>13254</v>
      </c>
      <c r="D1596" s="90" t="s">
        <v>13255</v>
      </c>
      <c r="E1596" s="90" t="s">
        <v>13069</v>
      </c>
      <c r="F1596" s="90" t="s">
        <v>7435</v>
      </c>
      <c r="G1596" s="90" t="s">
        <v>7402</v>
      </c>
      <c r="H1596" s="91" t="s">
        <v>7436</v>
      </c>
      <c r="I1596" s="91" t="str">
        <f>+IFERROR(VLOOKUP($H1596,'[2]NHÂN VIÊN'!$B:$C,2,0),"")</f>
        <v>Nguyễn Quốc Thái</v>
      </c>
      <c r="J1596" s="91" t="str">
        <f t="shared" si="28"/>
        <v>KF</v>
      </c>
      <c r="K1596" s="91" t="s">
        <v>7149</v>
      </c>
      <c r="L1596" s="91" t="s">
        <v>7149</v>
      </c>
      <c r="M1596" s="91" t="str">
        <f>+IFERROR(VLOOKUP($K1596,'[2]NHÂN VIÊN'!$H:$I,2,0),"")</f>
        <v>Dương Thị Kim Hồng</v>
      </c>
      <c r="N1596" s="92" t="s">
        <v>1837</v>
      </c>
      <c r="O1596" s="82"/>
    </row>
    <row r="1597" spans="1:15" hidden="1" x14ac:dyDescent="0.25">
      <c r="A1597" s="90" t="s">
        <v>13256</v>
      </c>
      <c r="B1597" s="89" t="s">
        <v>13066</v>
      </c>
      <c r="C1597" s="90" t="s">
        <v>13257</v>
      </c>
      <c r="D1597" s="90" t="s">
        <v>13258</v>
      </c>
      <c r="E1597" s="90" t="s">
        <v>13069</v>
      </c>
      <c r="F1597" s="90" t="s">
        <v>7417</v>
      </c>
      <c r="G1597" s="90" t="s">
        <v>7402</v>
      </c>
      <c r="H1597" s="91" t="s">
        <v>7418</v>
      </c>
      <c r="I1597" s="91" t="str">
        <f>+IFERROR(VLOOKUP($H1597,'[2]NHÂN VIÊN'!$B:$C,2,0),"")</f>
        <v>Trần Hạo Nhị</v>
      </c>
      <c r="J1597" s="91" t="str">
        <f t="shared" si="28"/>
        <v>KF</v>
      </c>
      <c r="K1597" s="91" t="s">
        <v>7149</v>
      </c>
      <c r="L1597" s="91" t="s">
        <v>7149</v>
      </c>
      <c r="M1597" s="91" t="str">
        <f>+IFERROR(VLOOKUP($K1597,'[2]NHÂN VIÊN'!$H:$I,2,0),"")</f>
        <v>Dương Thị Kim Hồng</v>
      </c>
      <c r="N1597" s="92" t="s">
        <v>1837</v>
      </c>
      <c r="O1597" s="82"/>
    </row>
    <row r="1598" spans="1:15" hidden="1" x14ac:dyDescent="0.25">
      <c r="A1598" s="90" t="s">
        <v>13259</v>
      </c>
      <c r="B1598" s="89" t="s">
        <v>13066</v>
      </c>
      <c r="C1598" s="90" t="s">
        <v>13260</v>
      </c>
      <c r="D1598" s="90" t="s">
        <v>13261</v>
      </c>
      <c r="E1598" s="90" t="s">
        <v>13069</v>
      </c>
      <c r="F1598" s="90" t="s">
        <v>8075</v>
      </c>
      <c r="G1598" s="90" t="s">
        <v>7402</v>
      </c>
      <c r="H1598" s="91" t="s">
        <v>7403</v>
      </c>
      <c r="I1598" s="91" t="str">
        <f>+IFERROR(VLOOKUP($H1598,'[2]NHÂN VIÊN'!$B:$C,2,0),"")</f>
        <v>Hứa Thị Ngọc Thơ</v>
      </c>
      <c r="J1598" s="91" t="str">
        <f t="shared" si="28"/>
        <v>KF</v>
      </c>
      <c r="K1598" s="91" t="s">
        <v>7149</v>
      </c>
      <c r="L1598" s="91" t="s">
        <v>7149</v>
      </c>
      <c r="M1598" s="91" t="str">
        <f>+IFERROR(VLOOKUP($K1598,'[2]NHÂN VIÊN'!$H:$I,2,0),"")</f>
        <v>Dương Thị Kim Hồng</v>
      </c>
      <c r="N1598" s="92" t="s">
        <v>1837</v>
      </c>
      <c r="O1598" s="82"/>
    </row>
    <row r="1599" spans="1:15" hidden="1" x14ac:dyDescent="0.25">
      <c r="A1599" s="90" t="s">
        <v>13262</v>
      </c>
      <c r="B1599" s="89" t="s">
        <v>13066</v>
      </c>
      <c r="C1599" s="90" t="s">
        <v>13263</v>
      </c>
      <c r="D1599" s="90" t="s">
        <v>13264</v>
      </c>
      <c r="E1599" s="90" t="s">
        <v>13069</v>
      </c>
      <c r="F1599" s="90" t="s">
        <v>7442</v>
      </c>
      <c r="G1599" s="90" t="s">
        <v>7402</v>
      </c>
      <c r="H1599" s="91" t="s">
        <v>7403</v>
      </c>
      <c r="I1599" s="91" t="str">
        <f>+IFERROR(VLOOKUP($H1599,'[2]NHÂN VIÊN'!$B:$C,2,0),"")</f>
        <v>Hứa Thị Ngọc Thơ</v>
      </c>
      <c r="J1599" s="91" t="str">
        <f t="shared" si="28"/>
        <v>KF</v>
      </c>
      <c r="K1599" s="91" t="s">
        <v>7149</v>
      </c>
      <c r="L1599" s="91" t="s">
        <v>7149</v>
      </c>
      <c r="M1599" s="91" t="str">
        <f>+IFERROR(VLOOKUP($K1599,'[2]NHÂN VIÊN'!$H:$I,2,0),"")</f>
        <v>Dương Thị Kim Hồng</v>
      </c>
      <c r="N1599" s="92" t="s">
        <v>1837</v>
      </c>
      <c r="O1599" s="82"/>
    </row>
    <row r="1600" spans="1:15" hidden="1" x14ac:dyDescent="0.25">
      <c r="A1600" s="90" t="s">
        <v>13265</v>
      </c>
      <c r="B1600" s="89" t="s">
        <v>13066</v>
      </c>
      <c r="C1600" s="90" t="s">
        <v>13266</v>
      </c>
      <c r="D1600" s="90" t="s">
        <v>13267</v>
      </c>
      <c r="E1600" s="90" t="s">
        <v>13069</v>
      </c>
      <c r="F1600" s="90" t="s">
        <v>7417</v>
      </c>
      <c r="G1600" s="90" t="s">
        <v>7402</v>
      </c>
      <c r="H1600" s="91" t="s">
        <v>7418</v>
      </c>
      <c r="I1600" s="91" t="str">
        <f>+IFERROR(VLOOKUP($H1600,'[2]NHÂN VIÊN'!$B:$C,2,0),"")</f>
        <v>Trần Hạo Nhị</v>
      </c>
      <c r="J1600" s="91" t="str">
        <f t="shared" si="28"/>
        <v>KF</v>
      </c>
      <c r="K1600" s="91" t="s">
        <v>7149</v>
      </c>
      <c r="L1600" s="91" t="s">
        <v>7149</v>
      </c>
      <c r="M1600" s="91" t="str">
        <f>+IFERROR(VLOOKUP($K1600,'[2]NHÂN VIÊN'!$H:$I,2,0),"")</f>
        <v>Dương Thị Kim Hồng</v>
      </c>
      <c r="N1600" s="92" t="s">
        <v>1837</v>
      </c>
      <c r="O1600" s="82"/>
    </row>
    <row r="1601" spans="1:15" hidden="1" x14ac:dyDescent="0.25">
      <c r="A1601" s="90" t="s">
        <v>13268</v>
      </c>
      <c r="B1601" s="89" t="s">
        <v>13066</v>
      </c>
      <c r="C1601" s="90" t="s">
        <v>13269</v>
      </c>
      <c r="D1601" s="90" t="s">
        <v>13270</v>
      </c>
      <c r="E1601" s="90" t="s">
        <v>13069</v>
      </c>
      <c r="F1601" s="90" t="s">
        <v>7903</v>
      </c>
      <c r="G1601" s="90" t="s">
        <v>7402</v>
      </c>
      <c r="H1601" s="91" t="s">
        <v>7436</v>
      </c>
      <c r="I1601" s="91" t="str">
        <f>+IFERROR(VLOOKUP($H1601,'[2]NHÂN VIÊN'!$B:$C,2,0),"")</f>
        <v>Nguyễn Quốc Thái</v>
      </c>
      <c r="J1601" s="91" t="str">
        <f t="shared" si="28"/>
        <v>KF</v>
      </c>
      <c r="K1601" s="91" t="s">
        <v>7149</v>
      </c>
      <c r="L1601" s="91" t="s">
        <v>7149</v>
      </c>
      <c r="M1601" s="91" t="str">
        <f>+IFERROR(VLOOKUP($K1601,'[2]NHÂN VIÊN'!$H:$I,2,0),"")</f>
        <v>Dương Thị Kim Hồng</v>
      </c>
      <c r="N1601" s="92" t="s">
        <v>1837</v>
      </c>
      <c r="O1601" s="82"/>
    </row>
    <row r="1602" spans="1:15" hidden="1" x14ac:dyDescent="0.25">
      <c r="A1602" s="87" t="s">
        <v>13271</v>
      </c>
      <c r="B1602" s="89" t="s">
        <v>13066</v>
      </c>
      <c r="C1602" s="87" t="s">
        <v>13272</v>
      </c>
      <c r="D1602" s="87"/>
      <c r="E1602" s="87" t="s">
        <v>13069</v>
      </c>
      <c r="F1602" s="87" t="s">
        <v>7442</v>
      </c>
      <c r="G1602" s="87" t="s">
        <v>7402</v>
      </c>
      <c r="H1602" s="87" t="s">
        <v>7403</v>
      </c>
      <c r="I1602" s="87" t="str">
        <f>+IFERROR(VLOOKUP($H1602,'[2]NHÂN VIÊN'!$B:$C,2,0),"")</f>
        <v>Hứa Thị Ngọc Thơ</v>
      </c>
      <c r="J1602" s="87" t="str">
        <f t="shared" si="28"/>
        <v>KF</v>
      </c>
      <c r="K1602" s="87" t="s">
        <v>7149</v>
      </c>
      <c r="L1602" s="87" t="s">
        <v>7149</v>
      </c>
      <c r="M1602" s="87" t="str">
        <f>+IFERROR(VLOOKUP($K1602,'[2]NHÂN VIÊN'!$H:$I,2,0),"")</f>
        <v>Dương Thị Kim Hồng</v>
      </c>
      <c r="N1602" s="88" t="s">
        <v>7437</v>
      </c>
      <c r="O1602" s="82"/>
    </row>
    <row r="1603" spans="1:15" hidden="1" x14ac:dyDescent="0.25">
      <c r="A1603" s="87" t="s">
        <v>13273</v>
      </c>
      <c r="B1603" s="89" t="s">
        <v>13066</v>
      </c>
      <c r="C1603" s="87" t="s">
        <v>13274</v>
      </c>
      <c r="D1603" s="87" t="s">
        <v>13275</v>
      </c>
      <c r="E1603" s="87" t="s">
        <v>13069</v>
      </c>
      <c r="F1603" s="87" t="s">
        <v>7442</v>
      </c>
      <c r="G1603" s="87" t="s">
        <v>7402</v>
      </c>
      <c r="H1603" s="87" t="s">
        <v>7403</v>
      </c>
      <c r="I1603" s="87" t="str">
        <f>+IFERROR(VLOOKUP($H1603,'[2]NHÂN VIÊN'!$B:$C,2,0),"")</f>
        <v>Hứa Thị Ngọc Thơ</v>
      </c>
      <c r="J1603" s="87" t="str">
        <f t="shared" si="28"/>
        <v>KF</v>
      </c>
      <c r="K1603" s="87" t="s">
        <v>7149</v>
      </c>
      <c r="L1603" s="87" t="s">
        <v>7149</v>
      </c>
      <c r="M1603" s="87" t="str">
        <f>+IFERROR(VLOOKUP($K1603,'[2]NHÂN VIÊN'!$H:$I,2,0),"")</f>
        <v>Dương Thị Kim Hồng</v>
      </c>
      <c r="N1603" s="88" t="s">
        <v>7437</v>
      </c>
      <c r="O1603" s="82"/>
    </row>
    <row r="1604" spans="1:15" hidden="1" x14ac:dyDescent="0.25">
      <c r="A1604" s="90" t="s">
        <v>13276</v>
      </c>
      <c r="B1604" s="89" t="s">
        <v>13066</v>
      </c>
      <c r="C1604" s="90" t="s">
        <v>13277</v>
      </c>
      <c r="D1604" s="90" t="s">
        <v>13278</v>
      </c>
      <c r="E1604" s="90" t="s">
        <v>13069</v>
      </c>
      <c r="F1604" s="90" t="s">
        <v>7442</v>
      </c>
      <c r="G1604" s="90" t="s">
        <v>7402</v>
      </c>
      <c r="H1604" s="91" t="s">
        <v>7403</v>
      </c>
      <c r="I1604" s="91" t="str">
        <f>+IFERROR(VLOOKUP($H1604,'[2]NHÂN VIÊN'!$B:$C,2,0),"")</f>
        <v>Hứa Thị Ngọc Thơ</v>
      </c>
      <c r="J1604" s="91" t="str">
        <f t="shared" si="28"/>
        <v>KF</v>
      </c>
      <c r="K1604" s="91" t="s">
        <v>7149</v>
      </c>
      <c r="L1604" s="91" t="s">
        <v>7149</v>
      </c>
      <c r="M1604" s="91" t="str">
        <f>+IFERROR(VLOOKUP($K1604,'[2]NHÂN VIÊN'!$H:$I,2,0),"")</f>
        <v>Dương Thị Kim Hồng</v>
      </c>
      <c r="N1604" s="92" t="s">
        <v>1837</v>
      </c>
      <c r="O1604" s="82"/>
    </row>
    <row r="1605" spans="1:15" hidden="1" x14ac:dyDescent="0.25">
      <c r="A1605" s="90" t="s">
        <v>13279</v>
      </c>
      <c r="B1605" s="89" t="s">
        <v>13066</v>
      </c>
      <c r="C1605" s="90" t="s">
        <v>13280</v>
      </c>
      <c r="D1605" s="90" t="s">
        <v>13281</v>
      </c>
      <c r="E1605" s="90" t="s">
        <v>13069</v>
      </c>
      <c r="F1605" s="90" t="s">
        <v>7472</v>
      </c>
      <c r="G1605" s="90" t="s">
        <v>7402</v>
      </c>
      <c r="H1605" s="91" t="s">
        <v>7436</v>
      </c>
      <c r="I1605" s="91" t="str">
        <f>+IFERROR(VLOOKUP($H1605,'[2]NHÂN VIÊN'!$B:$C,2,0),"")</f>
        <v>Nguyễn Quốc Thái</v>
      </c>
      <c r="J1605" s="91" t="str">
        <f t="shared" si="28"/>
        <v>KF</v>
      </c>
      <c r="K1605" s="91" t="s">
        <v>7149</v>
      </c>
      <c r="L1605" s="91" t="s">
        <v>7149</v>
      </c>
      <c r="M1605" s="91" t="str">
        <f>+IFERROR(VLOOKUP($K1605,'[2]NHÂN VIÊN'!$H:$I,2,0),"")</f>
        <v>Dương Thị Kim Hồng</v>
      </c>
      <c r="N1605" s="92" t="s">
        <v>1837</v>
      </c>
      <c r="O1605" s="82"/>
    </row>
    <row r="1606" spans="1:15" hidden="1" x14ac:dyDescent="0.25">
      <c r="A1606" s="90" t="s">
        <v>13282</v>
      </c>
      <c r="B1606" s="89" t="s">
        <v>13066</v>
      </c>
      <c r="C1606" s="90" t="s">
        <v>13283</v>
      </c>
      <c r="D1606" s="90" t="s">
        <v>13284</v>
      </c>
      <c r="E1606" s="90" t="s">
        <v>13069</v>
      </c>
      <c r="F1606" s="90" t="s">
        <v>7417</v>
      </c>
      <c r="G1606" s="90" t="s">
        <v>7402</v>
      </c>
      <c r="H1606" s="91" t="s">
        <v>7418</v>
      </c>
      <c r="I1606" s="91" t="str">
        <f>+IFERROR(VLOOKUP($H1606,'[2]NHÂN VIÊN'!$B:$C,2,0),"")</f>
        <v>Trần Hạo Nhị</v>
      </c>
      <c r="J1606" s="91" t="str">
        <f t="shared" si="28"/>
        <v>KF</v>
      </c>
      <c r="K1606" s="91" t="s">
        <v>7149</v>
      </c>
      <c r="L1606" s="91" t="s">
        <v>7149</v>
      </c>
      <c r="M1606" s="91" t="str">
        <f>+IFERROR(VLOOKUP($K1606,'[2]NHÂN VIÊN'!$H:$I,2,0),"")</f>
        <v>Dương Thị Kim Hồng</v>
      </c>
      <c r="N1606" s="92" t="s">
        <v>1837</v>
      </c>
      <c r="O1606" s="82"/>
    </row>
    <row r="1607" spans="1:15" hidden="1" x14ac:dyDescent="0.25">
      <c r="A1607" s="90" t="s">
        <v>13285</v>
      </c>
      <c r="B1607" s="89" t="s">
        <v>13066</v>
      </c>
      <c r="C1607" s="90" t="s">
        <v>13286</v>
      </c>
      <c r="D1607" s="90" t="s">
        <v>13287</v>
      </c>
      <c r="E1607" s="90" t="s">
        <v>13069</v>
      </c>
      <c r="F1607" s="90" t="s">
        <v>7490</v>
      </c>
      <c r="G1607" s="90" t="s">
        <v>7402</v>
      </c>
      <c r="H1607" s="91" t="s">
        <v>7418</v>
      </c>
      <c r="I1607" s="91" t="str">
        <f>+IFERROR(VLOOKUP($H1607,'[2]NHÂN VIÊN'!$B:$C,2,0),"")</f>
        <v>Trần Hạo Nhị</v>
      </c>
      <c r="J1607" s="91" t="str">
        <f t="shared" si="28"/>
        <v>KF</v>
      </c>
      <c r="K1607" s="91" t="s">
        <v>7149</v>
      </c>
      <c r="L1607" s="91" t="s">
        <v>7149</v>
      </c>
      <c r="M1607" s="91" t="str">
        <f>+IFERROR(VLOOKUP($K1607,'[2]NHÂN VIÊN'!$H:$I,2,0),"")</f>
        <v>Dương Thị Kim Hồng</v>
      </c>
      <c r="N1607" s="92" t="s">
        <v>1837</v>
      </c>
      <c r="O1607" s="82"/>
    </row>
    <row r="1608" spans="1:15" hidden="1" x14ac:dyDescent="0.25">
      <c r="A1608" s="90" t="s">
        <v>13288</v>
      </c>
      <c r="B1608" s="89" t="s">
        <v>13066</v>
      </c>
      <c r="C1608" s="90" t="s">
        <v>13289</v>
      </c>
      <c r="D1608" s="90" t="s">
        <v>13290</v>
      </c>
      <c r="E1608" s="90" t="s">
        <v>13069</v>
      </c>
      <c r="F1608" s="90" t="s">
        <v>7527</v>
      </c>
      <c r="G1608" s="90" t="s">
        <v>7402</v>
      </c>
      <c r="H1608" s="91" t="s">
        <v>7411</v>
      </c>
      <c r="I1608" s="91" t="str">
        <f>+IFERROR(VLOOKUP($H1608,'[2]NHÂN VIÊN'!$B:$C,2,0),"")</f>
        <v>Nguyễn Văn Vinh</v>
      </c>
      <c r="J1608" s="91" t="str">
        <f t="shared" si="28"/>
        <v>KF</v>
      </c>
      <c r="K1608" s="91" t="s">
        <v>7149</v>
      </c>
      <c r="L1608" s="91" t="s">
        <v>7149</v>
      </c>
      <c r="M1608" s="91" t="str">
        <f>+IFERROR(VLOOKUP($K1608,'[2]NHÂN VIÊN'!$H:$I,2,0),"")</f>
        <v>Dương Thị Kim Hồng</v>
      </c>
      <c r="N1608" s="92" t="s">
        <v>1837</v>
      </c>
      <c r="O1608" s="82"/>
    </row>
    <row r="1609" spans="1:15" hidden="1" x14ac:dyDescent="0.25">
      <c r="A1609" s="90" t="s">
        <v>13291</v>
      </c>
      <c r="B1609" s="89" t="s">
        <v>13066</v>
      </c>
      <c r="C1609" s="90" t="s">
        <v>13292</v>
      </c>
      <c r="D1609" s="90" t="s">
        <v>13293</v>
      </c>
      <c r="E1609" s="90" t="s">
        <v>13069</v>
      </c>
      <c r="F1609" s="90" t="s">
        <v>7938</v>
      </c>
      <c r="G1609" s="90" t="s">
        <v>7402</v>
      </c>
      <c r="H1609" s="91" t="s">
        <v>7436</v>
      </c>
      <c r="I1609" s="91" t="str">
        <f>+IFERROR(VLOOKUP($H1609,'[2]NHÂN VIÊN'!$B:$C,2,0),"")</f>
        <v>Nguyễn Quốc Thái</v>
      </c>
      <c r="J1609" s="91" t="str">
        <f t="shared" si="28"/>
        <v>KF</v>
      </c>
      <c r="K1609" s="91" t="s">
        <v>7149</v>
      </c>
      <c r="L1609" s="91" t="s">
        <v>7149</v>
      </c>
      <c r="M1609" s="91" t="str">
        <f>+IFERROR(VLOOKUP($K1609,'[2]NHÂN VIÊN'!$H:$I,2,0),"")</f>
        <v>Dương Thị Kim Hồng</v>
      </c>
      <c r="N1609" s="92" t="s">
        <v>1837</v>
      </c>
      <c r="O1609" s="82"/>
    </row>
    <row r="1610" spans="1:15" hidden="1" x14ac:dyDescent="0.25">
      <c r="A1610" s="90" t="s">
        <v>13294</v>
      </c>
      <c r="B1610" s="89" t="s">
        <v>13066</v>
      </c>
      <c r="C1610" s="90" t="s">
        <v>13295</v>
      </c>
      <c r="D1610" s="90" t="s">
        <v>13296</v>
      </c>
      <c r="E1610" s="90" t="s">
        <v>13069</v>
      </c>
      <c r="F1610" s="90" t="s">
        <v>7527</v>
      </c>
      <c r="G1610" s="90" t="s">
        <v>7402</v>
      </c>
      <c r="H1610" s="91" t="s">
        <v>7411</v>
      </c>
      <c r="I1610" s="91" t="str">
        <f>+IFERROR(VLOOKUP($H1610,'[2]NHÂN VIÊN'!$B:$C,2,0),"")</f>
        <v>Nguyễn Văn Vinh</v>
      </c>
      <c r="J1610" s="91" t="str">
        <f t="shared" si="28"/>
        <v>KF</v>
      </c>
      <c r="K1610" s="91" t="s">
        <v>7149</v>
      </c>
      <c r="L1610" s="91" t="s">
        <v>7149</v>
      </c>
      <c r="M1610" s="91" t="str">
        <f>+IFERROR(VLOOKUP($K1610,'[2]NHÂN VIÊN'!$H:$I,2,0),"")</f>
        <v>Dương Thị Kim Hồng</v>
      </c>
      <c r="N1610" s="92" t="s">
        <v>1837</v>
      </c>
      <c r="O1610" s="82"/>
    </row>
    <row r="1611" spans="1:15" hidden="1" x14ac:dyDescent="0.25">
      <c r="A1611" s="90" t="s">
        <v>13297</v>
      </c>
      <c r="B1611" s="89" t="s">
        <v>13066</v>
      </c>
      <c r="C1611" s="90" t="s">
        <v>13298</v>
      </c>
      <c r="D1611" s="90" t="s">
        <v>13299</v>
      </c>
      <c r="E1611" s="90" t="s">
        <v>13069</v>
      </c>
      <c r="F1611" s="90" t="s">
        <v>7519</v>
      </c>
      <c r="G1611" s="90" t="s">
        <v>7402</v>
      </c>
      <c r="H1611" s="91" t="s">
        <v>7418</v>
      </c>
      <c r="I1611" s="91" t="str">
        <f>+IFERROR(VLOOKUP($H1611,'[2]NHÂN VIÊN'!$B:$C,2,0),"")</f>
        <v>Trần Hạo Nhị</v>
      </c>
      <c r="J1611" s="91" t="str">
        <f t="shared" si="28"/>
        <v>KF</v>
      </c>
      <c r="K1611" s="91" t="s">
        <v>7149</v>
      </c>
      <c r="L1611" s="91" t="s">
        <v>7149</v>
      </c>
      <c r="M1611" s="91" t="str">
        <f>+IFERROR(VLOOKUP($K1611,'[2]NHÂN VIÊN'!$H:$I,2,0),"")</f>
        <v>Dương Thị Kim Hồng</v>
      </c>
      <c r="N1611" s="92" t="s">
        <v>1837</v>
      </c>
      <c r="O1611" s="82"/>
    </row>
    <row r="1612" spans="1:15" hidden="1" x14ac:dyDescent="0.25">
      <c r="A1612" s="90" t="s">
        <v>13300</v>
      </c>
      <c r="B1612" s="89" t="s">
        <v>13066</v>
      </c>
      <c r="C1612" s="90" t="s">
        <v>13301</v>
      </c>
      <c r="D1612" s="90" t="s">
        <v>13302</v>
      </c>
      <c r="E1612" s="90" t="s">
        <v>13069</v>
      </c>
      <c r="F1612" s="90" t="s">
        <v>7442</v>
      </c>
      <c r="G1612" s="90" t="s">
        <v>7402</v>
      </c>
      <c r="H1612" s="91" t="s">
        <v>7403</v>
      </c>
      <c r="I1612" s="91" t="str">
        <f>+IFERROR(VLOOKUP($H1612,'[2]NHÂN VIÊN'!$B:$C,2,0),"")</f>
        <v>Hứa Thị Ngọc Thơ</v>
      </c>
      <c r="J1612" s="91" t="str">
        <f t="shared" si="28"/>
        <v>KF</v>
      </c>
      <c r="K1612" s="91" t="s">
        <v>7149</v>
      </c>
      <c r="L1612" s="91" t="s">
        <v>7149</v>
      </c>
      <c r="M1612" s="91" t="str">
        <f>+IFERROR(VLOOKUP($K1612,'[2]NHÂN VIÊN'!$H:$I,2,0),"")</f>
        <v>Dương Thị Kim Hồng</v>
      </c>
      <c r="N1612" s="92" t="s">
        <v>1837</v>
      </c>
      <c r="O1612" s="82"/>
    </row>
    <row r="1613" spans="1:15" hidden="1" x14ac:dyDescent="0.25">
      <c r="A1613" s="90" t="s">
        <v>13303</v>
      </c>
      <c r="B1613" s="89" t="s">
        <v>13066</v>
      </c>
      <c r="C1613" s="90" t="s">
        <v>13304</v>
      </c>
      <c r="D1613" s="90" t="s">
        <v>13305</v>
      </c>
      <c r="E1613" s="90" t="s">
        <v>13069</v>
      </c>
      <c r="F1613" s="90" t="s">
        <v>7401</v>
      </c>
      <c r="G1613" s="90" t="s">
        <v>7402</v>
      </c>
      <c r="H1613" s="91" t="s">
        <v>7403</v>
      </c>
      <c r="I1613" s="91" t="str">
        <f>+IFERROR(VLOOKUP($H1613,'[2]NHÂN VIÊN'!$B:$C,2,0),"")</f>
        <v>Hứa Thị Ngọc Thơ</v>
      </c>
      <c r="J1613" s="91" t="str">
        <f t="shared" ref="J1613:J1676" si="29">+LEFT($B1613,2)</f>
        <v>KF</v>
      </c>
      <c r="K1613" s="91" t="s">
        <v>7149</v>
      </c>
      <c r="L1613" s="91" t="s">
        <v>7149</v>
      </c>
      <c r="M1613" s="91" t="str">
        <f>+IFERROR(VLOOKUP($K1613,'[2]NHÂN VIÊN'!$H:$I,2,0),"")</f>
        <v>Dương Thị Kim Hồng</v>
      </c>
      <c r="N1613" s="92" t="s">
        <v>1837</v>
      </c>
      <c r="O1613" s="82"/>
    </row>
    <row r="1614" spans="1:15" hidden="1" x14ac:dyDescent="0.25">
      <c r="A1614" s="90" t="s">
        <v>13306</v>
      </c>
      <c r="B1614" s="89" t="s">
        <v>13066</v>
      </c>
      <c r="C1614" s="90" t="s">
        <v>13307</v>
      </c>
      <c r="D1614" s="90" t="s">
        <v>13308</v>
      </c>
      <c r="E1614" s="90" t="s">
        <v>13069</v>
      </c>
      <c r="F1614" s="90" t="s">
        <v>9474</v>
      </c>
      <c r="G1614" s="90" t="s">
        <v>7402</v>
      </c>
      <c r="H1614" s="91" t="s">
        <v>7411</v>
      </c>
      <c r="I1614" s="91" t="str">
        <f>+IFERROR(VLOOKUP($H1614,'[2]NHÂN VIÊN'!$B:$C,2,0),"")</f>
        <v>Nguyễn Văn Vinh</v>
      </c>
      <c r="J1614" s="91" t="str">
        <f t="shared" si="29"/>
        <v>KF</v>
      </c>
      <c r="K1614" s="91" t="s">
        <v>7149</v>
      </c>
      <c r="L1614" s="91" t="s">
        <v>7149</v>
      </c>
      <c r="M1614" s="91" t="str">
        <f>+IFERROR(VLOOKUP($K1614,'[2]NHÂN VIÊN'!$H:$I,2,0),"")</f>
        <v>Dương Thị Kim Hồng</v>
      </c>
      <c r="N1614" s="92" t="s">
        <v>1837</v>
      </c>
      <c r="O1614" s="82"/>
    </row>
    <row r="1615" spans="1:15" hidden="1" x14ac:dyDescent="0.25">
      <c r="A1615" s="90" t="s">
        <v>13309</v>
      </c>
      <c r="B1615" s="89" t="s">
        <v>13066</v>
      </c>
      <c r="C1615" s="90" t="s">
        <v>13310</v>
      </c>
      <c r="D1615" s="90" t="s">
        <v>13311</v>
      </c>
      <c r="E1615" s="90" t="s">
        <v>13069</v>
      </c>
      <c r="F1615" s="90" t="s">
        <v>9474</v>
      </c>
      <c r="G1615" s="90" t="s">
        <v>7402</v>
      </c>
      <c r="H1615" s="91" t="s">
        <v>7411</v>
      </c>
      <c r="I1615" s="91" t="str">
        <f>+IFERROR(VLOOKUP($H1615,'[2]NHÂN VIÊN'!$B:$C,2,0),"")</f>
        <v>Nguyễn Văn Vinh</v>
      </c>
      <c r="J1615" s="91" t="str">
        <f t="shared" si="29"/>
        <v>KF</v>
      </c>
      <c r="K1615" s="91" t="s">
        <v>7149</v>
      </c>
      <c r="L1615" s="91" t="s">
        <v>7149</v>
      </c>
      <c r="M1615" s="91" t="str">
        <f>+IFERROR(VLOOKUP($K1615,'[2]NHÂN VIÊN'!$H:$I,2,0),"")</f>
        <v>Dương Thị Kim Hồng</v>
      </c>
      <c r="N1615" s="92" t="s">
        <v>1837</v>
      </c>
      <c r="O1615" s="82"/>
    </row>
    <row r="1616" spans="1:15" hidden="1" x14ac:dyDescent="0.25">
      <c r="A1616" s="90" t="s">
        <v>13312</v>
      </c>
      <c r="B1616" s="89" t="s">
        <v>13066</v>
      </c>
      <c r="C1616" s="90" t="s">
        <v>13313</v>
      </c>
      <c r="D1616" s="90" t="s">
        <v>13314</v>
      </c>
      <c r="E1616" s="90" t="s">
        <v>13069</v>
      </c>
      <c r="F1616" s="90" t="s">
        <v>7424</v>
      </c>
      <c r="G1616" s="90" t="s">
        <v>7424</v>
      </c>
      <c r="H1616" s="91" t="s">
        <v>7425</v>
      </c>
      <c r="I1616" s="91" t="str">
        <f>+IFERROR(VLOOKUP($H1616,'[2]NHÂN VIÊN'!$B:$C,2,0),"")</f>
        <v>Trần Cao Hoàng Tâm</v>
      </c>
      <c r="J1616" s="91" t="str">
        <f t="shared" si="29"/>
        <v>KF</v>
      </c>
      <c r="K1616" s="91" t="s">
        <v>7149</v>
      </c>
      <c r="L1616" s="91" t="s">
        <v>7149</v>
      </c>
      <c r="M1616" s="91" t="str">
        <f>+IFERROR(VLOOKUP($K1616,'[2]NHÂN VIÊN'!$H:$I,2,0),"")</f>
        <v>Dương Thị Kim Hồng</v>
      </c>
      <c r="N1616" s="92" t="s">
        <v>1837</v>
      </c>
      <c r="O1616" s="82"/>
    </row>
    <row r="1617" spans="1:15" hidden="1" x14ac:dyDescent="0.25">
      <c r="A1617" s="90" t="s">
        <v>13315</v>
      </c>
      <c r="B1617" s="89" t="s">
        <v>13066</v>
      </c>
      <c r="C1617" s="90" t="s">
        <v>13316</v>
      </c>
      <c r="D1617" s="90" t="s">
        <v>13317</v>
      </c>
      <c r="E1617" s="90" t="s">
        <v>13069</v>
      </c>
      <c r="F1617" s="90" t="s">
        <v>7435</v>
      </c>
      <c r="G1617" s="90" t="s">
        <v>7402</v>
      </c>
      <c r="H1617" s="91" t="s">
        <v>7436</v>
      </c>
      <c r="I1617" s="91" t="str">
        <f>+IFERROR(VLOOKUP($H1617,'[2]NHÂN VIÊN'!$B:$C,2,0),"")</f>
        <v>Nguyễn Quốc Thái</v>
      </c>
      <c r="J1617" s="91" t="str">
        <f t="shared" si="29"/>
        <v>KF</v>
      </c>
      <c r="K1617" s="91" t="s">
        <v>7149</v>
      </c>
      <c r="L1617" s="91" t="s">
        <v>7149</v>
      </c>
      <c r="M1617" s="91" t="str">
        <f>+IFERROR(VLOOKUP($K1617,'[2]NHÂN VIÊN'!$H:$I,2,0),"")</f>
        <v>Dương Thị Kim Hồng</v>
      </c>
      <c r="N1617" s="92" t="s">
        <v>1837</v>
      </c>
      <c r="O1617" s="82"/>
    </row>
    <row r="1618" spans="1:15" hidden="1" x14ac:dyDescent="0.25">
      <c r="A1618" s="90" t="s">
        <v>13318</v>
      </c>
      <c r="B1618" s="89" t="s">
        <v>13066</v>
      </c>
      <c r="C1618" s="90" t="s">
        <v>13319</v>
      </c>
      <c r="D1618" s="90" t="s">
        <v>13320</v>
      </c>
      <c r="E1618" s="90" t="s">
        <v>13069</v>
      </c>
      <c r="F1618" s="90" t="s">
        <v>7435</v>
      </c>
      <c r="G1618" s="90" t="s">
        <v>7402</v>
      </c>
      <c r="H1618" s="91" t="s">
        <v>7436</v>
      </c>
      <c r="I1618" s="91" t="str">
        <f>+IFERROR(VLOOKUP($H1618,'[2]NHÂN VIÊN'!$B:$C,2,0),"")</f>
        <v>Nguyễn Quốc Thái</v>
      </c>
      <c r="J1618" s="91" t="str">
        <f t="shared" si="29"/>
        <v>KF</v>
      </c>
      <c r="K1618" s="91" t="s">
        <v>7149</v>
      </c>
      <c r="L1618" s="91" t="s">
        <v>7149</v>
      </c>
      <c r="M1618" s="91" t="str">
        <f>+IFERROR(VLOOKUP($K1618,'[2]NHÂN VIÊN'!$H:$I,2,0),"")</f>
        <v>Dương Thị Kim Hồng</v>
      </c>
      <c r="N1618" s="92" t="s">
        <v>1837</v>
      </c>
      <c r="O1618" s="82"/>
    </row>
    <row r="1619" spans="1:15" hidden="1" x14ac:dyDescent="0.25">
      <c r="A1619" s="90" t="s">
        <v>13321</v>
      </c>
      <c r="B1619" s="89" t="s">
        <v>13066</v>
      </c>
      <c r="C1619" s="90" t="s">
        <v>13322</v>
      </c>
      <c r="D1619" s="90" t="s">
        <v>13323</v>
      </c>
      <c r="E1619" s="90" t="s">
        <v>13069</v>
      </c>
      <c r="F1619" s="90" t="s">
        <v>7499</v>
      </c>
      <c r="G1619" s="90" t="s">
        <v>7402</v>
      </c>
      <c r="H1619" s="91" t="s">
        <v>7436</v>
      </c>
      <c r="I1619" s="91" t="str">
        <f>+IFERROR(VLOOKUP($H1619,'[2]NHÂN VIÊN'!$B:$C,2,0),"")</f>
        <v>Nguyễn Quốc Thái</v>
      </c>
      <c r="J1619" s="91" t="str">
        <f t="shared" si="29"/>
        <v>KF</v>
      </c>
      <c r="K1619" s="91" t="s">
        <v>7149</v>
      </c>
      <c r="L1619" s="91" t="s">
        <v>7149</v>
      </c>
      <c r="M1619" s="91" t="str">
        <f>+IFERROR(VLOOKUP($K1619,'[2]NHÂN VIÊN'!$H:$I,2,0),"")</f>
        <v>Dương Thị Kim Hồng</v>
      </c>
      <c r="N1619" s="92" t="s">
        <v>1837</v>
      </c>
      <c r="O1619" s="82"/>
    </row>
    <row r="1620" spans="1:15" hidden="1" x14ac:dyDescent="0.25">
      <c r="A1620" s="90" t="s">
        <v>13324</v>
      </c>
      <c r="B1620" s="89" t="s">
        <v>13066</v>
      </c>
      <c r="C1620" s="90" t="s">
        <v>13325</v>
      </c>
      <c r="D1620" s="90" t="s">
        <v>13326</v>
      </c>
      <c r="E1620" s="90" t="s">
        <v>13069</v>
      </c>
      <c r="F1620" s="90" t="s">
        <v>7499</v>
      </c>
      <c r="G1620" s="90" t="s">
        <v>7402</v>
      </c>
      <c r="H1620" s="91" t="s">
        <v>7436</v>
      </c>
      <c r="I1620" s="91" t="str">
        <f>+IFERROR(VLOOKUP($H1620,'[2]NHÂN VIÊN'!$B:$C,2,0),"")</f>
        <v>Nguyễn Quốc Thái</v>
      </c>
      <c r="J1620" s="91" t="str">
        <f t="shared" si="29"/>
        <v>KF</v>
      </c>
      <c r="K1620" s="91" t="s">
        <v>7149</v>
      </c>
      <c r="L1620" s="91" t="s">
        <v>7149</v>
      </c>
      <c r="M1620" s="91" t="str">
        <f>+IFERROR(VLOOKUP($K1620,'[2]NHÂN VIÊN'!$H:$I,2,0),"")</f>
        <v>Dương Thị Kim Hồng</v>
      </c>
      <c r="N1620" s="92" t="s">
        <v>1837</v>
      </c>
      <c r="O1620" s="82"/>
    </row>
    <row r="1621" spans="1:15" hidden="1" x14ac:dyDescent="0.25">
      <c r="A1621" s="90" t="s">
        <v>13327</v>
      </c>
      <c r="B1621" s="89" t="s">
        <v>13066</v>
      </c>
      <c r="C1621" s="90" t="s">
        <v>13328</v>
      </c>
      <c r="D1621" s="90" t="s">
        <v>13329</v>
      </c>
      <c r="E1621" s="90" t="s">
        <v>13069</v>
      </c>
      <c r="F1621" s="90" t="s">
        <v>7417</v>
      </c>
      <c r="G1621" s="90" t="s">
        <v>7402</v>
      </c>
      <c r="H1621" s="91" t="s">
        <v>7418</v>
      </c>
      <c r="I1621" s="91" t="str">
        <f>+IFERROR(VLOOKUP($H1621,'[2]NHÂN VIÊN'!$B:$C,2,0),"")</f>
        <v>Trần Hạo Nhị</v>
      </c>
      <c r="J1621" s="91" t="str">
        <f t="shared" si="29"/>
        <v>KF</v>
      </c>
      <c r="K1621" s="91" t="s">
        <v>7149</v>
      </c>
      <c r="L1621" s="91" t="s">
        <v>7149</v>
      </c>
      <c r="M1621" s="91" t="str">
        <f>+IFERROR(VLOOKUP($K1621,'[2]NHÂN VIÊN'!$H:$I,2,0),"")</f>
        <v>Dương Thị Kim Hồng</v>
      </c>
      <c r="N1621" s="92" t="s">
        <v>1837</v>
      </c>
      <c r="O1621" s="82"/>
    </row>
    <row r="1622" spans="1:15" hidden="1" x14ac:dyDescent="0.25">
      <c r="A1622" s="90" t="s">
        <v>13330</v>
      </c>
      <c r="B1622" s="89" t="s">
        <v>13066</v>
      </c>
      <c r="C1622" s="90" t="s">
        <v>13331</v>
      </c>
      <c r="D1622" s="90" t="s">
        <v>13332</v>
      </c>
      <c r="E1622" s="90" t="s">
        <v>13069</v>
      </c>
      <c r="F1622" s="90" t="s">
        <v>7490</v>
      </c>
      <c r="G1622" s="90" t="s">
        <v>7402</v>
      </c>
      <c r="H1622" s="91" t="s">
        <v>7418</v>
      </c>
      <c r="I1622" s="91" t="str">
        <f>+IFERROR(VLOOKUP($H1622,'[2]NHÂN VIÊN'!$B:$C,2,0),"")</f>
        <v>Trần Hạo Nhị</v>
      </c>
      <c r="J1622" s="91" t="str">
        <f t="shared" si="29"/>
        <v>KF</v>
      </c>
      <c r="K1622" s="91" t="s">
        <v>7149</v>
      </c>
      <c r="L1622" s="91" t="s">
        <v>7149</v>
      </c>
      <c r="M1622" s="91" t="str">
        <f>+IFERROR(VLOOKUP($K1622,'[2]NHÂN VIÊN'!$H:$I,2,0),"")</f>
        <v>Dương Thị Kim Hồng</v>
      </c>
      <c r="N1622" s="92" t="s">
        <v>1837</v>
      </c>
      <c r="O1622" s="82"/>
    </row>
    <row r="1623" spans="1:15" hidden="1" x14ac:dyDescent="0.25">
      <c r="A1623" s="90" t="s">
        <v>13333</v>
      </c>
      <c r="B1623" s="89" t="s">
        <v>13066</v>
      </c>
      <c r="C1623" s="90" t="s">
        <v>13334</v>
      </c>
      <c r="D1623" s="90" t="s">
        <v>13335</v>
      </c>
      <c r="E1623" s="90" t="s">
        <v>13069</v>
      </c>
      <c r="F1623" s="90" t="s">
        <v>7401</v>
      </c>
      <c r="G1623" s="90" t="s">
        <v>7402</v>
      </c>
      <c r="H1623" s="91" t="s">
        <v>7403</v>
      </c>
      <c r="I1623" s="91" t="str">
        <f>+IFERROR(VLOOKUP($H1623,'[2]NHÂN VIÊN'!$B:$C,2,0),"")</f>
        <v>Hứa Thị Ngọc Thơ</v>
      </c>
      <c r="J1623" s="91" t="str">
        <f t="shared" si="29"/>
        <v>KF</v>
      </c>
      <c r="K1623" s="91" t="s">
        <v>7149</v>
      </c>
      <c r="L1623" s="91" t="s">
        <v>7149</v>
      </c>
      <c r="M1623" s="91" t="str">
        <f>+IFERROR(VLOOKUP($K1623,'[2]NHÂN VIÊN'!$H:$I,2,0),"")</f>
        <v>Dương Thị Kim Hồng</v>
      </c>
      <c r="N1623" s="92" t="s">
        <v>1837</v>
      </c>
      <c r="O1623" s="82"/>
    </row>
    <row r="1624" spans="1:15" hidden="1" x14ac:dyDescent="0.25">
      <c r="A1624" s="90" t="s">
        <v>13336</v>
      </c>
      <c r="B1624" s="89" t="s">
        <v>13066</v>
      </c>
      <c r="C1624" s="90" t="s">
        <v>13337</v>
      </c>
      <c r="D1624" s="90" t="s">
        <v>13338</v>
      </c>
      <c r="E1624" s="90" t="s">
        <v>13069</v>
      </c>
      <c r="F1624" s="90" t="s">
        <v>8075</v>
      </c>
      <c r="G1624" s="90" t="s">
        <v>7402</v>
      </c>
      <c r="H1624" s="91" t="s">
        <v>7403</v>
      </c>
      <c r="I1624" s="91" t="str">
        <f>+IFERROR(VLOOKUP($H1624,'[2]NHÂN VIÊN'!$B:$C,2,0),"")</f>
        <v>Hứa Thị Ngọc Thơ</v>
      </c>
      <c r="J1624" s="91" t="str">
        <f t="shared" si="29"/>
        <v>KF</v>
      </c>
      <c r="K1624" s="91" t="s">
        <v>7149</v>
      </c>
      <c r="L1624" s="91" t="s">
        <v>7149</v>
      </c>
      <c r="M1624" s="91" t="str">
        <f>+IFERROR(VLOOKUP($K1624,'[2]NHÂN VIÊN'!$H:$I,2,0),"")</f>
        <v>Dương Thị Kim Hồng</v>
      </c>
      <c r="N1624" s="92" t="s">
        <v>1837</v>
      </c>
      <c r="O1624" s="82"/>
    </row>
    <row r="1625" spans="1:15" hidden="1" x14ac:dyDescent="0.25">
      <c r="A1625" s="90" t="s">
        <v>13339</v>
      </c>
      <c r="B1625" s="89" t="s">
        <v>13066</v>
      </c>
      <c r="C1625" s="90" t="s">
        <v>13340</v>
      </c>
      <c r="D1625" s="90" t="s">
        <v>13341</v>
      </c>
      <c r="E1625" s="90" t="s">
        <v>13069</v>
      </c>
      <c r="F1625" s="90" t="s">
        <v>9474</v>
      </c>
      <c r="G1625" s="90" t="s">
        <v>7402</v>
      </c>
      <c r="H1625" s="91" t="s">
        <v>7411</v>
      </c>
      <c r="I1625" s="91" t="str">
        <f>+IFERROR(VLOOKUP($H1625,'[2]NHÂN VIÊN'!$B:$C,2,0),"")</f>
        <v>Nguyễn Văn Vinh</v>
      </c>
      <c r="J1625" s="91" t="str">
        <f t="shared" si="29"/>
        <v>KF</v>
      </c>
      <c r="K1625" s="91" t="s">
        <v>7149</v>
      </c>
      <c r="L1625" s="91" t="s">
        <v>7149</v>
      </c>
      <c r="M1625" s="91" t="str">
        <f>+IFERROR(VLOOKUP($K1625,'[2]NHÂN VIÊN'!$H:$I,2,0),"")</f>
        <v>Dương Thị Kim Hồng</v>
      </c>
      <c r="N1625" s="92" t="s">
        <v>1837</v>
      </c>
      <c r="O1625" s="82"/>
    </row>
    <row r="1626" spans="1:15" hidden="1" x14ac:dyDescent="0.25">
      <c r="A1626" s="90" t="s">
        <v>13342</v>
      </c>
      <c r="B1626" s="89" t="s">
        <v>13066</v>
      </c>
      <c r="C1626" s="90" t="s">
        <v>13343</v>
      </c>
      <c r="D1626" s="90" t="s">
        <v>13344</v>
      </c>
      <c r="E1626" s="90" t="s">
        <v>13069</v>
      </c>
      <c r="F1626" s="90" t="s">
        <v>7442</v>
      </c>
      <c r="G1626" s="90" t="s">
        <v>7402</v>
      </c>
      <c r="H1626" s="91" t="s">
        <v>7403</v>
      </c>
      <c r="I1626" s="91" t="str">
        <f>+IFERROR(VLOOKUP($H1626,'[2]NHÂN VIÊN'!$B:$C,2,0),"")</f>
        <v>Hứa Thị Ngọc Thơ</v>
      </c>
      <c r="J1626" s="91" t="str">
        <f t="shared" si="29"/>
        <v>KF</v>
      </c>
      <c r="K1626" s="91" t="s">
        <v>7149</v>
      </c>
      <c r="L1626" s="91" t="s">
        <v>7149</v>
      </c>
      <c r="M1626" s="91" t="str">
        <f>+IFERROR(VLOOKUP($K1626,'[2]NHÂN VIÊN'!$H:$I,2,0),"")</f>
        <v>Dương Thị Kim Hồng</v>
      </c>
      <c r="N1626" s="92" t="s">
        <v>1837</v>
      </c>
      <c r="O1626" s="82"/>
    </row>
    <row r="1627" spans="1:15" hidden="1" x14ac:dyDescent="0.25">
      <c r="A1627" s="90" t="s">
        <v>13345</v>
      </c>
      <c r="B1627" s="89" t="s">
        <v>13066</v>
      </c>
      <c r="C1627" s="90" t="s">
        <v>13346</v>
      </c>
      <c r="D1627" s="90" t="s">
        <v>13347</v>
      </c>
      <c r="E1627" s="90" t="s">
        <v>13069</v>
      </c>
      <c r="F1627" s="90" t="s">
        <v>7442</v>
      </c>
      <c r="G1627" s="90" t="s">
        <v>7402</v>
      </c>
      <c r="H1627" s="91" t="s">
        <v>7403</v>
      </c>
      <c r="I1627" s="91" t="str">
        <f>+IFERROR(VLOOKUP($H1627,'[2]NHÂN VIÊN'!$B:$C,2,0),"")</f>
        <v>Hứa Thị Ngọc Thơ</v>
      </c>
      <c r="J1627" s="91" t="str">
        <f t="shared" si="29"/>
        <v>KF</v>
      </c>
      <c r="K1627" s="91" t="s">
        <v>7149</v>
      </c>
      <c r="L1627" s="91" t="s">
        <v>7149</v>
      </c>
      <c r="M1627" s="91" t="str">
        <f>+IFERROR(VLOOKUP($K1627,'[2]NHÂN VIÊN'!$H:$I,2,0),"")</f>
        <v>Dương Thị Kim Hồng</v>
      </c>
      <c r="N1627" s="92" t="s">
        <v>1837</v>
      </c>
      <c r="O1627" s="82"/>
    </row>
    <row r="1628" spans="1:15" hidden="1" x14ac:dyDescent="0.25">
      <c r="A1628" s="90" t="s">
        <v>13348</v>
      </c>
      <c r="B1628" s="89" t="s">
        <v>13066</v>
      </c>
      <c r="C1628" s="90" t="s">
        <v>13349</v>
      </c>
      <c r="D1628" s="90" t="s">
        <v>13350</v>
      </c>
      <c r="E1628" s="90" t="s">
        <v>13069</v>
      </c>
      <c r="F1628" s="90" t="s">
        <v>7442</v>
      </c>
      <c r="G1628" s="90" t="s">
        <v>7402</v>
      </c>
      <c r="H1628" s="91" t="s">
        <v>7403</v>
      </c>
      <c r="I1628" s="91" t="str">
        <f>+IFERROR(VLOOKUP($H1628,'[2]NHÂN VIÊN'!$B:$C,2,0),"")</f>
        <v>Hứa Thị Ngọc Thơ</v>
      </c>
      <c r="J1628" s="91" t="str">
        <f t="shared" si="29"/>
        <v>KF</v>
      </c>
      <c r="K1628" s="91" t="s">
        <v>7149</v>
      </c>
      <c r="L1628" s="91" t="s">
        <v>7149</v>
      </c>
      <c r="M1628" s="91" t="str">
        <f>+IFERROR(VLOOKUP($K1628,'[2]NHÂN VIÊN'!$H:$I,2,0),"")</f>
        <v>Dương Thị Kim Hồng</v>
      </c>
      <c r="N1628" s="92" t="s">
        <v>1837</v>
      </c>
      <c r="O1628" s="82"/>
    </row>
    <row r="1629" spans="1:15" hidden="1" x14ac:dyDescent="0.25">
      <c r="A1629" s="90" t="s">
        <v>13351</v>
      </c>
      <c r="B1629" s="89" t="s">
        <v>13066</v>
      </c>
      <c r="C1629" s="90" t="s">
        <v>13352</v>
      </c>
      <c r="D1629" s="90" t="s">
        <v>13353</v>
      </c>
      <c r="E1629" s="90" t="s">
        <v>13069</v>
      </c>
      <c r="F1629" s="90" t="s">
        <v>7442</v>
      </c>
      <c r="G1629" s="90" t="s">
        <v>7402</v>
      </c>
      <c r="H1629" s="91" t="s">
        <v>7403</v>
      </c>
      <c r="I1629" s="91" t="str">
        <f>+IFERROR(VLOOKUP($H1629,'[2]NHÂN VIÊN'!$B:$C,2,0),"")</f>
        <v>Hứa Thị Ngọc Thơ</v>
      </c>
      <c r="J1629" s="91" t="str">
        <f t="shared" si="29"/>
        <v>KF</v>
      </c>
      <c r="K1629" s="91" t="s">
        <v>7149</v>
      </c>
      <c r="L1629" s="91" t="s">
        <v>7149</v>
      </c>
      <c r="M1629" s="91" t="str">
        <f>+IFERROR(VLOOKUP($K1629,'[2]NHÂN VIÊN'!$H:$I,2,0),"")</f>
        <v>Dương Thị Kim Hồng</v>
      </c>
      <c r="N1629" s="92" t="s">
        <v>1837</v>
      </c>
      <c r="O1629" s="82"/>
    </row>
    <row r="1630" spans="1:15" hidden="1" x14ac:dyDescent="0.25">
      <c r="A1630" s="90" t="s">
        <v>13354</v>
      </c>
      <c r="B1630" s="89" t="s">
        <v>13066</v>
      </c>
      <c r="C1630" s="90" t="s">
        <v>13355</v>
      </c>
      <c r="D1630" s="90" t="s">
        <v>13356</v>
      </c>
      <c r="E1630" s="90" t="s">
        <v>13069</v>
      </c>
      <c r="F1630" s="90" t="s">
        <v>7430</v>
      </c>
      <c r="G1630" s="90" t="s">
        <v>7402</v>
      </c>
      <c r="H1630" s="91" t="s">
        <v>7411</v>
      </c>
      <c r="I1630" s="91" t="str">
        <f>+IFERROR(VLOOKUP($H1630,'[2]NHÂN VIÊN'!$B:$C,2,0),"")</f>
        <v>Nguyễn Văn Vinh</v>
      </c>
      <c r="J1630" s="91" t="str">
        <f t="shared" si="29"/>
        <v>KF</v>
      </c>
      <c r="K1630" s="91" t="s">
        <v>7149</v>
      </c>
      <c r="L1630" s="91" t="s">
        <v>7149</v>
      </c>
      <c r="M1630" s="91" t="str">
        <f>+IFERROR(VLOOKUP($K1630,'[2]NHÂN VIÊN'!$H:$I,2,0),"")</f>
        <v>Dương Thị Kim Hồng</v>
      </c>
      <c r="N1630" s="92" t="s">
        <v>1837</v>
      </c>
      <c r="O1630" s="82"/>
    </row>
    <row r="1631" spans="1:15" hidden="1" x14ac:dyDescent="0.25">
      <c r="A1631" s="90" t="s">
        <v>13357</v>
      </c>
      <c r="B1631" s="89" t="s">
        <v>13066</v>
      </c>
      <c r="C1631" s="90" t="s">
        <v>13358</v>
      </c>
      <c r="D1631" s="90" t="s">
        <v>13359</v>
      </c>
      <c r="E1631" s="90" t="s">
        <v>13069</v>
      </c>
      <c r="F1631" s="90" t="s">
        <v>7442</v>
      </c>
      <c r="G1631" s="90" t="s">
        <v>7402</v>
      </c>
      <c r="H1631" s="91" t="s">
        <v>7403</v>
      </c>
      <c r="I1631" s="91" t="str">
        <f>+IFERROR(VLOOKUP($H1631,'[2]NHÂN VIÊN'!$B:$C,2,0),"")</f>
        <v>Hứa Thị Ngọc Thơ</v>
      </c>
      <c r="J1631" s="91" t="str">
        <f t="shared" si="29"/>
        <v>KF</v>
      </c>
      <c r="K1631" s="91" t="s">
        <v>7149</v>
      </c>
      <c r="L1631" s="91" t="s">
        <v>7149</v>
      </c>
      <c r="M1631" s="91" t="str">
        <f>+IFERROR(VLOOKUP($K1631,'[2]NHÂN VIÊN'!$H:$I,2,0),"")</f>
        <v>Dương Thị Kim Hồng</v>
      </c>
      <c r="N1631" s="92" t="s">
        <v>1837</v>
      </c>
      <c r="O1631" s="82"/>
    </row>
    <row r="1632" spans="1:15" hidden="1" x14ac:dyDescent="0.25">
      <c r="A1632" s="90" t="s">
        <v>13360</v>
      </c>
      <c r="B1632" s="89" t="s">
        <v>13066</v>
      </c>
      <c r="C1632" s="90" t="s">
        <v>13361</v>
      </c>
      <c r="D1632" s="90" t="s">
        <v>13362</v>
      </c>
      <c r="E1632" s="90" t="s">
        <v>13069</v>
      </c>
      <c r="F1632" s="90" t="s">
        <v>7442</v>
      </c>
      <c r="G1632" s="90" t="s">
        <v>7402</v>
      </c>
      <c r="H1632" s="91" t="s">
        <v>7403</v>
      </c>
      <c r="I1632" s="91" t="str">
        <f>+IFERROR(VLOOKUP($H1632,'[2]NHÂN VIÊN'!$B:$C,2,0),"")</f>
        <v>Hứa Thị Ngọc Thơ</v>
      </c>
      <c r="J1632" s="91" t="str">
        <f t="shared" si="29"/>
        <v>KF</v>
      </c>
      <c r="K1632" s="91" t="s">
        <v>7149</v>
      </c>
      <c r="L1632" s="91" t="s">
        <v>7149</v>
      </c>
      <c r="M1632" s="91" t="str">
        <f>+IFERROR(VLOOKUP($K1632,'[2]NHÂN VIÊN'!$H:$I,2,0),"")</f>
        <v>Dương Thị Kim Hồng</v>
      </c>
      <c r="N1632" s="92" t="s">
        <v>1837</v>
      </c>
      <c r="O1632" s="82"/>
    </row>
    <row r="1633" spans="1:15" hidden="1" x14ac:dyDescent="0.25">
      <c r="A1633" s="90" t="s">
        <v>13363</v>
      </c>
      <c r="B1633" s="89" t="s">
        <v>13066</v>
      </c>
      <c r="C1633" s="90" t="s">
        <v>13364</v>
      </c>
      <c r="D1633" s="90" t="s">
        <v>13365</v>
      </c>
      <c r="E1633" s="90" t="s">
        <v>13069</v>
      </c>
      <c r="F1633" s="90" t="s">
        <v>7401</v>
      </c>
      <c r="G1633" s="90" t="s">
        <v>7402</v>
      </c>
      <c r="H1633" s="91" t="s">
        <v>7403</v>
      </c>
      <c r="I1633" s="91" t="str">
        <f>+IFERROR(VLOOKUP($H1633,'[2]NHÂN VIÊN'!$B:$C,2,0),"")</f>
        <v>Hứa Thị Ngọc Thơ</v>
      </c>
      <c r="J1633" s="91" t="str">
        <f t="shared" si="29"/>
        <v>KF</v>
      </c>
      <c r="K1633" s="91" t="s">
        <v>7149</v>
      </c>
      <c r="L1633" s="91" t="s">
        <v>7149</v>
      </c>
      <c r="M1633" s="91" t="str">
        <f>+IFERROR(VLOOKUP($K1633,'[2]NHÂN VIÊN'!$H:$I,2,0),"")</f>
        <v>Dương Thị Kim Hồng</v>
      </c>
      <c r="N1633" s="92" t="s">
        <v>1837</v>
      </c>
      <c r="O1633" s="82"/>
    </row>
    <row r="1634" spans="1:15" hidden="1" x14ac:dyDescent="0.25">
      <c r="A1634" s="90" t="s">
        <v>13366</v>
      </c>
      <c r="B1634" s="89" t="s">
        <v>13066</v>
      </c>
      <c r="C1634" s="90" t="s">
        <v>13367</v>
      </c>
      <c r="D1634" s="90" t="s">
        <v>13368</v>
      </c>
      <c r="E1634" s="90" t="s">
        <v>13069</v>
      </c>
      <c r="F1634" s="90" t="s">
        <v>7424</v>
      </c>
      <c r="G1634" s="90" t="s">
        <v>7424</v>
      </c>
      <c r="H1634" s="91" t="s">
        <v>7425</v>
      </c>
      <c r="I1634" s="91" t="str">
        <f>+IFERROR(VLOOKUP($H1634,'[2]NHÂN VIÊN'!$B:$C,2,0),"")</f>
        <v>Trần Cao Hoàng Tâm</v>
      </c>
      <c r="J1634" s="91" t="str">
        <f t="shared" si="29"/>
        <v>KF</v>
      </c>
      <c r="K1634" s="91" t="s">
        <v>7149</v>
      </c>
      <c r="L1634" s="91" t="s">
        <v>7149</v>
      </c>
      <c r="M1634" s="91" t="str">
        <f>+IFERROR(VLOOKUP($K1634,'[2]NHÂN VIÊN'!$H:$I,2,0),"")</f>
        <v>Dương Thị Kim Hồng</v>
      </c>
      <c r="N1634" s="92" t="s">
        <v>1837</v>
      </c>
      <c r="O1634" s="82"/>
    </row>
    <row r="1635" spans="1:15" hidden="1" x14ac:dyDescent="0.25">
      <c r="A1635" s="90" t="s">
        <v>13369</v>
      </c>
      <c r="B1635" s="89" t="s">
        <v>13066</v>
      </c>
      <c r="C1635" s="90" t="s">
        <v>13370</v>
      </c>
      <c r="D1635" s="90" t="s">
        <v>13371</v>
      </c>
      <c r="E1635" s="90" t="s">
        <v>13069</v>
      </c>
      <c r="F1635" s="90" t="s">
        <v>7424</v>
      </c>
      <c r="G1635" s="90" t="s">
        <v>7424</v>
      </c>
      <c r="H1635" s="91" t="s">
        <v>7425</v>
      </c>
      <c r="I1635" s="91" t="str">
        <f>+IFERROR(VLOOKUP($H1635,'[2]NHÂN VIÊN'!$B:$C,2,0),"")</f>
        <v>Trần Cao Hoàng Tâm</v>
      </c>
      <c r="J1635" s="91" t="str">
        <f t="shared" si="29"/>
        <v>KF</v>
      </c>
      <c r="K1635" s="91" t="s">
        <v>7149</v>
      </c>
      <c r="L1635" s="91" t="s">
        <v>7149</v>
      </c>
      <c r="M1635" s="91" t="str">
        <f>+IFERROR(VLOOKUP($K1635,'[2]NHÂN VIÊN'!$H:$I,2,0),"")</f>
        <v>Dương Thị Kim Hồng</v>
      </c>
      <c r="N1635" s="92" t="s">
        <v>1837</v>
      </c>
      <c r="O1635" s="82"/>
    </row>
    <row r="1636" spans="1:15" hidden="1" x14ac:dyDescent="0.25">
      <c r="A1636" s="90" t="s">
        <v>13372</v>
      </c>
      <c r="B1636" s="89" t="s">
        <v>13066</v>
      </c>
      <c r="C1636" s="90" t="s">
        <v>13373</v>
      </c>
      <c r="D1636" s="90" t="s">
        <v>13374</v>
      </c>
      <c r="E1636" s="90" t="s">
        <v>13069</v>
      </c>
      <c r="F1636" s="90" t="s">
        <v>9474</v>
      </c>
      <c r="G1636" s="90" t="s">
        <v>7402</v>
      </c>
      <c r="H1636" s="91" t="s">
        <v>7411</v>
      </c>
      <c r="I1636" s="91" t="str">
        <f>+IFERROR(VLOOKUP($H1636,'[2]NHÂN VIÊN'!$B:$C,2,0),"")</f>
        <v>Nguyễn Văn Vinh</v>
      </c>
      <c r="J1636" s="91" t="str">
        <f t="shared" si="29"/>
        <v>KF</v>
      </c>
      <c r="K1636" s="91" t="s">
        <v>7149</v>
      </c>
      <c r="L1636" s="91" t="s">
        <v>7149</v>
      </c>
      <c r="M1636" s="91" t="str">
        <f>+IFERROR(VLOOKUP($K1636,'[2]NHÂN VIÊN'!$H:$I,2,0),"")</f>
        <v>Dương Thị Kim Hồng</v>
      </c>
      <c r="N1636" s="92" t="s">
        <v>1837</v>
      </c>
      <c r="O1636" s="82"/>
    </row>
    <row r="1637" spans="1:15" hidden="1" x14ac:dyDescent="0.25">
      <c r="A1637" s="90" t="s">
        <v>13375</v>
      </c>
      <c r="B1637" s="89" t="s">
        <v>13066</v>
      </c>
      <c r="C1637" s="90" t="s">
        <v>13376</v>
      </c>
      <c r="D1637" s="90" t="s">
        <v>13377</v>
      </c>
      <c r="E1637" s="90" t="s">
        <v>13069</v>
      </c>
      <c r="F1637" s="90" t="s">
        <v>7499</v>
      </c>
      <c r="G1637" s="90" t="s">
        <v>7402</v>
      </c>
      <c r="H1637" s="91" t="s">
        <v>7436</v>
      </c>
      <c r="I1637" s="91" t="str">
        <f>+IFERROR(VLOOKUP($H1637,'[2]NHÂN VIÊN'!$B:$C,2,0),"")</f>
        <v>Nguyễn Quốc Thái</v>
      </c>
      <c r="J1637" s="91" t="str">
        <f t="shared" si="29"/>
        <v>KF</v>
      </c>
      <c r="K1637" s="91" t="s">
        <v>7149</v>
      </c>
      <c r="L1637" s="91" t="s">
        <v>7149</v>
      </c>
      <c r="M1637" s="91" t="str">
        <f>+IFERROR(VLOOKUP($K1637,'[2]NHÂN VIÊN'!$H:$I,2,0),"")</f>
        <v>Dương Thị Kim Hồng</v>
      </c>
      <c r="N1637" s="92" t="s">
        <v>1837</v>
      </c>
      <c r="O1637" s="82"/>
    </row>
    <row r="1638" spans="1:15" hidden="1" x14ac:dyDescent="0.25">
      <c r="A1638" s="90" t="s">
        <v>13378</v>
      </c>
      <c r="B1638" s="89" t="s">
        <v>13066</v>
      </c>
      <c r="C1638" s="90" t="s">
        <v>13379</v>
      </c>
      <c r="D1638" s="90" t="s">
        <v>13380</v>
      </c>
      <c r="E1638" s="90" t="s">
        <v>13069</v>
      </c>
      <c r="F1638" s="90" t="s">
        <v>7513</v>
      </c>
      <c r="G1638" s="90" t="s">
        <v>7402</v>
      </c>
      <c r="H1638" s="91" t="s">
        <v>7418</v>
      </c>
      <c r="I1638" s="91" t="str">
        <f>+IFERROR(VLOOKUP($H1638,'[2]NHÂN VIÊN'!$B:$C,2,0),"")</f>
        <v>Trần Hạo Nhị</v>
      </c>
      <c r="J1638" s="91" t="str">
        <f t="shared" si="29"/>
        <v>KF</v>
      </c>
      <c r="K1638" s="91" t="s">
        <v>7149</v>
      </c>
      <c r="L1638" s="91" t="s">
        <v>7149</v>
      </c>
      <c r="M1638" s="91" t="str">
        <f>+IFERROR(VLOOKUP($K1638,'[2]NHÂN VIÊN'!$H:$I,2,0),"")</f>
        <v>Dương Thị Kim Hồng</v>
      </c>
      <c r="N1638" s="92" t="s">
        <v>1837</v>
      </c>
      <c r="O1638" s="82"/>
    </row>
    <row r="1639" spans="1:15" hidden="1" x14ac:dyDescent="0.25">
      <c r="A1639" s="90" t="s">
        <v>13381</v>
      </c>
      <c r="B1639" s="89" t="s">
        <v>13066</v>
      </c>
      <c r="C1639" s="90" t="s">
        <v>13382</v>
      </c>
      <c r="D1639" s="90" t="s">
        <v>13383</v>
      </c>
      <c r="E1639" s="90" t="s">
        <v>13069</v>
      </c>
      <c r="F1639" s="90" t="s">
        <v>7459</v>
      </c>
      <c r="G1639" s="90" t="s">
        <v>7402</v>
      </c>
      <c r="H1639" s="91" t="s">
        <v>7403</v>
      </c>
      <c r="I1639" s="91" t="str">
        <f>+IFERROR(VLOOKUP($H1639,'[2]NHÂN VIÊN'!$B:$C,2,0),"")</f>
        <v>Hứa Thị Ngọc Thơ</v>
      </c>
      <c r="J1639" s="91" t="str">
        <f t="shared" si="29"/>
        <v>KF</v>
      </c>
      <c r="K1639" s="91" t="s">
        <v>7149</v>
      </c>
      <c r="L1639" s="91" t="s">
        <v>7149</v>
      </c>
      <c r="M1639" s="91" t="str">
        <f>+IFERROR(VLOOKUP($K1639,'[2]NHÂN VIÊN'!$H:$I,2,0),"")</f>
        <v>Dương Thị Kim Hồng</v>
      </c>
      <c r="N1639" s="92" t="s">
        <v>1837</v>
      </c>
      <c r="O1639" s="82"/>
    </row>
    <row r="1640" spans="1:15" hidden="1" x14ac:dyDescent="0.25">
      <c r="A1640" s="90" t="s">
        <v>13384</v>
      </c>
      <c r="B1640" s="89" t="s">
        <v>13066</v>
      </c>
      <c r="C1640" s="90" t="s">
        <v>13385</v>
      </c>
      <c r="D1640" s="90" t="s">
        <v>13386</v>
      </c>
      <c r="E1640" s="90" t="s">
        <v>13069</v>
      </c>
      <c r="F1640" s="90" t="s">
        <v>7519</v>
      </c>
      <c r="G1640" s="90" t="s">
        <v>7402</v>
      </c>
      <c r="H1640" s="91" t="s">
        <v>7418</v>
      </c>
      <c r="I1640" s="91" t="str">
        <f>+IFERROR(VLOOKUP($H1640,'[2]NHÂN VIÊN'!$B:$C,2,0),"")</f>
        <v>Trần Hạo Nhị</v>
      </c>
      <c r="J1640" s="91" t="str">
        <f t="shared" si="29"/>
        <v>KF</v>
      </c>
      <c r="K1640" s="91" t="s">
        <v>7149</v>
      </c>
      <c r="L1640" s="91" t="s">
        <v>7149</v>
      </c>
      <c r="M1640" s="91" t="str">
        <f>+IFERROR(VLOOKUP($K1640,'[2]NHÂN VIÊN'!$H:$I,2,0),"")</f>
        <v>Dương Thị Kim Hồng</v>
      </c>
      <c r="N1640" s="92" t="s">
        <v>1837</v>
      </c>
      <c r="O1640" s="82"/>
    </row>
    <row r="1641" spans="1:15" hidden="1" x14ac:dyDescent="0.25">
      <c r="A1641" s="90" t="s">
        <v>13387</v>
      </c>
      <c r="B1641" s="89" t="s">
        <v>13066</v>
      </c>
      <c r="C1641" s="90" t="s">
        <v>13388</v>
      </c>
      <c r="D1641" s="90" t="s">
        <v>13389</v>
      </c>
      <c r="E1641" s="90" t="s">
        <v>13069</v>
      </c>
      <c r="F1641" s="90" t="s">
        <v>7430</v>
      </c>
      <c r="G1641" s="90" t="s">
        <v>7402</v>
      </c>
      <c r="H1641" s="91" t="s">
        <v>7411</v>
      </c>
      <c r="I1641" s="91" t="str">
        <f>+IFERROR(VLOOKUP($H1641,'[2]NHÂN VIÊN'!$B:$C,2,0),"")</f>
        <v>Nguyễn Văn Vinh</v>
      </c>
      <c r="J1641" s="91" t="str">
        <f t="shared" si="29"/>
        <v>KF</v>
      </c>
      <c r="K1641" s="91" t="s">
        <v>7149</v>
      </c>
      <c r="L1641" s="91" t="s">
        <v>7149</v>
      </c>
      <c r="M1641" s="91" t="str">
        <f>+IFERROR(VLOOKUP($K1641,'[2]NHÂN VIÊN'!$H:$I,2,0),"")</f>
        <v>Dương Thị Kim Hồng</v>
      </c>
      <c r="N1641" s="92" t="s">
        <v>1837</v>
      </c>
      <c r="O1641" s="82"/>
    </row>
    <row r="1642" spans="1:15" hidden="1" x14ac:dyDescent="0.25">
      <c r="A1642" s="90" t="s">
        <v>13390</v>
      </c>
      <c r="B1642" s="89" t="s">
        <v>13066</v>
      </c>
      <c r="C1642" s="90" t="s">
        <v>13391</v>
      </c>
      <c r="D1642" s="90" t="s">
        <v>13392</v>
      </c>
      <c r="E1642" s="90" t="s">
        <v>13069</v>
      </c>
      <c r="F1642" s="90" t="s">
        <v>7417</v>
      </c>
      <c r="G1642" s="90" t="s">
        <v>7402</v>
      </c>
      <c r="H1642" s="91" t="s">
        <v>7418</v>
      </c>
      <c r="I1642" s="91" t="str">
        <f>+IFERROR(VLOOKUP($H1642,'[2]NHÂN VIÊN'!$B:$C,2,0),"")</f>
        <v>Trần Hạo Nhị</v>
      </c>
      <c r="J1642" s="91" t="str">
        <f t="shared" si="29"/>
        <v>KF</v>
      </c>
      <c r="K1642" s="91" t="s">
        <v>7149</v>
      </c>
      <c r="L1642" s="91" t="s">
        <v>7149</v>
      </c>
      <c r="M1642" s="91" t="str">
        <f>+IFERROR(VLOOKUP($K1642,'[2]NHÂN VIÊN'!$H:$I,2,0),"")</f>
        <v>Dương Thị Kim Hồng</v>
      </c>
      <c r="N1642" s="92" t="s">
        <v>1837</v>
      </c>
      <c r="O1642" s="82"/>
    </row>
    <row r="1643" spans="1:15" hidden="1" x14ac:dyDescent="0.25">
      <c r="A1643" s="90" t="s">
        <v>13393</v>
      </c>
      <c r="B1643" s="89" t="s">
        <v>13066</v>
      </c>
      <c r="C1643" s="90" t="s">
        <v>13394</v>
      </c>
      <c r="D1643" s="90" t="s">
        <v>13395</v>
      </c>
      <c r="E1643" s="90" t="s">
        <v>13069</v>
      </c>
      <c r="F1643" s="90" t="s">
        <v>7513</v>
      </c>
      <c r="G1643" s="90" t="s">
        <v>7402</v>
      </c>
      <c r="H1643" s="91" t="s">
        <v>7418</v>
      </c>
      <c r="I1643" s="91" t="str">
        <f>+IFERROR(VLOOKUP($H1643,'[2]NHÂN VIÊN'!$B:$C,2,0),"")</f>
        <v>Trần Hạo Nhị</v>
      </c>
      <c r="J1643" s="91" t="str">
        <f t="shared" si="29"/>
        <v>KF</v>
      </c>
      <c r="K1643" s="91" t="s">
        <v>7149</v>
      </c>
      <c r="L1643" s="91" t="s">
        <v>7149</v>
      </c>
      <c r="M1643" s="91" t="str">
        <f>+IFERROR(VLOOKUP($K1643,'[2]NHÂN VIÊN'!$H:$I,2,0),"")</f>
        <v>Dương Thị Kim Hồng</v>
      </c>
      <c r="N1643" s="92" t="s">
        <v>1837</v>
      </c>
      <c r="O1643" s="82"/>
    </row>
    <row r="1644" spans="1:15" hidden="1" x14ac:dyDescent="0.25">
      <c r="A1644" s="90" t="s">
        <v>13396</v>
      </c>
      <c r="B1644" s="89" t="s">
        <v>13066</v>
      </c>
      <c r="C1644" s="90" t="s">
        <v>13397</v>
      </c>
      <c r="D1644" s="90" t="s">
        <v>13398</v>
      </c>
      <c r="E1644" s="90" t="s">
        <v>13069</v>
      </c>
      <c r="F1644" s="90" t="s">
        <v>7424</v>
      </c>
      <c r="G1644" s="90" t="s">
        <v>7424</v>
      </c>
      <c r="H1644" s="91" t="s">
        <v>7425</v>
      </c>
      <c r="I1644" s="91" t="str">
        <f>+IFERROR(VLOOKUP($H1644,'[2]NHÂN VIÊN'!$B:$C,2,0),"")</f>
        <v>Trần Cao Hoàng Tâm</v>
      </c>
      <c r="J1644" s="91" t="str">
        <f t="shared" si="29"/>
        <v>KF</v>
      </c>
      <c r="K1644" s="91" t="s">
        <v>7149</v>
      </c>
      <c r="L1644" s="91" t="s">
        <v>7149</v>
      </c>
      <c r="M1644" s="91" t="str">
        <f>+IFERROR(VLOOKUP($K1644,'[2]NHÂN VIÊN'!$H:$I,2,0),"")</f>
        <v>Dương Thị Kim Hồng</v>
      </c>
      <c r="N1644" s="92" t="s">
        <v>1837</v>
      </c>
      <c r="O1644" s="82"/>
    </row>
    <row r="1645" spans="1:15" hidden="1" x14ac:dyDescent="0.25">
      <c r="A1645" s="90" t="s">
        <v>13399</v>
      </c>
      <c r="B1645" s="89" t="s">
        <v>13066</v>
      </c>
      <c r="C1645" s="90" t="s">
        <v>13400</v>
      </c>
      <c r="D1645" s="90" t="s">
        <v>13401</v>
      </c>
      <c r="E1645" s="90" t="s">
        <v>13069</v>
      </c>
      <c r="F1645" s="90" t="s">
        <v>7401</v>
      </c>
      <c r="G1645" s="90" t="s">
        <v>7402</v>
      </c>
      <c r="H1645" s="91" t="s">
        <v>7403</v>
      </c>
      <c r="I1645" s="91" t="str">
        <f>+IFERROR(VLOOKUP($H1645,'[2]NHÂN VIÊN'!$B:$C,2,0),"")</f>
        <v>Hứa Thị Ngọc Thơ</v>
      </c>
      <c r="J1645" s="91" t="str">
        <f t="shared" si="29"/>
        <v>KF</v>
      </c>
      <c r="K1645" s="91" t="s">
        <v>7149</v>
      </c>
      <c r="L1645" s="91" t="s">
        <v>7149</v>
      </c>
      <c r="M1645" s="91" t="str">
        <f>+IFERROR(VLOOKUP($K1645,'[2]NHÂN VIÊN'!$H:$I,2,0),"")</f>
        <v>Dương Thị Kim Hồng</v>
      </c>
      <c r="N1645" s="92" t="s">
        <v>1837</v>
      </c>
      <c r="O1645" s="82"/>
    </row>
    <row r="1646" spans="1:15" hidden="1" x14ac:dyDescent="0.25">
      <c r="A1646" s="90" t="s">
        <v>13402</v>
      </c>
      <c r="B1646" s="89" t="s">
        <v>13066</v>
      </c>
      <c r="C1646" s="90" t="s">
        <v>13403</v>
      </c>
      <c r="D1646" s="90" t="s">
        <v>13404</v>
      </c>
      <c r="E1646" s="90" t="s">
        <v>13069</v>
      </c>
      <c r="F1646" s="90" t="s">
        <v>9474</v>
      </c>
      <c r="G1646" s="90" t="s">
        <v>7402</v>
      </c>
      <c r="H1646" s="91" t="s">
        <v>7411</v>
      </c>
      <c r="I1646" s="91" t="str">
        <f>+IFERROR(VLOOKUP($H1646,'[2]NHÂN VIÊN'!$B:$C,2,0),"")</f>
        <v>Nguyễn Văn Vinh</v>
      </c>
      <c r="J1646" s="91" t="str">
        <f t="shared" si="29"/>
        <v>KF</v>
      </c>
      <c r="K1646" s="91" t="s">
        <v>7149</v>
      </c>
      <c r="L1646" s="91" t="s">
        <v>7149</v>
      </c>
      <c r="M1646" s="91" t="str">
        <f>+IFERROR(VLOOKUP($K1646,'[2]NHÂN VIÊN'!$H:$I,2,0),"")</f>
        <v>Dương Thị Kim Hồng</v>
      </c>
      <c r="N1646" s="92" t="s">
        <v>1837</v>
      </c>
      <c r="O1646" s="82"/>
    </row>
    <row r="1647" spans="1:15" hidden="1" x14ac:dyDescent="0.25">
      <c r="A1647" s="90" t="s">
        <v>13405</v>
      </c>
      <c r="B1647" s="89" t="s">
        <v>13066</v>
      </c>
      <c r="C1647" s="90" t="s">
        <v>13406</v>
      </c>
      <c r="D1647" s="90" t="s">
        <v>13407</v>
      </c>
      <c r="E1647" s="90" t="s">
        <v>13069</v>
      </c>
      <c r="F1647" s="90" t="s">
        <v>7499</v>
      </c>
      <c r="G1647" s="90" t="s">
        <v>7402</v>
      </c>
      <c r="H1647" s="91" t="s">
        <v>7436</v>
      </c>
      <c r="I1647" s="91" t="str">
        <f>+IFERROR(VLOOKUP($H1647,'[2]NHÂN VIÊN'!$B:$C,2,0),"")</f>
        <v>Nguyễn Quốc Thái</v>
      </c>
      <c r="J1647" s="91" t="str">
        <f t="shared" si="29"/>
        <v>KF</v>
      </c>
      <c r="K1647" s="91" t="s">
        <v>7149</v>
      </c>
      <c r="L1647" s="91" t="s">
        <v>7149</v>
      </c>
      <c r="M1647" s="91" t="str">
        <f>+IFERROR(VLOOKUP($K1647,'[2]NHÂN VIÊN'!$H:$I,2,0),"")</f>
        <v>Dương Thị Kim Hồng</v>
      </c>
      <c r="N1647" s="92" t="s">
        <v>1837</v>
      </c>
      <c r="O1647" s="82"/>
    </row>
    <row r="1648" spans="1:15" hidden="1" x14ac:dyDescent="0.25">
      <c r="A1648" s="90" t="s">
        <v>7150</v>
      </c>
      <c r="B1648" s="89" t="s">
        <v>13408</v>
      </c>
      <c r="C1648" s="90" t="s">
        <v>13409</v>
      </c>
      <c r="D1648" s="90" t="s">
        <v>13410</v>
      </c>
      <c r="E1648" s="90" t="s">
        <v>3361</v>
      </c>
      <c r="F1648" s="90" t="s">
        <v>7424</v>
      </c>
      <c r="G1648" s="90" t="s">
        <v>7424</v>
      </c>
      <c r="H1648" s="91"/>
      <c r="I1648" s="91"/>
      <c r="J1648" s="91" t="str">
        <f t="shared" si="29"/>
        <v>KL</v>
      </c>
      <c r="K1648" s="91" t="s">
        <v>13411</v>
      </c>
      <c r="L1648" s="91" t="s">
        <v>13411</v>
      </c>
      <c r="M1648" s="91">
        <f>+IFERROR(VLOOKUP($K1648,'[2]NHÂN VIÊN'!$H:$I,2,0),"")</f>
        <v>0</v>
      </c>
      <c r="N1648" s="92" t="s">
        <v>1837</v>
      </c>
      <c r="O1648" s="82"/>
    </row>
    <row r="1649" spans="1:15" hidden="1" x14ac:dyDescent="0.25">
      <c r="A1649" s="90" t="s">
        <v>13413</v>
      </c>
      <c r="B1649" s="89" t="s">
        <v>13412</v>
      </c>
      <c r="C1649" s="90" t="s">
        <v>13414</v>
      </c>
      <c r="D1649" s="90" t="s">
        <v>13414</v>
      </c>
      <c r="E1649" s="90" t="s">
        <v>3361</v>
      </c>
      <c r="F1649" s="90" t="s">
        <v>7402</v>
      </c>
      <c r="G1649" s="90" t="s">
        <v>7402</v>
      </c>
      <c r="H1649" s="91" t="s">
        <v>1837</v>
      </c>
      <c r="I1649" s="91" t="str">
        <f>+IFERROR(VLOOKUP($H1649,'[2]NHÂN VIÊN'!$B:$C,2,0),"")</f>
        <v/>
      </c>
      <c r="J1649" s="91" t="str">
        <f t="shared" si="29"/>
        <v>KL</v>
      </c>
      <c r="K1649" s="91" t="s">
        <v>13411</v>
      </c>
      <c r="L1649" s="91" t="s">
        <v>13411</v>
      </c>
      <c r="M1649" s="91">
        <f>+IFERROR(VLOOKUP($K1649,'[2]NHÂN VIÊN'!$H:$I,2,0),"")</f>
        <v>0</v>
      </c>
      <c r="N1649" s="92" t="s">
        <v>1837</v>
      </c>
      <c r="O1649" s="82"/>
    </row>
    <row r="1650" spans="1:15" hidden="1" x14ac:dyDescent="0.25">
      <c r="A1650" s="90" t="s">
        <v>13416</v>
      </c>
      <c r="B1650" s="89" t="s">
        <v>13415</v>
      </c>
      <c r="C1650" s="90" t="s">
        <v>13417</v>
      </c>
      <c r="D1650" s="90" t="s">
        <v>13418</v>
      </c>
      <c r="E1650" s="90" t="s">
        <v>3361</v>
      </c>
      <c r="F1650" s="90" t="s">
        <v>7442</v>
      </c>
      <c r="G1650" s="90" t="s">
        <v>7402</v>
      </c>
      <c r="H1650" s="91"/>
      <c r="I1650" s="91" t="str">
        <f>+IFERROR(VLOOKUP($H1650,'[2]NHÂN VIÊN'!$B:$C,2,0),"")</f>
        <v/>
      </c>
      <c r="J1650" s="91" t="str">
        <f t="shared" si="29"/>
        <v>KL</v>
      </c>
      <c r="K1650" s="91" t="s">
        <v>13411</v>
      </c>
      <c r="L1650" s="91" t="s">
        <v>13411</v>
      </c>
      <c r="M1650" s="91">
        <f>+IFERROR(VLOOKUP($K1650,'[2]NHÂN VIÊN'!$H:$I,2,0),"")</f>
        <v>0</v>
      </c>
      <c r="N1650" s="92" t="s">
        <v>1837</v>
      </c>
      <c r="O1650" s="82"/>
    </row>
    <row r="1651" spans="1:15" hidden="1" x14ac:dyDescent="0.25">
      <c r="A1651" s="90" t="s">
        <v>13420</v>
      </c>
      <c r="B1651" s="89" t="s">
        <v>13419</v>
      </c>
      <c r="C1651" s="90" t="s">
        <v>13421</v>
      </c>
      <c r="D1651" s="90" t="s">
        <v>13422</v>
      </c>
      <c r="E1651" s="90" t="s">
        <v>3361</v>
      </c>
      <c r="F1651" s="90" t="s">
        <v>7519</v>
      </c>
      <c r="G1651" s="90" t="s">
        <v>7402</v>
      </c>
      <c r="H1651" s="91" t="s">
        <v>7418</v>
      </c>
      <c r="I1651" s="91" t="str">
        <f>+IFERROR(VLOOKUP($H1651,'[2]NHÂN VIÊN'!$B:$C,2,0),"")</f>
        <v>Trần Hạo Nhị</v>
      </c>
      <c r="J1651" s="91" t="str">
        <f t="shared" si="29"/>
        <v>HK</v>
      </c>
      <c r="K1651" s="91" t="s">
        <v>13423</v>
      </c>
      <c r="L1651" s="91" t="s">
        <v>13423</v>
      </c>
      <c r="M1651" s="91" t="str">
        <f>+IFERROR(VLOOKUP($K1651,'[2]NHÂN VIÊN'!$H:$I,2,0),"")</f>
        <v>Dương Thị Kim Hồng</v>
      </c>
      <c r="N1651" s="92" t="s">
        <v>1837</v>
      </c>
      <c r="O1651" s="82"/>
    </row>
    <row r="1652" spans="1:15" hidden="1" x14ac:dyDescent="0.25">
      <c r="A1652" s="90" t="s">
        <v>13425</v>
      </c>
      <c r="B1652" s="89" t="s">
        <v>13424</v>
      </c>
      <c r="C1652" s="90" t="s">
        <v>13426</v>
      </c>
      <c r="D1652" s="90" t="s">
        <v>13427</v>
      </c>
      <c r="E1652" s="90" t="s">
        <v>3361</v>
      </c>
      <c r="F1652" s="90" t="s">
        <v>7459</v>
      </c>
      <c r="G1652" s="90" t="s">
        <v>7402</v>
      </c>
      <c r="H1652" s="91" t="s">
        <v>7403</v>
      </c>
      <c r="I1652" s="91" t="str">
        <f>+IFERROR(VLOOKUP($H1652,'[2]NHÂN VIÊN'!$B:$C,2,0),"")</f>
        <v>Hứa Thị Ngọc Thơ</v>
      </c>
      <c r="J1652" s="91" t="str">
        <f t="shared" si="29"/>
        <v>KL</v>
      </c>
      <c r="K1652" s="91" t="s">
        <v>13428</v>
      </c>
      <c r="L1652" s="91" t="s">
        <v>13428</v>
      </c>
      <c r="M1652" s="91" t="str">
        <f>+IFERROR(VLOOKUP($K1652,'[2]NHÂN VIÊN'!$H:$I,2,0),"")</f>
        <v>Dương Thị Kim Hồng</v>
      </c>
      <c r="N1652" s="92" t="s">
        <v>1837</v>
      </c>
      <c r="O1652" s="82"/>
    </row>
    <row r="1653" spans="1:15" hidden="1" x14ac:dyDescent="0.25">
      <c r="A1653" s="90" t="s">
        <v>13430</v>
      </c>
      <c r="B1653" s="89" t="s">
        <v>13429</v>
      </c>
      <c r="C1653" s="90" t="s">
        <v>13431</v>
      </c>
      <c r="D1653" s="90" t="s">
        <v>13432</v>
      </c>
      <c r="E1653" s="90" t="s">
        <v>3361</v>
      </c>
      <c r="F1653" s="90" t="s">
        <v>7410</v>
      </c>
      <c r="G1653" s="90" t="s">
        <v>7402</v>
      </c>
      <c r="H1653" s="91" t="s">
        <v>7411</v>
      </c>
      <c r="I1653" s="91" t="str">
        <f>+IFERROR(VLOOKUP($H1653,'[2]NHÂN VIÊN'!$B:$C,2,0),"")</f>
        <v>Nguyễn Văn Vinh</v>
      </c>
      <c r="J1653" s="91" t="str">
        <f t="shared" si="29"/>
        <v>HK</v>
      </c>
      <c r="K1653" s="91" t="s">
        <v>13049</v>
      </c>
      <c r="L1653" s="91" t="s">
        <v>13049</v>
      </c>
      <c r="M1653" s="91" t="str">
        <f>+IFERROR(VLOOKUP($K1653,'[2]NHÂN VIÊN'!$H:$I,2,0),"")</f>
        <v>Dương Thị Kim Hồng</v>
      </c>
      <c r="N1653" s="92" t="s">
        <v>1837</v>
      </c>
      <c r="O1653" s="82"/>
    </row>
    <row r="1654" spans="1:15" hidden="1" x14ac:dyDescent="0.25">
      <c r="A1654" s="90" t="s">
        <v>13434</v>
      </c>
      <c r="B1654" s="89" t="s">
        <v>13433</v>
      </c>
      <c r="C1654" s="90" t="s">
        <v>13435</v>
      </c>
      <c r="D1654" s="90" t="s">
        <v>13436</v>
      </c>
      <c r="E1654" s="90" t="s">
        <v>3361</v>
      </c>
      <c r="F1654" s="90" t="s">
        <v>7527</v>
      </c>
      <c r="G1654" s="90" t="s">
        <v>7402</v>
      </c>
      <c r="H1654" s="91" t="s">
        <v>7411</v>
      </c>
      <c r="I1654" s="91" t="str">
        <f>+IFERROR(VLOOKUP($H1654,'[2]NHÂN VIÊN'!$B:$C,2,0),"")</f>
        <v>Nguyễn Văn Vinh</v>
      </c>
      <c r="J1654" s="91" t="str">
        <f t="shared" si="29"/>
        <v>KL</v>
      </c>
      <c r="K1654" s="91" t="s">
        <v>13437</v>
      </c>
      <c r="L1654" s="91" t="s">
        <v>13437</v>
      </c>
      <c r="M1654" s="91" t="str">
        <f>+IFERROR(VLOOKUP($K1654,'[2]NHÂN VIÊN'!$H:$I,2,0),"")</f>
        <v>Trương Quang Thanh</v>
      </c>
      <c r="N1654" s="92" t="s">
        <v>1837</v>
      </c>
      <c r="O1654" s="82"/>
    </row>
    <row r="1655" spans="1:15" hidden="1" x14ac:dyDescent="0.25">
      <c r="A1655" s="90" t="s">
        <v>13439</v>
      </c>
      <c r="B1655" s="89" t="s">
        <v>13438</v>
      </c>
      <c r="C1655" s="90" t="s">
        <v>13440</v>
      </c>
      <c r="D1655" s="90" t="s">
        <v>13441</v>
      </c>
      <c r="E1655" s="90" t="s">
        <v>3361</v>
      </c>
      <c r="F1655" s="90" t="s">
        <v>7485</v>
      </c>
      <c r="G1655" s="90" t="s">
        <v>7402</v>
      </c>
      <c r="H1655" s="91" t="s">
        <v>7411</v>
      </c>
      <c r="I1655" s="91" t="str">
        <f>+IFERROR(VLOOKUP($H1655,'[2]NHÂN VIÊN'!$B:$C,2,0),"")</f>
        <v>Nguyễn Văn Vinh</v>
      </c>
      <c r="J1655" s="91" t="str">
        <f t="shared" si="29"/>
        <v>KH</v>
      </c>
      <c r="K1655" s="91" t="s">
        <v>13442</v>
      </c>
      <c r="L1655" s="91" t="s">
        <v>13442</v>
      </c>
      <c r="M1655" s="91" t="str">
        <f>+IFERROR(VLOOKUP($K1655,'[2]NHÂN VIÊN'!$H:$I,2,0),"")</f>
        <v>Dương Thị Kim Hồng</v>
      </c>
      <c r="N1655" s="92" t="s">
        <v>1837</v>
      </c>
      <c r="O1655" s="82"/>
    </row>
    <row r="1656" spans="1:15" hidden="1" x14ac:dyDescent="0.25">
      <c r="A1656" s="90" t="s">
        <v>13444</v>
      </c>
      <c r="B1656" s="89" t="s">
        <v>13443</v>
      </c>
      <c r="C1656" s="90" t="s">
        <v>13445</v>
      </c>
      <c r="D1656" s="90" t="s">
        <v>13446</v>
      </c>
      <c r="E1656" s="90" t="s">
        <v>3361</v>
      </c>
      <c r="F1656" s="90" t="s">
        <v>7490</v>
      </c>
      <c r="G1656" s="90" t="s">
        <v>7402</v>
      </c>
      <c r="H1656" s="91" t="s">
        <v>7418</v>
      </c>
      <c r="I1656" s="91" t="str">
        <f>+IFERROR(VLOOKUP($H1656,'[2]NHÂN VIÊN'!$B:$C,2,0),"")</f>
        <v>Trần Hạo Nhị</v>
      </c>
      <c r="J1656" s="91" t="str">
        <f t="shared" si="29"/>
        <v>KH</v>
      </c>
      <c r="K1656" s="91" t="s">
        <v>13442</v>
      </c>
      <c r="L1656" s="91" t="s">
        <v>13442</v>
      </c>
      <c r="M1656" s="91" t="str">
        <f>+IFERROR(VLOOKUP($K1656,'[2]NHÂN VIÊN'!$H:$I,2,0),"")</f>
        <v>Dương Thị Kim Hồng</v>
      </c>
      <c r="N1656" s="92" t="s">
        <v>1837</v>
      </c>
      <c r="O1656" s="82"/>
    </row>
    <row r="1657" spans="1:15" hidden="1" x14ac:dyDescent="0.25">
      <c r="A1657" s="90" t="s">
        <v>13448</v>
      </c>
      <c r="B1657" s="89" t="s">
        <v>13447</v>
      </c>
      <c r="C1657" s="90" t="s">
        <v>13449</v>
      </c>
      <c r="D1657" s="90" t="s">
        <v>13450</v>
      </c>
      <c r="E1657" s="90" t="s">
        <v>3361</v>
      </c>
      <c r="F1657" s="90" t="s">
        <v>7401</v>
      </c>
      <c r="G1657" s="90" t="s">
        <v>7402</v>
      </c>
      <c r="H1657" s="91" t="s">
        <v>7403</v>
      </c>
      <c r="I1657" s="91" t="str">
        <f>+IFERROR(VLOOKUP($H1657,'[2]NHÂN VIÊN'!$B:$C,2,0),"")</f>
        <v>Hứa Thị Ngọc Thơ</v>
      </c>
      <c r="J1657" s="91" t="str">
        <f t="shared" si="29"/>
        <v>KH</v>
      </c>
      <c r="K1657" s="91" t="s">
        <v>13442</v>
      </c>
      <c r="L1657" s="91" t="s">
        <v>13442</v>
      </c>
      <c r="M1657" s="91" t="str">
        <f>+IFERROR(VLOOKUP($K1657,'[2]NHÂN VIÊN'!$H:$I,2,0),"")</f>
        <v>Dương Thị Kim Hồng</v>
      </c>
      <c r="N1657" s="92" t="s">
        <v>1837</v>
      </c>
      <c r="O1657" s="82"/>
    </row>
    <row r="1658" spans="1:15" hidden="1" x14ac:dyDescent="0.25">
      <c r="A1658" s="90" t="s">
        <v>13452</v>
      </c>
      <c r="B1658" s="89" t="s">
        <v>13451</v>
      </c>
      <c r="C1658" s="90" t="s">
        <v>13453</v>
      </c>
      <c r="D1658" s="90" t="s">
        <v>13454</v>
      </c>
      <c r="E1658" s="90" t="s">
        <v>3361</v>
      </c>
      <c r="F1658" s="90" t="s">
        <v>7527</v>
      </c>
      <c r="G1658" s="90" t="s">
        <v>7402</v>
      </c>
      <c r="H1658" s="91" t="s">
        <v>7411</v>
      </c>
      <c r="I1658" s="91" t="str">
        <f>+IFERROR(VLOOKUP($H1658,'[2]NHÂN VIÊN'!$B:$C,2,0),"")</f>
        <v>Nguyễn Văn Vinh</v>
      </c>
      <c r="J1658" s="91" t="str">
        <f t="shared" si="29"/>
        <v>KH</v>
      </c>
      <c r="K1658" s="91" t="s">
        <v>13442</v>
      </c>
      <c r="L1658" s="91" t="s">
        <v>13442</v>
      </c>
      <c r="M1658" s="91" t="str">
        <f>+IFERROR(VLOOKUP($K1658,'[2]NHÂN VIÊN'!$H:$I,2,0),"")</f>
        <v>Dương Thị Kim Hồng</v>
      </c>
      <c r="N1658" s="92" t="s">
        <v>1837</v>
      </c>
      <c r="O1658" s="82"/>
    </row>
    <row r="1659" spans="1:15" hidden="1" x14ac:dyDescent="0.25">
      <c r="A1659" s="90" t="s">
        <v>13456</v>
      </c>
      <c r="B1659" s="89" t="s">
        <v>13455</v>
      </c>
      <c r="C1659" s="90" t="s">
        <v>13457</v>
      </c>
      <c r="D1659" s="90" t="s">
        <v>13458</v>
      </c>
      <c r="E1659" s="90" t="s">
        <v>3361</v>
      </c>
      <c r="F1659" s="90" t="s">
        <v>7527</v>
      </c>
      <c r="G1659" s="90" t="s">
        <v>7402</v>
      </c>
      <c r="H1659" s="91" t="s">
        <v>7411</v>
      </c>
      <c r="I1659" s="91" t="str">
        <f>+IFERROR(VLOOKUP($H1659,'[2]NHÂN VIÊN'!$B:$C,2,0),"")</f>
        <v>Nguyễn Văn Vinh</v>
      </c>
      <c r="J1659" s="91" t="str">
        <f t="shared" si="29"/>
        <v>KH</v>
      </c>
      <c r="K1659" s="91" t="s">
        <v>13442</v>
      </c>
      <c r="L1659" s="91" t="s">
        <v>13442</v>
      </c>
      <c r="M1659" s="91" t="str">
        <f>+IFERROR(VLOOKUP($K1659,'[2]NHÂN VIÊN'!$H:$I,2,0),"")</f>
        <v>Dương Thị Kim Hồng</v>
      </c>
      <c r="N1659" s="92" t="s">
        <v>1837</v>
      </c>
      <c r="O1659" s="82"/>
    </row>
    <row r="1660" spans="1:15" hidden="1" x14ac:dyDescent="0.25">
      <c r="A1660" s="90" t="s">
        <v>13460</v>
      </c>
      <c r="B1660" s="89" t="s">
        <v>13459</v>
      </c>
      <c r="C1660" s="90" t="s">
        <v>13461</v>
      </c>
      <c r="D1660" s="90" t="s">
        <v>13462</v>
      </c>
      <c r="E1660" s="90" t="s">
        <v>3361</v>
      </c>
      <c r="F1660" s="90" t="s">
        <v>7442</v>
      </c>
      <c r="G1660" s="90" t="s">
        <v>7402</v>
      </c>
      <c r="H1660" s="91" t="s">
        <v>7403</v>
      </c>
      <c r="I1660" s="91" t="str">
        <f>+IFERROR(VLOOKUP($H1660,'[2]NHÂN VIÊN'!$B:$C,2,0),"")</f>
        <v>Hứa Thị Ngọc Thơ</v>
      </c>
      <c r="J1660" s="91" t="str">
        <f t="shared" si="29"/>
        <v>KH</v>
      </c>
      <c r="K1660" s="91" t="s">
        <v>13442</v>
      </c>
      <c r="L1660" s="91" t="s">
        <v>13442</v>
      </c>
      <c r="M1660" s="91" t="str">
        <f>+IFERROR(VLOOKUP($K1660,'[2]NHÂN VIÊN'!$H:$I,2,0),"")</f>
        <v>Dương Thị Kim Hồng</v>
      </c>
      <c r="N1660" s="92" t="s">
        <v>1837</v>
      </c>
      <c r="O1660" s="82"/>
    </row>
    <row r="1661" spans="1:15" hidden="1" x14ac:dyDescent="0.25">
      <c r="A1661" s="90" t="s">
        <v>13464</v>
      </c>
      <c r="B1661" s="89" t="s">
        <v>13463</v>
      </c>
      <c r="C1661" s="90" t="s">
        <v>13465</v>
      </c>
      <c r="D1661" s="90" t="s">
        <v>13466</v>
      </c>
      <c r="E1661" s="90" t="s">
        <v>3361</v>
      </c>
      <c r="F1661" s="90" t="s">
        <v>7527</v>
      </c>
      <c r="G1661" s="90" t="s">
        <v>7402</v>
      </c>
      <c r="H1661" s="91" t="s">
        <v>7411</v>
      </c>
      <c r="I1661" s="91" t="str">
        <f>+IFERROR(VLOOKUP($H1661,'[2]NHÂN VIÊN'!$B:$C,2,0),"")</f>
        <v>Nguyễn Văn Vinh</v>
      </c>
      <c r="J1661" s="91" t="str">
        <f t="shared" si="29"/>
        <v>KH</v>
      </c>
      <c r="K1661" s="91" t="s">
        <v>13442</v>
      </c>
      <c r="L1661" s="91" t="s">
        <v>13442</v>
      </c>
      <c r="M1661" s="91" t="str">
        <f>+IFERROR(VLOOKUP($K1661,'[2]NHÂN VIÊN'!$H:$I,2,0),"")</f>
        <v>Dương Thị Kim Hồng</v>
      </c>
      <c r="N1661" s="92" t="s">
        <v>1837</v>
      </c>
      <c r="O1661" s="82"/>
    </row>
    <row r="1662" spans="1:15" hidden="1" x14ac:dyDescent="0.25">
      <c r="A1662" s="90" t="s">
        <v>13468</v>
      </c>
      <c r="B1662" s="89" t="s">
        <v>13467</v>
      </c>
      <c r="C1662" s="90" t="s">
        <v>13469</v>
      </c>
      <c r="D1662" s="90" t="s">
        <v>13470</v>
      </c>
      <c r="E1662" s="90" t="s">
        <v>3361</v>
      </c>
      <c r="F1662" s="90" t="s">
        <v>7442</v>
      </c>
      <c r="G1662" s="90" t="s">
        <v>7402</v>
      </c>
      <c r="H1662" s="91" t="s">
        <v>7403</v>
      </c>
      <c r="I1662" s="91" t="str">
        <f>+IFERROR(VLOOKUP($H1662,'[2]NHÂN VIÊN'!$B:$C,2,0),"")</f>
        <v>Hứa Thị Ngọc Thơ</v>
      </c>
      <c r="J1662" s="91" t="str">
        <f t="shared" si="29"/>
        <v>KH</v>
      </c>
      <c r="K1662" s="91" t="s">
        <v>13442</v>
      </c>
      <c r="L1662" s="91" t="s">
        <v>13442</v>
      </c>
      <c r="M1662" s="91" t="str">
        <f>+IFERROR(VLOOKUP($K1662,'[2]NHÂN VIÊN'!$H:$I,2,0),"")</f>
        <v>Dương Thị Kim Hồng</v>
      </c>
      <c r="N1662" s="92" t="s">
        <v>1837</v>
      </c>
      <c r="O1662" s="82"/>
    </row>
    <row r="1663" spans="1:15" hidden="1" x14ac:dyDescent="0.25">
      <c r="A1663" s="90" t="s">
        <v>13472</v>
      </c>
      <c r="B1663" s="89" t="s">
        <v>13471</v>
      </c>
      <c r="C1663" s="90" t="s">
        <v>13473</v>
      </c>
      <c r="D1663" s="90" t="s">
        <v>13474</v>
      </c>
      <c r="E1663" s="90" t="s">
        <v>3361</v>
      </c>
      <c r="F1663" s="90"/>
      <c r="G1663" s="90" t="s">
        <v>7674</v>
      </c>
      <c r="H1663" s="91" t="s">
        <v>1837</v>
      </c>
      <c r="I1663" s="91" t="str">
        <f>+IFERROR(VLOOKUP($H1663,'[2]NHÂN VIÊN'!$B:$C,2,0),"")</f>
        <v/>
      </c>
      <c r="J1663" s="91" t="str">
        <f t="shared" si="29"/>
        <v>KL</v>
      </c>
      <c r="K1663" s="91" t="s">
        <v>13475</v>
      </c>
      <c r="L1663" s="91" t="s">
        <v>13475</v>
      </c>
      <c r="M1663" s="91" t="str">
        <f>+IFERROR(VLOOKUP($K1663,'[2]NHÂN VIÊN'!$H:$I,2,0),"")</f>
        <v>Dương Thị Kim Hồng</v>
      </c>
      <c r="N1663" s="92"/>
      <c r="O1663" s="82"/>
    </row>
    <row r="1664" spans="1:15" hidden="1" x14ac:dyDescent="0.25">
      <c r="A1664" s="90" t="s">
        <v>13477</v>
      </c>
      <c r="B1664" s="89" t="s">
        <v>13476</v>
      </c>
      <c r="C1664" s="90" t="s">
        <v>13478</v>
      </c>
      <c r="D1664" s="90" t="s">
        <v>13479</v>
      </c>
      <c r="E1664" s="90" t="s">
        <v>13480</v>
      </c>
      <c r="F1664" s="90" t="s">
        <v>7442</v>
      </c>
      <c r="G1664" s="90" t="s">
        <v>7402</v>
      </c>
      <c r="H1664" s="91" t="s">
        <v>7403</v>
      </c>
      <c r="I1664" s="91" t="str">
        <f>+IFERROR(VLOOKUP($H1664,'[2]NHÂN VIÊN'!$B:$C,2,0),"")</f>
        <v>Hứa Thị Ngọc Thơ</v>
      </c>
      <c r="J1664" s="91" t="str">
        <f t="shared" si="29"/>
        <v>LO</v>
      </c>
      <c r="K1664" s="91" t="s">
        <v>583</v>
      </c>
      <c r="L1664" s="91" t="s">
        <v>583</v>
      </c>
      <c r="M1664" s="91" t="str">
        <f>+IFERROR(VLOOKUP($K1664,'[2]NHÂN VIÊN'!$H:$I,2,0),"")</f>
        <v>Trương Quang Thanh</v>
      </c>
      <c r="N1664" s="92" t="s">
        <v>1837</v>
      </c>
      <c r="O1664" s="82"/>
    </row>
    <row r="1665" spans="1:15" hidden="1" x14ac:dyDescent="0.25">
      <c r="A1665" s="90" t="s">
        <v>13482</v>
      </c>
      <c r="B1665" s="89" t="s">
        <v>13481</v>
      </c>
      <c r="C1665" s="90" t="s">
        <v>13483</v>
      </c>
      <c r="D1665" s="90" t="s">
        <v>13484</v>
      </c>
      <c r="E1665" s="90" t="s">
        <v>13480</v>
      </c>
      <c r="F1665" s="90" t="s">
        <v>8059</v>
      </c>
      <c r="G1665" s="90" t="s">
        <v>7402</v>
      </c>
      <c r="H1665" s="91" t="s">
        <v>7436</v>
      </c>
      <c r="I1665" s="91" t="str">
        <f>+IFERROR(VLOOKUP($H1665,'[2]NHÂN VIÊN'!$B:$C,2,0),"")</f>
        <v>Nguyễn Quốc Thái</v>
      </c>
      <c r="J1665" s="91" t="str">
        <f t="shared" si="29"/>
        <v>LO</v>
      </c>
      <c r="K1665" s="91" t="s">
        <v>583</v>
      </c>
      <c r="L1665" s="91" t="s">
        <v>583</v>
      </c>
      <c r="M1665" s="91" t="str">
        <f>+IFERROR(VLOOKUP($K1665,'[2]NHÂN VIÊN'!$H:$I,2,0),"")</f>
        <v>Trương Quang Thanh</v>
      </c>
      <c r="N1665" s="92" t="s">
        <v>1837</v>
      </c>
      <c r="O1665" s="82"/>
    </row>
    <row r="1666" spans="1:15" hidden="1" x14ac:dyDescent="0.25">
      <c r="A1666" s="90" t="s">
        <v>13486</v>
      </c>
      <c r="B1666" s="89" t="s">
        <v>13485</v>
      </c>
      <c r="C1666" s="90" t="s">
        <v>13487</v>
      </c>
      <c r="D1666" s="90" t="s">
        <v>13488</v>
      </c>
      <c r="E1666" s="90" t="s">
        <v>13480</v>
      </c>
      <c r="F1666" s="90" t="s">
        <v>7523</v>
      </c>
      <c r="G1666" s="90" t="s">
        <v>7523</v>
      </c>
      <c r="H1666" s="91" t="s">
        <v>7425</v>
      </c>
      <c r="I1666" s="91" t="str">
        <f>+IFERROR(VLOOKUP($H1666,'[2]NHÂN VIÊN'!$B:$C,2,0),"")</f>
        <v>Trần Cao Hoàng Tâm</v>
      </c>
      <c r="J1666" s="91" t="str">
        <f t="shared" si="29"/>
        <v>LO</v>
      </c>
      <c r="K1666" s="91" t="s">
        <v>583</v>
      </c>
      <c r="L1666" s="91" t="s">
        <v>583</v>
      </c>
      <c r="M1666" s="91" t="str">
        <f>+IFERROR(VLOOKUP($K1666,'[2]NHÂN VIÊN'!$H:$I,2,0),"")</f>
        <v>Trương Quang Thanh</v>
      </c>
      <c r="N1666" s="92" t="s">
        <v>1837</v>
      </c>
      <c r="O1666" s="82"/>
    </row>
    <row r="1667" spans="1:15" hidden="1" x14ac:dyDescent="0.25">
      <c r="A1667" s="90" t="s">
        <v>13490</v>
      </c>
      <c r="B1667" s="89" t="s">
        <v>13489</v>
      </c>
      <c r="C1667" s="90" t="s">
        <v>13491</v>
      </c>
      <c r="D1667" s="90" t="s">
        <v>13492</v>
      </c>
      <c r="E1667" s="90" t="s">
        <v>13480</v>
      </c>
      <c r="F1667" s="90"/>
      <c r="G1667" s="90" t="s">
        <v>10212</v>
      </c>
      <c r="H1667" s="91" t="s">
        <v>1837</v>
      </c>
      <c r="I1667" s="91" t="str">
        <f>+IFERROR(VLOOKUP($H1667,'[2]NHÂN VIÊN'!$B:$C,2,0),"")</f>
        <v/>
      </c>
      <c r="J1667" s="91" t="str">
        <f t="shared" si="29"/>
        <v>LO</v>
      </c>
      <c r="K1667" s="91" t="s">
        <v>583</v>
      </c>
      <c r="L1667" s="91" t="s">
        <v>583</v>
      </c>
      <c r="M1667" s="91" t="str">
        <f>+IFERROR(VLOOKUP($K1667,'[2]NHÂN VIÊN'!$H:$I,2,0),"")</f>
        <v>Trương Quang Thanh</v>
      </c>
      <c r="N1667" s="92" t="s">
        <v>1837</v>
      </c>
      <c r="O1667" s="82"/>
    </row>
    <row r="1668" spans="1:15" hidden="1" x14ac:dyDescent="0.25">
      <c r="A1668" s="90" t="s">
        <v>13494</v>
      </c>
      <c r="B1668" s="89" t="s">
        <v>13493</v>
      </c>
      <c r="C1668" s="90" t="s">
        <v>13495</v>
      </c>
      <c r="D1668" s="90" t="s">
        <v>13496</v>
      </c>
      <c r="E1668" s="90" t="s">
        <v>13480</v>
      </c>
      <c r="F1668" s="90" t="s">
        <v>7424</v>
      </c>
      <c r="G1668" s="90" t="s">
        <v>7424</v>
      </c>
      <c r="H1668" s="91" t="s">
        <v>7425</v>
      </c>
      <c r="I1668" s="91" t="str">
        <f>+IFERROR(VLOOKUP($H1668,'[2]NHÂN VIÊN'!$B:$C,2,0),"")</f>
        <v>Trần Cao Hoàng Tâm</v>
      </c>
      <c r="J1668" s="91" t="str">
        <f t="shared" si="29"/>
        <v>LO</v>
      </c>
      <c r="K1668" s="91" t="s">
        <v>583</v>
      </c>
      <c r="L1668" s="91" t="s">
        <v>583</v>
      </c>
      <c r="M1668" s="91" t="str">
        <f>+IFERROR(VLOOKUP($K1668,'[2]NHÂN VIÊN'!$H:$I,2,0),"")</f>
        <v>Trương Quang Thanh</v>
      </c>
      <c r="N1668" s="92" t="s">
        <v>1837</v>
      </c>
      <c r="O1668" s="82"/>
    </row>
    <row r="1669" spans="1:15" hidden="1" x14ac:dyDescent="0.25">
      <c r="A1669" s="90" t="s">
        <v>13498</v>
      </c>
      <c r="B1669" s="89" t="s">
        <v>13497</v>
      </c>
      <c r="C1669" s="90" t="s">
        <v>13499</v>
      </c>
      <c r="D1669" s="90" t="s">
        <v>13500</v>
      </c>
      <c r="E1669" s="90" t="s">
        <v>13480</v>
      </c>
      <c r="F1669" s="90"/>
      <c r="G1669" s="90" t="s">
        <v>7499</v>
      </c>
      <c r="H1669" s="91" t="s">
        <v>1837</v>
      </c>
      <c r="I1669" s="91" t="str">
        <f>+IFERROR(VLOOKUP($H1669,'[2]NHÂN VIÊN'!$B:$C,2,0),"")</f>
        <v/>
      </c>
      <c r="J1669" s="91" t="str">
        <f t="shared" si="29"/>
        <v>LO</v>
      </c>
      <c r="K1669" s="91" t="s">
        <v>583</v>
      </c>
      <c r="L1669" s="91" t="s">
        <v>583</v>
      </c>
      <c r="M1669" s="91" t="str">
        <f>+IFERROR(VLOOKUP($K1669,'[2]NHÂN VIÊN'!$H:$I,2,0),"")</f>
        <v>Trương Quang Thanh</v>
      </c>
      <c r="N1669" s="92" t="s">
        <v>1837</v>
      </c>
      <c r="O1669" s="82"/>
    </row>
    <row r="1670" spans="1:15" hidden="1" x14ac:dyDescent="0.25">
      <c r="A1670" s="90" t="s">
        <v>13502</v>
      </c>
      <c r="B1670" s="89" t="s">
        <v>13501</v>
      </c>
      <c r="C1670" s="90" t="s">
        <v>13503</v>
      </c>
      <c r="D1670" s="90" t="s">
        <v>13504</v>
      </c>
      <c r="E1670" s="90" t="s">
        <v>13480</v>
      </c>
      <c r="F1670" s="90" t="s">
        <v>7598</v>
      </c>
      <c r="G1670" s="90" t="s">
        <v>7598</v>
      </c>
      <c r="H1670" s="91" t="s">
        <v>7425</v>
      </c>
      <c r="I1670" s="91" t="str">
        <f>+IFERROR(VLOOKUP($H1670,'[2]NHÂN VIÊN'!$B:$C,2,0),"")</f>
        <v>Trần Cao Hoàng Tâm</v>
      </c>
      <c r="J1670" s="91" t="str">
        <f t="shared" si="29"/>
        <v>LO</v>
      </c>
      <c r="K1670" s="91" t="s">
        <v>583</v>
      </c>
      <c r="L1670" s="91" t="s">
        <v>583</v>
      </c>
      <c r="M1670" s="91" t="str">
        <f>+IFERROR(VLOOKUP($K1670,'[2]NHÂN VIÊN'!$H:$I,2,0),"")</f>
        <v>Trương Quang Thanh</v>
      </c>
      <c r="N1670" s="92" t="s">
        <v>1837</v>
      </c>
      <c r="O1670" s="82"/>
    </row>
    <row r="1671" spans="1:15" hidden="1" x14ac:dyDescent="0.25">
      <c r="A1671" s="90" t="s">
        <v>13506</v>
      </c>
      <c r="B1671" s="89" t="s">
        <v>13505</v>
      </c>
      <c r="C1671" s="90" t="s">
        <v>13507</v>
      </c>
      <c r="D1671" s="90" t="s">
        <v>13508</v>
      </c>
      <c r="E1671" s="90" t="s">
        <v>13480</v>
      </c>
      <c r="F1671" s="90" t="s">
        <v>7417</v>
      </c>
      <c r="G1671" s="90" t="s">
        <v>7402</v>
      </c>
      <c r="H1671" s="91" t="s">
        <v>7418</v>
      </c>
      <c r="I1671" s="91" t="str">
        <f>+IFERROR(VLOOKUP($H1671,'[2]NHÂN VIÊN'!$B:$C,2,0),"")</f>
        <v>Trần Hạo Nhị</v>
      </c>
      <c r="J1671" s="91" t="str">
        <f t="shared" si="29"/>
        <v>LO</v>
      </c>
      <c r="K1671" s="91" t="s">
        <v>583</v>
      </c>
      <c r="L1671" s="91" t="s">
        <v>583</v>
      </c>
      <c r="M1671" s="91" t="str">
        <f>+IFERROR(VLOOKUP($K1671,'[2]NHÂN VIÊN'!$H:$I,2,0),"")</f>
        <v>Trương Quang Thanh</v>
      </c>
      <c r="N1671" s="92" t="s">
        <v>1837</v>
      </c>
      <c r="O1671" s="82"/>
    </row>
    <row r="1672" spans="1:15" hidden="1" x14ac:dyDescent="0.25">
      <c r="A1672" s="90" t="s">
        <v>13510</v>
      </c>
      <c r="B1672" s="89" t="s">
        <v>13509</v>
      </c>
      <c r="C1672" s="90" t="s">
        <v>13511</v>
      </c>
      <c r="D1672" s="90" t="s">
        <v>13512</v>
      </c>
      <c r="E1672" s="90" t="s">
        <v>13480</v>
      </c>
      <c r="F1672" s="90"/>
      <c r="G1672" s="90" t="s">
        <v>7607</v>
      </c>
      <c r="H1672" s="91" t="s">
        <v>1837</v>
      </c>
      <c r="I1672" s="91" t="str">
        <f>+IFERROR(VLOOKUP($H1672,'[2]NHÂN VIÊN'!$B:$C,2,0),"")</f>
        <v/>
      </c>
      <c r="J1672" s="91" t="str">
        <f t="shared" si="29"/>
        <v>LO</v>
      </c>
      <c r="K1672" s="91" t="s">
        <v>583</v>
      </c>
      <c r="L1672" s="91" t="s">
        <v>583</v>
      </c>
      <c r="M1672" s="91" t="str">
        <f>+IFERROR(VLOOKUP($K1672,'[2]NHÂN VIÊN'!$H:$I,2,0),"")</f>
        <v>Trương Quang Thanh</v>
      </c>
      <c r="N1672" s="92" t="s">
        <v>1837</v>
      </c>
      <c r="O1672" s="82"/>
    </row>
    <row r="1673" spans="1:15" hidden="1" x14ac:dyDescent="0.25">
      <c r="A1673" s="90" t="s">
        <v>13514</v>
      </c>
      <c r="B1673" s="89" t="s">
        <v>13513</v>
      </c>
      <c r="C1673" s="90" t="s">
        <v>13515</v>
      </c>
      <c r="D1673" s="90" t="s">
        <v>13516</v>
      </c>
      <c r="E1673" s="90" t="s">
        <v>13480</v>
      </c>
      <c r="F1673" s="90" t="s">
        <v>7903</v>
      </c>
      <c r="G1673" s="90" t="s">
        <v>7402</v>
      </c>
      <c r="H1673" s="91" t="s">
        <v>7436</v>
      </c>
      <c r="I1673" s="91" t="str">
        <f>+IFERROR(VLOOKUP($H1673,'[2]NHÂN VIÊN'!$B:$C,2,0),"")</f>
        <v>Nguyễn Quốc Thái</v>
      </c>
      <c r="J1673" s="91" t="str">
        <f t="shared" si="29"/>
        <v>LO</v>
      </c>
      <c r="K1673" s="91" t="s">
        <v>583</v>
      </c>
      <c r="L1673" s="91" t="s">
        <v>583</v>
      </c>
      <c r="M1673" s="91" t="str">
        <f>+IFERROR(VLOOKUP($K1673,'[2]NHÂN VIÊN'!$H:$I,2,0),"")</f>
        <v>Trương Quang Thanh</v>
      </c>
      <c r="N1673" s="92" t="s">
        <v>1837</v>
      </c>
      <c r="O1673" s="82"/>
    </row>
    <row r="1674" spans="1:15" hidden="1" x14ac:dyDescent="0.25">
      <c r="A1674" s="90" t="s">
        <v>13518</v>
      </c>
      <c r="B1674" s="89" t="s">
        <v>13517</v>
      </c>
      <c r="C1674" s="90" t="s">
        <v>13519</v>
      </c>
      <c r="D1674" s="90" t="s">
        <v>13520</v>
      </c>
      <c r="E1674" s="90" t="s">
        <v>13480</v>
      </c>
      <c r="F1674" s="90"/>
      <c r="G1674" s="90" t="s">
        <v>7629</v>
      </c>
      <c r="H1674" s="91" t="s">
        <v>1837</v>
      </c>
      <c r="I1674" s="91" t="str">
        <f>+IFERROR(VLOOKUP($H1674,'[2]NHÂN VIÊN'!$B:$C,2,0),"")</f>
        <v/>
      </c>
      <c r="J1674" s="91" t="str">
        <f t="shared" si="29"/>
        <v>LO</v>
      </c>
      <c r="K1674" s="91" t="s">
        <v>583</v>
      </c>
      <c r="L1674" s="91" t="s">
        <v>583</v>
      </c>
      <c r="M1674" s="91" t="str">
        <f>+IFERROR(VLOOKUP($K1674,'[2]NHÂN VIÊN'!$H:$I,2,0),"")</f>
        <v>Trương Quang Thanh</v>
      </c>
      <c r="N1674" s="92" t="s">
        <v>1837</v>
      </c>
      <c r="O1674" s="82"/>
    </row>
    <row r="1675" spans="1:15" hidden="1" x14ac:dyDescent="0.25">
      <c r="A1675" s="90" t="s">
        <v>13522</v>
      </c>
      <c r="B1675" s="89" t="s">
        <v>13521</v>
      </c>
      <c r="C1675" s="90" t="s">
        <v>13523</v>
      </c>
      <c r="D1675" s="90" t="s">
        <v>13524</v>
      </c>
      <c r="E1675" s="90" t="s">
        <v>13480</v>
      </c>
      <c r="F1675" s="90"/>
      <c r="G1675" s="90" t="s">
        <v>13525</v>
      </c>
      <c r="H1675" s="91" t="s">
        <v>1837</v>
      </c>
      <c r="I1675" s="91" t="str">
        <f>+IFERROR(VLOOKUP($H1675,'[2]NHÂN VIÊN'!$B:$C,2,0),"")</f>
        <v/>
      </c>
      <c r="J1675" s="91" t="str">
        <f t="shared" si="29"/>
        <v>LO</v>
      </c>
      <c r="K1675" s="91" t="s">
        <v>583</v>
      </c>
      <c r="L1675" s="91" t="s">
        <v>583</v>
      </c>
      <c r="M1675" s="91" t="str">
        <f>+IFERROR(VLOOKUP($K1675,'[2]NHÂN VIÊN'!$H:$I,2,0),"")</f>
        <v>Trương Quang Thanh</v>
      </c>
      <c r="N1675" s="92" t="s">
        <v>1837</v>
      </c>
      <c r="O1675" s="82"/>
    </row>
    <row r="1676" spans="1:15" hidden="1" x14ac:dyDescent="0.25">
      <c r="A1676" s="90" t="s">
        <v>7151</v>
      </c>
      <c r="B1676" s="89" t="s">
        <v>13526</v>
      </c>
      <c r="C1676" s="90" t="s">
        <v>13527</v>
      </c>
      <c r="D1676" s="90" t="s">
        <v>13528</v>
      </c>
      <c r="E1676" s="90" t="s">
        <v>3361</v>
      </c>
      <c r="F1676" s="90" t="s">
        <v>7410</v>
      </c>
      <c r="G1676" s="90" t="s">
        <v>7402</v>
      </c>
      <c r="H1676" s="91" t="s">
        <v>7411</v>
      </c>
      <c r="I1676" s="91" t="str">
        <f>+IFERROR(VLOOKUP($H1676,'[2]NHÂN VIÊN'!$B:$C,2,0),"")</f>
        <v>Nguyễn Văn Vinh</v>
      </c>
      <c r="J1676" s="91" t="str">
        <f t="shared" si="29"/>
        <v>KL</v>
      </c>
      <c r="K1676" s="91" t="s">
        <v>13529</v>
      </c>
      <c r="L1676" s="91" t="s">
        <v>13529</v>
      </c>
      <c r="M1676" s="91" t="str">
        <f>+IFERROR(VLOOKUP($K1676,'[2]NHÂN VIÊN'!$H:$I,2,0),"")</f>
        <v>Dương Thị Kim Hồng</v>
      </c>
      <c r="N1676" s="92" t="s">
        <v>1837</v>
      </c>
      <c r="O1676" s="82"/>
    </row>
    <row r="1677" spans="1:15" hidden="1" x14ac:dyDescent="0.25">
      <c r="A1677" s="90" t="s">
        <v>13531</v>
      </c>
      <c r="B1677" s="89" t="s">
        <v>13530</v>
      </c>
      <c r="C1677" s="90" t="s">
        <v>13532</v>
      </c>
      <c r="D1677" s="90" t="s">
        <v>13533</v>
      </c>
      <c r="E1677" s="90" t="s">
        <v>13534</v>
      </c>
      <c r="F1677" s="90" t="s">
        <v>7401</v>
      </c>
      <c r="G1677" s="90" t="s">
        <v>7402</v>
      </c>
      <c r="H1677" s="91" t="s">
        <v>7403</v>
      </c>
      <c r="I1677" s="91" t="str">
        <f>+IFERROR(VLOOKUP($H1677,'[2]NHÂN VIÊN'!$B:$C,2,0),"")</f>
        <v>Hứa Thị Ngọc Thơ</v>
      </c>
      <c r="J1677" s="91" t="str">
        <f t="shared" ref="J1677:J1740" si="30">+LEFT($B1677,2)</f>
        <v>ME</v>
      </c>
      <c r="K1677" s="91" t="s">
        <v>584</v>
      </c>
      <c r="L1677" s="91" t="s">
        <v>584</v>
      </c>
      <c r="M1677" s="91" t="str">
        <f>+IFERROR(VLOOKUP($K1677,'[2]NHÂN VIÊN'!$H:$I,2,0),"")</f>
        <v>Dương Thị Kim Hồng</v>
      </c>
      <c r="N1677" s="92" t="s">
        <v>1837</v>
      </c>
      <c r="O1677" s="82"/>
    </row>
    <row r="1678" spans="1:15" hidden="1" x14ac:dyDescent="0.25">
      <c r="A1678" s="90" t="s">
        <v>13536</v>
      </c>
      <c r="B1678" s="89" t="s">
        <v>13535</v>
      </c>
      <c r="C1678" s="90" t="s">
        <v>13537</v>
      </c>
      <c r="D1678" s="90" t="s">
        <v>13538</v>
      </c>
      <c r="E1678" s="90" t="s">
        <v>13534</v>
      </c>
      <c r="F1678" s="90" t="s">
        <v>7472</v>
      </c>
      <c r="G1678" s="90" t="s">
        <v>7402</v>
      </c>
      <c r="H1678" s="91" t="s">
        <v>7436</v>
      </c>
      <c r="I1678" s="91" t="str">
        <f>+IFERROR(VLOOKUP($H1678,'[2]NHÂN VIÊN'!$B:$C,2,0),"")</f>
        <v>Nguyễn Quốc Thái</v>
      </c>
      <c r="J1678" s="91" t="str">
        <f t="shared" si="30"/>
        <v>ME</v>
      </c>
      <c r="K1678" s="91" t="s">
        <v>584</v>
      </c>
      <c r="L1678" s="91" t="s">
        <v>584</v>
      </c>
      <c r="M1678" s="91" t="str">
        <f>+IFERROR(VLOOKUP($K1678,'[2]NHÂN VIÊN'!$H:$I,2,0),"")</f>
        <v>Dương Thị Kim Hồng</v>
      </c>
      <c r="N1678" s="92" t="s">
        <v>1837</v>
      </c>
      <c r="O1678" s="82"/>
    </row>
    <row r="1679" spans="1:15" hidden="1" x14ac:dyDescent="0.25">
      <c r="A1679" s="90" t="s">
        <v>13540</v>
      </c>
      <c r="B1679" s="89" t="s">
        <v>13539</v>
      </c>
      <c r="C1679" s="90" t="s">
        <v>13541</v>
      </c>
      <c r="D1679" s="90" t="s">
        <v>13542</v>
      </c>
      <c r="E1679" s="90" t="s">
        <v>13534</v>
      </c>
      <c r="F1679" s="90" t="s">
        <v>7519</v>
      </c>
      <c r="G1679" s="90" t="s">
        <v>7402</v>
      </c>
      <c r="H1679" s="91" t="s">
        <v>7418</v>
      </c>
      <c r="I1679" s="91" t="str">
        <f>+IFERROR(VLOOKUP($H1679,'[2]NHÂN VIÊN'!$B:$C,2,0),"")</f>
        <v>Trần Hạo Nhị</v>
      </c>
      <c r="J1679" s="91" t="str">
        <f t="shared" si="30"/>
        <v>ME</v>
      </c>
      <c r="K1679" s="91" t="s">
        <v>584</v>
      </c>
      <c r="L1679" s="91" t="s">
        <v>584</v>
      </c>
      <c r="M1679" s="91" t="str">
        <f>+IFERROR(VLOOKUP($K1679,'[2]NHÂN VIÊN'!$H:$I,2,0),"")</f>
        <v>Dương Thị Kim Hồng</v>
      </c>
      <c r="N1679" s="92" t="s">
        <v>1837</v>
      </c>
      <c r="O1679" s="82"/>
    </row>
    <row r="1680" spans="1:15" hidden="1" x14ac:dyDescent="0.25">
      <c r="A1680" s="90" t="s">
        <v>13544</v>
      </c>
      <c r="B1680" s="89" t="s">
        <v>13543</v>
      </c>
      <c r="C1680" s="90" t="s">
        <v>13545</v>
      </c>
      <c r="D1680" s="90" t="s">
        <v>13546</v>
      </c>
      <c r="E1680" s="90" t="s">
        <v>4587</v>
      </c>
      <c r="F1680" s="90"/>
      <c r="G1680" s="90" t="s">
        <v>7607</v>
      </c>
      <c r="H1680" s="91" t="s">
        <v>1837</v>
      </c>
      <c r="I1680" s="91" t="str">
        <f>+IFERROR(VLOOKUP($H1680,'[2]NHÂN VIÊN'!$B:$C,2,0),"")</f>
        <v/>
      </c>
      <c r="J1680" s="91" t="str">
        <f t="shared" si="30"/>
        <v>ME</v>
      </c>
      <c r="K1680" s="91" t="s">
        <v>584</v>
      </c>
      <c r="L1680" s="91" t="s">
        <v>584</v>
      </c>
      <c r="M1680" s="91" t="str">
        <f>+IFERROR(VLOOKUP($K1680,'[2]NHÂN VIÊN'!$H:$I,2,0),"")</f>
        <v>Dương Thị Kim Hồng</v>
      </c>
      <c r="N1680" s="92" t="s">
        <v>1837</v>
      </c>
      <c r="O1680" s="82"/>
    </row>
    <row r="1681" spans="1:15" hidden="1" x14ac:dyDescent="0.25">
      <c r="A1681" s="90" t="s">
        <v>13548</v>
      </c>
      <c r="B1681" s="89" t="s">
        <v>13547</v>
      </c>
      <c r="C1681" s="90" t="s">
        <v>13549</v>
      </c>
      <c r="D1681" s="90" t="s">
        <v>13550</v>
      </c>
      <c r="E1681" s="90" t="s">
        <v>4587</v>
      </c>
      <c r="F1681" s="90"/>
      <c r="G1681" s="90" t="s">
        <v>13551</v>
      </c>
      <c r="H1681" s="91" t="s">
        <v>1837</v>
      </c>
      <c r="I1681" s="91" t="str">
        <f>+IFERROR(VLOOKUP($H1681,'[2]NHÂN VIÊN'!$B:$C,2,0),"")</f>
        <v/>
      </c>
      <c r="J1681" s="91" t="str">
        <f t="shared" si="30"/>
        <v>ME</v>
      </c>
      <c r="K1681" s="91" t="s">
        <v>584</v>
      </c>
      <c r="L1681" s="91" t="s">
        <v>584</v>
      </c>
      <c r="M1681" s="91" t="str">
        <f>+IFERROR(VLOOKUP($K1681,'[2]NHÂN VIÊN'!$H:$I,2,0),"")</f>
        <v>Dương Thị Kim Hồng</v>
      </c>
      <c r="N1681" s="92" t="s">
        <v>1837</v>
      </c>
      <c r="O1681" s="82"/>
    </row>
    <row r="1682" spans="1:15" hidden="1" x14ac:dyDescent="0.25">
      <c r="A1682" s="90" t="s">
        <v>13553</v>
      </c>
      <c r="B1682" s="89" t="s">
        <v>13552</v>
      </c>
      <c r="C1682" s="90" t="s">
        <v>13554</v>
      </c>
      <c r="D1682" s="90" t="s">
        <v>13555</v>
      </c>
      <c r="E1682" s="90" t="s">
        <v>4587</v>
      </c>
      <c r="F1682" s="90"/>
      <c r="G1682" s="90" t="s">
        <v>10212</v>
      </c>
      <c r="H1682" s="91" t="s">
        <v>1837</v>
      </c>
      <c r="I1682" s="91" t="str">
        <f>+IFERROR(VLOOKUP($H1682,'[2]NHÂN VIÊN'!$B:$C,2,0),"")</f>
        <v/>
      </c>
      <c r="J1682" s="91" t="str">
        <f t="shared" si="30"/>
        <v>ME</v>
      </c>
      <c r="K1682" s="91" t="s">
        <v>584</v>
      </c>
      <c r="L1682" s="91" t="s">
        <v>584</v>
      </c>
      <c r="M1682" s="91" t="str">
        <f>+IFERROR(VLOOKUP($K1682,'[2]NHÂN VIÊN'!$H:$I,2,0),"")</f>
        <v>Dương Thị Kim Hồng</v>
      </c>
      <c r="N1682" s="92" t="s">
        <v>1837</v>
      </c>
      <c r="O1682" s="82"/>
    </row>
    <row r="1683" spans="1:15" hidden="1" x14ac:dyDescent="0.25">
      <c r="A1683" s="90" t="s">
        <v>13557</v>
      </c>
      <c r="B1683" s="89" t="s">
        <v>13556</v>
      </c>
      <c r="C1683" s="90" t="s">
        <v>13558</v>
      </c>
      <c r="D1683" s="90" t="s">
        <v>13559</v>
      </c>
      <c r="E1683" s="90" t="s">
        <v>4587</v>
      </c>
      <c r="F1683" s="90" t="s">
        <v>7523</v>
      </c>
      <c r="G1683" s="90" t="s">
        <v>7523</v>
      </c>
      <c r="H1683" s="91" t="s">
        <v>7425</v>
      </c>
      <c r="I1683" s="91" t="str">
        <f>+IFERROR(VLOOKUP($H1683,'[2]NHÂN VIÊN'!$B:$C,2,0),"")</f>
        <v>Trần Cao Hoàng Tâm</v>
      </c>
      <c r="J1683" s="91" t="str">
        <f t="shared" si="30"/>
        <v>ME</v>
      </c>
      <c r="K1683" s="91" t="s">
        <v>584</v>
      </c>
      <c r="L1683" s="91" t="s">
        <v>584</v>
      </c>
      <c r="M1683" s="91" t="str">
        <f>+IFERROR(VLOOKUP($K1683,'[2]NHÂN VIÊN'!$H:$I,2,0),"")</f>
        <v>Dương Thị Kim Hồng</v>
      </c>
      <c r="N1683" s="92" t="s">
        <v>1837</v>
      </c>
      <c r="O1683" s="82"/>
    </row>
    <row r="1684" spans="1:15" hidden="1" x14ac:dyDescent="0.25">
      <c r="A1684" s="90" t="s">
        <v>13561</v>
      </c>
      <c r="B1684" s="89" t="s">
        <v>13560</v>
      </c>
      <c r="C1684" s="90" t="s">
        <v>13562</v>
      </c>
      <c r="D1684" s="90" t="s">
        <v>13563</v>
      </c>
      <c r="E1684" s="90" t="s">
        <v>4587</v>
      </c>
      <c r="F1684" s="90" t="s">
        <v>7424</v>
      </c>
      <c r="G1684" s="90" t="s">
        <v>7424</v>
      </c>
      <c r="H1684" s="91" t="s">
        <v>7425</v>
      </c>
      <c r="I1684" s="91" t="str">
        <f>+IFERROR(VLOOKUP($H1684,'[2]NHÂN VIÊN'!$B:$C,2,0),"")</f>
        <v>Trần Cao Hoàng Tâm</v>
      </c>
      <c r="J1684" s="91" t="str">
        <f t="shared" si="30"/>
        <v>ME</v>
      </c>
      <c r="K1684" s="91" t="s">
        <v>584</v>
      </c>
      <c r="L1684" s="91" t="s">
        <v>584</v>
      </c>
      <c r="M1684" s="91" t="str">
        <f>+IFERROR(VLOOKUP($K1684,'[2]NHÂN VIÊN'!$H:$I,2,0),"")</f>
        <v>Dương Thị Kim Hồng</v>
      </c>
      <c r="N1684" s="92" t="s">
        <v>1837</v>
      </c>
      <c r="O1684" s="82"/>
    </row>
    <row r="1685" spans="1:15" hidden="1" x14ac:dyDescent="0.25">
      <c r="A1685" s="90" t="s">
        <v>13565</v>
      </c>
      <c r="B1685" s="89" t="s">
        <v>13564</v>
      </c>
      <c r="C1685" s="90" t="s">
        <v>13566</v>
      </c>
      <c r="D1685" s="90" t="s">
        <v>13567</v>
      </c>
      <c r="E1685" s="90" t="s">
        <v>4587</v>
      </c>
      <c r="F1685" s="90"/>
      <c r="G1685" s="90" t="s">
        <v>7674</v>
      </c>
      <c r="H1685" s="91" t="s">
        <v>1837</v>
      </c>
      <c r="I1685" s="91" t="str">
        <f>+IFERROR(VLOOKUP($H1685,'[2]NHÂN VIÊN'!$B:$C,2,0),"")</f>
        <v/>
      </c>
      <c r="J1685" s="91" t="str">
        <f t="shared" si="30"/>
        <v>ME</v>
      </c>
      <c r="K1685" s="91" t="s">
        <v>584</v>
      </c>
      <c r="L1685" s="91" t="s">
        <v>584</v>
      </c>
      <c r="M1685" s="91" t="str">
        <f>+IFERROR(VLOOKUP($K1685,'[2]NHÂN VIÊN'!$H:$I,2,0),"")</f>
        <v>Dương Thị Kim Hồng</v>
      </c>
      <c r="N1685" s="92" t="s">
        <v>1837</v>
      </c>
      <c r="O1685" s="82"/>
    </row>
    <row r="1686" spans="1:15" hidden="1" x14ac:dyDescent="0.25">
      <c r="A1686" s="90" t="s">
        <v>13569</v>
      </c>
      <c r="B1686" s="89" t="s">
        <v>13568</v>
      </c>
      <c r="C1686" s="90" t="s">
        <v>13570</v>
      </c>
      <c r="D1686" s="90" t="s">
        <v>13571</v>
      </c>
      <c r="E1686" s="90" t="s">
        <v>4587</v>
      </c>
      <c r="F1686" s="90"/>
      <c r="G1686" s="90" t="s">
        <v>10161</v>
      </c>
      <c r="H1686" s="91" t="s">
        <v>1837</v>
      </c>
      <c r="I1686" s="91" t="str">
        <f>+IFERROR(VLOOKUP($H1686,'[2]NHÂN VIÊN'!$B:$C,2,0),"")</f>
        <v/>
      </c>
      <c r="J1686" s="91" t="str">
        <f t="shared" si="30"/>
        <v>ME</v>
      </c>
      <c r="K1686" s="91" t="s">
        <v>584</v>
      </c>
      <c r="L1686" s="91" t="s">
        <v>584</v>
      </c>
      <c r="M1686" s="91" t="str">
        <f>+IFERROR(VLOOKUP($K1686,'[2]NHÂN VIÊN'!$H:$I,2,0),"")</f>
        <v>Dương Thị Kim Hồng</v>
      </c>
      <c r="N1686" s="92" t="s">
        <v>1837</v>
      </c>
      <c r="O1686" s="82"/>
    </row>
    <row r="1687" spans="1:15" hidden="1" x14ac:dyDescent="0.25">
      <c r="A1687" s="90" t="s">
        <v>13573</v>
      </c>
      <c r="B1687" s="89" t="s">
        <v>13572</v>
      </c>
      <c r="C1687" s="90" t="s">
        <v>13574</v>
      </c>
      <c r="D1687" s="90" t="s">
        <v>13575</v>
      </c>
      <c r="E1687" s="90" t="s">
        <v>4587</v>
      </c>
      <c r="F1687" s="90" t="s">
        <v>7598</v>
      </c>
      <c r="G1687" s="90" t="s">
        <v>7598</v>
      </c>
      <c r="H1687" s="91" t="s">
        <v>7425</v>
      </c>
      <c r="I1687" s="91" t="str">
        <f>+IFERROR(VLOOKUP($H1687,'[2]NHÂN VIÊN'!$B:$C,2,0),"")</f>
        <v>Trần Cao Hoàng Tâm</v>
      </c>
      <c r="J1687" s="91" t="str">
        <f t="shared" si="30"/>
        <v>ME</v>
      </c>
      <c r="K1687" s="91" t="s">
        <v>584</v>
      </c>
      <c r="L1687" s="91" t="s">
        <v>584</v>
      </c>
      <c r="M1687" s="91" t="str">
        <f>+IFERROR(VLOOKUP($K1687,'[2]NHÂN VIÊN'!$H:$I,2,0),"")</f>
        <v>Dương Thị Kim Hồng</v>
      </c>
      <c r="N1687" s="92" t="s">
        <v>1837</v>
      </c>
      <c r="O1687" s="82"/>
    </row>
    <row r="1688" spans="1:15" hidden="1" x14ac:dyDescent="0.25">
      <c r="A1688" s="90" t="s">
        <v>13577</v>
      </c>
      <c r="B1688" s="89" t="s">
        <v>13576</v>
      </c>
      <c r="C1688" s="90" t="s">
        <v>13578</v>
      </c>
      <c r="D1688" s="90" t="s">
        <v>13579</v>
      </c>
      <c r="E1688" s="90" t="s">
        <v>4587</v>
      </c>
      <c r="F1688" s="90"/>
      <c r="G1688" s="90" t="s">
        <v>13525</v>
      </c>
      <c r="H1688" s="91" t="s">
        <v>1837</v>
      </c>
      <c r="I1688" s="91" t="str">
        <f>+IFERROR(VLOOKUP($H1688,'[2]NHÂN VIÊN'!$B:$C,2,0),"")</f>
        <v/>
      </c>
      <c r="J1688" s="91" t="str">
        <f t="shared" si="30"/>
        <v>ME</v>
      </c>
      <c r="K1688" s="91" t="s">
        <v>584</v>
      </c>
      <c r="L1688" s="91" t="s">
        <v>584</v>
      </c>
      <c r="M1688" s="91" t="str">
        <f>+IFERROR(VLOOKUP($K1688,'[2]NHÂN VIÊN'!$H:$I,2,0),"")</f>
        <v>Dương Thị Kim Hồng</v>
      </c>
      <c r="N1688" s="92" t="s">
        <v>1837</v>
      </c>
      <c r="O1688" s="82"/>
    </row>
    <row r="1689" spans="1:15" hidden="1" x14ac:dyDescent="0.25">
      <c r="A1689" s="90" t="s">
        <v>13581</v>
      </c>
      <c r="B1689" s="89" t="s">
        <v>13580</v>
      </c>
      <c r="C1689" s="90" t="s">
        <v>13582</v>
      </c>
      <c r="D1689" s="90" t="s">
        <v>13583</v>
      </c>
      <c r="E1689" s="90" t="s">
        <v>4587</v>
      </c>
      <c r="F1689" s="90"/>
      <c r="G1689" s="90" t="s">
        <v>10272</v>
      </c>
      <c r="H1689" s="91" t="s">
        <v>1837</v>
      </c>
      <c r="I1689" s="91" t="str">
        <f>+IFERROR(VLOOKUP($H1689,'[2]NHÂN VIÊN'!$B:$C,2,0),"")</f>
        <v/>
      </c>
      <c r="J1689" s="91" t="str">
        <f t="shared" si="30"/>
        <v>ME</v>
      </c>
      <c r="K1689" s="91" t="s">
        <v>584</v>
      </c>
      <c r="L1689" s="91" t="s">
        <v>584</v>
      </c>
      <c r="M1689" s="91" t="str">
        <f>+IFERROR(VLOOKUP($K1689,'[2]NHÂN VIÊN'!$H:$I,2,0),"")</f>
        <v>Dương Thị Kim Hồng</v>
      </c>
      <c r="N1689" s="92" t="s">
        <v>1837</v>
      </c>
      <c r="O1689" s="82"/>
    </row>
    <row r="1690" spans="1:15" hidden="1" x14ac:dyDescent="0.25">
      <c r="A1690" s="90" t="s">
        <v>13585</v>
      </c>
      <c r="B1690" s="89" t="s">
        <v>13584</v>
      </c>
      <c r="C1690" s="90" t="s">
        <v>13586</v>
      </c>
      <c r="D1690" s="90" t="s">
        <v>13587</v>
      </c>
      <c r="E1690" s="90" t="s">
        <v>4587</v>
      </c>
      <c r="F1690" s="90"/>
      <c r="G1690" s="90" t="s">
        <v>7629</v>
      </c>
      <c r="H1690" s="91" t="s">
        <v>1837</v>
      </c>
      <c r="I1690" s="91" t="str">
        <f>+IFERROR(VLOOKUP($H1690,'[2]NHÂN VIÊN'!$B:$C,2,0),"")</f>
        <v/>
      </c>
      <c r="J1690" s="91" t="str">
        <f t="shared" si="30"/>
        <v>ME</v>
      </c>
      <c r="K1690" s="91" t="s">
        <v>584</v>
      </c>
      <c r="L1690" s="91" t="s">
        <v>584</v>
      </c>
      <c r="M1690" s="91" t="str">
        <f>+IFERROR(VLOOKUP($K1690,'[2]NHÂN VIÊN'!$H:$I,2,0),"")</f>
        <v>Dương Thị Kim Hồng</v>
      </c>
      <c r="N1690" s="92" t="s">
        <v>1837</v>
      </c>
      <c r="O1690" s="82"/>
    </row>
    <row r="1691" spans="1:15" hidden="1" x14ac:dyDescent="0.25">
      <c r="A1691" s="90" t="s">
        <v>13589</v>
      </c>
      <c r="B1691" s="89" t="s">
        <v>13588</v>
      </c>
      <c r="C1691" s="90" t="s">
        <v>13590</v>
      </c>
      <c r="D1691" s="90" t="s">
        <v>13591</v>
      </c>
      <c r="E1691" s="90" t="s">
        <v>4587</v>
      </c>
      <c r="F1691" s="90"/>
      <c r="G1691" s="90" t="s">
        <v>7790</v>
      </c>
      <c r="H1691" s="91" t="s">
        <v>1837</v>
      </c>
      <c r="I1691" s="91" t="str">
        <f>+IFERROR(VLOOKUP($H1691,'[2]NHÂN VIÊN'!$B:$C,2,0),"")</f>
        <v/>
      </c>
      <c r="J1691" s="91" t="str">
        <f t="shared" si="30"/>
        <v>ME</v>
      </c>
      <c r="K1691" s="91" t="s">
        <v>584</v>
      </c>
      <c r="L1691" s="91" t="s">
        <v>584</v>
      </c>
      <c r="M1691" s="91" t="str">
        <f>+IFERROR(VLOOKUP($K1691,'[2]NHÂN VIÊN'!$H:$I,2,0),"")</f>
        <v>Dương Thị Kim Hồng</v>
      </c>
      <c r="N1691" s="92" t="s">
        <v>1837</v>
      </c>
      <c r="O1691" s="82"/>
    </row>
    <row r="1692" spans="1:15" hidden="1" x14ac:dyDescent="0.25">
      <c r="A1692" s="90" t="s">
        <v>13593</v>
      </c>
      <c r="B1692" s="89" t="s">
        <v>13592</v>
      </c>
      <c r="C1692" s="90" t="s">
        <v>13594</v>
      </c>
      <c r="D1692" s="90" t="s">
        <v>13595</v>
      </c>
      <c r="E1692" s="90" t="s">
        <v>4587</v>
      </c>
      <c r="F1692" s="90"/>
      <c r="G1692" s="90" t="s">
        <v>7553</v>
      </c>
      <c r="H1692" s="91" t="s">
        <v>1837</v>
      </c>
      <c r="I1692" s="91" t="str">
        <f>+IFERROR(VLOOKUP($H1692,'[2]NHÂN VIÊN'!$B:$C,2,0),"")</f>
        <v/>
      </c>
      <c r="J1692" s="91" t="str">
        <f t="shared" si="30"/>
        <v>ME</v>
      </c>
      <c r="K1692" s="91" t="s">
        <v>584</v>
      </c>
      <c r="L1692" s="91" t="s">
        <v>584</v>
      </c>
      <c r="M1692" s="91" t="str">
        <f>+IFERROR(VLOOKUP($K1692,'[2]NHÂN VIÊN'!$H:$I,2,0),"")</f>
        <v>Dương Thị Kim Hồng</v>
      </c>
      <c r="N1692" s="92" t="s">
        <v>1837</v>
      </c>
      <c r="O1692" s="82"/>
    </row>
    <row r="1693" spans="1:15" hidden="1" x14ac:dyDescent="0.25">
      <c r="A1693" s="90" t="s">
        <v>13597</v>
      </c>
      <c r="B1693" s="89" t="s">
        <v>13596</v>
      </c>
      <c r="C1693" s="90" t="s">
        <v>13598</v>
      </c>
      <c r="D1693" s="90" t="s">
        <v>13599</v>
      </c>
      <c r="E1693" s="90" t="s">
        <v>584</v>
      </c>
      <c r="F1693" s="90" t="s">
        <v>7527</v>
      </c>
      <c r="G1693" s="90" t="s">
        <v>7402</v>
      </c>
      <c r="H1693" s="91" t="s">
        <v>7411</v>
      </c>
      <c r="I1693" s="91" t="str">
        <f>+IFERROR(VLOOKUP($H1693,'[2]NHÂN VIÊN'!$B:$C,2,0),"")</f>
        <v>Nguyễn Văn Vinh</v>
      </c>
      <c r="J1693" s="91" t="str">
        <f t="shared" si="30"/>
        <v>ME</v>
      </c>
      <c r="K1693" s="91" t="s">
        <v>584</v>
      </c>
      <c r="L1693" s="91" t="s">
        <v>584</v>
      </c>
      <c r="M1693" s="91" t="str">
        <f>+IFERROR(VLOOKUP($K1693,'[2]NHÂN VIÊN'!$H:$I,2,0),"")</f>
        <v>Dương Thị Kim Hồng</v>
      </c>
      <c r="N1693" s="92" t="s">
        <v>1837</v>
      </c>
      <c r="O1693" s="82"/>
    </row>
    <row r="1694" spans="1:15" hidden="1" x14ac:dyDescent="0.25">
      <c r="A1694" s="87" t="s">
        <v>13601</v>
      </c>
      <c r="B1694" s="86" t="s">
        <v>13600</v>
      </c>
      <c r="C1694" s="87" t="s">
        <v>13602</v>
      </c>
      <c r="D1694" s="87" t="s">
        <v>13603</v>
      </c>
      <c r="E1694" s="87" t="s">
        <v>13534</v>
      </c>
      <c r="F1694" s="87" t="s">
        <v>7519</v>
      </c>
      <c r="G1694" s="87" t="s">
        <v>7402</v>
      </c>
      <c r="H1694" s="87" t="s">
        <v>7418</v>
      </c>
      <c r="I1694" s="87" t="str">
        <f>+IFERROR(VLOOKUP($H1694,'[2]NHÂN VIÊN'!$B:$C,2,0),"")</f>
        <v>Trần Hạo Nhị</v>
      </c>
      <c r="J1694" s="87" t="str">
        <f t="shared" si="30"/>
        <v>ME</v>
      </c>
      <c r="K1694" s="87" t="s">
        <v>584</v>
      </c>
      <c r="L1694" s="87" t="s">
        <v>584</v>
      </c>
      <c r="M1694" s="87" t="str">
        <f>+IFERROR(VLOOKUP($K1694,'[2]NHÂN VIÊN'!$H:$I,2,0),"")</f>
        <v>Dương Thị Kim Hồng</v>
      </c>
      <c r="N1694" s="88" t="s">
        <v>7437</v>
      </c>
      <c r="O1694" s="82"/>
    </row>
    <row r="1695" spans="1:15" hidden="1" x14ac:dyDescent="0.25">
      <c r="A1695" s="90" t="s">
        <v>13605</v>
      </c>
      <c r="B1695" s="89" t="s">
        <v>13604</v>
      </c>
      <c r="C1695" s="90" t="s">
        <v>13606</v>
      </c>
      <c r="D1695" s="90" t="s">
        <v>13607</v>
      </c>
      <c r="E1695" s="90" t="s">
        <v>3361</v>
      </c>
      <c r="F1695" s="90" t="s">
        <v>7410</v>
      </c>
      <c r="G1695" s="90" t="s">
        <v>7402</v>
      </c>
      <c r="H1695" s="91" t="s">
        <v>7411</v>
      </c>
      <c r="I1695" s="91" t="str">
        <f>+IFERROR(VLOOKUP($H1695,'[2]NHÂN VIÊN'!$B:$C,2,0),"")</f>
        <v>Nguyễn Văn Vinh</v>
      </c>
      <c r="J1695" s="91" t="str">
        <f t="shared" si="30"/>
        <v>KL</v>
      </c>
      <c r="K1695" s="91" t="s">
        <v>13608</v>
      </c>
      <c r="L1695" s="91" t="s">
        <v>13608</v>
      </c>
      <c r="M1695" s="91" t="str">
        <f>+IFERROR(VLOOKUP($K1695,'[2]NHÂN VIÊN'!$H:$I,2,0),"")</f>
        <v>Dương Thị Kim Hồng</v>
      </c>
      <c r="N1695" s="92" t="s">
        <v>1837</v>
      </c>
      <c r="O1695" s="82"/>
    </row>
    <row r="1696" spans="1:15" hidden="1" x14ac:dyDescent="0.25">
      <c r="A1696" s="90" t="s">
        <v>7152</v>
      </c>
      <c r="B1696" s="89" t="s">
        <v>13609</v>
      </c>
      <c r="C1696" s="90" t="s">
        <v>13610</v>
      </c>
      <c r="D1696" s="90" t="s">
        <v>13611</v>
      </c>
      <c r="E1696" s="90" t="s">
        <v>3361</v>
      </c>
      <c r="F1696" s="90" t="s">
        <v>7410</v>
      </c>
      <c r="G1696" s="90" t="s">
        <v>7402</v>
      </c>
      <c r="H1696" s="91" t="s">
        <v>7411</v>
      </c>
      <c r="I1696" s="91" t="str">
        <f>+IFERROR(VLOOKUP($H1696,'[2]NHÂN VIÊN'!$B:$C,2,0),"")</f>
        <v>Nguyễn Văn Vinh</v>
      </c>
      <c r="J1696" s="91" t="str">
        <f t="shared" si="30"/>
        <v>ME</v>
      </c>
      <c r="K1696" s="91" t="s">
        <v>7152</v>
      </c>
      <c r="L1696" s="91" t="s">
        <v>7152</v>
      </c>
      <c r="M1696" s="91" t="str">
        <f>+IFERROR(VLOOKUP($K1696,'[2]NHÂN VIÊN'!$H:$I,2,0),"")</f>
        <v>Dương Thị Kim Hồng</v>
      </c>
      <c r="N1696" s="92" t="s">
        <v>1837</v>
      </c>
      <c r="O1696" s="82"/>
    </row>
    <row r="1697" spans="1:15" hidden="1" x14ac:dyDescent="0.25">
      <c r="A1697" s="90" t="s">
        <v>13613</v>
      </c>
      <c r="B1697" s="89" t="s">
        <v>13612</v>
      </c>
      <c r="C1697" s="90" t="s">
        <v>13614</v>
      </c>
      <c r="D1697" s="90" t="s">
        <v>13615</v>
      </c>
      <c r="E1697" s="90" t="s">
        <v>3361</v>
      </c>
      <c r="F1697" s="90" t="s">
        <v>7417</v>
      </c>
      <c r="G1697" s="90" t="s">
        <v>7402</v>
      </c>
      <c r="H1697" s="91" t="s">
        <v>7418</v>
      </c>
      <c r="I1697" s="91" t="str">
        <f>+IFERROR(VLOOKUP($H1697,'[2]NHÂN VIÊN'!$B:$C,2,0),"")</f>
        <v>Trần Hạo Nhị</v>
      </c>
      <c r="J1697" s="91" t="str">
        <f t="shared" si="30"/>
        <v>ME</v>
      </c>
      <c r="K1697" s="91" t="s">
        <v>7152</v>
      </c>
      <c r="L1697" s="91" t="s">
        <v>7152</v>
      </c>
      <c r="M1697" s="91" t="str">
        <f>+IFERROR(VLOOKUP($K1697,'[2]NHÂN VIÊN'!$H:$I,2,0),"")</f>
        <v>Dương Thị Kim Hồng</v>
      </c>
      <c r="N1697" s="92" t="s">
        <v>1837</v>
      </c>
      <c r="O1697" s="82"/>
    </row>
    <row r="1698" spans="1:15" hidden="1" x14ac:dyDescent="0.25">
      <c r="A1698" s="90" t="s">
        <v>7153</v>
      </c>
      <c r="B1698" s="89" t="s">
        <v>13616</v>
      </c>
      <c r="C1698" s="90" t="s">
        <v>13617</v>
      </c>
      <c r="D1698" s="90" t="s">
        <v>13618</v>
      </c>
      <c r="E1698" s="90" t="s">
        <v>3361</v>
      </c>
      <c r="F1698" s="90" t="s">
        <v>7598</v>
      </c>
      <c r="G1698" s="90" t="s">
        <v>7598</v>
      </c>
      <c r="H1698" s="91"/>
      <c r="I1698" s="91"/>
      <c r="J1698" s="91" t="str">
        <f t="shared" si="30"/>
        <v>KL</v>
      </c>
      <c r="K1698" s="91" t="s">
        <v>13619</v>
      </c>
      <c r="L1698" s="91" t="s">
        <v>13619</v>
      </c>
      <c r="M1698" s="91">
        <f>+IFERROR(VLOOKUP($K1698,'[2]NHÂN VIÊN'!$H:$I,2,0),"")</f>
        <v>0</v>
      </c>
      <c r="N1698" s="92" t="s">
        <v>1837</v>
      </c>
      <c r="O1698" s="82"/>
    </row>
    <row r="1699" spans="1:15" hidden="1" x14ac:dyDescent="0.25">
      <c r="A1699" s="90" t="s">
        <v>13621</v>
      </c>
      <c r="B1699" s="89" t="s">
        <v>13620</v>
      </c>
      <c r="C1699" s="90" t="s">
        <v>13622</v>
      </c>
      <c r="D1699" s="90" t="s">
        <v>13623</v>
      </c>
      <c r="E1699" s="90" t="s">
        <v>3361</v>
      </c>
      <c r="F1699" s="90" t="s">
        <v>7435</v>
      </c>
      <c r="G1699" s="90" t="s">
        <v>7402</v>
      </c>
      <c r="H1699" s="91" t="s">
        <v>7436</v>
      </c>
      <c r="I1699" s="91" t="str">
        <f>+IFERROR(VLOOKUP($H1699,'[2]NHÂN VIÊN'!$B:$C,2,0),"")</f>
        <v>Nguyễn Quốc Thái</v>
      </c>
      <c r="J1699" s="91" t="str">
        <f t="shared" si="30"/>
        <v>NN</v>
      </c>
      <c r="K1699" s="91" t="s">
        <v>7154</v>
      </c>
      <c r="L1699" s="91" t="s">
        <v>7154</v>
      </c>
      <c r="M1699" s="91" t="str">
        <f>+IFERROR(VLOOKUP($K1699,'[2]NHÂN VIÊN'!$H:$I,2,0),"")</f>
        <v>Dương Thị Kim Hồng</v>
      </c>
      <c r="N1699" s="92" t="s">
        <v>1837</v>
      </c>
      <c r="O1699" s="82"/>
    </row>
    <row r="1700" spans="1:15" hidden="1" x14ac:dyDescent="0.25">
      <c r="A1700" s="90" t="s">
        <v>13625</v>
      </c>
      <c r="B1700" s="89" t="s">
        <v>13624</v>
      </c>
      <c r="C1700" s="90" t="s">
        <v>13626</v>
      </c>
      <c r="D1700" s="90" t="s">
        <v>13627</v>
      </c>
      <c r="E1700" s="90" t="s">
        <v>3361</v>
      </c>
      <c r="F1700" s="90" t="s">
        <v>7442</v>
      </c>
      <c r="G1700" s="90" t="s">
        <v>7402</v>
      </c>
      <c r="H1700" s="91" t="s">
        <v>7403</v>
      </c>
      <c r="I1700" s="91" t="str">
        <f>+IFERROR(VLOOKUP($H1700,'[2]NHÂN VIÊN'!$B:$C,2,0),"")</f>
        <v>Hứa Thị Ngọc Thơ</v>
      </c>
      <c r="J1700" s="91" t="str">
        <f t="shared" si="30"/>
        <v>NN</v>
      </c>
      <c r="K1700" s="91" t="s">
        <v>7154</v>
      </c>
      <c r="L1700" s="91" t="s">
        <v>7154</v>
      </c>
      <c r="M1700" s="91" t="str">
        <f>+IFERROR(VLOOKUP($K1700,'[2]NHÂN VIÊN'!$H:$I,2,0),"")</f>
        <v>Dương Thị Kim Hồng</v>
      </c>
      <c r="N1700" s="92" t="s">
        <v>1837</v>
      </c>
      <c r="O1700" s="82"/>
    </row>
    <row r="1701" spans="1:15" hidden="1" x14ac:dyDescent="0.25">
      <c r="A1701" s="90" t="s">
        <v>13629</v>
      </c>
      <c r="B1701" s="89" t="s">
        <v>13628</v>
      </c>
      <c r="C1701" s="90" t="s">
        <v>13630</v>
      </c>
      <c r="D1701" s="90" t="s">
        <v>13631</v>
      </c>
      <c r="E1701" s="90" t="s">
        <v>3361</v>
      </c>
      <c r="F1701" s="90" t="s">
        <v>7442</v>
      </c>
      <c r="G1701" s="90" t="s">
        <v>7402</v>
      </c>
      <c r="H1701" s="91" t="s">
        <v>7403</v>
      </c>
      <c r="I1701" s="91" t="str">
        <f>+IFERROR(VLOOKUP($H1701,'[2]NHÂN VIÊN'!$B:$C,2,0),"")</f>
        <v>Hứa Thị Ngọc Thơ</v>
      </c>
      <c r="J1701" s="91" t="str">
        <f t="shared" si="30"/>
        <v>NN</v>
      </c>
      <c r="K1701" s="91" t="s">
        <v>7154</v>
      </c>
      <c r="L1701" s="91" t="s">
        <v>7154</v>
      </c>
      <c r="M1701" s="91" t="str">
        <f>+IFERROR(VLOOKUP($K1701,'[2]NHÂN VIÊN'!$H:$I,2,0),"")</f>
        <v>Dương Thị Kim Hồng</v>
      </c>
      <c r="N1701" s="92" t="s">
        <v>1837</v>
      </c>
      <c r="O1701" s="82"/>
    </row>
    <row r="1702" spans="1:15" hidden="1" x14ac:dyDescent="0.25">
      <c r="A1702" s="90" t="s">
        <v>13633</v>
      </c>
      <c r="B1702" s="89" t="s">
        <v>13632</v>
      </c>
      <c r="C1702" s="90" t="s">
        <v>13634</v>
      </c>
      <c r="D1702" s="90" t="s">
        <v>13635</v>
      </c>
      <c r="E1702" s="90" t="s">
        <v>3361</v>
      </c>
      <c r="F1702" s="90" t="s">
        <v>7527</v>
      </c>
      <c r="G1702" s="90" t="s">
        <v>7402</v>
      </c>
      <c r="H1702" s="91" t="s">
        <v>7411</v>
      </c>
      <c r="I1702" s="91" t="str">
        <f>+IFERROR(VLOOKUP($H1702,'[2]NHÂN VIÊN'!$B:$C,2,0),"")</f>
        <v>Nguyễn Văn Vinh</v>
      </c>
      <c r="J1702" s="91" t="str">
        <f t="shared" si="30"/>
        <v>NH</v>
      </c>
      <c r="K1702" s="91" t="s">
        <v>13061</v>
      </c>
      <c r="L1702" s="91" t="s">
        <v>13061</v>
      </c>
      <c r="M1702" s="91" t="str">
        <f>+IFERROR(VLOOKUP($K1702,'[2]NHÂN VIÊN'!$H:$I,2,0),"")</f>
        <v>Dương Thị Kim Hồng</v>
      </c>
      <c r="N1702" s="92" t="s">
        <v>1837</v>
      </c>
      <c r="O1702" s="82"/>
    </row>
    <row r="1703" spans="1:15" hidden="1" x14ac:dyDescent="0.25">
      <c r="A1703" s="87" t="s">
        <v>13637</v>
      </c>
      <c r="B1703" s="86" t="s">
        <v>13636</v>
      </c>
      <c r="C1703" s="87" t="s">
        <v>13638</v>
      </c>
      <c r="D1703" s="87" t="s">
        <v>13639</v>
      </c>
      <c r="E1703" s="87" t="s">
        <v>3361</v>
      </c>
      <c r="F1703" s="87" t="s">
        <v>7519</v>
      </c>
      <c r="G1703" s="87" t="s">
        <v>7402</v>
      </c>
      <c r="H1703" s="87" t="s">
        <v>7418</v>
      </c>
      <c r="I1703" s="87" t="str">
        <f>+IFERROR(VLOOKUP($H1703,'[2]NHÂN VIÊN'!$B:$C,2,0),"")</f>
        <v>Trần Hạo Nhị</v>
      </c>
      <c r="J1703" s="87" t="str">
        <f t="shared" si="30"/>
        <v>NH</v>
      </c>
      <c r="K1703" s="87" t="s">
        <v>13061</v>
      </c>
      <c r="L1703" s="87" t="s">
        <v>13061</v>
      </c>
      <c r="M1703" s="87" t="str">
        <f>+IFERROR(VLOOKUP($K1703,'[2]NHÂN VIÊN'!$H:$I,2,0),"")</f>
        <v>Dương Thị Kim Hồng</v>
      </c>
      <c r="N1703" s="88" t="s">
        <v>13640</v>
      </c>
      <c r="O1703" s="82"/>
    </row>
    <row r="1704" spans="1:15" hidden="1" x14ac:dyDescent="0.25">
      <c r="A1704" s="87" t="s">
        <v>13642</v>
      </c>
      <c r="B1704" s="86" t="s">
        <v>13641</v>
      </c>
      <c r="C1704" s="87" t="s">
        <v>13643</v>
      </c>
      <c r="D1704" s="87" t="s">
        <v>13644</v>
      </c>
      <c r="E1704" s="87" t="s">
        <v>3361</v>
      </c>
      <c r="F1704" s="87" t="s">
        <v>7401</v>
      </c>
      <c r="G1704" s="87" t="s">
        <v>7402</v>
      </c>
      <c r="H1704" s="87" t="s">
        <v>7403</v>
      </c>
      <c r="I1704" s="87" t="str">
        <f>+IFERROR(VLOOKUP($H1704,'[2]NHÂN VIÊN'!$B:$C,2,0),"")</f>
        <v>Hứa Thị Ngọc Thơ</v>
      </c>
      <c r="J1704" s="87" t="str">
        <f t="shared" si="30"/>
        <v>NH</v>
      </c>
      <c r="K1704" s="87" t="s">
        <v>13061</v>
      </c>
      <c r="L1704" s="87" t="s">
        <v>13061</v>
      </c>
      <c r="M1704" s="87" t="str">
        <f>+IFERROR(VLOOKUP($K1704,'[2]NHÂN VIÊN'!$H:$I,2,0),"")</f>
        <v>Dương Thị Kim Hồng</v>
      </c>
      <c r="N1704" s="88" t="s">
        <v>13645</v>
      </c>
      <c r="O1704" s="82"/>
    </row>
    <row r="1705" spans="1:15" hidden="1" x14ac:dyDescent="0.25">
      <c r="A1705" s="87" t="s">
        <v>13647</v>
      </c>
      <c r="B1705" s="86" t="s">
        <v>13646</v>
      </c>
      <c r="C1705" s="87" t="s">
        <v>13648</v>
      </c>
      <c r="D1705" s="87" t="s">
        <v>13649</v>
      </c>
      <c r="E1705" s="87" t="s">
        <v>3361</v>
      </c>
      <c r="F1705" s="87" t="s">
        <v>7401</v>
      </c>
      <c r="G1705" s="87" t="s">
        <v>7402</v>
      </c>
      <c r="H1705" s="87" t="s">
        <v>7403</v>
      </c>
      <c r="I1705" s="87" t="str">
        <f>+IFERROR(VLOOKUP($H1705,'[2]NHÂN VIÊN'!$B:$C,2,0),"")</f>
        <v>Hứa Thị Ngọc Thơ</v>
      </c>
      <c r="J1705" s="87" t="str">
        <f t="shared" si="30"/>
        <v>NH</v>
      </c>
      <c r="K1705" s="87" t="s">
        <v>13061</v>
      </c>
      <c r="L1705" s="87" t="s">
        <v>13061</v>
      </c>
      <c r="M1705" s="87" t="str">
        <f>+IFERROR(VLOOKUP($K1705,'[2]NHÂN VIÊN'!$H:$I,2,0),"")</f>
        <v>Dương Thị Kim Hồng</v>
      </c>
      <c r="N1705" s="88" t="s">
        <v>13645</v>
      </c>
      <c r="O1705" s="82"/>
    </row>
    <row r="1706" spans="1:15" hidden="1" x14ac:dyDescent="0.25">
      <c r="A1706" s="87" t="s">
        <v>13651</v>
      </c>
      <c r="B1706" s="86" t="s">
        <v>13650</v>
      </c>
      <c r="C1706" s="87" t="s">
        <v>13652</v>
      </c>
      <c r="D1706" s="87" t="s">
        <v>13653</v>
      </c>
      <c r="E1706" s="87" t="s">
        <v>3361</v>
      </c>
      <c r="F1706" s="87" t="s">
        <v>7513</v>
      </c>
      <c r="G1706" s="87" t="s">
        <v>7402</v>
      </c>
      <c r="H1706" s="87" t="s">
        <v>7418</v>
      </c>
      <c r="I1706" s="87" t="str">
        <f>+IFERROR(VLOOKUP($H1706,'[2]NHÂN VIÊN'!$B:$C,2,0),"")</f>
        <v>Trần Hạo Nhị</v>
      </c>
      <c r="J1706" s="87" t="str">
        <f t="shared" si="30"/>
        <v>NH</v>
      </c>
      <c r="K1706" s="87" t="s">
        <v>13061</v>
      </c>
      <c r="L1706" s="87" t="s">
        <v>13061</v>
      </c>
      <c r="M1706" s="87" t="str">
        <f>+IFERROR(VLOOKUP($K1706,'[2]NHÂN VIÊN'!$H:$I,2,0),"")</f>
        <v>Dương Thị Kim Hồng</v>
      </c>
      <c r="N1706" s="88" t="s">
        <v>13640</v>
      </c>
      <c r="O1706" s="82"/>
    </row>
    <row r="1707" spans="1:15" hidden="1" x14ac:dyDescent="0.25">
      <c r="A1707" s="90" t="s">
        <v>13655</v>
      </c>
      <c r="B1707" s="89" t="s">
        <v>13654</v>
      </c>
      <c r="C1707" s="90" t="s">
        <v>13656</v>
      </c>
      <c r="D1707" s="90" t="s">
        <v>13657</v>
      </c>
      <c r="E1707" s="90" t="s">
        <v>3361</v>
      </c>
      <c r="F1707" s="90" t="s">
        <v>7401</v>
      </c>
      <c r="G1707" s="90" t="s">
        <v>7402</v>
      </c>
      <c r="H1707" s="91" t="s">
        <v>7403</v>
      </c>
      <c r="I1707" s="91" t="str">
        <f>+IFERROR(VLOOKUP($H1707,'[2]NHÂN VIÊN'!$B:$C,2,0),"")</f>
        <v>Hứa Thị Ngọc Thơ</v>
      </c>
      <c r="J1707" s="91" t="str">
        <f t="shared" si="30"/>
        <v>NH</v>
      </c>
      <c r="K1707" s="91" t="s">
        <v>13061</v>
      </c>
      <c r="L1707" s="91" t="s">
        <v>13061</v>
      </c>
      <c r="M1707" s="91" t="str">
        <f>+IFERROR(VLOOKUP($K1707,'[2]NHÂN VIÊN'!$H:$I,2,0),"")</f>
        <v>Dương Thị Kim Hồng</v>
      </c>
      <c r="N1707" s="92" t="s">
        <v>1837</v>
      </c>
      <c r="O1707" s="82"/>
    </row>
    <row r="1708" spans="1:15" hidden="1" x14ac:dyDescent="0.25">
      <c r="A1708" s="87" t="s">
        <v>13659</v>
      </c>
      <c r="B1708" s="86" t="s">
        <v>13658</v>
      </c>
      <c r="C1708" s="87" t="s">
        <v>13660</v>
      </c>
      <c r="D1708" s="87" t="s">
        <v>13661</v>
      </c>
      <c r="E1708" s="87" t="s">
        <v>3361</v>
      </c>
      <c r="F1708" s="87" t="s">
        <v>7513</v>
      </c>
      <c r="G1708" s="87" t="s">
        <v>7402</v>
      </c>
      <c r="H1708" s="87" t="s">
        <v>7418</v>
      </c>
      <c r="I1708" s="87" t="str">
        <f>+IFERROR(VLOOKUP($H1708,'[2]NHÂN VIÊN'!$B:$C,2,0),"")</f>
        <v>Trần Hạo Nhị</v>
      </c>
      <c r="J1708" s="87" t="str">
        <f t="shared" si="30"/>
        <v>NH</v>
      </c>
      <c r="K1708" s="87" t="s">
        <v>13061</v>
      </c>
      <c r="L1708" s="87" t="s">
        <v>13061</v>
      </c>
      <c r="M1708" s="87" t="str">
        <f>+IFERROR(VLOOKUP($K1708,'[2]NHÂN VIÊN'!$H:$I,2,0),"")</f>
        <v>Dương Thị Kim Hồng</v>
      </c>
      <c r="N1708" s="88" t="s">
        <v>13640</v>
      </c>
      <c r="O1708" s="82"/>
    </row>
    <row r="1709" spans="1:15" hidden="1" x14ac:dyDescent="0.25">
      <c r="A1709" s="87" t="s">
        <v>13663</v>
      </c>
      <c r="B1709" s="86" t="s">
        <v>13662</v>
      </c>
      <c r="C1709" s="87" t="s">
        <v>13664</v>
      </c>
      <c r="D1709" s="87" t="s">
        <v>13665</v>
      </c>
      <c r="E1709" s="87" t="s">
        <v>3361</v>
      </c>
      <c r="F1709" s="87" t="s">
        <v>7527</v>
      </c>
      <c r="G1709" s="87" t="s">
        <v>7402</v>
      </c>
      <c r="H1709" s="87" t="s">
        <v>7411</v>
      </c>
      <c r="I1709" s="87" t="str">
        <f>+IFERROR(VLOOKUP($H1709,'[2]NHÂN VIÊN'!$B:$C,2,0),"")</f>
        <v>Nguyễn Văn Vinh</v>
      </c>
      <c r="J1709" s="87" t="str">
        <f t="shared" si="30"/>
        <v>NH</v>
      </c>
      <c r="K1709" s="87" t="s">
        <v>13061</v>
      </c>
      <c r="L1709" s="87" t="s">
        <v>13061</v>
      </c>
      <c r="M1709" s="87" t="str">
        <f>+IFERROR(VLOOKUP($K1709,'[2]NHÂN VIÊN'!$H:$I,2,0),"")</f>
        <v>Dương Thị Kim Hồng</v>
      </c>
      <c r="N1709" s="88" t="s">
        <v>7437</v>
      </c>
      <c r="O1709" s="82"/>
    </row>
    <row r="1710" spans="1:15" hidden="1" x14ac:dyDescent="0.25">
      <c r="A1710" s="90" t="s">
        <v>13667</v>
      </c>
      <c r="B1710" s="89" t="s">
        <v>13666</v>
      </c>
      <c r="C1710" s="90" t="s">
        <v>13668</v>
      </c>
      <c r="D1710" s="90" t="s">
        <v>13669</v>
      </c>
      <c r="E1710" s="90" t="s">
        <v>3361</v>
      </c>
      <c r="F1710" s="90" t="s">
        <v>7527</v>
      </c>
      <c r="G1710" s="90" t="s">
        <v>7402</v>
      </c>
      <c r="H1710" s="91" t="s">
        <v>7411</v>
      </c>
      <c r="I1710" s="91" t="str">
        <f>+IFERROR(VLOOKUP($H1710,'[2]NHÂN VIÊN'!$B:$C,2,0),"")</f>
        <v>Nguyễn Văn Vinh</v>
      </c>
      <c r="J1710" s="91" t="str">
        <f t="shared" si="30"/>
        <v>NH</v>
      </c>
      <c r="K1710" s="91" t="s">
        <v>13061</v>
      </c>
      <c r="L1710" s="91" t="s">
        <v>13061</v>
      </c>
      <c r="M1710" s="91" t="str">
        <f>+IFERROR(VLOOKUP($K1710,'[2]NHÂN VIÊN'!$H:$I,2,0),"")</f>
        <v>Dương Thị Kim Hồng</v>
      </c>
      <c r="N1710" s="92" t="s">
        <v>1837</v>
      </c>
      <c r="O1710" s="82"/>
    </row>
    <row r="1711" spans="1:15" hidden="1" x14ac:dyDescent="0.25">
      <c r="A1711" s="87" t="s">
        <v>13671</v>
      </c>
      <c r="B1711" s="86" t="s">
        <v>13670</v>
      </c>
      <c r="C1711" s="87" t="s">
        <v>13672</v>
      </c>
      <c r="D1711" s="87" t="s">
        <v>13673</v>
      </c>
      <c r="E1711" s="87" t="s">
        <v>3361</v>
      </c>
      <c r="F1711" s="87" t="s">
        <v>7435</v>
      </c>
      <c r="G1711" s="87" t="s">
        <v>7402</v>
      </c>
      <c r="H1711" s="87" t="s">
        <v>7436</v>
      </c>
      <c r="I1711" s="87" t="str">
        <f>+IFERROR(VLOOKUP($H1711,'[2]NHÂN VIÊN'!$B:$C,2,0),"")</f>
        <v>Nguyễn Quốc Thái</v>
      </c>
      <c r="J1711" s="87" t="str">
        <f t="shared" si="30"/>
        <v>NH</v>
      </c>
      <c r="K1711" s="87" t="s">
        <v>13061</v>
      </c>
      <c r="L1711" s="87" t="s">
        <v>13061</v>
      </c>
      <c r="M1711" s="87" t="str">
        <f>+IFERROR(VLOOKUP($K1711,'[2]NHÂN VIÊN'!$H:$I,2,0),"")</f>
        <v>Dương Thị Kim Hồng</v>
      </c>
      <c r="N1711" s="88" t="s">
        <v>7437</v>
      </c>
      <c r="O1711" s="82"/>
    </row>
    <row r="1712" spans="1:15" hidden="1" x14ac:dyDescent="0.25">
      <c r="A1712" s="90" t="s">
        <v>13675</v>
      </c>
      <c r="B1712" s="89" t="s">
        <v>13674</v>
      </c>
      <c r="C1712" s="90" t="s">
        <v>13676</v>
      </c>
      <c r="D1712" s="90" t="s">
        <v>13677</v>
      </c>
      <c r="E1712" s="90" t="s">
        <v>3361</v>
      </c>
      <c r="F1712" s="90" t="s">
        <v>7527</v>
      </c>
      <c r="G1712" s="90" t="s">
        <v>7402</v>
      </c>
      <c r="H1712" s="91" t="s">
        <v>7411</v>
      </c>
      <c r="I1712" s="91" t="str">
        <f>+IFERROR(VLOOKUP($H1712,'[2]NHÂN VIÊN'!$B:$C,2,0),"")</f>
        <v>Nguyễn Văn Vinh</v>
      </c>
      <c r="J1712" s="91" t="str">
        <f t="shared" si="30"/>
        <v>NH</v>
      </c>
      <c r="K1712" s="91" t="s">
        <v>13061</v>
      </c>
      <c r="L1712" s="91" t="s">
        <v>13061</v>
      </c>
      <c r="M1712" s="91" t="str">
        <f>+IFERROR(VLOOKUP($K1712,'[2]NHÂN VIÊN'!$H:$I,2,0),"")</f>
        <v>Dương Thị Kim Hồng</v>
      </c>
      <c r="N1712" s="92" t="s">
        <v>1837</v>
      </c>
      <c r="O1712" s="82"/>
    </row>
    <row r="1713" spans="1:15" hidden="1" x14ac:dyDescent="0.25">
      <c r="A1713" s="90" t="s">
        <v>13679</v>
      </c>
      <c r="B1713" s="89" t="s">
        <v>13678</v>
      </c>
      <c r="C1713" s="90" t="s">
        <v>13680</v>
      </c>
      <c r="D1713" s="90" t="s">
        <v>13681</v>
      </c>
      <c r="E1713" s="90" t="s">
        <v>3361</v>
      </c>
      <c r="F1713" s="90" t="s">
        <v>7938</v>
      </c>
      <c r="G1713" s="90" t="s">
        <v>7402</v>
      </c>
      <c r="H1713" s="91" t="s">
        <v>7436</v>
      </c>
      <c r="I1713" s="91" t="str">
        <f>+IFERROR(VLOOKUP($H1713,'[2]NHÂN VIÊN'!$B:$C,2,0),"")</f>
        <v>Nguyễn Quốc Thái</v>
      </c>
      <c r="J1713" s="91" t="str">
        <f t="shared" si="30"/>
        <v>NH</v>
      </c>
      <c r="K1713" s="91" t="s">
        <v>13061</v>
      </c>
      <c r="L1713" s="91" t="s">
        <v>13061</v>
      </c>
      <c r="M1713" s="91" t="str">
        <f>+IFERROR(VLOOKUP($K1713,'[2]NHÂN VIÊN'!$H:$I,2,0),"")</f>
        <v>Dương Thị Kim Hồng</v>
      </c>
      <c r="N1713" s="92" t="s">
        <v>1837</v>
      </c>
      <c r="O1713" s="82"/>
    </row>
    <row r="1714" spans="1:15" hidden="1" x14ac:dyDescent="0.25">
      <c r="A1714" s="90" t="s">
        <v>13683</v>
      </c>
      <c r="B1714" s="89" t="s">
        <v>13682</v>
      </c>
      <c r="C1714" s="90" t="s">
        <v>13684</v>
      </c>
      <c r="D1714" s="90" t="s">
        <v>13685</v>
      </c>
      <c r="E1714" s="90" t="s">
        <v>3361</v>
      </c>
      <c r="F1714" s="90" t="s">
        <v>7401</v>
      </c>
      <c r="G1714" s="90" t="s">
        <v>7402</v>
      </c>
      <c r="H1714" s="91" t="s">
        <v>7403</v>
      </c>
      <c r="I1714" s="91" t="str">
        <f>+IFERROR(VLOOKUP($H1714,'[2]NHÂN VIÊN'!$B:$C,2,0),"")</f>
        <v>Hứa Thị Ngọc Thơ</v>
      </c>
      <c r="J1714" s="91" t="str">
        <f t="shared" si="30"/>
        <v>NH</v>
      </c>
      <c r="K1714" s="91" t="s">
        <v>13061</v>
      </c>
      <c r="L1714" s="91" t="s">
        <v>13061</v>
      </c>
      <c r="M1714" s="91" t="str">
        <f>+IFERROR(VLOOKUP($K1714,'[2]NHÂN VIÊN'!$H:$I,2,0),"")</f>
        <v>Dương Thị Kim Hồng</v>
      </c>
      <c r="N1714" s="92" t="s">
        <v>1837</v>
      </c>
      <c r="O1714" s="82"/>
    </row>
    <row r="1715" spans="1:15" hidden="1" x14ac:dyDescent="0.25">
      <c r="A1715" s="90" t="s">
        <v>13687</v>
      </c>
      <c r="B1715" s="89" t="s">
        <v>13686</v>
      </c>
      <c r="C1715" s="90" t="s">
        <v>13688</v>
      </c>
      <c r="D1715" s="90" t="s">
        <v>13689</v>
      </c>
      <c r="E1715" s="90" t="s">
        <v>3361</v>
      </c>
      <c r="F1715" s="90" t="s">
        <v>7938</v>
      </c>
      <c r="G1715" s="90" t="s">
        <v>7402</v>
      </c>
      <c r="H1715" s="91" t="s">
        <v>7436</v>
      </c>
      <c r="I1715" s="91" t="str">
        <f>+IFERROR(VLOOKUP($H1715,'[2]NHÂN VIÊN'!$B:$C,2,0),"")</f>
        <v>Nguyễn Quốc Thái</v>
      </c>
      <c r="J1715" s="91" t="str">
        <f t="shared" si="30"/>
        <v>NH</v>
      </c>
      <c r="K1715" s="91" t="s">
        <v>13061</v>
      </c>
      <c r="L1715" s="91" t="s">
        <v>13061</v>
      </c>
      <c r="M1715" s="91" t="str">
        <f>+IFERROR(VLOOKUP($K1715,'[2]NHÂN VIÊN'!$H:$I,2,0),"")</f>
        <v>Dương Thị Kim Hồng</v>
      </c>
      <c r="N1715" s="92" t="s">
        <v>1837</v>
      </c>
      <c r="O1715" s="82"/>
    </row>
    <row r="1716" spans="1:15" hidden="1" x14ac:dyDescent="0.25">
      <c r="A1716" s="90" t="s">
        <v>13691</v>
      </c>
      <c r="B1716" s="89" t="s">
        <v>13690</v>
      </c>
      <c r="C1716" s="90" t="s">
        <v>13692</v>
      </c>
      <c r="D1716" s="90" t="s">
        <v>13693</v>
      </c>
      <c r="E1716" s="90" t="s">
        <v>3361</v>
      </c>
      <c r="F1716" s="90" t="s">
        <v>7666</v>
      </c>
      <c r="G1716" s="90" t="s">
        <v>7402</v>
      </c>
      <c r="H1716" s="91" t="s">
        <v>7403</v>
      </c>
      <c r="I1716" s="91" t="str">
        <f>+IFERROR(VLOOKUP($H1716,'[2]NHÂN VIÊN'!$B:$C,2,0),"")</f>
        <v>Hứa Thị Ngọc Thơ</v>
      </c>
      <c r="J1716" s="91" t="str">
        <f t="shared" si="30"/>
        <v>NH</v>
      </c>
      <c r="K1716" s="91" t="s">
        <v>13061</v>
      </c>
      <c r="L1716" s="91" t="s">
        <v>13061</v>
      </c>
      <c r="M1716" s="91" t="str">
        <f>+IFERROR(VLOOKUP($K1716,'[2]NHÂN VIÊN'!$H:$I,2,0),"")</f>
        <v>Dương Thị Kim Hồng</v>
      </c>
      <c r="N1716" s="92" t="s">
        <v>1837</v>
      </c>
      <c r="O1716" s="82"/>
    </row>
    <row r="1717" spans="1:15" hidden="1" x14ac:dyDescent="0.25">
      <c r="A1717" s="90" t="s">
        <v>13695</v>
      </c>
      <c r="B1717" s="89" t="s">
        <v>13694</v>
      </c>
      <c r="C1717" s="90" t="s">
        <v>13696</v>
      </c>
      <c r="D1717" s="90" t="s">
        <v>13697</v>
      </c>
      <c r="E1717" s="90" t="s">
        <v>3361</v>
      </c>
      <c r="F1717" s="90" t="s">
        <v>7527</v>
      </c>
      <c r="G1717" s="90" t="s">
        <v>7402</v>
      </c>
      <c r="H1717" s="91" t="s">
        <v>7411</v>
      </c>
      <c r="I1717" s="91" t="str">
        <f>+IFERROR(VLOOKUP($H1717,'[2]NHÂN VIÊN'!$B:$C,2,0),"")</f>
        <v>Nguyễn Văn Vinh</v>
      </c>
      <c r="J1717" s="91" t="str">
        <f t="shared" si="30"/>
        <v>NH</v>
      </c>
      <c r="K1717" s="91" t="s">
        <v>13061</v>
      </c>
      <c r="L1717" s="91" t="s">
        <v>13061</v>
      </c>
      <c r="M1717" s="91" t="str">
        <f>+IFERROR(VLOOKUP($K1717,'[2]NHÂN VIÊN'!$H:$I,2,0),"")</f>
        <v>Dương Thị Kim Hồng</v>
      </c>
      <c r="N1717" s="92" t="s">
        <v>1837</v>
      </c>
      <c r="O1717" s="82"/>
    </row>
    <row r="1718" spans="1:15" hidden="1" x14ac:dyDescent="0.25">
      <c r="A1718" s="90" t="s">
        <v>13699</v>
      </c>
      <c r="B1718" s="89" t="s">
        <v>13698</v>
      </c>
      <c r="C1718" s="90" t="s">
        <v>13700</v>
      </c>
      <c r="D1718" s="90" t="s">
        <v>13701</v>
      </c>
      <c r="E1718" s="90" t="s">
        <v>3361</v>
      </c>
      <c r="F1718" s="90" t="s">
        <v>7938</v>
      </c>
      <c r="G1718" s="90" t="s">
        <v>7402</v>
      </c>
      <c r="H1718" s="91" t="s">
        <v>7436</v>
      </c>
      <c r="I1718" s="91" t="str">
        <f>+IFERROR(VLOOKUP($H1718,'[2]NHÂN VIÊN'!$B:$C,2,0),"")</f>
        <v>Nguyễn Quốc Thái</v>
      </c>
      <c r="J1718" s="91" t="str">
        <f t="shared" si="30"/>
        <v>NH</v>
      </c>
      <c r="K1718" s="91" t="s">
        <v>13061</v>
      </c>
      <c r="L1718" s="91" t="s">
        <v>13061</v>
      </c>
      <c r="M1718" s="91" t="str">
        <f>+IFERROR(VLOOKUP($K1718,'[2]NHÂN VIÊN'!$H:$I,2,0),"")</f>
        <v>Dương Thị Kim Hồng</v>
      </c>
      <c r="N1718" s="92" t="s">
        <v>1837</v>
      </c>
      <c r="O1718" s="82"/>
    </row>
    <row r="1719" spans="1:15" hidden="1" x14ac:dyDescent="0.25">
      <c r="A1719" s="90" t="s">
        <v>13703</v>
      </c>
      <c r="B1719" s="89" t="s">
        <v>13702</v>
      </c>
      <c r="C1719" s="90" t="s">
        <v>13704</v>
      </c>
      <c r="D1719" s="90" t="s">
        <v>13705</v>
      </c>
      <c r="E1719" s="90" t="s">
        <v>3361</v>
      </c>
      <c r="F1719" s="90" t="s">
        <v>7527</v>
      </c>
      <c r="G1719" s="90" t="s">
        <v>7402</v>
      </c>
      <c r="H1719" s="91" t="s">
        <v>7411</v>
      </c>
      <c r="I1719" s="91" t="str">
        <f>+IFERROR(VLOOKUP($H1719,'[2]NHÂN VIÊN'!$B:$C,2,0),"")</f>
        <v>Nguyễn Văn Vinh</v>
      </c>
      <c r="J1719" s="91" t="str">
        <f t="shared" si="30"/>
        <v>NH</v>
      </c>
      <c r="K1719" s="91" t="s">
        <v>13061</v>
      </c>
      <c r="L1719" s="91" t="s">
        <v>13061</v>
      </c>
      <c r="M1719" s="91" t="str">
        <f>+IFERROR(VLOOKUP($K1719,'[2]NHÂN VIÊN'!$H:$I,2,0),"")</f>
        <v>Dương Thị Kim Hồng</v>
      </c>
      <c r="N1719" s="92" t="s">
        <v>1837</v>
      </c>
      <c r="O1719" s="82"/>
    </row>
    <row r="1720" spans="1:15" hidden="1" x14ac:dyDescent="0.25">
      <c r="A1720" s="90" t="s">
        <v>13707</v>
      </c>
      <c r="B1720" s="89" t="s">
        <v>13706</v>
      </c>
      <c r="C1720" s="90" t="s">
        <v>13708</v>
      </c>
      <c r="D1720" s="90" t="s">
        <v>13709</v>
      </c>
      <c r="E1720" s="90" t="s">
        <v>3361</v>
      </c>
      <c r="F1720" s="90" t="s">
        <v>7527</v>
      </c>
      <c r="G1720" s="90" t="s">
        <v>7402</v>
      </c>
      <c r="H1720" s="91" t="s">
        <v>7411</v>
      </c>
      <c r="I1720" s="91" t="str">
        <f>+IFERROR(VLOOKUP($H1720,'[2]NHÂN VIÊN'!$B:$C,2,0),"")</f>
        <v>Nguyễn Văn Vinh</v>
      </c>
      <c r="J1720" s="91" t="str">
        <f t="shared" si="30"/>
        <v>NH</v>
      </c>
      <c r="K1720" s="91" t="s">
        <v>13061</v>
      </c>
      <c r="L1720" s="91" t="s">
        <v>13061</v>
      </c>
      <c r="M1720" s="91" t="str">
        <f>+IFERROR(VLOOKUP($K1720,'[2]NHÂN VIÊN'!$H:$I,2,0),"")</f>
        <v>Dương Thị Kim Hồng</v>
      </c>
      <c r="N1720" s="92" t="s">
        <v>1837</v>
      </c>
      <c r="O1720" s="82"/>
    </row>
    <row r="1721" spans="1:15" hidden="1" x14ac:dyDescent="0.25">
      <c r="A1721" s="90" t="s">
        <v>13711</v>
      </c>
      <c r="B1721" s="89" t="s">
        <v>13710</v>
      </c>
      <c r="C1721" s="90" t="s">
        <v>13712</v>
      </c>
      <c r="D1721" s="90" t="s">
        <v>13713</v>
      </c>
      <c r="E1721" s="90" t="s">
        <v>3361</v>
      </c>
      <c r="F1721" s="90" t="s">
        <v>7527</v>
      </c>
      <c r="G1721" s="90" t="s">
        <v>7402</v>
      </c>
      <c r="H1721" s="91" t="s">
        <v>7411</v>
      </c>
      <c r="I1721" s="91" t="str">
        <f>+IFERROR(VLOOKUP($H1721,'[2]NHÂN VIÊN'!$B:$C,2,0),"")</f>
        <v>Nguyễn Văn Vinh</v>
      </c>
      <c r="J1721" s="91" t="str">
        <f t="shared" si="30"/>
        <v>NH</v>
      </c>
      <c r="K1721" s="91" t="s">
        <v>13061</v>
      </c>
      <c r="L1721" s="91" t="s">
        <v>13061</v>
      </c>
      <c r="M1721" s="91" t="str">
        <f>+IFERROR(VLOOKUP($K1721,'[2]NHÂN VIÊN'!$H:$I,2,0),"")</f>
        <v>Dương Thị Kim Hồng</v>
      </c>
      <c r="N1721" s="92" t="s">
        <v>1837</v>
      </c>
      <c r="O1721" s="82"/>
    </row>
    <row r="1722" spans="1:15" hidden="1" x14ac:dyDescent="0.25">
      <c r="A1722" s="87" t="s">
        <v>13715</v>
      </c>
      <c r="B1722" s="86" t="s">
        <v>13714</v>
      </c>
      <c r="C1722" s="87" t="s">
        <v>13716</v>
      </c>
      <c r="D1722" s="87" t="s">
        <v>13717</v>
      </c>
      <c r="E1722" s="87" t="s">
        <v>3361</v>
      </c>
      <c r="F1722" s="87" t="s">
        <v>7527</v>
      </c>
      <c r="G1722" s="87" t="s">
        <v>7402</v>
      </c>
      <c r="H1722" s="87" t="s">
        <v>7411</v>
      </c>
      <c r="I1722" s="87" t="str">
        <f>+IFERROR(VLOOKUP($H1722,'[2]NHÂN VIÊN'!$B:$C,2,0),"")</f>
        <v>Nguyễn Văn Vinh</v>
      </c>
      <c r="J1722" s="87" t="str">
        <f t="shared" si="30"/>
        <v>NH</v>
      </c>
      <c r="K1722" s="87" t="s">
        <v>13061</v>
      </c>
      <c r="L1722" s="87" t="s">
        <v>13061</v>
      </c>
      <c r="M1722" s="87" t="str">
        <f>+IFERROR(VLOOKUP($K1722,'[2]NHÂN VIÊN'!$H:$I,2,0),"")</f>
        <v>Dương Thị Kim Hồng</v>
      </c>
      <c r="N1722" s="88" t="s">
        <v>7437</v>
      </c>
      <c r="O1722" s="82"/>
    </row>
    <row r="1723" spans="1:15" hidden="1" x14ac:dyDescent="0.25">
      <c r="A1723" s="90" t="s">
        <v>13719</v>
      </c>
      <c r="B1723" s="89" t="s">
        <v>13718</v>
      </c>
      <c r="C1723" s="90" t="s">
        <v>13720</v>
      </c>
      <c r="D1723" s="90" t="s">
        <v>13721</v>
      </c>
      <c r="E1723" s="90" t="s">
        <v>3361</v>
      </c>
      <c r="F1723" s="90" t="s">
        <v>7527</v>
      </c>
      <c r="G1723" s="90" t="s">
        <v>7402</v>
      </c>
      <c r="H1723" s="91" t="s">
        <v>7411</v>
      </c>
      <c r="I1723" s="91" t="str">
        <f>+IFERROR(VLOOKUP($H1723,'[2]NHÂN VIÊN'!$B:$C,2,0),"")</f>
        <v>Nguyễn Văn Vinh</v>
      </c>
      <c r="J1723" s="91" t="str">
        <f t="shared" si="30"/>
        <v>NH</v>
      </c>
      <c r="K1723" s="91" t="s">
        <v>13061</v>
      </c>
      <c r="L1723" s="91" t="s">
        <v>13061</v>
      </c>
      <c r="M1723" s="91" t="str">
        <f>+IFERROR(VLOOKUP($K1723,'[2]NHÂN VIÊN'!$H:$I,2,0),"")</f>
        <v>Dương Thị Kim Hồng</v>
      </c>
      <c r="N1723" s="92" t="s">
        <v>1837</v>
      </c>
      <c r="O1723" s="82"/>
    </row>
    <row r="1724" spans="1:15" hidden="1" x14ac:dyDescent="0.25">
      <c r="A1724" s="90" t="s">
        <v>13723</v>
      </c>
      <c r="B1724" s="89" t="s">
        <v>13722</v>
      </c>
      <c r="C1724" s="90" t="s">
        <v>13724</v>
      </c>
      <c r="D1724" s="90" t="s">
        <v>13725</v>
      </c>
      <c r="E1724" s="90" t="s">
        <v>3361</v>
      </c>
      <c r="F1724" s="90" t="s">
        <v>7485</v>
      </c>
      <c r="G1724" s="90" t="s">
        <v>7402</v>
      </c>
      <c r="H1724" s="91" t="s">
        <v>7411</v>
      </c>
      <c r="I1724" s="91" t="str">
        <f>+IFERROR(VLOOKUP($H1724,'[2]NHÂN VIÊN'!$B:$C,2,0),"")</f>
        <v>Nguyễn Văn Vinh</v>
      </c>
      <c r="J1724" s="91" t="str">
        <f t="shared" si="30"/>
        <v>NH</v>
      </c>
      <c r="K1724" s="91" t="s">
        <v>13061</v>
      </c>
      <c r="L1724" s="91" t="s">
        <v>13061</v>
      </c>
      <c r="M1724" s="91" t="str">
        <f>+IFERROR(VLOOKUP($K1724,'[2]NHÂN VIÊN'!$H:$I,2,0),"")</f>
        <v>Dương Thị Kim Hồng</v>
      </c>
      <c r="N1724" s="92" t="s">
        <v>1837</v>
      </c>
      <c r="O1724" s="82"/>
    </row>
    <row r="1725" spans="1:15" hidden="1" x14ac:dyDescent="0.25">
      <c r="A1725" s="87" t="s">
        <v>13727</v>
      </c>
      <c r="B1725" s="86" t="s">
        <v>13726</v>
      </c>
      <c r="C1725" s="87" t="s">
        <v>13728</v>
      </c>
      <c r="D1725" s="87" t="s">
        <v>13729</v>
      </c>
      <c r="E1725" s="87" t="s">
        <v>3361</v>
      </c>
      <c r="F1725" s="87" t="s">
        <v>7513</v>
      </c>
      <c r="G1725" s="87" t="s">
        <v>7402</v>
      </c>
      <c r="H1725" s="87" t="s">
        <v>7418</v>
      </c>
      <c r="I1725" s="87" t="str">
        <f>+IFERROR(VLOOKUP($H1725,'[2]NHÂN VIÊN'!$B:$C,2,0),"")</f>
        <v>Trần Hạo Nhị</v>
      </c>
      <c r="J1725" s="87" t="str">
        <f t="shared" si="30"/>
        <v>NH</v>
      </c>
      <c r="K1725" s="87" t="s">
        <v>13061</v>
      </c>
      <c r="L1725" s="87" t="s">
        <v>13061</v>
      </c>
      <c r="M1725" s="87" t="str">
        <f>+IFERROR(VLOOKUP($K1725,'[2]NHÂN VIÊN'!$H:$I,2,0),"")</f>
        <v>Dương Thị Kim Hồng</v>
      </c>
      <c r="N1725" s="88" t="s">
        <v>13640</v>
      </c>
      <c r="O1725" s="82"/>
    </row>
    <row r="1726" spans="1:15" hidden="1" x14ac:dyDescent="0.25">
      <c r="A1726" s="90" t="s">
        <v>13731</v>
      </c>
      <c r="B1726" s="89" t="s">
        <v>13730</v>
      </c>
      <c r="C1726" s="90" t="s">
        <v>13732</v>
      </c>
      <c r="D1726" s="90" t="s">
        <v>13733</v>
      </c>
      <c r="E1726" s="90" t="s">
        <v>3361</v>
      </c>
      <c r="F1726" s="90" t="s">
        <v>7903</v>
      </c>
      <c r="G1726" s="90" t="s">
        <v>7402</v>
      </c>
      <c r="H1726" s="91" t="s">
        <v>7436</v>
      </c>
      <c r="I1726" s="91" t="str">
        <f>+IFERROR(VLOOKUP($H1726,'[2]NHÂN VIÊN'!$B:$C,2,0),"")</f>
        <v>Nguyễn Quốc Thái</v>
      </c>
      <c r="J1726" s="91" t="str">
        <f t="shared" si="30"/>
        <v>NH</v>
      </c>
      <c r="K1726" s="91" t="s">
        <v>13061</v>
      </c>
      <c r="L1726" s="91" t="s">
        <v>13061</v>
      </c>
      <c r="M1726" s="91" t="str">
        <f>+IFERROR(VLOOKUP($K1726,'[2]NHÂN VIÊN'!$H:$I,2,0),"")</f>
        <v>Dương Thị Kim Hồng</v>
      </c>
      <c r="N1726" s="92" t="s">
        <v>1837</v>
      </c>
      <c r="O1726" s="82"/>
    </row>
    <row r="1727" spans="1:15" hidden="1" x14ac:dyDescent="0.25">
      <c r="A1727" s="90" t="s">
        <v>13734</v>
      </c>
      <c r="B1727" s="89" t="s">
        <v>13734</v>
      </c>
      <c r="C1727" s="90" t="s">
        <v>13735</v>
      </c>
      <c r="D1727" s="90"/>
      <c r="E1727" s="90"/>
      <c r="F1727" s="90" t="s">
        <v>7402</v>
      </c>
      <c r="G1727" s="90" t="s">
        <v>7402</v>
      </c>
      <c r="H1727" s="91" t="s">
        <v>1837</v>
      </c>
      <c r="I1727" s="91" t="str">
        <f>+IFERROR(VLOOKUP($H1727,'[2]NHÂN VIÊN'!$B:$C,2,0),"")</f>
        <v/>
      </c>
      <c r="J1727" s="91" t="str">
        <f t="shared" si="30"/>
        <v>PK</v>
      </c>
      <c r="K1727" s="91" t="s">
        <v>13736</v>
      </c>
      <c r="L1727" s="91" t="s">
        <v>13736</v>
      </c>
      <c r="M1727" s="91" t="str">
        <f>+IFERROR(VLOOKUP($K1727,'[2]NHÂN VIÊN'!$H:$I,2,0),"")</f>
        <v/>
      </c>
      <c r="N1727" s="92"/>
      <c r="O1727" s="82"/>
    </row>
    <row r="1728" spans="1:15" hidden="1" x14ac:dyDescent="0.25">
      <c r="A1728" s="90" t="s">
        <v>13737</v>
      </c>
      <c r="B1728" s="89" t="s">
        <v>13737</v>
      </c>
      <c r="C1728" s="90" t="s">
        <v>13738</v>
      </c>
      <c r="D1728" s="90"/>
      <c r="E1728" s="90"/>
      <c r="F1728" s="90" t="s">
        <v>7402</v>
      </c>
      <c r="G1728" s="90" t="s">
        <v>7402</v>
      </c>
      <c r="H1728" s="91" t="s">
        <v>1837</v>
      </c>
      <c r="I1728" s="91" t="str">
        <f>+IFERROR(VLOOKUP($H1728,'[2]NHÂN VIÊN'!$B:$C,2,0),"")</f>
        <v/>
      </c>
      <c r="J1728" s="91" t="str">
        <f t="shared" si="30"/>
        <v>PV</v>
      </c>
      <c r="K1728" s="91" t="s">
        <v>13739</v>
      </c>
      <c r="L1728" s="91" t="s">
        <v>13739</v>
      </c>
      <c r="M1728" s="91" t="str">
        <f>+IFERROR(VLOOKUP($K1728,'[2]NHÂN VIÊN'!$H:$I,2,0),"")</f>
        <v/>
      </c>
      <c r="N1728" s="92"/>
      <c r="O1728" s="82"/>
    </row>
    <row r="1729" spans="1:15" hidden="1" x14ac:dyDescent="0.25">
      <c r="A1729" s="90" t="s">
        <v>7157</v>
      </c>
      <c r="B1729" s="89" t="s">
        <v>13740</v>
      </c>
      <c r="C1729" s="90" t="s">
        <v>13741</v>
      </c>
      <c r="D1729" s="90" t="s">
        <v>13742</v>
      </c>
      <c r="E1729" s="90" t="s">
        <v>3361</v>
      </c>
      <c r="F1729" s="90" t="s">
        <v>7435</v>
      </c>
      <c r="G1729" s="90" t="s">
        <v>7402</v>
      </c>
      <c r="H1729" s="91" t="s">
        <v>7436</v>
      </c>
      <c r="I1729" s="91" t="str">
        <f>+IFERROR(VLOOKUP($H1729,'[2]NHÂN VIÊN'!$B:$C,2,0),"")</f>
        <v>Nguyễn Quốc Thái</v>
      </c>
      <c r="J1729" s="91" t="str">
        <f t="shared" si="30"/>
        <v>KL</v>
      </c>
      <c r="K1729" s="91" t="s">
        <v>7157</v>
      </c>
      <c r="L1729" s="91" t="s">
        <v>7157</v>
      </c>
      <c r="M1729" s="91" t="str">
        <f>+IFERROR(VLOOKUP($K1729,'[2]NHÂN VIÊN'!$H:$I,2,0),"")</f>
        <v>Dương Thị Kim Hồng</v>
      </c>
      <c r="N1729" s="92" t="s">
        <v>1837</v>
      </c>
      <c r="O1729" s="82"/>
    </row>
    <row r="1730" spans="1:15" hidden="1" x14ac:dyDescent="0.25">
      <c r="A1730" s="90" t="s">
        <v>13744</v>
      </c>
      <c r="B1730" s="89" t="s">
        <v>13743</v>
      </c>
      <c r="C1730" s="90" t="s">
        <v>13745</v>
      </c>
      <c r="D1730" s="90" t="s">
        <v>13746</v>
      </c>
      <c r="E1730" s="90" t="s">
        <v>3361</v>
      </c>
      <c r="F1730" s="90" t="s">
        <v>7938</v>
      </c>
      <c r="G1730" s="90" t="s">
        <v>7402</v>
      </c>
      <c r="H1730" s="91" t="s">
        <v>7436</v>
      </c>
      <c r="I1730" s="91" t="str">
        <f>+IFERROR(VLOOKUP($H1730,'[2]NHÂN VIÊN'!$B:$C,2,0),"")</f>
        <v>Nguyễn Quốc Thái</v>
      </c>
      <c r="J1730" s="91" t="str">
        <f t="shared" si="30"/>
        <v>SA</v>
      </c>
      <c r="K1730" s="91" t="s">
        <v>7158</v>
      </c>
      <c r="L1730" s="91" t="s">
        <v>7158</v>
      </c>
      <c r="M1730" s="91" t="str">
        <f>+IFERROR(VLOOKUP($K1730,'[2]NHÂN VIÊN'!$H:$I,2,0),"")</f>
        <v>Dương Thị Kim Hồng</v>
      </c>
      <c r="N1730" s="92" t="s">
        <v>1837</v>
      </c>
      <c r="O1730" s="82"/>
    </row>
    <row r="1731" spans="1:15" hidden="1" x14ac:dyDescent="0.25">
      <c r="A1731" s="90" t="s">
        <v>13748</v>
      </c>
      <c r="B1731" s="89" t="s">
        <v>13747</v>
      </c>
      <c r="C1731" s="90" t="s">
        <v>13749</v>
      </c>
      <c r="D1731" s="90" t="s">
        <v>13750</v>
      </c>
      <c r="E1731" s="90" t="s">
        <v>3361</v>
      </c>
      <c r="F1731" s="90" t="s">
        <v>7401</v>
      </c>
      <c r="G1731" s="90" t="s">
        <v>7402</v>
      </c>
      <c r="H1731" s="91" t="s">
        <v>7403</v>
      </c>
      <c r="I1731" s="91" t="str">
        <f>+IFERROR(VLOOKUP($H1731,'[2]NHÂN VIÊN'!$B:$C,2,0),"")</f>
        <v>Hứa Thị Ngọc Thơ</v>
      </c>
      <c r="J1731" s="91" t="str">
        <f t="shared" si="30"/>
        <v>SA</v>
      </c>
      <c r="K1731" s="91" t="s">
        <v>7158</v>
      </c>
      <c r="L1731" s="91" t="s">
        <v>7158</v>
      </c>
      <c r="M1731" s="91" t="str">
        <f>+IFERROR(VLOOKUP($K1731,'[2]NHÂN VIÊN'!$H:$I,2,0),"")</f>
        <v>Dương Thị Kim Hồng</v>
      </c>
      <c r="N1731" s="92" t="s">
        <v>1837</v>
      </c>
      <c r="O1731" s="82"/>
    </row>
    <row r="1732" spans="1:15" hidden="1" x14ac:dyDescent="0.25">
      <c r="A1732" s="90" t="s">
        <v>13752</v>
      </c>
      <c r="B1732" s="89" t="s">
        <v>13751</v>
      </c>
      <c r="C1732" s="90" t="s">
        <v>13753</v>
      </c>
      <c r="D1732" s="90" t="s">
        <v>13754</v>
      </c>
      <c r="E1732" s="90" t="s">
        <v>3361</v>
      </c>
      <c r="F1732" s="90" t="s">
        <v>7401</v>
      </c>
      <c r="G1732" s="90" t="s">
        <v>7402</v>
      </c>
      <c r="H1732" s="91" t="s">
        <v>7403</v>
      </c>
      <c r="I1732" s="91" t="str">
        <f>+IFERROR(VLOOKUP($H1732,'[2]NHÂN VIÊN'!$B:$C,2,0),"")</f>
        <v>Hứa Thị Ngọc Thơ</v>
      </c>
      <c r="J1732" s="91" t="str">
        <f t="shared" si="30"/>
        <v>SA</v>
      </c>
      <c r="K1732" s="91" t="s">
        <v>7158</v>
      </c>
      <c r="L1732" s="91" t="s">
        <v>7158</v>
      </c>
      <c r="M1732" s="91" t="str">
        <f>+IFERROR(VLOOKUP($K1732,'[2]NHÂN VIÊN'!$H:$I,2,0),"")</f>
        <v>Dương Thị Kim Hồng</v>
      </c>
      <c r="N1732" s="92" t="s">
        <v>1837</v>
      </c>
      <c r="O1732" s="82"/>
    </row>
    <row r="1733" spans="1:15" hidden="1" x14ac:dyDescent="0.25">
      <c r="A1733" s="90" t="s">
        <v>13756</v>
      </c>
      <c r="B1733" s="89" t="s">
        <v>13755</v>
      </c>
      <c r="C1733" s="90" t="s">
        <v>13757</v>
      </c>
      <c r="D1733" s="90" t="s">
        <v>13758</v>
      </c>
      <c r="E1733" s="90" t="s">
        <v>3361</v>
      </c>
      <c r="F1733" s="90" t="s">
        <v>7459</v>
      </c>
      <c r="G1733" s="90" t="s">
        <v>7402</v>
      </c>
      <c r="H1733" s="91" t="s">
        <v>7403</v>
      </c>
      <c r="I1733" s="91" t="str">
        <f>+IFERROR(VLOOKUP($H1733,'[2]NHÂN VIÊN'!$B:$C,2,0),"")</f>
        <v>Hứa Thị Ngọc Thơ</v>
      </c>
      <c r="J1733" s="91" t="str">
        <f t="shared" si="30"/>
        <v>SA</v>
      </c>
      <c r="K1733" s="91" t="s">
        <v>7158</v>
      </c>
      <c r="L1733" s="91" t="s">
        <v>7158</v>
      </c>
      <c r="M1733" s="91" t="str">
        <f>+IFERROR(VLOOKUP($K1733,'[2]NHÂN VIÊN'!$H:$I,2,0),"")</f>
        <v>Dương Thị Kim Hồng</v>
      </c>
      <c r="N1733" s="92" t="s">
        <v>1837</v>
      </c>
      <c r="O1733" s="82"/>
    </row>
    <row r="1734" spans="1:15" hidden="1" x14ac:dyDescent="0.25">
      <c r="A1734" s="90" t="s">
        <v>13760</v>
      </c>
      <c r="B1734" s="89" t="s">
        <v>13759</v>
      </c>
      <c r="C1734" s="90" t="s">
        <v>13761</v>
      </c>
      <c r="D1734" s="90" t="s">
        <v>13762</v>
      </c>
      <c r="E1734" s="90" t="s">
        <v>3361</v>
      </c>
      <c r="F1734" s="90" t="s">
        <v>7527</v>
      </c>
      <c r="G1734" s="90" t="s">
        <v>7402</v>
      </c>
      <c r="H1734" s="91" t="s">
        <v>7411</v>
      </c>
      <c r="I1734" s="91" t="str">
        <f>+IFERROR(VLOOKUP($H1734,'[2]NHÂN VIÊN'!$B:$C,2,0),"")</f>
        <v>Nguyễn Văn Vinh</v>
      </c>
      <c r="J1734" s="91" t="str">
        <f t="shared" si="30"/>
        <v>SA</v>
      </c>
      <c r="K1734" s="91" t="s">
        <v>7158</v>
      </c>
      <c r="L1734" s="91" t="s">
        <v>7158</v>
      </c>
      <c r="M1734" s="91" t="str">
        <f>+IFERROR(VLOOKUP($K1734,'[2]NHÂN VIÊN'!$H:$I,2,0),"")</f>
        <v>Dương Thị Kim Hồng</v>
      </c>
      <c r="N1734" s="92" t="s">
        <v>1837</v>
      </c>
      <c r="O1734" s="82"/>
    </row>
    <row r="1735" spans="1:15" hidden="1" x14ac:dyDescent="0.25">
      <c r="A1735" s="90" t="s">
        <v>13764</v>
      </c>
      <c r="B1735" s="89" t="s">
        <v>13763</v>
      </c>
      <c r="C1735" s="90" t="s">
        <v>13765</v>
      </c>
      <c r="D1735" s="90" t="s">
        <v>13766</v>
      </c>
      <c r="E1735" s="90" t="s">
        <v>3361</v>
      </c>
      <c r="F1735" s="90" t="s">
        <v>7459</v>
      </c>
      <c r="G1735" s="90" t="s">
        <v>7402</v>
      </c>
      <c r="H1735" s="91" t="s">
        <v>7403</v>
      </c>
      <c r="I1735" s="91" t="str">
        <f>+IFERROR(VLOOKUP($H1735,'[2]NHÂN VIÊN'!$B:$C,2,0),"")</f>
        <v>Hứa Thị Ngọc Thơ</v>
      </c>
      <c r="J1735" s="91" t="str">
        <f t="shared" si="30"/>
        <v>SA</v>
      </c>
      <c r="K1735" s="91" t="s">
        <v>7158</v>
      </c>
      <c r="L1735" s="91" t="s">
        <v>7158</v>
      </c>
      <c r="M1735" s="91" t="str">
        <f>+IFERROR(VLOOKUP($K1735,'[2]NHÂN VIÊN'!$H:$I,2,0),"")</f>
        <v>Dương Thị Kim Hồng</v>
      </c>
      <c r="N1735" s="92" t="s">
        <v>1837</v>
      </c>
      <c r="O1735" s="82"/>
    </row>
    <row r="1736" spans="1:15" hidden="1" x14ac:dyDescent="0.25">
      <c r="A1736" s="90" t="s">
        <v>13768</v>
      </c>
      <c r="B1736" s="89" t="s">
        <v>13767</v>
      </c>
      <c r="C1736" s="90" t="s">
        <v>13769</v>
      </c>
      <c r="D1736" s="90" t="s">
        <v>13770</v>
      </c>
      <c r="E1736" s="90" t="s">
        <v>3361</v>
      </c>
      <c r="F1736" s="90" t="s">
        <v>7401</v>
      </c>
      <c r="G1736" s="90" t="s">
        <v>7402</v>
      </c>
      <c r="H1736" s="91" t="s">
        <v>7403</v>
      </c>
      <c r="I1736" s="91" t="str">
        <f>+IFERROR(VLOOKUP($H1736,'[2]NHÂN VIÊN'!$B:$C,2,0),"")</f>
        <v>Hứa Thị Ngọc Thơ</v>
      </c>
      <c r="J1736" s="91" t="str">
        <f t="shared" si="30"/>
        <v>SA</v>
      </c>
      <c r="K1736" s="91" t="s">
        <v>7158</v>
      </c>
      <c r="L1736" s="91" t="s">
        <v>7158</v>
      </c>
      <c r="M1736" s="91" t="str">
        <f>+IFERROR(VLOOKUP($K1736,'[2]NHÂN VIÊN'!$H:$I,2,0),"")</f>
        <v>Dương Thị Kim Hồng</v>
      </c>
      <c r="N1736" s="92" t="s">
        <v>1837</v>
      </c>
      <c r="O1736" s="82"/>
    </row>
    <row r="1737" spans="1:15" hidden="1" x14ac:dyDescent="0.25">
      <c r="A1737" s="90" t="s">
        <v>13772</v>
      </c>
      <c r="B1737" s="89" t="s">
        <v>13771</v>
      </c>
      <c r="C1737" s="90" t="s">
        <v>13773</v>
      </c>
      <c r="D1737" s="90" t="s">
        <v>13774</v>
      </c>
      <c r="E1737" s="90" t="s">
        <v>3361</v>
      </c>
      <c r="F1737" s="90" t="s">
        <v>7938</v>
      </c>
      <c r="G1737" s="90" t="s">
        <v>7402</v>
      </c>
      <c r="H1737" s="91" t="s">
        <v>7436</v>
      </c>
      <c r="I1737" s="91" t="str">
        <f>+IFERROR(VLOOKUP($H1737,'[2]NHÂN VIÊN'!$B:$C,2,0),"")</f>
        <v>Nguyễn Quốc Thái</v>
      </c>
      <c r="J1737" s="91" t="str">
        <f t="shared" si="30"/>
        <v>SA</v>
      </c>
      <c r="K1737" s="91" t="s">
        <v>7158</v>
      </c>
      <c r="L1737" s="91" t="s">
        <v>7158</v>
      </c>
      <c r="M1737" s="91" t="str">
        <f>+IFERROR(VLOOKUP($K1737,'[2]NHÂN VIÊN'!$H:$I,2,0),"")</f>
        <v>Dương Thị Kim Hồng</v>
      </c>
      <c r="N1737" s="92" t="s">
        <v>1837</v>
      </c>
      <c r="O1737" s="82"/>
    </row>
    <row r="1738" spans="1:15" hidden="1" x14ac:dyDescent="0.25">
      <c r="A1738" s="90" t="s">
        <v>13776</v>
      </c>
      <c r="B1738" s="89" t="s">
        <v>13775</v>
      </c>
      <c r="C1738" s="90" t="s">
        <v>13777</v>
      </c>
      <c r="D1738" s="90" t="s">
        <v>13778</v>
      </c>
      <c r="E1738" s="90" t="s">
        <v>3361</v>
      </c>
      <c r="F1738" s="90" t="s">
        <v>7490</v>
      </c>
      <c r="G1738" s="90" t="s">
        <v>7402</v>
      </c>
      <c r="H1738" s="91" t="s">
        <v>7418</v>
      </c>
      <c r="I1738" s="91" t="str">
        <f>+IFERROR(VLOOKUP($H1738,'[2]NHÂN VIÊN'!$B:$C,2,0),"")</f>
        <v>Trần Hạo Nhị</v>
      </c>
      <c r="J1738" s="91" t="str">
        <f t="shared" si="30"/>
        <v>SA</v>
      </c>
      <c r="K1738" s="91" t="s">
        <v>7158</v>
      </c>
      <c r="L1738" s="91" t="s">
        <v>7158</v>
      </c>
      <c r="M1738" s="91" t="str">
        <f>+IFERROR(VLOOKUP($K1738,'[2]NHÂN VIÊN'!$H:$I,2,0),"")</f>
        <v>Dương Thị Kim Hồng</v>
      </c>
      <c r="N1738" s="92" t="s">
        <v>1837</v>
      </c>
      <c r="O1738" s="82"/>
    </row>
    <row r="1739" spans="1:15" hidden="1" x14ac:dyDescent="0.25">
      <c r="A1739" s="87" t="s">
        <v>13780</v>
      </c>
      <c r="B1739" s="86" t="s">
        <v>13779</v>
      </c>
      <c r="C1739" s="87" t="s">
        <v>13781</v>
      </c>
      <c r="D1739" s="87" t="s">
        <v>13782</v>
      </c>
      <c r="E1739" s="87" t="s">
        <v>3361</v>
      </c>
      <c r="F1739" s="87" t="s">
        <v>7442</v>
      </c>
      <c r="G1739" s="87" t="s">
        <v>7402</v>
      </c>
      <c r="H1739" s="87" t="s">
        <v>7403</v>
      </c>
      <c r="I1739" s="87" t="str">
        <f>+IFERROR(VLOOKUP($H1739,'[2]NHÂN VIÊN'!$B:$C,2,0),"")</f>
        <v>Hứa Thị Ngọc Thơ</v>
      </c>
      <c r="J1739" s="87" t="str">
        <f t="shared" si="30"/>
        <v>SA</v>
      </c>
      <c r="K1739" s="87" t="s">
        <v>7158</v>
      </c>
      <c r="L1739" s="87" t="s">
        <v>7158</v>
      </c>
      <c r="M1739" s="87" t="str">
        <f>+IFERROR(VLOOKUP($K1739,'[2]NHÂN VIÊN'!$H:$I,2,0),"")</f>
        <v>Dương Thị Kim Hồng</v>
      </c>
      <c r="N1739" s="88" t="s">
        <v>7405</v>
      </c>
      <c r="O1739" s="82"/>
    </row>
    <row r="1740" spans="1:15" hidden="1" x14ac:dyDescent="0.25">
      <c r="A1740" s="90" t="s">
        <v>13784</v>
      </c>
      <c r="B1740" s="89" t="s">
        <v>13783</v>
      </c>
      <c r="C1740" s="90" t="s">
        <v>13785</v>
      </c>
      <c r="D1740" s="90" t="s">
        <v>13786</v>
      </c>
      <c r="E1740" s="90" t="s">
        <v>3361</v>
      </c>
      <c r="F1740" s="90" t="s">
        <v>7442</v>
      </c>
      <c r="G1740" s="90" t="s">
        <v>7402</v>
      </c>
      <c r="H1740" s="91" t="s">
        <v>7403</v>
      </c>
      <c r="I1740" s="91" t="str">
        <f>+IFERROR(VLOOKUP($H1740,'[2]NHÂN VIÊN'!$B:$C,2,0),"")</f>
        <v>Hứa Thị Ngọc Thơ</v>
      </c>
      <c r="J1740" s="91" t="str">
        <f t="shared" si="30"/>
        <v>SA</v>
      </c>
      <c r="K1740" s="91" t="s">
        <v>7158</v>
      </c>
      <c r="L1740" s="91" t="s">
        <v>7158</v>
      </c>
      <c r="M1740" s="91" t="str">
        <f>+IFERROR(VLOOKUP($K1740,'[2]NHÂN VIÊN'!$H:$I,2,0),"")</f>
        <v>Dương Thị Kim Hồng</v>
      </c>
      <c r="N1740" s="92" t="s">
        <v>1837</v>
      </c>
      <c r="O1740" s="82"/>
    </row>
    <row r="1741" spans="1:15" hidden="1" x14ac:dyDescent="0.25">
      <c r="A1741" s="90" t="s">
        <v>13788</v>
      </c>
      <c r="B1741" s="89" t="s">
        <v>13787</v>
      </c>
      <c r="C1741" s="90" t="s">
        <v>13789</v>
      </c>
      <c r="D1741" s="90" t="s">
        <v>13790</v>
      </c>
      <c r="E1741" s="90" t="s">
        <v>3361</v>
      </c>
      <c r="F1741" s="90" t="s">
        <v>7519</v>
      </c>
      <c r="G1741" s="90" t="s">
        <v>7402</v>
      </c>
      <c r="H1741" s="91" t="s">
        <v>7418</v>
      </c>
      <c r="I1741" s="91" t="str">
        <f>+IFERROR(VLOOKUP($H1741,'[2]NHÂN VIÊN'!$B:$C,2,0),"")</f>
        <v>Trần Hạo Nhị</v>
      </c>
      <c r="J1741" s="91" t="str">
        <f t="shared" ref="J1741:J1804" si="31">+LEFT($B1741,2)</f>
        <v>SA</v>
      </c>
      <c r="K1741" s="91" t="s">
        <v>7158</v>
      </c>
      <c r="L1741" s="91" t="s">
        <v>7158</v>
      </c>
      <c r="M1741" s="91" t="str">
        <f>+IFERROR(VLOOKUP($K1741,'[2]NHÂN VIÊN'!$H:$I,2,0),"")</f>
        <v>Dương Thị Kim Hồng</v>
      </c>
      <c r="N1741" s="92" t="s">
        <v>1837</v>
      </c>
      <c r="O1741" s="82"/>
    </row>
    <row r="1742" spans="1:15" hidden="1" x14ac:dyDescent="0.25">
      <c r="A1742" s="90" t="s">
        <v>13792</v>
      </c>
      <c r="B1742" s="89" t="s">
        <v>13791</v>
      </c>
      <c r="C1742" s="90" t="s">
        <v>13793</v>
      </c>
      <c r="D1742" s="90" t="s">
        <v>13794</v>
      </c>
      <c r="E1742" s="90" t="s">
        <v>3361</v>
      </c>
      <c r="F1742" s="90" t="s">
        <v>8075</v>
      </c>
      <c r="G1742" s="90" t="s">
        <v>7402</v>
      </c>
      <c r="H1742" s="91" t="s">
        <v>7403</v>
      </c>
      <c r="I1742" s="91" t="str">
        <f>+IFERROR(VLOOKUP($H1742,'[2]NHÂN VIÊN'!$B:$C,2,0),"")</f>
        <v>Hứa Thị Ngọc Thơ</v>
      </c>
      <c r="J1742" s="91" t="str">
        <f t="shared" si="31"/>
        <v>SA</v>
      </c>
      <c r="K1742" s="91" t="s">
        <v>7158</v>
      </c>
      <c r="L1742" s="91" t="s">
        <v>7158</v>
      </c>
      <c r="M1742" s="91" t="str">
        <f>+IFERROR(VLOOKUP($K1742,'[2]NHÂN VIÊN'!$H:$I,2,0),"")</f>
        <v>Dương Thị Kim Hồng</v>
      </c>
      <c r="N1742" s="92" t="s">
        <v>1837</v>
      </c>
      <c r="O1742" s="82"/>
    </row>
    <row r="1743" spans="1:15" hidden="1" x14ac:dyDescent="0.25">
      <c r="A1743" s="90" t="s">
        <v>13796</v>
      </c>
      <c r="B1743" s="89" t="s">
        <v>13795</v>
      </c>
      <c r="C1743" s="90" t="s">
        <v>13797</v>
      </c>
      <c r="D1743" s="90" t="s">
        <v>13798</v>
      </c>
      <c r="E1743" s="90" t="s">
        <v>3361</v>
      </c>
      <c r="F1743" s="90" t="s">
        <v>7401</v>
      </c>
      <c r="G1743" s="90" t="s">
        <v>7402</v>
      </c>
      <c r="H1743" s="91" t="s">
        <v>7403</v>
      </c>
      <c r="I1743" s="91" t="str">
        <f>+IFERROR(VLOOKUP($H1743,'[2]NHÂN VIÊN'!$B:$C,2,0),"")</f>
        <v>Hứa Thị Ngọc Thơ</v>
      </c>
      <c r="J1743" s="91" t="str">
        <f t="shared" si="31"/>
        <v>SA</v>
      </c>
      <c r="K1743" s="91" t="s">
        <v>13799</v>
      </c>
      <c r="L1743" s="91" t="s">
        <v>13799</v>
      </c>
      <c r="M1743" s="91" t="str">
        <f>+IFERROR(VLOOKUP($K1743,'[2]NHÂN VIÊN'!$H:$I,2,0),"")</f>
        <v>Dương Thị Kim Hồng</v>
      </c>
      <c r="N1743" s="92" t="s">
        <v>1837</v>
      </c>
      <c r="O1743" s="82"/>
    </row>
    <row r="1744" spans="1:15" hidden="1" x14ac:dyDescent="0.25">
      <c r="A1744" s="90" t="s">
        <v>13801</v>
      </c>
      <c r="B1744" s="89" t="s">
        <v>13800</v>
      </c>
      <c r="C1744" s="90" t="s">
        <v>13802</v>
      </c>
      <c r="D1744" s="90" t="s">
        <v>13803</v>
      </c>
      <c r="E1744" s="90" t="s">
        <v>3361</v>
      </c>
      <c r="F1744" s="90" t="s">
        <v>7442</v>
      </c>
      <c r="G1744" s="90" t="s">
        <v>7402</v>
      </c>
      <c r="H1744" s="91" t="s">
        <v>7403</v>
      </c>
      <c r="I1744" s="91" t="str">
        <f>+IFERROR(VLOOKUP($H1744,'[2]NHÂN VIÊN'!$B:$C,2,0),"")</f>
        <v>Hứa Thị Ngọc Thơ</v>
      </c>
      <c r="J1744" s="91" t="str">
        <f t="shared" si="31"/>
        <v>SA</v>
      </c>
      <c r="K1744" s="91" t="s">
        <v>13799</v>
      </c>
      <c r="L1744" s="91" t="s">
        <v>13799</v>
      </c>
      <c r="M1744" s="91" t="str">
        <f>+IFERROR(VLOOKUP($K1744,'[2]NHÂN VIÊN'!$H:$I,2,0),"")</f>
        <v>Dương Thị Kim Hồng</v>
      </c>
      <c r="N1744" s="92" t="s">
        <v>1837</v>
      </c>
      <c r="O1744" s="82"/>
    </row>
    <row r="1745" spans="1:15" hidden="1" x14ac:dyDescent="0.25">
      <c r="A1745" s="90" t="s">
        <v>13805</v>
      </c>
      <c r="B1745" s="89" t="s">
        <v>13804</v>
      </c>
      <c r="C1745" s="90" t="s">
        <v>13806</v>
      </c>
      <c r="D1745" s="90" t="s">
        <v>13807</v>
      </c>
      <c r="E1745" s="90" t="s">
        <v>3361</v>
      </c>
      <c r="F1745" s="90" t="s">
        <v>7401</v>
      </c>
      <c r="G1745" s="90" t="s">
        <v>7402</v>
      </c>
      <c r="H1745" s="91" t="s">
        <v>7403</v>
      </c>
      <c r="I1745" s="91" t="str">
        <f>+IFERROR(VLOOKUP($H1745,'[2]NHÂN VIÊN'!$B:$C,2,0),"")</f>
        <v>Hứa Thị Ngọc Thơ</v>
      </c>
      <c r="J1745" s="91" t="str">
        <f t="shared" si="31"/>
        <v>SA</v>
      </c>
      <c r="K1745" s="91" t="s">
        <v>13799</v>
      </c>
      <c r="L1745" s="91" t="s">
        <v>13799</v>
      </c>
      <c r="M1745" s="91" t="str">
        <f>+IFERROR(VLOOKUP($K1745,'[2]NHÂN VIÊN'!$H:$I,2,0),"")</f>
        <v>Dương Thị Kim Hồng</v>
      </c>
      <c r="N1745" s="92" t="s">
        <v>1837</v>
      </c>
      <c r="O1745" s="82"/>
    </row>
    <row r="1746" spans="1:15" hidden="1" x14ac:dyDescent="0.25">
      <c r="A1746" s="90" t="s">
        <v>13809</v>
      </c>
      <c r="B1746" s="89" t="s">
        <v>13808</v>
      </c>
      <c r="C1746" s="90" t="s">
        <v>13810</v>
      </c>
      <c r="D1746" s="90" t="s">
        <v>13811</v>
      </c>
      <c r="E1746" s="90" t="s">
        <v>3361</v>
      </c>
      <c r="F1746" s="90" t="s">
        <v>7938</v>
      </c>
      <c r="G1746" s="90" t="s">
        <v>7402</v>
      </c>
      <c r="H1746" s="91" t="s">
        <v>7436</v>
      </c>
      <c r="I1746" s="91" t="str">
        <f>+IFERROR(VLOOKUP($H1746,'[2]NHÂN VIÊN'!$B:$C,2,0),"")</f>
        <v>Nguyễn Quốc Thái</v>
      </c>
      <c r="J1746" s="91" t="str">
        <f t="shared" si="31"/>
        <v>SA</v>
      </c>
      <c r="K1746" s="91" t="s">
        <v>13799</v>
      </c>
      <c r="L1746" s="91" t="s">
        <v>13799</v>
      </c>
      <c r="M1746" s="91" t="str">
        <f>+IFERROR(VLOOKUP($K1746,'[2]NHÂN VIÊN'!$H:$I,2,0),"")</f>
        <v>Dương Thị Kim Hồng</v>
      </c>
      <c r="N1746" s="92" t="s">
        <v>1837</v>
      </c>
      <c r="O1746" s="82"/>
    </row>
    <row r="1747" spans="1:15" hidden="1" x14ac:dyDescent="0.25">
      <c r="A1747" s="90" t="s">
        <v>13813</v>
      </c>
      <c r="B1747" s="89" t="s">
        <v>13812</v>
      </c>
      <c r="C1747" s="90" t="s">
        <v>13814</v>
      </c>
      <c r="D1747" s="90" t="s">
        <v>13815</v>
      </c>
      <c r="E1747" s="90" t="s">
        <v>3361</v>
      </c>
      <c r="F1747" s="90" t="s">
        <v>7442</v>
      </c>
      <c r="G1747" s="90" t="s">
        <v>7402</v>
      </c>
      <c r="H1747" s="91" t="s">
        <v>7403</v>
      </c>
      <c r="I1747" s="91" t="str">
        <f>+IFERROR(VLOOKUP($H1747,'[2]NHÂN VIÊN'!$B:$C,2,0),"")</f>
        <v>Hứa Thị Ngọc Thơ</v>
      </c>
      <c r="J1747" s="91" t="str">
        <f t="shared" si="31"/>
        <v>SA</v>
      </c>
      <c r="K1747" s="91" t="s">
        <v>13799</v>
      </c>
      <c r="L1747" s="91" t="s">
        <v>13799</v>
      </c>
      <c r="M1747" s="91" t="str">
        <f>+IFERROR(VLOOKUP($K1747,'[2]NHÂN VIÊN'!$H:$I,2,0),"")</f>
        <v>Dương Thị Kim Hồng</v>
      </c>
      <c r="N1747" s="92" t="s">
        <v>1837</v>
      </c>
      <c r="O1747" s="82"/>
    </row>
    <row r="1748" spans="1:15" hidden="1" x14ac:dyDescent="0.25">
      <c r="A1748" s="90" t="s">
        <v>13817</v>
      </c>
      <c r="B1748" s="89" t="s">
        <v>13816</v>
      </c>
      <c r="C1748" s="90" t="s">
        <v>13818</v>
      </c>
      <c r="D1748" s="90" t="s">
        <v>13807</v>
      </c>
      <c r="E1748" s="90" t="s">
        <v>3361</v>
      </c>
      <c r="F1748" s="90" t="s">
        <v>7401</v>
      </c>
      <c r="G1748" s="90" t="s">
        <v>7402</v>
      </c>
      <c r="H1748" s="91" t="s">
        <v>7403</v>
      </c>
      <c r="I1748" s="91" t="str">
        <f>+IFERROR(VLOOKUP($H1748,'[2]NHÂN VIÊN'!$B:$C,2,0),"")</f>
        <v>Hứa Thị Ngọc Thơ</v>
      </c>
      <c r="J1748" s="91" t="str">
        <f t="shared" si="31"/>
        <v>SA</v>
      </c>
      <c r="K1748" s="91" t="s">
        <v>13799</v>
      </c>
      <c r="L1748" s="91" t="s">
        <v>13799</v>
      </c>
      <c r="M1748" s="91" t="str">
        <f>+IFERROR(VLOOKUP($K1748,'[2]NHÂN VIÊN'!$H:$I,2,0),"")</f>
        <v>Dương Thị Kim Hồng</v>
      </c>
      <c r="N1748" s="92" t="s">
        <v>1837</v>
      </c>
      <c r="O1748" s="82"/>
    </row>
    <row r="1749" spans="1:15" hidden="1" x14ac:dyDescent="0.25">
      <c r="A1749" s="90" t="s">
        <v>13820</v>
      </c>
      <c r="B1749" s="89" t="s">
        <v>13819</v>
      </c>
      <c r="C1749" s="90" t="s">
        <v>13821</v>
      </c>
      <c r="D1749" s="90" t="s">
        <v>13822</v>
      </c>
      <c r="E1749" s="90" t="s">
        <v>3361</v>
      </c>
      <c r="F1749" s="90" t="s">
        <v>7938</v>
      </c>
      <c r="G1749" s="90" t="s">
        <v>7402</v>
      </c>
      <c r="H1749" s="91" t="s">
        <v>7436</v>
      </c>
      <c r="I1749" s="91" t="str">
        <f>+IFERROR(VLOOKUP($H1749,'[2]NHÂN VIÊN'!$B:$C,2,0),"")</f>
        <v>Nguyễn Quốc Thái</v>
      </c>
      <c r="J1749" s="91" t="str">
        <f t="shared" si="31"/>
        <v>SA</v>
      </c>
      <c r="K1749" s="91" t="s">
        <v>13799</v>
      </c>
      <c r="L1749" s="91" t="s">
        <v>13799</v>
      </c>
      <c r="M1749" s="91" t="str">
        <f>+IFERROR(VLOOKUP($K1749,'[2]NHÂN VIÊN'!$H:$I,2,0),"")</f>
        <v>Dương Thị Kim Hồng</v>
      </c>
      <c r="N1749" s="92" t="s">
        <v>1837</v>
      </c>
      <c r="O1749" s="82"/>
    </row>
    <row r="1750" spans="1:15" hidden="1" x14ac:dyDescent="0.25">
      <c r="A1750" s="90" t="s">
        <v>13824</v>
      </c>
      <c r="B1750" s="89" t="s">
        <v>13823</v>
      </c>
      <c r="C1750" s="90" t="s">
        <v>13825</v>
      </c>
      <c r="D1750" s="90" t="s">
        <v>13826</v>
      </c>
      <c r="E1750" s="90" t="s">
        <v>3361</v>
      </c>
      <c r="F1750" s="90" t="s">
        <v>7485</v>
      </c>
      <c r="G1750" s="90" t="s">
        <v>7402</v>
      </c>
      <c r="H1750" s="91" t="s">
        <v>7411</v>
      </c>
      <c r="I1750" s="91" t="str">
        <f>+IFERROR(VLOOKUP($H1750,'[2]NHÂN VIÊN'!$B:$C,2,0),"")</f>
        <v>Nguyễn Văn Vinh</v>
      </c>
      <c r="J1750" s="91" t="str">
        <f t="shared" si="31"/>
        <v>SA</v>
      </c>
      <c r="K1750" s="91" t="s">
        <v>13799</v>
      </c>
      <c r="L1750" s="91" t="s">
        <v>13799</v>
      </c>
      <c r="M1750" s="91" t="str">
        <f>+IFERROR(VLOOKUP($K1750,'[2]NHÂN VIÊN'!$H:$I,2,0),"")</f>
        <v>Dương Thị Kim Hồng</v>
      </c>
      <c r="N1750" s="92" t="s">
        <v>1837</v>
      </c>
      <c r="O1750" s="82"/>
    </row>
    <row r="1751" spans="1:15" hidden="1" x14ac:dyDescent="0.25">
      <c r="A1751" s="90" t="s">
        <v>13828</v>
      </c>
      <c r="B1751" s="89" t="s">
        <v>13827</v>
      </c>
      <c r="C1751" s="90" t="s">
        <v>13829</v>
      </c>
      <c r="D1751" s="90" t="s">
        <v>13830</v>
      </c>
      <c r="E1751" s="90" t="s">
        <v>3361</v>
      </c>
      <c r="F1751" s="90" t="s">
        <v>7410</v>
      </c>
      <c r="G1751" s="90" t="s">
        <v>7402</v>
      </c>
      <c r="H1751" s="91" t="s">
        <v>7411</v>
      </c>
      <c r="I1751" s="91" t="str">
        <f>+IFERROR(VLOOKUP($H1751,'[2]NHÂN VIÊN'!$B:$C,2,0),"")</f>
        <v>Nguyễn Văn Vinh</v>
      </c>
      <c r="J1751" s="91" t="str">
        <f t="shared" si="31"/>
        <v>SA</v>
      </c>
      <c r="K1751" s="91" t="s">
        <v>13799</v>
      </c>
      <c r="L1751" s="91" t="s">
        <v>13799</v>
      </c>
      <c r="M1751" s="91" t="str">
        <f>+IFERROR(VLOOKUP($K1751,'[2]NHÂN VIÊN'!$H:$I,2,0),"")</f>
        <v>Dương Thị Kim Hồng</v>
      </c>
      <c r="N1751" s="92" t="s">
        <v>1837</v>
      </c>
      <c r="O1751" s="82"/>
    </row>
    <row r="1752" spans="1:15" hidden="1" x14ac:dyDescent="0.25">
      <c r="A1752" s="90" t="s">
        <v>13832</v>
      </c>
      <c r="B1752" s="89" t="s">
        <v>13831</v>
      </c>
      <c r="C1752" s="90" t="s">
        <v>13833</v>
      </c>
      <c r="D1752" s="90" t="s">
        <v>13834</v>
      </c>
      <c r="E1752" s="90" t="s">
        <v>3361</v>
      </c>
      <c r="F1752" s="90" t="s">
        <v>7410</v>
      </c>
      <c r="G1752" s="90" t="s">
        <v>7402</v>
      </c>
      <c r="H1752" s="91" t="s">
        <v>7411</v>
      </c>
      <c r="I1752" s="91" t="str">
        <f>+IFERROR(VLOOKUP($H1752,'[2]NHÂN VIÊN'!$B:$C,2,0),"")</f>
        <v>Nguyễn Văn Vinh</v>
      </c>
      <c r="J1752" s="91" t="str">
        <f t="shared" si="31"/>
        <v>SA</v>
      </c>
      <c r="K1752" s="91" t="s">
        <v>13799</v>
      </c>
      <c r="L1752" s="91" t="s">
        <v>13799</v>
      </c>
      <c r="M1752" s="91" t="str">
        <f>+IFERROR(VLOOKUP($K1752,'[2]NHÂN VIÊN'!$H:$I,2,0),"")</f>
        <v>Dương Thị Kim Hồng</v>
      </c>
      <c r="N1752" s="92" t="s">
        <v>1837</v>
      </c>
      <c r="O1752" s="82"/>
    </row>
    <row r="1753" spans="1:15" hidden="1" x14ac:dyDescent="0.25">
      <c r="A1753" s="90" t="s">
        <v>13836</v>
      </c>
      <c r="B1753" s="89" t="s">
        <v>13835</v>
      </c>
      <c r="C1753" s="90" t="s">
        <v>13837</v>
      </c>
      <c r="D1753" s="90" t="s">
        <v>13838</v>
      </c>
      <c r="E1753" s="90" t="s">
        <v>3361</v>
      </c>
      <c r="F1753" s="90" t="s">
        <v>7401</v>
      </c>
      <c r="G1753" s="90" t="s">
        <v>7402</v>
      </c>
      <c r="H1753" s="91" t="s">
        <v>7403</v>
      </c>
      <c r="I1753" s="91" t="str">
        <f>+IFERROR(VLOOKUP($H1753,'[2]NHÂN VIÊN'!$B:$C,2,0),"")</f>
        <v>Hứa Thị Ngọc Thơ</v>
      </c>
      <c r="J1753" s="91" t="str">
        <f t="shared" si="31"/>
        <v>SA</v>
      </c>
      <c r="K1753" s="91" t="s">
        <v>13799</v>
      </c>
      <c r="L1753" s="91" t="s">
        <v>13799</v>
      </c>
      <c r="M1753" s="91" t="str">
        <f>+IFERROR(VLOOKUP($K1753,'[2]NHÂN VIÊN'!$H:$I,2,0),"")</f>
        <v>Dương Thị Kim Hồng</v>
      </c>
      <c r="N1753" s="92" t="s">
        <v>1837</v>
      </c>
      <c r="O1753" s="82"/>
    </row>
    <row r="1754" spans="1:15" hidden="1" x14ac:dyDescent="0.25">
      <c r="A1754" s="90" t="s">
        <v>13840</v>
      </c>
      <c r="B1754" s="89" t="s">
        <v>13839</v>
      </c>
      <c r="C1754" s="90" t="s">
        <v>13841</v>
      </c>
      <c r="D1754" s="90" t="s">
        <v>13842</v>
      </c>
      <c r="E1754" s="90" t="s">
        <v>13843</v>
      </c>
      <c r="F1754" s="90" t="s">
        <v>8075</v>
      </c>
      <c r="G1754" s="90" t="s">
        <v>7402</v>
      </c>
      <c r="H1754" s="91" t="s">
        <v>7403</v>
      </c>
      <c r="I1754" s="91" t="str">
        <f>+IFERROR(VLOOKUP($H1754,'[2]NHÂN VIÊN'!$B:$C,2,0),"")</f>
        <v>Hứa Thị Ngọc Thơ</v>
      </c>
      <c r="J1754" s="91" t="str">
        <f t="shared" si="31"/>
        <v>SA</v>
      </c>
      <c r="K1754" s="91" t="s">
        <v>7159</v>
      </c>
      <c r="L1754" s="91" t="s">
        <v>7159</v>
      </c>
      <c r="M1754" s="91" t="str">
        <f>+IFERROR(VLOOKUP($K1754,'[2]NHÂN VIÊN'!$H:$I,2,0),"")</f>
        <v>Dương Thị Kim Hồng</v>
      </c>
      <c r="N1754" s="92"/>
      <c r="O1754" s="82"/>
    </row>
    <row r="1755" spans="1:15" hidden="1" x14ac:dyDescent="0.25">
      <c r="A1755" s="90" t="s">
        <v>13845</v>
      </c>
      <c r="B1755" s="89" t="s">
        <v>13844</v>
      </c>
      <c r="C1755" s="90" t="s">
        <v>13846</v>
      </c>
      <c r="D1755" s="90" t="s">
        <v>13847</v>
      </c>
      <c r="E1755" s="90" t="s">
        <v>13843</v>
      </c>
      <c r="F1755" s="90" t="s">
        <v>7435</v>
      </c>
      <c r="G1755" s="90" t="s">
        <v>7402</v>
      </c>
      <c r="H1755" s="91" t="s">
        <v>7436</v>
      </c>
      <c r="I1755" s="91" t="str">
        <f>+IFERROR(VLOOKUP($H1755,'[2]NHÂN VIÊN'!$B:$C,2,0),"")</f>
        <v>Nguyễn Quốc Thái</v>
      </c>
      <c r="J1755" s="91" t="str">
        <f t="shared" si="31"/>
        <v>SA</v>
      </c>
      <c r="K1755" s="91" t="s">
        <v>7159</v>
      </c>
      <c r="L1755" s="91" t="s">
        <v>7159</v>
      </c>
      <c r="M1755" s="91" t="str">
        <f>+IFERROR(VLOOKUP($K1755,'[2]NHÂN VIÊN'!$H:$I,2,0),"")</f>
        <v>Dương Thị Kim Hồng</v>
      </c>
      <c r="N1755" s="92"/>
      <c r="O1755" s="82"/>
    </row>
    <row r="1756" spans="1:15" hidden="1" x14ac:dyDescent="0.25">
      <c r="A1756" s="90" t="s">
        <v>13849</v>
      </c>
      <c r="B1756" s="89" t="s">
        <v>13848</v>
      </c>
      <c r="C1756" s="90" t="s">
        <v>13850</v>
      </c>
      <c r="D1756" s="90" t="s">
        <v>13851</v>
      </c>
      <c r="E1756" s="90" t="s">
        <v>13843</v>
      </c>
      <c r="F1756" s="90" t="s">
        <v>7925</v>
      </c>
      <c r="G1756" s="90" t="s">
        <v>7402</v>
      </c>
      <c r="H1756" s="91" t="s">
        <v>7418</v>
      </c>
      <c r="I1756" s="91" t="str">
        <f>+IFERROR(VLOOKUP($H1756,'[2]NHÂN VIÊN'!$B:$C,2,0),"")</f>
        <v>Trần Hạo Nhị</v>
      </c>
      <c r="J1756" s="91" t="str">
        <f t="shared" si="31"/>
        <v>SA</v>
      </c>
      <c r="K1756" s="91" t="s">
        <v>7159</v>
      </c>
      <c r="L1756" s="91" t="s">
        <v>7159</v>
      </c>
      <c r="M1756" s="91" t="str">
        <f>+IFERROR(VLOOKUP($K1756,'[2]NHÂN VIÊN'!$H:$I,2,0),"")</f>
        <v>Dương Thị Kim Hồng</v>
      </c>
      <c r="N1756" s="92"/>
      <c r="O1756" s="82"/>
    </row>
    <row r="1757" spans="1:15" hidden="1" x14ac:dyDescent="0.25">
      <c r="A1757" s="90" t="s">
        <v>13853</v>
      </c>
      <c r="B1757" s="89" t="s">
        <v>13852</v>
      </c>
      <c r="C1757" s="90" t="s">
        <v>13854</v>
      </c>
      <c r="D1757" s="90" t="s">
        <v>13855</v>
      </c>
      <c r="E1757" s="90" t="s">
        <v>13843</v>
      </c>
      <c r="F1757" s="90" t="s">
        <v>7472</v>
      </c>
      <c r="G1757" s="90" t="s">
        <v>7402</v>
      </c>
      <c r="H1757" s="91" t="s">
        <v>7436</v>
      </c>
      <c r="I1757" s="91" t="str">
        <f>+IFERROR(VLOOKUP($H1757,'[2]NHÂN VIÊN'!$B:$C,2,0),"")</f>
        <v>Nguyễn Quốc Thái</v>
      </c>
      <c r="J1757" s="91" t="str">
        <f t="shared" si="31"/>
        <v>SA</v>
      </c>
      <c r="K1757" s="91" t="s">
        <v>7159</v>
      </c>
      <c r="L1757" s="91" t="s">
        <v>7159</v>
      </c>
      <c r="M1757" s="91" t="str">
        <f>+IFERROR(VLOOKUP($K1757,'[2]NHÂN VIÊN'!$H:$I,2,0),"")</f>
        <v>Dương Thị Kim Hồng</v>
      </c>
      <c r="N1757" s="92"/>
      <c r="O1757" s="82"/>
    </row>
    <row r="1758" spans="1:15" hidden="1" x14ac:dyDescent="0.25">
      <c r="A1758" s="87" t="s">
        <v>13857</v>
      </c>
      <c r="B1758" s="86" t="s">
        <v>13856</v>
      </c>
      <c r="C1758" s="87" t="s">
        <v>13858</v>
      </c>
      <c r="D1758" s="87" t="s">
        <v>13859</v>
      </c>
      <c r="E1758" s="87" t="s">
        <v>13860</v>
      </c>
      <c r="F1758" s="87" t="s">
        <v>8248</v>
      </c>
      <c r="G1758" s="87" t="s">
        <v>7402</v>
      </c>
      <c r="H1758" s="87" t="s">
        <v>7411</v>
      </c>
      <c r="I1758" s="87" t="str">
        <f>+IFERROR(VLOOKUP($H1758,'[2]NHÂN VIÊN'!$B:$C,2,0),"")</f>
        <v>Nguyễn Văn Vinh</v>
      </c>
      <c r="J1758" s="87" t="str">
        <f t="shared" si="31"/>
        <v>SA</v>
      </c>
      <c r="K1758" s="87" t="s">
        <v>7159</v>
      </c>
      <c r="L1758" s="87" t="s">
        <v>7159</v>
      </c>
      <c r="M1758" s="87" t="str">
        <f>+IFERROR(VLOOKUP($K1758,'[2]NHÂN VIÊN'!$H:$I,2,0),"")</f>
        <v>Dương Thị Kim Hồng</v>
      </c>
      <c r="N1758" s="88" t="s">
        <v>13861</v>
      </c>
      <c r="O1758" s="82"/>
    </row>
    <row r="1759" spans="1:15" hidden="1" x14ac:dyDescent="0.25">
      <c r="A1759" s="90" t="s">
        <v>13863</v>
      </c>
      <c r="B1759" s="89" t="s">
        <v>13862</v>
      </c>
      <c r="C1759" s="90" t="s">
        <v>13864</v>
      </c>
      <c r="D1759" s="90" t="s">
        <v>13865</v>
      </c>
      <c r="E1759" s="90" t="s">
        <v>13860</v>
      </c>
      <c r="F1759" s="90" t="s">
        <v>7417</v>
      </c>
      <c r="G1759" s="90" t="s">
        <v>7402</v>
      </c>
      <c r="H1759" s="91" t="s">
        <v>7418</v>
      </c>
      <c r="I1759" s="91" t="str">
        <f>+IFERROR(VLOOKUP($H1759,'[2]NHÂN VIÊN'!$B:$C,2,0),"")</f>
        <v>Trần Hạo Nhị</v>
      </c>
      <c r="J1759" s="91" t="str">
        <f t="shared" si="31"/>
        <v>SA</v>
      </c>
      <c r="K1759" s="91" t="s">
        <v>7159</v>
      </c>
      <c r="L1759" s="91" t="s">
        <v>7159</v>
      </c>
      <c r="M1759" s="91" t="str">
        <f>+IFERROR(VLOOKUP($K1759,'[2]NHÂN VIÊN'!$H:$I,2,0),"")</f>
        <v>Dương Thị Kim Hồng</v>
      </c>
      <c r="N1759" s="92"/>
      <c r="O1759" s="82"/>
    </row>
    <row r="1760" spans="1:15" hidden="1" x14ac:dyDescent="0.25">
      <c r="A1760" s="90" t="s">
        <v>13867</v>
      </c>
      <c r="B1760" s="89" t="s">
        <v>13866</v>
      </c>
      <c r="C1760" s="90" t="s">
        <v>13868</v>
      </c>
      <c r="D1760" s="90" t="s">
        <v>13869</v>
      </c>
      <c r="E1760" s="90" t="s">
        <v>13860</v>
      </c>
      <c r="F1760" s="90" t="s">
        <v>7903</v>
      </c>
      <c r="G1760" s="90" t="s">
        <v>7402</v>
      </c>
      <c r="H1760" s="91" t="s">
        <v>7436</v>
      </c>
      <c r="I1760" s="91" t="str">
        <f>+IFERROR(VLOOKUP($H1760,'[2]NHÂN VIÊN'!$B:$C,2,0),"")</f>
        <v>Nguyễn Quốc Thái</v>
      </c>
      <c r="J1760" s="91" t="str">
        <f t="shared" si="31"/>
        <v>SA</v>
      </c>
      <c r="K1760" s="91" t="s">
        <v>7159</v>
      </c>
      <c r="L1760" s="91" t="s">
        <v>7159</v>
      </c>
      <c r="M1760" s="91" t="str">
        <f>+IFERROR(VLOOKUP($K1760,'[2]NHÂN VIÊN'!$H:$I,2,0),"")</f>
        <v>Dương Thị Kim Hồng</v>
      </c>
      <c r="N1760" s="92"/>
      <c r="O1760" s="82"/>
    </row>
    <row r="1761" spans="1:15" hidden="1" x14ac:dyDescent="0.25">
      <c r="A1761" s="90" t="s">
        <v>13871</v>
      </c>
      <c r="B1761" s="89" t="s">
        <v>13870</v>
      </c>
      <c r="C1761" s="90" t="s">
        <v>13872</v>
      </c>
      <c r="D1761" s="90" t="s">
        <v>13873</v>
      </c>
      <c r="E1761" s="90" t="s">
        <v>13860</v>
      </c>
      <c r="F1761" s="90" t="s">
        <v>8059</v>
      </c>
      <c r="G1761" s="90" t="s">
        <v>7402</v>
      </c>
      <c r="H1761" s="91" t="s">
        <v>7436</v>
      </c>
      <c r="I1761" s="91" t="str">
        <f>+IFERROR(VLOOKUP($H1761,'[2]NHÂN VIÊN'!$B:$C,2,0),"")</f>
        <v>Nguyễn Quốc Thái</v>
      </c>
      <c r="J1761" s="91" t="str">
        <f t="shared" si="31"/>
        <v>SA</v>
      </c>
      <c r="K1761" s="91" t="s">
        <v>7159</v>
      </c>
      <c r="L1761" s="91" t="s">
        <v>7159</v>
      </c>
      <c r="M1761" s="91" t="str">
        <f>+IFERROR(VLOOKUP($K1761,'[2]NHÂN VIÊN'!$H:$I,2,0),"")</f>
        <v>Dương Thị Kim Hồng</v>
      </c>
      <c r="N1761" s="92"/>
      <c r="O1761" s="82"/>
    </row>
    <row r="1762" spans="1:15" hidden="1" x14ac:dyDescent="0.25">
      <c r="A1762" s="90" t="s">
        <v>13875</v>
      </c>
      <c r="B1762" s="89" t="s">
        <v>13874</v>
      </c>
      <c r="C1762" s="90" t="s">
        <v>13876</v>
      </c>
      <c r="D1762" s="90" t="s">
        <v>13877</v>
      </c>
      <c r="E1762" s="90" t="s">
        <v>13860</v>
      </c>
      <c r="F1762" s="90" t="s">
        <v>7527</v>
      </c>
      <c r="G1762" s="90" t="s">
        <v>7402</v>
      </c>
      <c r="H1762" s="91" t="s">
        <v>7411</v>
      </c>
      <c r="I1762" s="91" t="str">
        <f>+IFERROR(VLOOKUP($H1762,'[2]NHÂN VIÊN'!$B:$C,2,0),"")</f>
        <v>Nguyễn Văn Vinh</v>
      </c>
      <c r="J1762" s="91" t="str">
        <f t="shared" si="31"/>
        <v>SA</v>
      </c>
      <c r="K1762" s="91" t="s">
        <v>7159</v>
      </c>
      <c r="L1762" s="91" t="s">
        <v>7159</v>
      </c>
      <c r="M1762" s="91" t="str">
        <f>+IFERROR(VLOOKUP($K1762,'[2]NHÂN VIÊN'!$H:$I,2,0),"")</f>
        <v>Dương Thị Kim Hồng</v>
      </c>
      <c r="N1762" s="92"/>
      <c r="O1762" s="82"/>
    </row>
    <row r="1763" spans="1:15" hidden="1" x14ac:dyDescent="0.25">
      <c r="A1763" s="87" t="s">
        <v>13879</v>
      </c>
      <c r="B1763" s="86" t="s">
        <v>13878</v>
      </c>
      <c r="C1763" s="87" t="s">
        <v>13880</v>
      </c>
      <c r="D1763" s="87" t="s">
        <v>13881</v>
      </c>
      <c r="E1763" s="87" t="s">
        <v>13860</v>
      </c>
      <c r="F1763" s="87" t="s">
        <v>7938</v>
      </c>
      <c r="G1763" s="87" t="s">
        <v>7402</v>
      </c>
      <c r="H1763" s="87" t="s">
        <v>7436</v>
      </c>
      <c r="I1763" s="87" t="str">
        <f>+IFERROR(VLOOKUP($H1763,'[2]NHÂN VIÊN'!$B:$C,2,0),"")</f>
        <v>Nguyễn Quốc Thái</v>
      </c>
      <c r="J1763" s="87" t="str">
        <f t="shared" si="31"/>
        <v>SA</v>
      </c>
      <c r="K1763" s="87" t="s">
        <v>7159</v>
      </c>
      <c r="L1763" s="87" t="s">
        <v>7159</v>
      </c>
      <c r="M1763" s="87" t="str">
        <f>+IFERROR(VLOOKUP($K1763,'[2]NHÂN VIÊN'!$H:$I,2,0),"")</f>
        <v>Dương Thị Kim Hồng</v>
      </c>
      <c r="N1763" s="88" t="s">
        <v>13861</v>
      </c>
      <c r="O1763" s="82"/>
    </row>
    <row r="1764" spans="1:15" hidden="1" x14ac:dyDescent="0.25">
      <c r="A1764" s="87" t="s">
        <v>13883</v>
      </c>
      <c r="B1764" s="86" t="s">
        <v>13882</v>
      </c>
      <c r="C1764" s="87" t="s">
        <v>13884</v>
      </c>
      <c r="D1764" s="87" t="s">
        <v>13885</v>
      </c>
      <c r="E1764" s="87" t="s">
        <v>13860</v>
      </c>
      <c r="F1764" s="87" t="s">
        <v>7490</v>
      </c>
      <c r="G1764" s="87" t="s">
        <v>7402</v>
      </c>
      <c r="H1764" s="87" t="s">
        <v>7418</v>
      </c>
      <c r="I1764" s="87" t="str">
        <f>+IFERROR(VLOOKUP($H1764,'[2]NHÂN VIÊN'!$B:$C,2,0),"")</f>
        <v>Trần Hạo Nhị</v>
      </c>
      <c r="J1764" s="87" t="str">
        <f t="shared" si="31"/>
        <v>SA</v>
      </c>
      <c r="K1764" s="87" t="s">
        <v>7159</v>
      </c>
      <c r="L1764" s="87" t="s">
        <v>7159</v>
      </c>
      <c r="M1764" s="87" t="str">
        <f>+IFERROR(VLOOKUP($K1764,'[2]NHÂN VIÊN'!$H:$I,2,0),"")</f>
        <v>Dương Thị Kim Hồng</v>
      </c>
      <c r="N1764" s="88" t="s">
        <v>13861</v>
      </c>
      <c r="O1764" s="82"/>
    </row>
    <row r="1765" spans="1:15" hidden="1" x14ac:dyDescent="0.25">
      <c r="A1765" s="87" t="s">
        <v>13887</v>
      </c>
      <c r="B1765" s="86" t="s">
        <v>13886</v>
      </c>
      <c r="C1765" s="87" t="s">
        <v>13888</v>
      </c>
      <c r="D1765" s="87" t="s">
        <v>13889</v>
      </c>
      <c r="E1765" s="87" t="s">
        <v>13860</v>
      </c>
      <c r="F1765" s="87" t="s">
        <v>7417</v>
      </c>
      <c r="G1765" s="87" t="s">
        <v>7402</v>
      </c>
      <c r="H1765" s="87" t="s">
        <v>7418</v>
      </c>
      <c r="I1765" s="87" t="str">
        <f>+IFERROR(VLOOKUP($H1765,'[2]NHÂN VIÊN'!$B:$C,2,0),"")</f>
        <v>Trần Hạo Nhị</v>
      </c>
      <c r="J1765" s="87" t="str">
        <f t="shared" si="31"/>
        <v>SA</v>
      </c>
      <c r="K1765" s="87" t="s">
        <v>7159</v>
      </c>
      <c r="L1765" s="87" t="s">
        <v>7159</v>
      </c>
      <c r="M1765" s="87" t="str">
        <f>+IFERROR(VLOOKUP($K1765,'[2]NHÂN VIÊN'!$H:$I,2,0),"")</f>
        <v>Dương Thị Kim Hồng</v>
      </c>
      <c r="N1765" s="88" t="s">
        <v>13861</v>
      </c>
      <c r="O1765" s="82"/>
    </row>
    <row r="1766" spans="1:15" hidden="1" x14ac:dyDescent="0.25">
      <c r="A1766" s="87" t="s">
        <v>13891</v>
      </c>
      <c r="B1766" s="86" t="s">
        <v>13890</v>
      </c>
      <c r="C1766" s="87" t="s">
        <v>13892</v>
      </c>
      <c r="D1766" s="87" t="s">
        <v>13893</v>
      </c>
      <c r="E1766" s="87" t="s">
        <v>13860</v>
      </c>
      <c r="F1766" s="87" t="s">
        <v>7499</v>
      </c>
      <c r="G1766" s="87" t="s">
        <v>7402</v>
      </c>
      <c r="H1766" s="87" t="s">
        <v>7436</v>
      </c>
      <c r="I1766" s="87" t="str">
        <f>+IFERROR(VLOOKUP($H1766,'[2]NHÂN VIÊN'!$B:$C,2,0),"")</f>
        <v>Nguyễn Quốc Thái</v>
      </c>
      <c r="J1766" s="87" t="str">
        <f t="shared" si="31"/>
        <v>SA</v>
      </c>
      <c r="K1766" s="87" t="s">
        <v>7159</v>
      </c>
      <c r="L1766" s="87" t="s">
        <v>7159</v>
      </c>
      <c r="M1766" s="87" t="str">
        <f>+IFERROR(VLOOKUP($K1766,'[2]NHÂN VIÊN'!$H:$I,2,0),"")</f>
        <v>Dương Thị Kim Hồng</v>
      </c>
      <c r="N1766" s="88" t="s">
        <v>13861</v>
      </c>
      <c r="O1766" s="82"/>
    </row>
    <row r="1767" spans="1:15" hidden="1" x14ac:dyDescent="0.25">
      <c r="A1767" s="90" t="s">
        <v>13895</v>
      </c>
      <c r="B1767" s="89" t="s">
        <v>13894</v>
      </c>
      <c r="C1767" s="90" t="s">
        <v>13896</v>
      </c>
      <c r="D1767" s="90" t="s">
        <v>13897</v>
      </c>
      <c r="E1767" s="90" t="s">
        <v>13860</v>
      </c>
      <c r="F1767" s="90" t="s">
        <v>7666</v>
      </c>
      <c r="G1767" s="90" t="s">
        <v>7402</v>
      </c>
      <c r="H1767" s="91" t="s">
        <v>7403</v>
      </c>
      <c r="I1767" s="91" t="str">
        <f>+IFERROR(VLOOKUP($H1767,'[2]NHÂN VIÊN'!$B:$C,2,0),"")</f>
        <v>Hứa Thị Ngọc Thơ</v>
      </c>
      <c r="J1767" s="91" t="str">
        <f t="shared" si="31"/>
        <v>SA</v>
      </c>
      <c r="K1767" s="91" t="s">
        <v>7159</v>
      </c>
      <c r="L1767" s="91" t="s">
        <v>7159</v>
      </c>
      <c r="M1767" s="91" t="str">
        <f>+IFERROR(VLOOKUP($K1767,'[2]NHÂN VIÊN'!$H:$I,2,0),"")</f>
        <v>Dương Thị Kim Hồng</v>
      </c>
      <c r="N1767" s="92"/>
      <c r="O1767" s="82"/>
    </row>
    <row r="1768" spans="1:15" hidden="1" x14ac:dyDescent="0.25">
      <c r="A1768" s="90" t="s">
        <v>13899</v>
      </c>
      <c r="B1768" s="89" t="s">
        <v>13898</v>
      </c>
      <c r="C1768" s="90" t="s">
        <v>13900</v>
      </c>
      <c r="D1768" s="90" t="s">
        <v>13901</v>
      </c>
      <c r="E1768" s="90" t="s">
        <v>13860</v>
      </c>
      <c r="F1768" s="90" t="s">
        <v>7485</v>
      </c>
      <c r="G1768" s="90" t="s">
        <v>7402</v>
      </c>
      <c r="H1768" s="91" t="s">
        <v>7411</v>
      </c>
      <c r="I1768" s="91" t="str">
        <f>+IFERROR(VLOOKUP($H1768,'[2]NHÂN VIÊN'!$B:$C,2,0),"")</f>
        <v>Nguyễn Văn Vinh</v>
      </c>
      <c r="J1768" s="91" t="str">
        <f t="shared" si="31"/>
        <v>SA</v>
      </c>
      <c r="K1768" s="91" t="s">
        <v>7159</v>
      </c>
      <c r="L1768" s="91" t="s">
        <v>7159</v>
      </c>
      <c r="M1768" s="91" t="str">
        <f>+IFERROR(VLOOKUP($K1768,'[2]NHÂN VIÊN'!$H:$I,2,0),"")</f>
        <v>Dương Thị Kim Hồng</v>
      </c>
      <c r="N1768" s="92"/>
      <c r="O1768" s="82"/>
    </row>
    <row r="1769" spans="1:15" hidden="1" x14ac:dyDescent="0.25">
      <c r="A1769" s="87" t="s">
        <v>13903</v>
      </c>
      <c r="B1769" s="86" t="s">
        <v>13902</v>
      </c>
      <c r="C1769" s="87" t="s">
        <v>13904</v>
      </c>
      <c r="D1769" s="87" t="s">
        <v>13905</v>
      </c>
      <c r="E1769" s="87" t="s">
        <v>13860</v>
      </c>
      <c r="F1769" s="87" t="s">
        <v>7903</v>
      </c>
      <c r="G1769" s="87" t="s">
        <v>7402</v>
      </c>
      <c r="H1769" s="87" t="s">
        <v>7436</v>
      </c>
      <c r="I1769" s="87" t="str">
        <f>+IFERROR(VLOOKUP($H1769,'[2]NHÂN VIÊN'!$B:$C,2,0),"")</f>
        <v>Nguyễn Quốc Thái</v>
      </c>
      <c r="J1769" s="87" t="str">
        <f t="shared" si="31"/>
        <v>SA</v>
      </c>
      <c r="K1769" s="87" t="s">
        <v>7159</v>
      </c>
      <c r="L1769" s="87" t="s">
        <v>7159</v>
      </c>
      <c r="M1769" s="87" t="str">
        <f>+IFERROR(VLOOKUP($K1769,'[2]NHÂN VIÊN'!$H:$I,2,0),"")</f>
        <v>Dương Thị Kim Hồng</v>
      </c>
      <c r="N1769" s="88" t="s">
        <v>13861</v>
      </c>
      <c r="O1769" s="82"/>
    </row>
    <row r="1770" spans="1:15" hidden="1" x14ac:dyDescent="0.25">
      <c r="A1770" s="90" t="s">
        <v>13907</v>
      </c>
      <c r="B1770" s="89" t="s">
        <v>13906</v>
      </c>
      <c r="C1770" s="90" t="s">
        <v>13908</v>
      </c>
      <c r="D1770" s="90" t="s">
        <v>13909</v>
      </c>
      <c r="E1770" s="90" t="s">
        <v>13860</v>
      </c>
      <c r="F1770" s="90" t="s">
        <v>7410</v>
      </c>
      <c r="G1770" s="90" t="s">
        <v>7402</v>
      </c>
      <c r="H1770" s="91" t="s">
        <v>7411</v>
      </c>
      <c r="I1770" s="91" t="str">
        <f>+IFERROR(VLOOKUP($H1770,'[2]NHÂN VIÊN'!$B:$C,2,0),"")</f>
        <v>Nguyễn Văn Vinh</v>
      </c>
      <c r="J1770" s="91" t="str">
        <f t="shared" si="31"/>
        <v>SA</v>
      </c>
      <c r="K1770" s="91" t="s">
        <v>7159</v>
      </c>
      <c r="L1770" s="91" t="s">
        <v>7159</v>
      </c>
      <c r="M1770" s="91" t="str">
        <f>+IFERROR(VLOOKUP($K1770,'[2]NHÂN VIÊN'!$H:$I,2,0),"")</f>
        <v>Dương Thị Kim Hồng</v>
      </c>
      <c r="N1770" s="92"/>
      <c r="O1770" s="82"/>
    </row>
    <row r="1771" spans="1:15" hidden="1" x14ac:dyDescent="0.25">
      <c r="A1771" s="87" t="s">
        <v>13911</v>
      </c>
      <c r="B1771" s="86" t="s">
        <v>13910</v>
      </c>
      <c r="C1771" s="87" t="s">
        <v>13912</v>
      </c>
      <c r="D1771" s="87" t="s">
        <v>13913</v>
      </c>
      <c r="E1771" s="87" t="s">
        <v>13860</v>
      </c>
      <c r="F1771" s="87" t="s">
        <v>7513</v>
      </c>
      <c r="G1771" s="87" t="s">
        <v>7402</v>
      </c>
      <c r="H1771" s="87" t="s">
        <v>7418</v>
      </c>
      <c r="I1771" s="87" t="str">
        <f>+IFERROR(VLOOKUP($H1771,'[2]NHÂN VIÊN'!$B:$C,2,0),"")</f>
        <v>Trần Hạo Nhị</v>
      </c>
      <c r="J1771" s="87" t="str">
        <f t="shared" si="31"/>
        <v>SA</v>
      </c>
      <c r="K1771" s="87" t="s">
        <v>7159</v>
      </c>
      <c r="L1771" s="87" t="s">
        <v>7159</v>
      </c>
      <c r="M1771" s="87" t="str">
        <f>+IFERROR(VLOOKUP($K1771,'[2]NHÂN VIÊN'!$H:$I,2,0),"")</f>
        <v>Dương Thị Kim Hồng</v>
      </c>
      <c r="N1771" s="88" t="s">
        <v>13861</v>
      </c>
      <c r="O1771" s="82"/>
    </row>
    <row r="1772" spans="1:15" hidden="1" x14ac:dyDescent="0.25">
      <c r="A1772" s="90" t="s">
        <v>13915</v>
      </c>
      <c r="B1772" s="89" t="s">
        <v>13914</v>
      </c>
      <c r="C1772" s="90" t="s">
        <v>13916</v>
      </c>
      <c r="D1772" s="90" t="s">
        <v>13917</v>
      </c>
      <c r="E1772" s="90" t="s">
        <v>13860</v>
      </c>
      <c r="F1772" s="90" t="s">
        <v>7490</v>
      </c>
      <c r="G1772" s="90" t="s">
        <v>7402</v>
      </c>
      <c r="H1772" s="91" t="s">
        <v>7418</v>
      </c>
      <c r="I1772" s="91" t="str">
        <f>+IFERROR(VLOOKUP($H1772,'[2]NHÂN VIÊN'!$B:$C,2,0),"")</f>
        <v>Trần Hạo Nhị</v>
      </c>
      <c r="J1772" s="91" t="str">
        <f t="shared" si="31"/>
        <v>SA</v>
      </c>
      <c r="K1772" s="91" t="s">
        <v>7159</v>
      </c>
      <c r="L1772" s="91" t="s">
        <v>7159</v>
      </c>
      <c r="M1772" s="91" t="str">
        <f>+IFERROR(VLOOKUP($K1772,'[2]NHÂN VIÊN'!$H:$I,2,0),"")</f>
        <v>Dương Thị Kim Hồng</v>
      </c>
      <c r="N1772" s="92"/>
      <c r="O1772" s="82"/>
    </row>
    <row r="1773" spans="1:15" hidden="1" x14ac:dyDescent="0.25">
      <c r="A1773" s="87" t="s">
        <v>13919</v>
      </c>
      <c r="B1773" s="86" t="s">
        <v>13918</v>
      </c>
      <c r="C1773" s="87" t="s">
        <v>13920</v>
      </c>
      <c r="D1773" s="87" t="s">
        <v>13921</v>
      </c>
      <c r="E1773" s="87" t="s">
        <v>13860</v>
      </c>
      <c r="F1773" s="87" t="s">
        <v>7430</v>
      </c>
      <c r="G1773" s="87" t="s">
        <v>7402</v>
      </c>
      <c r="H1773" s="87" t="s">
        <v>7411</v>
      </c>
      <c r="I1773" s="87" t="str">
        <f>+IFERROR(VLOOKUP($H1773,'[2]NHÂN VIÊN'!$B:$C,2,0),"")</f>
        <v>Nguyễn Văn Vinh</v>
      </c>
      <c r="J1773" s="87" t="str">
        <f t="shared" si="31"/>
        <v>SA</v>
      </c>
      <c r="K1773" s="87" t="s">
        <v>7159</v>
      </c>
      <c r="L1773" s="87" t="s">
        <v>7159</v>
      </c>
      <c r="M1773" s="87" t="str">
        <f>+IFERROR(VLOOKUP($K1773,'[2]NHÂN VIÊN'!$H:$I,2,0),"")</f>
        <v>Dương Thị Kim Hồng</v>
      </c>
      <c r="N1773" s="88" t="s">
        <v>13861</v>
      </c>
      <c r="O1773" s="82"/>
    </row>
    <row r="1774" spans="1:15" hidden="1" x14ac:dyDescent="0.25">
      <c r="A1774" s="87" t="s">
        <v>13923</v>
      </c>
      <c r="B1774" s="86" t="s">
        <v>13922</v>
      </c>
      <c r="C1774" s="87" t="s">
        <v>13924</v>
      </c>
      <c r="D1774" s="87" t="s">
        <v>13925</v>
      </c>
      <c r="E1774" s="87" t="s">
        <v>13860</v>
      </c>
      <c r="F1774" s="87" t="s">
        <v>8059</v>
      </c>
      <c r="G1774" s="87" t="s">
        <v>7402</v>
      </c>
      <c r="H1774" s="87" t="s">
        <v>7436</v>
      </c>
      <c r="I1774" s="87" t="str">
        <f>+IFERROR(VLOOKUP($H1774,'[2]NHÂN VIÊN'!$B:$C,2,0),"")</f>
        <v>Nguyễn Quốc Thái</v>
      </c>
      <c r="J1774" s="87" t="str">
        <f t="shared" si="31"/>
        <v>SA</v>
      </c>
      <c r="K1774" s="87" t="s">
        <v>7159</v>
      </c>
      <c r="L1774" s="87" t="s">
        <v>7159</v>
      </c>
      <c r="M1774" s="87" t="str">
        <f>+IFERROR(VLOOKUP($K1774,'[2]NHÂN VIÊN'!$H:$I,2,0),"")</f>
        <v>Dương Thị Kim Hồng</v>
      </c>
      <c r="N1774" s="88" t="s">
        <v>13861</v>
      </c>
      <c r="O1774" s="82"/>
    </row>
    <row r="1775" spans="1:15" hidden="1" x14ac:dyDescent="0.25">
      <c r="A1775" s="90" t="s">
        <v>13927</v>
      </c>
      <c r="B1775" s="89" t="s">
        <v>13926</v>
      </c>
      <c r="C1775" s="90" t="s">
        <v>13928</v>
      </c>
      <c r="D1775" s="90" t="s">
        <v>13929</v>
      </c>
      <c r="E1775" s="90" t="s">
        <v>13860</v>
      </c>
      <c r="F1775" s="90" t="s">
        <v>7903</v>
      </c>
      <c r="G1775" s="90" t="s">
        <v>7402</v>
      </c>
      <c r="H1775" s="91" t="s">
        <v>7436</v>
      </c>
      <c r="I1775" s="91" t="str">
        <f>+IFERROR(VLOOKUP($H1775,'[2]NHÂN VIÊN'!$B:$C,2,0),"")</f>
        <v>Nguyễn Quốc Thái</v>
      </c>
      <c r="J1775" s="91" t="str">
        <f t="shared" si="31"/>
        <v>SA</v>
      </c>
      <c r="K1775" s="91" t="s">
        <v>7159</v>
      </c>
      <c r="L1775" s="91" t="s">
        <v>7159</v>
      </c>
      <c r="M1775" s="91" t="str">
        <f>+IFERROR(VLOOKUP($K1775,'[2]NHÂN VIÊN'!$H:$I,2,0),"")</f>
        <v>Dương Thị Kim Hồng</v>
      </c>
      <c r="N1775" s="92"/>
      <c r="O1775" s="82"/>
    </row>
    <row r="1776" spans="1:15" hidden="1" x14ac:dyDescent="0.25">
      <c r="A1776" s="87" t="s">
        <v>13931</v>
      </c>
      <c r="B1776" s="86" t="s">
        <v>13930</v>
      </c>
      <c r="C1776" s="87" t="s">
        <v>13932</v>
      </c>
      <c r="D1776" s="87" t="s">
        <v>13933</v>
      </c>
      <c r="E1776" s="87" t="s">
        <v>13860</v>
      </c>
      <c r="F1776" s="87" t="s">
        <v>7499</v>
      </c>
      <c r="G1776" s="87" t="s">
        <v>7402</v>
      </c>
      <c r="H1776" s="87" t="s">
        <v>7436</v>
      </c>
      <c r="I1776" s="87" t="str">
        <f>+IFERROR(VLOOKUP($H1776,'[2]NHÂN VIÊN'!$B:$C,2,0),"")</f>
        <v>Nguyễn Quốc Thái</v>
      </c>
      <c r="J1776" s="87" t="str">
        <f t="shared" si="31"/>
        <v>SA</v>
      </c>
      <c r="K1776" s="87" t="s">
        <v>7159</v>
      </c>
      <c r="L1776" s="87" t="s">
        <v>7159</v>
      </c>
      <c r="M1776" s="87" t="str">
        <f>+IFERROR(VLOOKUP($K1776,'[2]NHÂN VIÊN'!$H:$I,2,0),"")</f>
        <v>Dương Thị Kim Hồng</v>
      </c>
      <c r="N1776" s="88" t="s">
        <v>13861</v>
      </c>
      <c r="O1776" s="82"/>
    </row>
    <row r="1777" spans="1:15" hidden="1" x14ac:dyDescent="0.25">
      <c r="A1777" s="87" t="s">
        <v>13935</v>
      </c>
      <c r="B1777" s="86" t="s">
        <v>13934</v>
      </c>
      <c r="C1777" s="87" t="s">
        <v>13936</v>
      </c>
      <c r="D1777" s="87" t="s">
        <v>13937</v>
      </c>
      <c r="E1777" s="87" t="s">
        <v>13860</v>
      </c>
      <c r="F1777" s="87" t="s">
        <v>7938</v>
      </c>
      <c r="G1777" s="87" t="s">
        <v>7402</v>
      </c>
      <c r="H1777" s="87" t="s">
        <v>7436</v>
      </c>
      <c r="I1777" s="87" t="str">
        <f>+IFERROR(VLOOKUP($H1777,'[2]NHÂN VIÊN'!$B:$C,2,0),"")</f>
        <v>Nguyễn Quốc Thái</v>
      </c>
      <c r="J1777" s="87" t="str">
        <f t="shared" si="31"/>
        <v>SA</v>
      </c>
      <c r="K1777" s="87" t="s">
        <v>7159</v>
      </c>
      <c r="L1777" s="87" t="s">
        <v>7159</v>
      </c>
      <c r="M1777" s="87" t="str">
        <f>+IFERROR(VLOOKUP($K1777,'[2]NHÂN VIÊN'!$H:$I,2,0),"")</f>
        <v>Dương Thị Kim Hồng</v>
      </c>
      <c r="N1777" s="88" t="s">
        <v>13861</v>
      </c>
      <c r="O1777" s="82"/>
    </row>
    <row r="1778" spans="1:15" hidden="1" x14ac:dyDescent="0.25">
      <c r="A1778" s="90" t="s">
        <v>13939</v>
      </c>
      <c r="B1778" s="89" t="s">
        <v>13938</v>
      </c>
      <c r="C1778" s="90" t="s">
        <v>13940</v>
      </c>
      <c r="D1778" s="90" t="s">
        <v>13941</v>
      </c>
      <c r="E1778" s="90" t="s">
        <v>13860</v>
      </c>
      <c r="F1778" s="90" t="s">
        <v>7442</v>
      </c>
      <c r="G1778" s="90" t="s">
        <v>7402</v>
      </c>
      <c r="H1778" s="91" t="s">
        <v>7403</v>
      </c>
      <c r="I1778" s="91" t="str">
        <f>+IFERROR(VLOOKUP($H1778,'[2]NHÂN VIÊN'!$B:$C,2,0),"")</f>
        <v>Hứa Thị Ngọc Thơ</v>
      </c>
      <c r="J1778" s="91" t="str">
        <f t="shared" si="31"/>
        <v>SA</v>
      </c>
      <c r="K1778" s="91" t="s">
        <v>7159</v>
      </c>
      <c r="L1778" s="91" t="s">
        <v>7159</v>
      </c>
      <c r="M1778" s="91" t="str">
        <f>+IFERROR(VLOOKUP($K1778,'[2]NHÂN VIÊN'!$H:$I,2,0),"")</f>
        <v>Dương Thị Kim Hồng</v>
      </c>
      <c r="N1778" s="92"/>
      <c r="O1778" s="82"/>
    </row>
    <row r="1779" spans="1:15" hidden="1" x14ac:dyDescent="0.25">
      <c r="A1779" s="87" t="s">
        <v>13943</v>
      </c>
      <c r="B1779" s="86" t="s">
        <v>13942</v>
      </c>
      <c r="C1779" s="87" t="s">
        <v>13944</v>
      </c>
      <c r="D1779" s="87" t="s">
        <v>13945</v>
      </c>
      <c r="E1779" s="87" t="s">
        <v>13860</v>
      </c>
      <c r="F1779" s="87" t="s">
        <v>8248</v>
      </c>
      <c r="G1779" s="87" t="s">
        <v>7402</v>
      </c>
      <c r="H1779" s="87" t="s">
        <v>7411</v>
      </c>
      <c r="I1779" s="87" t="str">
        <f>+IFERROR(VLOOKUP($H1779,'[2]NHÂN VIÊN'!$B:$C,2,0),"")</f>
        <v>Nguyễn Văn Vinh</v>
      </c>
      <c r="J1779" s="87" t="str">
        <f t="shared" si="31"/>
        <v>SA</v>
      </c>
      <c r="K1779" s="87" t="s">
        <v>7159</v>
      </c>
      <c r="L1779" s="87" t="s">
        <v>7159</v>
      </c>
      <c r="M1779" s="87" t="str">
        <f>+IFERROR(VLOOKUP($K1779,'[2]NHÂN VIÊN'!$H:$I,2,0),"")</f>
        <v>Dương Thị Kim Hồng</v>
      </c>
      <c r="N1779" s="88" t="s">
        <v>13861</v>
      </c>
      <c r="O1779" s="82"/>
    </row>
    <row r="1780" spans="1:15" hidden="1" x14ac:dyDescent="0.25">
      <c r="A1780" s="87" t="s">
        <v>13947</v>
      </c>
      <c r="B1780" s="86" t="s">
        <v>13946</v>
      </c>
      <c r="C1780" s="87" t="s">
        <v>13948</v>
      </c>
      <c r="D1780" s="87" t="s">
        <v>13949</v>
      </c>
      <c r="E1780" s="87" t="s">
        <v>13860</v>
      </c>
      <c r="F1780" s="87" t="s">
        <v>7519</v>
      </c>
      <c r="G1780" s="87" t="s">
        <v>7402</v>
      </c>
      <c r="H1780" s="87" t="s">
        <v>7418</v>
      </c>
      <c r="I1780" s="87" t="str">
        <f>+IFERROR(VLOOKUP($H1780,'[2]NHÂN VIÊN'!$B:$C,2,0),"")</f>
        <v>Trần Hạo Nhị</v>
      </c>
      <c r="J1780" s="87" t="str">
        <f t="shared" si="31"/>
        <v>SA</v>
      </c>
      <c r="K1780" s="87" t="s">
        <v>7159</v>
      </c>
      <c r="L1780" s="87" t="s">
        <v>7159</v>
      </c>
      <c r="M1780" s="87" t="str">
        <f>+IFERROR(VLOOKUP($K1780,'[2]NHÂN VIÊN'!$H:$I,2,0),"")</f>
        <v>Dương Thị Kim Hồng</v>
      </c>
      <c r="N1780" s="88" t="s">
        <v>13861</v>
      </c>
      <c r="O1780" s="82"/>
    </row>
    <row r="1781" spans="1:15" hidden="1" x14ac:dyDescent="0.25">
      <c r="A1781" s="90" t="s">
        <v>13951</v>
      </c>
      <c r="B1781" s="89" t="s">
        <v>13950</v>
      </c>
      <c r="C1781" s="90" t="s">
        <v>13952</v>
      </c>
      <c r="D1781" s="90" t="s">
        <v>13953</v>
      </c>
      <c r="E1781" s="90" t="s">
        <v>13860</v>
      </c>
      <c r="F1781" s="90" t="s">
        <v>7442</v>
      </c>
      <c r="G1781" s="90" t="s">
        <v>7402</v>
      </c>
      <c r="H1781" s="91" t="s">
        <v>7403</v>
      </c>
      <c r="I1781" s="91" t="str">
        <f>+IFERROR(VLOOKUP($H1781,'[2]NHÂN VIÊN'!$B:$C,2,0),"")</f>
        <v>Hứa Thị Ngọc Thơ</v>
      </c>
      <c r="J1781" s="91" t="str">
        <f t="shared" si="31"/>
        <v>SA</v>
      </c>
      <c r="K1781" s="91" t="s">
        <v>7159</v>
      </c>
      <c r="L1781" s="91" t="s">
        <v>7159</v>
      </c>
      <c r="M1781" s="91" t="str">
        <f>+IFERROR(VLOOKUP($K1781,'[2]NHÂN VIÊN'!$H:$I,2,0),"")</f>
        <v>Dương Thị Kim Hồng</v>
      </c>
      <c r="N1781" s="92"/>
      <c r="O1781" s="82"/>
    </row>
    <row r="1782" spans="1:15" hidden="1" x14ac:dyDescent="0.25">
      <c r="A1782" s="87" t="s">
        <v>13955</v>
      </c>
      <c r="B1782" s="86" t="s">
        <v>13954</v>
      </c>
      <c r="C1782" s="87" t="s">
        <v>13956</v>
      </c>
      <c r="D1782" s="87" t="s">
        <v>13957</v>
      </c>
      <c r="E1782" s="87" t="s">
        <v>13860</v>
      </c>
      <c r="F1782" s="87" t="s">
        <v>7513</v>
      </c>
      <c r="G1782" s="87" t="s">
        <v>7402</v>
      </c>
      <c r="H1782" s="87" t="s">
        <v>7418</v>
      </c>
      <c r="I1782" s="87" t="str">
        <f>+IFERROR(VLOOKUP($H1782,'[2]NHÂN VIÊN'!$B:$C,2,0),"")</f>
        <v>Trần Hạo Nhị</v>
      </c>
      <c r="J1782" s="87" t="str">
        <f t="shared" si="31"/>
        <v>SA</v>
      </c>
      <c r="K1782" s="87" t="s">
        <v>7159</v>
      </c>
      <c r="L1782" s="87" t="s">
        <v>7159</v>
      </c>
      <c r="M1782" s="87" t="str">
        <f>+IFERROR(VLOOKUP($K1782,'[2]NHÂN VIÊN'!$H:$I,2,0),"")</f>
        <v>Dương Thị Kim Hồng</v>
      </c>
      <c r="N1782" s="88" t="s">
        <v>13861</v>
      </c>
      <c r="O1782" s="82"/>
    </row>
    <row r="1783" spans="1:15" hidden="1" x14ac:dyDescent="0.25">
      <c r="A1783" s="87" t="s">
        <v>13959</v>
      </c>
      <c r="B1783" s="86" t="s">
        <v>13958</v>
      </c>
      <c r="C1783" s="87" t="s">
        <v>13960</v>
      </c>
      <c r="D1783" s="87" t="s">
        <v>13961</v>
      </c>
      <c r="E1783" s="87" t="s">
        <v>13860</v>
      </c>
      <c r="F1783" s="87" t="s">
        <v>8248</v>
      </c>
      <c r="G1783" s="87" t="s">
        <v>7402</v>
      </c>
      <c r="H1783" s="87" t="s">
        <v>7411</v>
      </c>
      <c r="I1783" s="87" t="str">
        <f>+IFERROR(VLOOKUP($H1783,'[2]NHÂN VIÊN'!$B:$C,2,0),"")</f>
        <v>Nguyễn Văn Vinh</v>
      </c>
      <c r="J1783" s="87" t="str">
        <f t="shared" si="31"/>
        <v>SA</v>
      </c>
      <c r="K1783" s="87" t="s">
        <v>7159</v>
      </c>
      <c r="L1783" s="87" t="s">
        <v>7159</v>
      </c>
      <c r="M1783" s="87" t="str">
        <f>+IFERROR(VLOOKUP($K1783,'[2]NHÂN VIÊN'!$H:$I,2,0),"")</f>
        <v>Dương Thị Kim Hồng</v>
      </c>
      <c r="N1783" s="88" t="s">
        <v>13861</v>
      </c>
      <c r="O1783" s="82"/>
    </row>
    <row r="1784" spans="1:15" hidden="1" x14ac:dyDescent="0.25">
      <c r="A1784" s="87" t="s">
        <v>13963</v>
      </c>
      <c r="B1784" s="86" t="s">
        <v>13962</v>
      </c>
      <c r="C1784" s="87" t="s">
        <v>13964</v>
      </c>
      <c r="D1784" s="87" t="s">
        <v>13965</v>
      </c>
      <c r="E1784" s="87" t="s">
        <v>13860</v>
      </c>
      <c r="F1784" s="87" t="s">
        <v>7442</v>
      </c>
      <c r="G1784" s="87" t="s">
        <v>7402</v>
      </c>
      <c r="H1784" s="87" t="s">
        <v>7403</v>
      </c>
      <c r="I1784" s="87" t="str">
        <f>+IFERROR(VLOOKUP($H1784,'[2]NHÂN VIÊN'!$B:$C,2,0),"")</f>
        <v>Hứa Thị Ngọc Thơ</v>
      </c>
      <c r="J1784" s="87" t="str">
        <f t="shared" si="31"/>
        <v>SA</v>
      </c>
      <c r="K1784" s="87" t="s">
        <v>7159</v>
      </c>
      <c r="L1784" s="87" t="s">
        <v>7159</v>
      </c>
      <c r="M1784" s="87" t="str">
        <f>+IFERROR(VLOOKUP($K1784,'[2]NHÂN VIÊN'!$H:$I,2,0),"")</f>
        <v>Dương Thị Kim Hồng</v>
      </c>
      <c r="N1784" s="88" t="s">
        <v>13861</v>
      </c>
      <c r="O1784" s="82"/>
    </row>
    <row r="1785" spans="1:15" hidden="1" x14ac:dyDescent="0.25">
      <c r="A1785" s="90" t="s">
        <v>13967</v>
      </c>
      <c r="B1785" s="89" t="s">
        <v>13966</v>
      </c>
      <c r="C1785" s="90" t="s">
        <v>13968</v>
      </c>
      <c r="D1785" s="90" t="s">
        <v>13969</v>
      </c>
      <c r="E1785" s="90" t="s">
        <v>13860</v>
      </c>
      <c r="F1785" s="90" t="s">
        <v>7410</v>
      </c>
      <c r="G1785" s="90" t="s">
        <v>7402</v>
      </c>
      <c r="H1785" s="91" t="s">
        <v>7411</v>
      </c>
      <c r="I1785" s="91" t="str">
        <f>+IFERROR(VLOOKUP($H1785,'[2]NHÂN VIÊN'!$B:$C,2,0),"")</f>
        <v>Nguyễn Văn Vinh</v>
      </c>
      <c r="J1785" s="91" t="str">
        <f t="shared" si="31"/>
        <v>SA</v>
      </c>
      <c r="K1785" s="91" t="s">
        <v>7159</v>
      </c>
      <c r="L1785" s="91" t="s">
        <v>7159</v>
      </c>
      <c r="M1785" s="91" t="str">
        <f>+IFERROR(VLOOKUP($K1785,'[2]NHÂN VIÊN'!$H:$I,2,0),"")</f>
        <v>Dương Thị Kim Hồng</v>
      </c>
      <c r="N1785" s="92"/>
      <c r="O1785" s="82"/>
    </row>
    <row r="1786" spans="1:15" hidden="1" x14ac:dyDescent="0.25">
      <c r="A1786" s="87" t="s">
        <v>13971</v>
      </c>
      <c r="B1786" s="86" t="s">
        <v>13970</v>
      </c>
      <c r="C1786" s="87" t="s">
        <v>13972</v>
      </c>
      <c r="D1786" s="87" t="s">
        <v>13973</v>
      </c>
      <c r="E1786" s="87" t="s">
        <v>13860</v>
      </c>
      <c r="F1786" s="87" t="s">
        <v>8059</v>
      </c>
      <c r="G1786" s="87" t="s">
        <v>7402</v>
      </c>
      <c r="H1786" s="87" t="s">
        <v>7436</v>
      </c>
      <c r="I1786" s="87" t="str">
        <f>+IFERROR(VLOOKUP($H1786,'[2]NHÂN VIÊN'!$B:$C,2,0),"")</f>
        <v>Nguyễn Quốc Thái</v>
      </c>
      <c r="J1786" s="87" t="str">
        <f t="shared" si="31"/>
        <v>SA</v>
      </c>
      <c r="K1786" s="87" t="s">
        <v>7159</v>
      </c>
      <c r="L1786" s="87" t="s">
        <v>7159</v>
      </c>
      <c r="M1786" s="87" t="str">
        <f>+IFERROR(VLOOKUP($K1786,'[2]NHÂN VIÊN'!$H:$I,2,0),"")</f>
        <v>Dương Thị Kim Hồng</v>
      </c>
      <c r="N1786" s="88" t="s">
        <v>13861</v>
      </c>
      <c r="O1786" s="82"/>
    </row>
    <row r="1787" spans="1:15" hidden="1" x14ac:dyDescent="0.25">
      <c r="A1787" s="87" t="s">
        <v>13975</v>
      </c>
      <c r="B1787" s="86" t="s">
        <v>13974</v>
      </c>
      <c r="C1787" s="87" t="s">
        <v>13976</v>
      </c>
      <c r="D1787" s="87" t="s">
        <v>13977</v>
      </c>
      <c r="E1787" s="87" t="s">
        <v>13860</v>
      </c>
      <c r="F1787" s="87" t="s">
        <v>7472</v>
      </c>
      <c r="G1787" s="87" t="s">
        <v>7402</v>
      </c>
      <c r="H1787" s="87" t="s">
        <v>7436</v>
      </c>
      <c r="I1787" s="87" t="str">
        <f>+IFERROR(VLOOKUP($H1787,'[2]NHÂN VIÊN'!$B:$C,2,0),"")</f>
        <v>Nguyễn Quốc Thái</v>
      </c>
      <c r="J1787" s="87" t="str">
        <f t="shared" si="31"/>
        <v>SA</v>
      </c>
      <c r="K1787" s="87" t="s">
        <v>7159</v>
      </c>
      <c r="L1787" s="87" t="s">
        <v>7159</v>
      </c>
      <c r="M1787" s="87" t="str">
        <f>+IFERROR(VLOOKUP($K1787,'[2]NHÂN VIÊN'!$H:$I,2,0),"")</f>
        <v>Dương Thị Kim Hồng</v>
      </c>
      <c r="N1787" s="88" t="s">
        <v>13861</v>
      </c>
      <c r="O1787" s="82"/>
    </row>
    <row r="1788" spans="1:15" hidden="1" x14ac:dyDescent="0.25">
      <c r="A1788" s="87" t="s">
        <v>13979</v>
      </c>
      <c r="B1788" s="86" t="s">
        <v>13978</v>
      </c>
      <c r="C1788" s="87" t="s">
        <v>13980</v>
      </c>
      <c r="D1788" s="87" t="s">
        <v>13981</v>
      </c>
      <c r="E1788" s="87" t="s">
        <v>13860</v>
      </c>
      <c r="F1788" s="87" t="s">
        <v>7938</v>
      </c>
      <c r="G1788" s="87" t="s">
        <v>7402</v>
      </c>
      <c r="H1788" s="87" t="s">
        <v>7436</v>
      </c>
      <c r="I1788" s="87" t="str">
        <f>+IFERROR(VLOOKUP($H1788,'[2]NHÂN VIÊN'!$B:$C,2,0),"")</f>
        <v>Nguyễn Quốc Thái</v>
      </c>
      <c r="J1788" s="87" t="str">
        <f t="shared" si="31"/>
        <v>SA</v>
      </c>
      <c r="K1788" s="87" t="s">
        <v>7159</v>
      </c>
      <c r="L1788" s="87" t="s">
        <v>7159</v>
      </c>
      <c r="M1788" s="87" t="str">
        <f>+IFERROR(VLOOKUP($K1788,'[2]NHÂN VIÊN'!$H:$I,2,0),"")</f>
        <v>Dương Thị Kim Hồng</v>
      </c>
      <c r="N1788" s="88" t="s">
        <v>13861</v>
      </c>
      <c r="O1788" s="82"/>
    </row>
    <row r="1789" spans="1:15" hidden="1" x14ac:dyDescent="0.25">
      <c r="A1789" s="90" t="s">
        <v>13983</v>
      </c>
      <c r="B1789" s="89" t="s">
        <v>13982</v>
      </c>
      <c r="C1789" s="90" t="s">
        <v>13984</v>
      </c>
      <c r="D1789" s="90" t="s">
        <v>13985</v>
      </c>
      <c r="E1789" s="90" t="s">
        <v>13860</v>
      </c>
      <c r="F1789" s="90" t="s">
        <v>7925</v>
      </c>
      <c r="G1789" s="90" t="s">
        <v>7402</v>
      </c>
      <c r="H1789" s="91" t="s">
        <v>7418</v>
      </c>
      <c r="I1789" s="91" t="str">
        <f>+IFERROR(VLOOKUP($H1789,'[2]NHÂN VIÊN'!$B:$C,2,0),"")</f>
        <v>Trần Hạo Nhị</v>
      </c>
      <c r="J1789" s="91" t="str">
        <f t="shared" si="31"/>
        <v>SA</v>
      </c>
      <c r="K1789" s="91" t="s">
        <v>7159</v>
      </c>
      <c r="L1789" s="91" t="s">
        <v>7159</v>
      </c>
      <c r="M1789" s="91" t="str">
        <f>+IFERROR(VLOOKUP($K1789,'[2]NHÂN VIÊN'!$H:$I,2,0),"")</f>
        <v>Dương Thị Kim Hồng</v>
      </c>
      <c r="N1789" s="92"/>
      <c r="O1789" s="82"/>
    </row>
    <row r="1790" spans="1:15" hidden="1" x14ac:dyDescent="0.25">
      <c r="A1790" s="87" t="s">
        <v>13987</v>
      </c>
      <c r="B1790" s="86" t="s">
        <v>13986</v>
      </c>
      <c r="C1790" s="87" t="s">
        <v>13988</v>
      </c>
      <c r="D1790" s="87" t="s">
        <v>13989</v>
      </c>
      <c r="E1790" s="87" t="s">
        <v>13860</v>
      </c>
      <c r="F1790" s="87" t="s">
        <v>7903</v>
      </c>
      <c r="G1790" s="87" t="s">
        <v>7402</v>
      </c>
      <c r="H1790" s="87" t="s">
        <v>7436</v>
      </c>
      <c r="I1790" s="87" t="str">
        <f>+IFERROR(VLOOKUP($H1790,'[2]NHÂN VIÊN'!$B:$C,2,0),"")</f>
        <v>Nguyễn Quốc Thái</v>
      </c>
      <c r="J1790" s="87" t="str">
        <f t="shared" si="31"/>
        <v>SA</v>
      </c>
      <c r="K1790" s="87" t="s">
        <v>7159</v>
      </c>
      <c r="L1790" s="87" t="s">
        <v>7159</v>
      </c>
      <c r="M1790" s="87" t="str">
        <f>+IFERROR(VLOOKUP($K1790,'[2]NHÂN VIÊN'!$H:$I,2,0),"")</f>
        <v>Dương Thị Kim Hồng</v>
      </c>
      <c r="N1790" s="88" t="s">
        <v>13861</v>
      </c>
      <c r="O1790" s="82"/>
    </row>
    <row r="1791" spans="1:15" hidden="1" x14ac:dyDescent="0.25">
      <c r="A1791" s="87" t="s">
        <v>13991</v>
      </c>
      <c r="B1791" s="86" t="s">
        <v>13990</v>
      </c>
      <c r="C1791" s="87" t="s">
        <v>13992</v>
      </c>
      <c r="D1791" s="87" t="s">
        <v>13993</v>
      </c>
      <c r="E1791" s="87" t="s">
        <v>13860</v>
      </c>
      <c r="F1791" s="87" t="s">
        <v>7519</v>
      </c>
      <c r="G1791" s="87" t="s">
        <v>7402</v>
      </c>
      <c r="H1791" s="87" t="s">
        <v>7418</v>
      </c>
      <c r="I1791" s="87" t="str">
        <f>+IFERROR(VLOOKUP($H1791,'[2]NHÂN VIÊN'!$B:$C,2,0),"")</f>
        <v>Trần Hạo Nhị</v>
      </c>
      <c r="J1791" s="87" t="str">
        <f t="shared" si="31"/>
        <v>SA</v>
      </c>
      <c r="K1791" s="87" t="s">
        <v>7159</v>
      </c>
      <c r="L1791" s="87" t="s">
        <v>7159</v>
      </c>
      <c r="M1791" s="87" t="str">
        <f>+IFERROR(VLOOKUP($K1791,'[2]NHÂN VIÊN'!$H:$I,2,0),"")</f>
        <v>Dương Thị Kim Hồng</v>
      </c>
      <c r="N1791" s="88" t="s">
        <v>13861</v>
      </c>
      <c r="O1791" s="82"/>
    </row>
    <row r="1792" spans="1:15" hidden="1" x14ac:dyDescent="0.25">
      <c r="A1792" s="87" t="s">
        <v>13995</v>
      </c>
      <c r="B1792" s="86" t="s">
        <v>13994</v>
      </c>
      <c r="C1792" s="87" t="s">
        <v>13996</v>
      </c>
      <c r="D1792" s="87" t="s">
        <v>13997</v>
      </c>
      <c r="E1792" s="87" t="s">
        <v>13860</v>
      </c>
      <c r="F1792" s="87" t="s">
        <v>7401</v>
      </c>
      <c r="G1792" s="87" t="s">
        <v>7402</v>
      </c>
      <c r="H1792" s="87" t="s">
        <v>7403</v>
      </c>
      <c r="I1792" s="87" t="str">
        <f>+IFERROR(VLOOKUP($H1792,'[2]NHÂN VIÊN'!$B:$C,2,0),"")</f>
        <v>Hứa Thị Ngọc Thơ</v>
      </c>
      <c r="J1792" s="87" t="str">
        <f t="shared" si="31"/>
        <v>SA</v>
      </c>
      <c r="K1792" s="87" t="s">
        <v>7159</v>
      </c>
      <c r="L1792" s="87" t="s">
        <v>7159</v>
      </c>
      <c r="M1792" s="87" t="str">
        <f>+IFERROR(VLOOKUP($K1792,'[2]NHÂN VIÊN'!$H:$I,2,0),"")</f>
        <v>Dương Thị Kim Hồng</v>
      </c>
      <c r="N1792" s="88" t="s">
        <v>13861</v>
      </c>
      <c r="O1792" s="82"/>
    </row>
    <row r="1793" spans="1:15" hidden="1" x14ac:dyDescent="0.25">
      <c r="A1793" s="87" t="s">
        <v>13999</v>
      </c>
      <c r="B1793" s="86" t="s">
        <v>13998</v>
      </c>
      <c r="C1793" s="87" t="s">
        <v>14000</v>
      </c>
      <c r="D1793" s="87" t="s">
        <v>14001</v>
      </c>
      <c r="E1793" s="87" t="s">
        <v>13860</v>
      </c>
      <c r="F1793" s="87" t="s">
        <v>7903</v>
      </c>
      <c r="G1793" s="87" t="s">
        <v>7402</v>
      </c>
      <c r="H1793" s="87" t="s">
        <v>7436</v>
      </c>
      <c r="I1793" s="87" t="str">
        <f>+IFERROR(VLOOKUP($H1793,'[2]NHÂN VIÊN'!$B:$C,2,0),"")</f>
        <v>Nguyễn Quốc Thái</v>
      </c>
      <c r="J1793" s="87" t="str">
        <f t="shared" si="31"/>
        <v>SA</v>
      </c>
      <c r="K1793" s="87" t="s">
        <v>7159</v>
      </c>
      <c r="L1793" s="87" t="s">
        <v>7159</v>
      </c>
      <c r="M1793" s="87" t="str">
        <f>+IFERROR(VLOOKUP($K1793,'[2]NHÂN VIÊN'!$H:$I,2,0),"")</f>
        <v>Dương Thị Kim Hồng</v>
      </c>
      <c r="N1793" s="88" t="s">
        <v>7437</v>
      </c>
      <c r="O1793" s="82"/>
    </row>
    <row r="1794" spans="1:15" hidden="1" x14ac:dyDescent="0.25">
      <c r="A1794" s="87" t="s">
        <v>14003</v>
      </c>
      <c r="B1794" s="86" t="s">
        <v>14002</v>
      </c>
      <c r="C1794" s="87" t="s">
        <v>14004</v>
      </c>
      <c r="D1794" s="87" t="s">
        <v>14005</v>
      </c>
      <c r="E1794" s="87" t="s">
        <v>13860</v>
      </c>
      <c r="F1794" s="87" t="s">
        <v>7499</v>
      </c>
      <c r="G1794" s="87" t="s">
        <v>7402</v>
      </c>
      <c r="H1794" s="87" t="s">
        <v>7436</v>
      </c>
      <c r="I1794" s="87" t="str">
        <f>+IFERROR(VLOOKUP($H1794,'[2]NHÂN VIÊN'!$B:$C,2,0),"")</f>
        <v>Nguyễn Quốc Thái</v>
      </c>
      <c r="J1794" s="87" t="str">
        <f t="shared" si="31"/>
        <v>SA</v>
      </c>
      <c r="K1794" s="87" t="s">
        <v>7159</v>
      </c>
      <c r="L1794" s="87" t="s">
        <v>7159</v>
      </c>
      <c r="M1794" s="87" t="str">
        <f>+IFERROR(VLOOKUP($K1794,'[2]NHÂN VIÊN'!$H:$I,2,0),"")</f>
        <v>Dương Thị Kim Hồng</v>
      </c>
      <c r="N1794" s="88" t="s">
        <v>13861</v>
      </c>
      <c r="O1794" s="82"/>
    </row>
    <row r="1795" spans="1:15" hidden="1" x14ac:dyDescent="0.25">
      <c r="A1795" s="90" t="s">
        <v>14007</v>
      </c>
      <c r="B1795" s="89" t="s">
        <v>14006</v>
      </c>
      <c r="C1795" s="90" t="s">
        <v>14008</v>
      </c>
      <c r="D1795" s="90" t="s">
        <v>14009</v>
      </c>
      <c r="E1795" s="90" t="s">
        <v>13860</v>
      </c>
      <c r="F1795" s="90" t="s">
        <v>7666</v>
      </c>
      <c r="G1795" s="90" t="s">
        <v>7402</v>
      </c>
      <c r="H1795" s="91" t="s">
        <v>7403</v>
      </c>
      <c r="I1795" s="91" t="str">
        <f>+IFERROR(VLOOKUP($H1795,'[2]NHÂN VIÊN'!$B:$C,2,0),"")</f>
        <v>Hứa Thị Ngọc Thơ</v>
      </c>
      <c r="J1795" s="91" t="str">
        <f t="shared" si="31"/>
        <v>SA</v>
      </c>
      <c r="K1795" s="91" t="s">
        <v>7159</v>
      </c>
      <c r="L1795" s="91" t="s">
        <v>7159</v>
      </c>
      <c r="M1795" s="91" t="str">
        <f>+IFERROR(VLOOKUP($K1795,'[2]NHÂN VIÊN'!$H:$I,2,0),"")</f>
        <v>Dương Thị Kim Hồng</v>
      </c>
      <c r="N1795" s="92"/>
      <c r="O1795" s="82"/>
    </row>
    <row r="1796" spans="1:15" hidden="1" x14ac:dyDescent="0.25">
      <c r="A1796" s="87" t="s">
        <v>14011</v>
      </c>
      <c r="B1796" s="86" t="s">
        <v>14010</v>
      </c>
      <c r="C1796" s="87" t="s">
        <v>14012</v>
      </c>
      <c r="D1796" s="87" t="s">
        <v>14013</v>
      </c>
      <c r="E1796" s="87" t="s">
        <v>13860</v>
      </c>
      <c r="F1796" s="87" t="s">
        <v>7490</v>
      </c>
      <c r="G1796" s="87" t="s">
        <v>7402</v>
      </c>
      <c r="H1796" s="87" t="s">
        <v>7418</v>
      </c>
      <c r="I1796" s="87" t="str">
        <f>+IFERROR(VLOOKUP($H1796,'[2]NHÂN VIÊN'!$B:$C,2,0),"")</f>
        <v>Trần Hạo Nhị</v>
      </c>
      <c r="J1796" s="87" t="str">
        <f t="shared" si="31"/>
        <v>SA</v>
      </c>
      <c r="K1796" s="87" t="s">
        <v>7159</v>
      </c>
      <c r="L1796" s="87" t="s">
        <v>7159</v>
      </c>
      <c r="M1796" s="87" t="str">
        <f>+IFERROR(VLOOKUP($K1796,'[2]NHÂN VIÊN'!$H:$I,2,0),"")</f>
        <v>Dương Thị Kim Hồng</v>
      </c>
      <c r="N1796" s="88" t="s">
        <v>13861</v>
      </c>
      <c r="O1796" s="82"/>
    </row>
    <row r="1797" spans="1:15" hidden="1" x14ac:dyDescent="0.25">
      <c r="A1797" s="87" t="s">
        <v>14015</v>
      </c>
      <c r="B1797" s="86" t="s">
        <v>14014</v>
      </c>
      <c r="C1797" s="87" t="s">
        <v>14016</v>
      </c>
      <c r="D1797" s="87" t="s">
        <v>14017</v>
      </c>
      <c r="E1797" s="87" t="s">
        <v>13860</v>
      </c>
      <c r="F1797" s="87" t="s">
        <v>7938</v>
      </c>
      <c r="G1797" s="87" t="s">
        <v>7402</v>
      </c>
      <c r="H1797" s="87" t="s">
        <v>7436</v>
      </c>
      <c r="I1797" s="87" t="str">
        <f>+IFERROR(VLOOKUP($H1797,'[2]NHÂN VIÊN'!$B:$C,2,0),"")</f>
        <v>Nguyễn Quốc Thái</v>
      </c>
      <c r="J1797" s="87" t="str">
        <f t="shared" si="31"/>
        <v>SA</v>
      </c>
      <c r="K1797" s="87" t="s">
        <v>7159</v>
      </c>
      <c r="L1797" s="87" t="s">
        <v>7159</v>
      </c>
      <c r="M1797" s="87" t="str">
        <f>+IFERROR(VLOOKUP($K1797,'[2]NHÂN VIÊN'!$H:$I,2,0),"")</f>
        <v>Dương Thị Kim Hồng</v>
      </c>
      <c r="N1797" s="88" t="s">
        <v>13861</v>
      </c>
      <c r="O1797" s="82"/>
    </row>
    <row r="1798" spans="1:15" hidden="1" x14ac:dyDescent="0.25">
      <c r="A1798" s="87" t="s">
        <v>14019</v>
      </c>
      <c r="B1798" s="86" t="s">
        <v>14018</v>
      </c>
      <c r="C1798" s="87" t="s">
        <v>14020</v>
      </c>
      <c r="D1798" s="87" t="s">
        <v>14021</v>
      </c>
      <c r="E1798" s="87" t="s">
        <v>13860</v>
      </c>
      <c r="F1798" s="87" t="s">
        <v>7527</v>
      </c>
      <c r="G1798" s="87" t="s">
        <v>7402</v>
      </c>
      <c r="H1798" s="87" t="s">
        <v>7411</v>
      </c>
      <c r="I1798" s="87" t="str">
        <f>+IFERROR(VLOOKUP($H1798,'[2]NHÂN VIÊN'!$B:$C,2,0),"")</f>
        <v>Nguyễn Văn Vinh</v>
      </c>
      <c r="J1798" s="87" t="str">
        <f t="shared" si="31"/>
        <v>SA</v>
      </c>
      <c r="K1798" s="87" t="s">
        <v>7159</v>
      </c>
      <c r="L1798" s="87" t="s">
        <v>7159</v>
      </c>
      <c r="M1798" s="87" t="str">
        <f>+IFERROR(VLOOKUP($K1798,'[2]NHÂN VIÊN'!$H:$I,2,0),"")</f>
        <v>Dương Thị Kim Hồng</v>
      </c>
      <c r="N1798" s="88" t="s">
        <v>13861</v>
      </c>
      <c r="O1798" s="82"/>
    </row>
    <row r="1799" spans="1:15" hidden="1" x14ac:dyDescent="0.25">
      <c r="A1799" s="90" t="s">
        <v>14023</v>
      </c>
      <c r="B1799" s="89" t="s">
        <v>14022</v>
      </c>
      <c r="C1799" s="90" t="s">
        <v>14024</v>
      </c>
      <c r="D1799" s="90" t="s">
        <v>14025</v>
      </c>
      <c r="E1799" s="90" t="s">
        <v>13860</v>
      </c>
      <c r="F1799" s="90" t="s">
        <v>7690</v>
      </c>
      <c r="G1799" s="90" t="s">
        <v>7402</v>
      </c>
      <c r="H1799" s="91" t="s">
        <v>7418</v>
      </c>
      <c r="I1799" s="91" t="str">
        <f>+IFERROR(VLOOKUP($H1799,'[2]NHÂN VIÊN'!$B:$C,2,0),"")</f>
        <v>Trần Hạo Nhị</v>
      </c>
      <c r="J1799" s="91" t="str">
        <f t="shared" si="31"/>
        <v>SA</v>
      </c>
      <c r="K1799" s="91" t="s">
        <v>7159</v>
      </c>
      <c r="L1799" s="91" t="s">
        <v>7159</v>
      </c>
      <c r="M1799" s="91" t="str">
        <f>+IFERROR(VLOOKUP($K1799,'[2]NHÂN VIÊN'!$H:$I,2,0),"")</f>
        <v>Dương Thị Kim Hồng</v>
      </c>
      <c r="N1799" s="92"/>
      <c r="O1799" s="82"/>
    </row>
    <row r="1800" spans="1:15" hidden="1" x14ac:dyDescent="0.25">
      <c r="A1800" s="87" t="s">
        <v>14027</v>
      </c>
      <c r="B1800" s="86" t="s">
        <v>14026</v>
      </c>
      <c r="C1800" s="87" t="s">
        <v>14028</v>
      </c>
      <c r="D1800" s="87" t="s">
        <v>14029</v>
      </c>
      <c r="E1800" s="87" t="s">
        <v>13860</v>
      </c>
      <c r="F1800" s="87" t="s">
        <v>7485</v>
      </c>
      <c r="G1800" s="87" t="s">
        <v>7402</v>
      </c>
      <c r="H1800" s="87" t="s">
        <v>7411</v>
      </c>
      <c r="I1800" s="87" t="str">
        <f>+IFERROR(VLOOKUP($H1800,'[2]NHÂN VIÊN'!$B:$C,2,0),"")</f>
        <v>Nguyễn Văn Vinh</v>
      </c>
      <c r="J1800" s="87" t="str">
        <f t="shared" si="31"/>
        <v>SA</v>
      </c>
      <c r="K1800" s="87" t="s">
        <v>7159</v>
      </c>
      <c r="L1800" s="87" t="s">
        <v>7159</v>
      </c>
      <c r="M1800" s="87" t="str">
        <f>+IFERROR(VLOOKUP($K1800,'[2]NHÂN VIÊN'!$H:$I,2,0),"")</f>
        <v>Dương Thị Kim Hồng</v>
      </c>
      <c r="N1800" s="88" t="s">
        <v>13861</v>
      </c>
      <c r="O1800" s="82"/>
    </row>
    <row r="1801" spans="1:15" hidden="1" x14ac:dyDescent="0.25">
      <c r="A1801" s="87" t="s">
        <v>14031</v>
      </c>
      <c r="B1801" s="86" t="s">
        <v>14030</v>
      </c>
      <c r="C1801" s="87" t="s">
        <v>14032</v>
      </c>
      <c r="D1801" s="87" t="s">
        <v>14033</v>
      </c>
      <c r="E1801" s="87" t="s">
        <v>13860</v>
      </c>
      <c r="F1801" s="87" t="s">
        <v>7513</v>
      </c>
      <c r="G1801" s="87" t="s">
        <v>7402</v>
      </c>
      <c r="H1801" s="87" t="s">
        <v>7418</v>
      </c>
      <c r="I1801" s="87" t="str">
        <f>+IFERROR(VLOOKUP($H1801,'[2]NHÂN VIÊN'!$B:$C,2,0),"")</f>
        <v>Trần Hạo Nhị</v>
      </c>
      <c r="J1801" s="87" t="str">
        <f t="shared" si="31"/>
        <v>SA</v>
      </c>
      <c r="K1801" s="87" t="s">
        <v>7159</v>
      </c>
      <c r="L1801" s="87" t="s">
        <v>7159</v>
      </c>
      <c r="M1801" s="87" t="str">
        <f>+IFERROR(VLOOKUP($K1801,'[2]NHÂN VIÊN'!$H:$I,2,0),"")</f>
        <v>Dương Thị Kim Hồng</v>
      </c>
      <c r="N1801" s="88" t="s">
        <v>13861</v>
      </c>
      <c r="O1801" s="82"/>
    </row>
    <row r="1802" spans="1:15" hidden="1" x14ac:dyDescent="0.25">
      <c r="A1802" s="90" t="s">
        <v>14035</v>
      </c>
      <c r="B1802" s="89" t="s">
        <v>14034</v>
      </c>
      <c r="C1802" s="90" t="s">
        <v>14036</v>
      </c>
      <c r="D1802" s="90" t="s">
        <v>14037</v>
      </c>
      <c r="E1802" s="90" t="s">
        <v>13860</v>
      </c>
      <c r="F1802" s="90" t="s">
        <v>7519</v>
      </c>
      <c r="G1802" s="90" t="s">
        <v>7402</v>
      </c>
      <c r="H1802" s="91" t="s">
        <v>7418</v>
      </c>
      <c r="I1802" s="91" t="str">
        <f>+IFERROR(VLOOKUP($H1802,'[2]NHÂN VIÊN'!$B:$C,2,0),"")</f>
        <v>Trần Hạo Nhị</v>
      </c>
      <c r="J1802" s="91" t="str">
        <f t="shared" si="31"/>
        <v>SA</v>
      </c>
      <c r="K1802" s="91" t="s">
        <v>7159</v>
      </c>
      <c r="L1802" s="91" t="s">
        <v>7159</v>
      </c>
      <c r="M1802" s="91" t="str">
        <f>+IFERROR(VLOOKUP($K1802,'[2]NHÂN VIÊN'!$H:$I,2,0),"")</f>
        <v>Dương Thị Kim Hồng</v>
      </c>
      <c r="N1802" s="92"/>
      <c r="O1802" s="82"/>
    </row>
    <row r="1803" spans="1:15" hidden="1" x14ac:dyDescent="0.25">
      <c r="A1803" s="87" t="s">
        <v>14039</v>
      </c>
      <c r="B1803" s="86" t="s">
        <v>14038</v>
      </c>
      <c r="C1803" s="87" t="s">
        <v>14040</v>
      </c>
      <c r="D1803" s="87" t="s">
        <v>14041</v>
      </c>
      <c r="E1803" s="87" t="s">
        <v>13860</v>
      </c>
      <c r="F1803" s="87" t="s">
        <v>7401</v>
      </c>
      <c r="G1803" s="87" t="s">
        <v>7402</v>
      </c>
      <c r="H1803" s="87" t="s">
        <v>7403</v>
      </c>
      <c r="I1803" s="87" t="str">
        <f>+IFERROR(VLOOKUP($H1803,'[2]NHÂN VIÊN'!$B:$C,2,0),"")</f>
        <v>Hứa Thị Ngọc Thơ</v>
      </c>
      <c r="J1803" s="87" t="str">
        <f t="shared" si="31"/>
        <v>SA</v>
      </c>
      <c r="K1803" s="87" t="s">
        <v>7159</v>
      </c>
      <c r="L1803" s="87" t="s">
        <v>7159</v>
      </c>
      <c r="M1803" s="87" t="str">
        <f>+IFERROR(VLOOKUP($K1803,'[2]NHÂN VIÊN'!$H:$I,2,0),"")</f>
        <v>Dương Thị Kim Hồng</v>
      </c>
      <c r="N1803" s="88" t="s">
        <v>13861</v>
      </c>
      <c r="O1803" s="82"/>
    </row>
    <row r="1804" spans="1:15" hidden="1" x14ac:dyDescent="0.25">
      <c r="A1804" s="87" t="s">
        <v>14043</v>
      </c>
      <c r="B1804" s="86" t="s">
        <v>14042</v>
      </c>
      <c r="C1804" s="87" t="s">
        <v>14044</v>
      </c>
      <c r="D1804" s="87" t="s">
        <v>14045</v>
      </c>
      <c r="E1804" s="87" t="s">
        <v>13860</v>
      </c>
      <c r="F1804" s="87" t="s">
        <v>7925</v>
      </c>
      <c r="G1804" s="87" t="s">
        <v>7402</v>
      </c>
      <c r="H1804" s="87" t="s">
        <v>7418</v>
      </c>
      <c r="I1804" s="87" t="str">
        <f>+IFERROR(VLOOKUP($H1804,'[2]NHÂN VIÊN'!$B:$C,2,0),"")</f>
        <v>Trần Hạo Nhị</v>
      </c>
      <c r="J1804" s="87" t="str">
        <f t="shared" si="31"/>
        <v>SA</v>
      </c>
      <c r="K1804" s="87" t="s">
        <v>7159</v>
      </c>
      <c r="L1804" s="87" t="s">
        <v>7159</v>
      </c>
      <c r="M1804" s="87" t="str">
        <f>+IFERROR(VLOOKUP($K1804,'[2]NHÂN VIÊN'!$H:$I,2,0),"")</f>
        <v>Dương Thị Kim Hồng</v>
      </c>
      <c r="N1804" s="88" t="s">
        <v>13861</v>
      </c>
      <c r="O1804" s="82"/>
    </row>
    <row r="1805" spans="1:15" hidden="1" x14ac:dyDescent="0.25">
      <c r="A1805" s="87" t="s">
        <v>14047</v>
      </c>
      <c r="B1805" s="86" t="s">
        <v>14046</v>
      </c>
      <c r="C1805" s="87" t="s">
        <v>14048</v>
      </c>
      <c r="D1805" s="87" t="s">
        <v>14049</v>
      </c>
      <c r="E1805" s="87" t="s">
        <v>13860</v>
      </c>
      <c r="F1805" s="87" t="s">
        <v>8248</v>
      </c>
      <c r="G1805" s="87" t="s">
        <v>7402</v>
      </c>
      <c r="H1805" s="87" t="s">
        <v>7411</v>
      </c>
      <c r="I1805" s="87" t="str">
        <f>+IFERROR(VLOOKUP($H1805,'[2]NHÂN VIÊN'!$B:$C,2,0),"")</f>
        <v>Nguyễn Văn Vinh</v>
      </c>
      <c r="J1805" s="87" t="str">
        <f t="shared" ref="J1805:J1868" si="32">+LEFT($B1805,2)</f>
        <v>SA</v>
      </c>
      <c r="K1805" s="87" t="s">
        <v>7159</v>
      </c>
      <c r="L1805" s="87" t="s">
        <v>7159</v>
      </c>
      <c r="M1805" s="87" t="str">
        <f>+IFERROR(VLOOKUP($K1805,'[2]NHÂN VIÊN'!$H:$I,2,0),"")</f>
        <v>Dương Thị Kim Hồng</v>
      </c>
      <c r="N1805" s="88" t="s">
        <v>13861</v>
      </c>
      <c r="O1805" s="82"/>
    </row>
    <row r="1806" spans="1:15" hidden="1" x14ac:dyDescent="0.25">
      <c r="A1806" s="87" t="s">
        <v>14051</v>
      </c>
      <c r="B1806" s="86" t="s">
        <v>14050</v>
      </c>
      <c r="C1806" s="87" t="s">
        <v>14052</v>
      </c>
      <c r="D1806" s="87" t="s">
        <v>14053</v>
      </c>
      <c r="E1806" s="87" t="s">
        <v>13860</v>
      </c>
      <c r="F1806" s="87" t="s">
        <v>7410</v>
      </c>
      <c r="G1806" s="87" t="s">
        <v>7402</v>
      </c>
      <c r="H1806" s="87" t="s">
        <v>7411</v>
      </c>
      <c r="I1806" s="87" t="str">
        <f>+IFERROR(VLOOKUP($H1806,'[2]NHÂN VIÊN'!$B:$C,2,0),"")</f>
        <v>Nguyễn Văn Vinh</v>
      </c>
      <c r="J1806" s="87" t="str">
        <f t="shared" si="32"/>
        <v>SA</v>
      </c>
      <c r="K1806" s="87" t="s">
        <v>7159</v>
      </c>
      <c r="L1806" s="87" t="s">
        <v>7159</v>
      </c>
      <c r="M1806" s="87" t="str">
        <f>+IFERROR(VLOOKUP($K1806,'[2]NHÂN VIÊN'!$H:$I,2,0),"")</f>
        <v>Dương Thị Kim Hồng</v>
      </c>
      <c r="N1806" s="88" t="s">
        <v>13861</v>
      </c>
      <c r="O1806" s="82"/>
    </row>
    <row r="1807" spans="1:15" hidden="1" x14ac:dyDescent="0.25">
      <c r="A1807" s="87" t="s">
        <v>14055</v>
      </c>
      <c r="B1807" s="86" t="s">
        <v>14054</v>
      </c>
      <c r="C1807" s="87" t="s">
        <v>14056</v>
      </c>
      <c r="D1807" s="87" t="s">
        <v>14057</v>
      </c>
      <c r="E1807" s="87" t="s">
        <v>13860</v>
      </c>
      <c r="F1807" s="87" t="s">
        <v>7442</v>
      </c>
      <c r="G1807" s="87" t="s">
        <v>7402</v>
      </c>
      <c r="H1807" s="87" t="s">
        <v>7403</v>
      </c>
      <c r="I1807" s="87" t="str">
        <f>+IFERROR(VLOOKUP($H1807,'[2]NHÂN VIÊN'!$B:$C,2,0),"")</f>
        <v>Hứa Thị Ngọc Thơ</v>
      </c>
      <c r="J1807" s="87" t="str">
        <f t="shared" si="32"/>
        <v>SA</v>
      </c>
      <c r="K1807" s="87" t="s">
        <v>7159</v>
      </c>
      <c r="L1807" s="87" t="s">
        <v>7159</v>
      </c>
      <c r="M1807" s="87" t="str">
        <f>+IFERROR(VLOOKUP($K1807,'[2]NHÂN VIÊN'!$H:$I,2,0),"")</f>
        <v>Dương Thị Kim Hồng</v>
      </c>
      <c r="N1807" s="88" t="s">
        <v>13861</v>
      </c>
      <c r="O1807" s="82"/>
    </row>
    <row r="1808" spans="1:15" hidden="1" x14ac:dyDescent="0.25">
      <c r="A1808" s="87" t="s">
        <v>14059</v>
      </c>
      <c r="B1808" s="86" t="s">
        <v>14058</v>
      </c>
      <c r="C1808" s="87" t="s">
        <v>14060</v>
      </c>
      <c r="D1808" s="87" t="s">
        <v>14061</v>
      </c>
      <c r="E1808" s="87" t="s">
        <v>13860</v>
      </c>
      <c r="F1808" s="87" t="s">
        <v>7925</v>
      </c>
      <c r="G1808" s="87" t="s">
        <v>7402</v>
      </c>
      <c r="H1808" s="87" t="s">
        <v>7418</v>
      </c>
      <c r="I1808" s="87" t="str">
        <f>+IFERROR(VLOOKUP($H1808,'[2]NHÂN VIÊN'!$B:$C,2,0),"")</f>
        <v>Trần Hạo Nhị</v>
      </c>
      <c r="J1808" s="87" t="str">
        <f t="shared" si="32"/>
        <v>SA</v>
      </c>
      <c r="K1808" s="87" t="s">
        <v>7159</v>
      </c>
      <c r="L1808" s="87" t="s">
        <v>7159</v>
      </c>
      <c r="M1808" s="87" t="str">
        <f>+IFERROR(VLOOKUP($K1808,'[2]NHÂN VIÊN'!$H:$I,2,0),"")</f>
        <v>Dương Thị Kim Hồng</v>
      </c>
      <c r="N1808" s="88" t="s">
        <v>13861</v>
      </c>
      <c r="O1808" s="82"/>
    </row>
    <row r="1809" spans="1:15" hidden="1" x14ac:dyDescent="0.25">
      <c r="A1809" s="87" t="s">
        <v>14063</v>
      </c>
      <c r="B1809" s="86" t="s">
        <v>14062</v>
      </c>
      <c r="C1809" s="87" t="s">
        <v>14064</v>
      </c>
      <c r="D1809" s="87" t="s">
        <v>14065</v>
      </c>
      <c r="E1809" s="87" t="s">
        <v>13860</v>
      </c>
      <c r="F1809" s="87" t="s">
        <v>7527</v>
      </c>
      <c r="G1809" s="87" t="s">
        <v>7402</v>
      </c>
      <c r="H1809" s="87" t="s">
        <v>7411</v>
      </c>
      <c r="I1809" s="87" t="str">
        <f>+IFERROR(VLOOKUP($H1809,'[2]NHÂN VIÊN'!$B:$C,2,0),"")</f>
        <v>Nguyễn Văn Vinh</v>
      </c>
      <c r="J1809" s="87" t="str">
        <f t="shared" si="32"/>
        <v>SA</v>
      </c>
      <c r="K1809" s="87" t="s">
        <v>7159</v>
      </c>
      <c r="L1809" s="87" t="s">
        <v>7159</v>
      </c>
      <c r="M1809" s="87" t="str">
        <f>+IFERROR(VLOOKUP($K1809,'[2]NHÂN VIÊN'!$H:$I,2,0),"")</f>
        <v>Dương Thị Kim Hồng</v>
      </c>
      <c r="N1809" s="88" t="s">
        <v>13861</v>
      </c>
      <c r="O1809" s="82"/>
    </row>
    <row r="1810" spans="1:15" hidden="1" x14ac:dyDescent="0.25">
      <c r="A1810" s="87" t="s">
        <v>14067</v>
      </c>
      <c r="B1810" s="86" t="s">
        <v>14066</v>
      </c>
      <c r="C1810" s="87" t="s">
        <v>14068</v>
      </c>
      <c r="D1810" s="87" t="s">
        <v>14069</v>
      </c>
      <c r="E1810" s="87" t="s">
        <v>13860</v>
      </c>
      <c r="F1810" s="87" t="s">
        <v>7472</v>
      </c>
      <c r="G1810" s="87" t="s">
        <v>7402</v>
      </c>
      <c r="H1810" s="87" t="s">
        <v>7436</v>
      </c>
      <c r="I1810" s="87" t="str">
        <f>+IFERROR(VLOOKUP($H1810,'[2]NHÂN VIÊN'!$B:$C,2,0),"")</f>
        <v>Nguyễn Quốc Thái</v>
      </c>
      <c r="J1810" s="87" t="str">
        <f t="shared" si="32"/>
        <v>SA</v>
      </c>
      <c r="K1810" s="87" t="s">
        <v>7159</v>
      </c>
      <c r="L1810" s="87" t="s">
        <v>7159</v>
      </c>
      <c r="M1810" s="87" t="str">
        <f>+IFERROR(VLOOKUP($K1810,'[2]NHÂN VIÊN'!$H:$I,2,0),"")</f>
        <v>Dương Thị Kim Hồng</v>
      </c>
      <c r="N1810" s="88" t="s">
        <v>13861</v>
      </c>
      <c r="O1810" s="82"/>
    </row>
    <row r="1811" spans="1:15" hidden="1" x14ac:dyDescent="0.25">
      <c r="A1811" s="87" t="s">
        <v>14071</v>
      </c>
      <c r="B1811" s="86" t="s">
        <v>14070</v>
      </c>
      <c r="C1811" s="87" t="s">
        <v>14072</v>
      </c>
      <c r="D1811" s="87" t="s">
        <v>14073</v>
      </c>
      <c r="E1811" s="87" t="s">
        <v>13860</v>
      </c>
      <c r="F1811" s="87" t="s">
        <v>7527</v>
      </c>
      <c r="G1811" s="87" t="s">
        <v>7402</v>
      </c>
      <c r="H1811" s="87" t="s">
        <v>7411</v>
      </c>
      <c r="I1811" s="87" t="str">
        <f>+IFERROR(VLOOKUP($H1811,'[2]NHÂN VIÊN'!$B:$C,2,0),"")</f>
        <v>Nguyễn Văn Vinh</v>
      </c>
      <c r="J1811" s="87" t="str">
        <f t="shared" si="32"/>
        <v>SA</v>
      </c>
      <c r="K1811" s="87" t="s">
        <v>7159</v>
      </c>
      <c r="L1811" s="87" t="s">
        <v>7159</v>
      </c>
      <c r="M1811" s="87" t="str">
        <f>+IFERROR(VLOOKUP($K1811,'[2]NHÂN VIÊN'!$H:$I,2,0),"")</f>
        <v>Dương Thị Kim Hồng</v>
      </c>
      <c r="N1811" s="88" t="s">
        <v>13861</v>
      </c>
      <c r="O1811" s="82"/>
    </row>
    <row r="1812" spans="1:15" hidden="1" x14ac:dyDescent="0.25">
      <c r="A1812" s="87" t="s">
        <v>14075</v>
      </c>
      <c r="B1812" s="86" t="s">
        <v>14074</v>
      </c>
      <c r="C1812" s="87" t="s">
        <v>14076</v>
      </c>
      <c r="D1812" s="87" t="s">
        <v>14077</v>
      </c>
      <c r="E1812" s="87" t="s">
        <v>13860</v>
      </c>
      <c r="F1812" s="87" t="s">
        <v>7903</v>
      </c>
      <c r="G1812" s="87" t="s">
        <v>7402</v>
      </c>
      <c r="H1812" s="87" t="s">
        <v>7436</v>
      </c>
      <c r="I1812" s="87" t="str">
        <f>+IFERROR(VLOOKUP($H1812,'[2]NHÂN VIÊN'!$B:$C,2,0),"")</f>
        <v>Nguyễn Quốc Thái</v>
      </c>
      <c r="J1812" s="87" t="str">
        <f t="shared" si="32"/>
        <v>SA</v>
      </c>
      <c r="K1812" s="87" t="s">
        <v>7159</v>
      </c>
      <c r="L1812" s="87" t="s">
        <v>7159</v>
      </c>
      <c r="M1812" s="87" t="str">
        <f>+IFERROR(VLOOKUP($K1812,'[2]NHÂN VIÊN'!$H:$I,2,0),"")</f>
        <v>Dương Thị Kim Hồng</v>
      </c>
      <c r="N1812" s="88" t="s">
        <v>13861</v>
      </c>
      <c r="O1812" s="82"/>
    </row>
    <row r="1813" spans="1:15" hidden="1" x14ac:dyDescent="0.25">
      <c r="A1813" s="87" t="s">
        <v>14079</v>
      </c>
      <c r="B1813" s="86" t="s">
        <v>14078</v>
      </c>
      <c r="C1813" s="87" t="s">
        <v>14080</v>
      </c>
      <c r="D1813" s="87" t="s">
        <v>14081</v>
      </c>
      <c r="E1813" s="87" t="s">
        <v>13860</v>
      </c>
      <c r="F1813" s="87" t="s">
        <v>7903</v>
      </c>
      <c r="G1813" s="87" t="s">
        <v>7402</v>
      </c>
      <c r="H1813" s="87" t="s">
        <v>7436</v>
      </c>
      <c r="I1813" s="87" t="str">
        <f>+IFERROR(VLOOKUP($H1813,'[2]NHÂN VIÊN'!$B:$C,2,0),"")</f>
        <v>Nguyễn Quốc Thái</v>
      </c>
      <c r="J1813" s="87" t="str">
        <f t="shared" si="32"/>
        <v>SA</v>
      </c>
      <c r="K1813" s="87" t="s">
        <v>7159</v>
      </c>
      <c r="L1813" s="87" t="s">
        <v>7159</v>
      </c>
      <c r="M1813" s="87" t="str">
        <f>+IFERROR(VLOOKUP($K1813,'[2]NHÂN VIÊN'!$H:$I,2,0),"")</f>
        <v>Dương Thị Kim Hồng</v>
      </c>
      <c r="N1813" s="88" t="s">
        <v>13861</v>
      </c>
      <c r="O1813" s="82"/>
    </row>
    <row r="1814" spans="1:15" hidden="1" x14ac:dyDescent="0.25">
      <c r="A1814" s="90" t="s">
        <v>14083</v>
      </c>
      <c r="B1814" s="89" t="s">
        <v>14082</v>
      </c>
      <c r="C1814" s="90" t="s">
        <v>14084</v>
      </c>
      <c r="D1814" s="90" t="s">
        <v>14085</v>
      </c>
      <c r="E1814" s="90" t="s">
        <v>13860</v>
      </c>
      <c r="F1814" s="90" t="s">
        <v>7401</v>
      </c>
      <c r="G1814" s="90" t="s">
        <v>7402</v>
      </c>
      <c r="H1814" s="91" t="s">
        <v>7403</v>
      </c>
      <c r="I1814" s="91" t="str">
        <f>+IFERROR(VLOOKUP($H1814,'[2]NHÂN VIÊN'!$B:$C,2,0),"")</f>
        <v>Hứa Thị Ngọc Thơ</v>
      </c>
      <c r="J1814" s="91" t="str">
        <f t="shared" si="32"/>
        <v>SA</v>
      </c>
      <c r="K1814" s="91" t="s">
        <v>7159</v>
      </c>
      <c r="L1814" s="91" t="s">
        <v>7159</v>
      </c>
      <c r="M1814" s="91" t="str">
        <f>+IFERROR(VLOOKUP($K1814,'[2]NHÂN VIÊN'!$H:$I,2,0),"")</f>
        <v>Dương Thị Kim Hồng</v>
      </c>
      <c r="N1814" s="92"/>
      <c r="O1814" s="82"/>
    </row>
    <row r="1815" spans="1:15" hidden="1" x14ac:dyDescent="0.25">
      <c r="A1815" s="90" t="s">
        <v>14087</v>
      </c>
      <c r="B1815" s="89" t="s">
        <v>14086</v>
      </c>
      <c r="C1815" s="90" t="s">
        <v>14088</v>
      </c>
      <c r="D1815" s="90" t="s">
        <v>14089</v>
      </c>
      <c r="E1815" s="90" t="s">
        <v>13860</v>
      </c>
      <c r="F1815" s="90" t="s">
        <v>7938</v>
      </c>
      <c r="G1815" s="90" t="s">
        <v>7402</v>
      </c>
      <c r="H1815" s="91" t="s">
        <v>7436</v>
      </c>
      <c r="I1815" s="91" t="str">
        <f>+IFERROR(VLOOKUP($H1815,'[2]NHÂN VIÊN'!$B:$C,2,0),"")</f>
        <v>Nguyễn Quốc Thái</v>
      </c>
      <c r="J1815" s="91" t="str">
        <f t="shared" si="32"/>
        <v>SA</v>
      </c>
      <c r="K1815" s="91" t="s">
        <v>7159</v>
      </c>
      <c r="L1815" s="91" t="s">
        <v>7159</v>
      </c>
      <c r="M1815" s="91" t="str">
        <f>+IFERROR(VLOOKUP($K1815,'[2]NHÂN VIÊN'!$H:$I,2,0),"")</f>
        <v>Dương Thị Kim Hồng</v>
      </c>
      <c r="N1815" s="92"/>
      <c r="O1815" s="82"/>
    </row>
    <row r="1816" spans="1:15" hidden="1" x14ac:dyDescent="0.25">
      <c r="A1816" s="87" t="s">
        <v>14091</v>
      </c>
      <c r="B1816" s="86" t="s">
        <v>14090</v>
      </c>
      <c r="C1816" s="87" t="s">
        <v>14092</v>
      </c>
      <c r="D1816" s="87" t="s">
        <v>14093</v>
      </c>
      <c r="E1816" s="87" t="s">
        <v>13860</v>
      </c>
      <c r="F1816" s="87" t="s">
        <v>7430</v>
      </c>
      <c r="G1816" s="87" t="s">
        <v>7402</v>
      </c>
      <c r="H1816" s="87" t="s">
        <v>7411</v>
      </c>
      <c r="I1816" s="87" t="str">
        <f>+IFERROR(VLOOKUP($H1816,'[2]NHÂN VIÊN'!$B:$C,2,0),"")</f>
        <v>Nguyễn Văn Vinh</v>
      </c>
      <c r="J1816" s="87" t="str">
        <f t="shared" si="32"/>
        <v>SA</v>
      </c>
      <c r="K1816" s="87" t="s">
        <v>7159</v>
      </c>
      <c r="L1816" s="87" t="s">
        <v>7159</v>
      </c>
      <c r="M1816" s="87" t="str">
        <f>+IFERROR(VLOOKUP($K1816,'[2]NHÂN VIÊN'!$H:$I,2,0),"")</f>
        <v>Dương Thị Kim Hồng</v>
      </c>
      <c r="N1816" s="88" t="s">
        <v>13861</v>
      </c>
      <c r="O1816" s="82"/>
    </row>
    <row r="1817" spans="1:15" hidden="1" x14ac:dyDescent="0.25">
      <c r="A1817" s="87" t="s">
        <v>14095</v>
      </c>
      <c r="B1817" s="86" t="s">
        <v>14094</v>
      </c>
      <c r="C1817" s="87" t="s">
        <v>14096</v>
      </c>
      <c r="D1817" s="87" t="s">
        <v>14097</v>
      </c>
      <c r="E1817" s="87" t="s">
        <v>13860</v>
      </c>
      <c r="F1817" s="87" t="s">
        <v>7925</v>
      </c>
      <c r="G1817" s="87" t="s">
        <v>7402</v>
      </c>
      <c r="H1817" s="87" t="s">
        <v>7418</v>
      </c>
      <c r="I1817" s="87" t="str">
        <f>+IFERROR(VLOOKUP($H1817,'[2]NHÂN VIÊN'!$B:$C,2,0),"")</f>
        <v>Trần Hạo Nhị</v>
      </c>
      <c r="J1817" s="87" t="str">
        <f t="shared" si="32"/>
        <v>SA</v>
      </c>
      <c r="K1817" s="87" t="s">
        <v>7159</v>
      </c>
      <c r="L1817" s="87" t="s">
        <v>7159</v>
      </c>
      <c r="M1817" s="87" t="str">
        <f>+IFERROR(VLOOKUP($K1817,'[2]NHÂN VIÊN'!$H:$I,2,0),"")</f>
        <v>Dương Thị Kim Hồng</v>
      </c>
      <c r="N1817" s="88" t="s">
        <v>13861</v>
      </c>
      <c r="O1817" s="82"/>
    </row>
    <row r="1818" spans="1:15" hidden="1" x14ac:dyDescent="0.25">
      <c r="A1818" s="87" t="s">
        <v>14099</v>
      </c>
      <c r="B1818" s="86" t="s">
        <v>14098</v>
      </c>
      <c r="C1818" s="87" t="s">
        <v>14100</v>
      </c>
      <c r="D1818" s="87" t="s">
        <v>14101</v>
      </c>
      <c r="E1818" s="87" t="s">
        <v>13860</v>
      </c>
      <c r="F1818" s="87" t="s">
        <v>7499</v>
      </c>
      <c r="G1818" s="87" t="s">
        <v>7402</v>
      </c>
      <c r="H1818" s="87" t="s">
        <v>7436</v>
      </c>
      <c r="I1818" s="87" t="str">
        <f>+IFERROR(VLOOKUP($H1818,'[2]NHÂN VIÊN'!$B:$C,2,0),"")</f>
        <v>Nguyễn Quốc Thái</v>
      </c>
      <c r="J1818" s="87" t="str">
        <f t="shared" si="32"/>
        <v>SA</v>
      </c>
      <c r="K1818" s="87" t="s">
        <v>7159</v>
      </c>
      <c r="L1818" s="87" t="s">
        <v>7159</v>
      </c>
      <c r="M1818" s="87" t="str">
        <f>+IFERROR(VLOOKUP($K1818,'[2]NHÂN VIÊN'!$H:$I,2,0),"")</f>
        <v>Dương Thị Kim Hồng</v>
      </c>
      <c r="N1818" s="88" t="s">
        <v>13861</v>
      </c>
      <c r="O1818" s="82"/>
    </row>
    <row r="1819" spans="1:15" hidden="1" x14ac:dyDescent="0.25">
      <c r="A1819" s="87" t="s">
        <v>14103</v>
      </c>
      <c r="B1819" s="86" t="s">
        <v>14102</v>
      </c>
      <c r="C1819" s="87" t="s">
        <v>14104</v>
      </c>
      <c r="D1819" s="87" t="s">
        <v>14105</v>
      </c>
      <c r="E1819" s="87" t="s">
        <v>13860</v>
      </c>
      <c r="F1819" s="87" t="s">
        <v>7490</v>
      </c>
      <c r="G1819" s="87" t="s">
        <v>7402</v>
      </c>
      <c r="H1819" s="87" t="s">
        <v>7418</v>
      </c>
      <c r="I1819" s="87" t="str">
        <f>+IFERROR(VLOOKUP($H1819,'[2]NHÂN VIÊN'!$B:$C,2,0),"")</f>
        <v>Trần Hạo Nhị</v>
      </c>
      <c r="J1819" s="87" t="str">
        <f t="shared" si="32"/>
        <v>SA</v>
      </c>
      <c r="K1819" s="87" t="s">
        <v>7159</v>
      </c>
      <c r="L1819" s="87" t="s">
        <v>7159</v>
      </c>
      <c r="M1819" s="87" t="str">
        <f>+IFERROR(VLOOKUP($K1819,'[2]NHÂN VIÊN'!$H:$I,2,0),"")</f>
        <v>Dương Thị Kim Hồng</v>
      </c>
      <c r="N1819" s="88" t="s">
        <v>13861</v>
      </c>
      <c r="O1819" s="82"/>
    </row>
    <row r="1820" spans="1:15" hidden="1" x14ac:dyDescent="0.25">
      <c r="A1820" s="87" t="s">
        <v>14107</v>
      </c>
      <c r="B1820" s="86" t="s">
        <v>14106</v>
      </c>
      <c r="C1820" s="87" t="s">
        <v>14108</v>
      </c>
      <c r="D1820" s="87" t="s">
        <v>14109</v>
      </c>
      <c r="E1820" s="87" t="s">
        <v>13860</v>
      </c>
      <c r="F1820" s="87" t="s">
        <v>7527</v>
      </c>
      <c r="G1820" s="87" t="s">
        <v>7402</v>
      </c>
      <c r="H1820" s="87" t="s">
        <v>7411</v>
      </c>
      <c r="I1820" s="87" t="str">
        <f>+IFERROR(VLOOKUP($H1820,'[2]NHÂN VIÊN'!$B:$C,2,0),"")</f>
        <v>Nguyễn Văn Vinh</v>
      </c>
      <c r="J1820" s="87" t="str">
        <f t="shared" si="32"/>
        <v>SA</v>
      </c>
      <c r="K1820" s="87" t="s">
        <v>7159</v>
      </c>
      <c r="L1820" s="87" t="s">
        <v>7159</v>
      </c>
      <c r="M1820" s="87" t="str">
        <f>+IFERROR(VLOOKUP($K1820,'[2]NHÂN VIÊN'!$H:$I,2,0),"")</f>
        <v>Dương Thị Kim Hồng</v>
      </c>
      <c r="N1820" s="88" t="s">
        <v>13861</v>
      </c>
      <c r="O1820" s="82"/>
    </row>
    <row r="1821" spans="1:15" hidden="1" x14ac:dyDescent="0.25">
      <c r="A1821" s="87" t="s">
        <v>14111</v>
      </c>
      <c r="B1821" s="86" t="s">
        <v>14110</v>
      </c>
      <c r="C1821" s="87" t="s">
        <v>14112</v>
      </c>
      <c r="D1821" s="87" t="s">
        <v>14113</v>
      </c>
      <c r="E1821" s="87" t="s">
        <v>13860</v>
      </c>
      <c r="F1821" s="87" t="s">
        <v>7527</v>
      </c>
      <c r="G1821" s="87" t="s">
        <v>7402</v>
      </c>
      <c r="H1821" s="87" t="s">
        <v>7411</v>
      </c>
      <c r="I1821" s="87" t="str">
        <f>+IFERROR(VLOOKUP($H1821,'[2]NHÂN VIÊN'!$B:$C,2,0),"")</f>
        <v>Nguyễn Văn Vinh</v>
      </c>
      <c r="J1821" s="87" t="str">
        <f t="shared" si="32"/>
        <v>SA</v>
      </c>
      <c r="K1821" s="87" t="s">
        <v>7159</v>
      </c>
      <c r="L1821" s="87" t="s">
        <v>7159</v>
      </c>
      <c r="M1821" s="87" t="str">
        <f>+IFERROR(VLOOKUP($K1821,'[2]NHÂN VIÊN'!$H:$I,2,0),"")</f>
        <v>Dương Thị Kim Hồng</v>
      </c>
      <c r="N1821" s="88" t="s">
        <v>13861</v>
      </c>
      <c r="O1821" s="82"/>
    </row>
    <row r="1822" spans="1:15" hidden="1" x14ac:dyDescent="0.25">
      <c r="A1822" s="87" t="s">
        <v>14115</v>
      </c>
      <c r="B1822" s="86" t="s">
        <v>14114</v>
      </c>
      <c r="C1822" s="87" t="s">
        <v>14116</v>
      </c>
      <c r="D1822" s="87" t="s">
        <v>14117</v>
      </c>
      <c r="E1822" s="87" t="s">
        <v>13860</v>
      </c>
      <c r="F1822" s="87" t="s">
        <v>7472</v>
      </c>
      <c r="G1822" s="87" t="s">
        <v>7402</v>
      </c>
      <c r="H1822" s="87" t="s">
        <v>7436</v>
      </c>
      <c r="I1822" s="87" t="str">
        <f>+IFERROR(VLOOKUP($H1822,'[2]NHÂN VIÊN'!$B:$C,2,0),"")</f>
        <v>Nguyễn Quốc Thái</v>
      </c>
      <c r="J1822" s="87" t="str">
        <f t="shared" si="32"/>
        <v>SA</v>
      </c>
      <c r="K1822" s="87" t="s">
        <v>7159</v>
      </c>
      <c r="L1822" s="87" t="s">
        <v>7159</v>
      </c>
      <c r="M1822" s="87" t="str">
        <f>+IFERROR(VLOOKUP($K1822,'[2]NHÂN VIÊN'!$H:$I,2,0),"")</f>
        <v>Dương Thị Kim Hồng</v>
      </c>
      <c r="N1822" s="88" t="s">
        <v>13861</v>
      </c>
      <c r="O1822" s="82"/>
    </row>
    <row r="1823" spans="1:15" hidden="1" x14ac:dyDescent="0.25">
      <c r="A1823" s="90" t="s">
        <v>14119</v>
      </c>
      <c r="B1823" s="89" t="s">
        <v>14118</v>
      </c>
      <c r="C1823" s="90" t="s">
        <v>14120</v>
      </c>
      <c r="D1823" s="90" t="s">
        <v>14121</v>
      </c>
      <c r="E1823" s="90" t="s">
        <v>13860</v>
      </c>
      <c r="F1823" s="90" t="s">
        <v>7938</v>
      </c>
      <c r="G1823" s="90" t="s">
        <v>7402</v>
      </c>
      <c r="H1823" s="91" t="s">
        <v>7436</v>
      </c>
      <c r="I1823" s="91" t="str">
        <f>+IFERROR(VLOOKUP($H1823,'[2]NHÂN VIÊN'!$B:$C,2,0),"")</f>
        <v>Nguyễn Quốc Thái</v>
      </c>
      <c r="J1823" s="91" t="str">
        <f t="shared" si="32"/>
        <v>SA</v>
      </c>
      <c r="K1823" s="91" t="s">
        <v>7159</v>
      </c>
      <c r="L1823" s="91" t="s">
        <v>7159</v>
      </c>
      <c r="M1823" s="91" t="str">
        <f>+IFERROR(VLOOKUP($K1823,'[2]NHÂN VIÊN'!$H:$I,2,0),"")</f>
        <v>Dương Thị Kim Hồng</v>
      </c>
      <c r="N1823" s="92"/>
      <c r="O1823" s="82"/>
    </row>
    <row r="1824" spans="1:15" hidden="1" x14ac:dyDescent="0.25">
      <c r="A1824" s="87" t="s">
        <v>14123</v>
      </c>
      <c r="B1824" s="86" t="s">
        <v>14122</v>
      </c>
      <c r="C1824" s="87" t="s">
        <v>14124</v>
      </c>
      <c r="D1824" s="87" t="s">
        <v>14125</v>
      </c>
      <c r="E1824" s="87" t="s">
        <v>13860</v>
      </c>
      <c r="F1824" s="87" t="s">
        <v>9474</v>
      </c>
      <c r="G1824" s="87" t="s">
        <v>7402</v>
      </c>
      <c r="H1824" s="87" t="s">
        <v>7411</v>
      </c>
      <c r="I1824" s="87" t="str">
        <f>+IFERROR(VLOOKUP($H1824,'[2]NHÂN VIÊN'!$B:$C,2,0),"")</f>
        <v>Nguyễn Văn Vinh</v>
      </c>
      <c r="J1824" s="87" t="str">
        <f t="shared" si="32"/>
        <v>SA</v>
      </c>
      <c r="K1824" s="87" t="s">
        <v>7159</v>
      </c>
      <c r="L1824" s="87" t="s">
        <v>7159</v>
      </c>
      <c r="M1824" s="87" t="str">
        <f>+IFERROR(VLOOKUP($K1824,'[2]NHÂN VIÊN'!$H:$I,2,0),"")</f>
        <v>Dương Thị Kim Hồng</v>
      </c>
      <c r="N1824" s="88" t="s">
        <v>13861</v>
      </c>
      <c r="O1824" s="82"/>
    </row>
    <row r="1825" spans="1:15" hidden="1" x14ac:dyDescent="0.25">
      <c r="A1825" s="87" t="s">
        <v>14127</v>
      </c>
      <c r="B1825" s="86" t="s">
        <v>14126</v>
      </c>
      <c r="C1825" s="87" t="s">
        <v>14128</v>
      </c>
      <c r="D1825" s="87" t="s">
        <v>14129</v>
      </c>
      <c r="E1825" s="87" t="s">
        <v>13860</v>
      </c>
      <c r="F1825" s="87" t="s">
        <v>7519</v>
      </c>
      <c r="G1825" s="87" t="s">
        <v>7402</v>
      </c>
      <c r="H1825" s="87" t="s">
        <v>7418</v>
      </c>
      <c r="I1825" s="87" t="str">
        <f>+IFERROR(VLOOKUP($H1825,'[2]NHÂN VIÊN'!$B:$C,2,0),"")</f>
        <v>Trần Hạo Nhị</v>
      </c>
      <c r="J1825" s="87" t="str">
        <f t="shared" si="32"/>
        <v>SA</v>
      </c>
      <c r="K1825" s="87" t="s">
        <v>7159</v>
      </c>
      <c r="L1825" s="87" t="s">
        <v>7159</v>
      </c>
      <c r="M1825" s="87" t="str">
        <f>+IFERROR(VLOOKUP($K1825,'[2]NHÂN VIÊN'!$H:$I,2,0),"")</f>
        <v>Dương Thị Kim Hồng</v>
      </c>
      <c r="N1825" s="88" t="s">
        <v>13861</v>
      </c>
      <c r="O1825" s="82"/>
    </row>
    <row r="1826" spans="1:15" hidden="1" x14ac:dyDescent="0.25">
      <c r="A1826" s="90" t="s">
        <v>14131</v>
      </c>
      <c r="B1826" s="89" t="s">
        <v>14130</v>
      </c>
      <c r="C1826" s="90" t="s">
        <v>14132</v>
      </c>
      <c r="D1826" s="90" t="s">
        <v>14133</v>
      </c>
      <c r="E1826" s="90" t="s">
        <v>13860</v>
      </c>
      <c r="F1826" s="90" t="s">
        <v>7435</v>
      </c>
      <c r="G1826" s="90" t="s">
        <v>7402</v>
      </c>
      <c r="H1826" s="91" t="s">
        <v>7436</v>
      </c>
      <c r="I1826" s="91" t="str">
        <f>+IFERROR(VLOOKUP($H1826,'[2]NHÂN VIÊN'!$B:$C,2,0),"")</f>
        <v>Nguyễn Quốc Thái</v>
      </c>
      <c r="J1826" s="91" t="str">
        <f t="shared" si="32"/>
        <v>SA</v>
      </c>
      <c r="K1826" s="91" t="s">
        <v>7159</v>
      </c>
      <c r="L1826" s="91" t="s">
        <v>7159</v>
      </c>
      <c r="M1826" s="91" t="str">
        <f>+IFERROR(VLOOKUP($K1826,'[2]NHÂN VIÊN'!$H:$I,2,0),"")</f>
        <v>Dương Thị Kim Hồng</v>
      </c>
      <c r="N1826" s="92"/>
      <c r="O1826" s="82"/>
    </row>
    <row r="1827" spans="1:15" hidden="1" x14ac:dyDescent="0.25">
      <c r="A1827" s="87" t="s">
        <v>14135</v>
      </c>
      <c r="B1827" s="86" t="s">
        <v>14134</v>
      </c>
      <c r="C1827" s="87" t="s">
        <v>14136</v>
      </c>
      <c r="D1827" s="87" t="s">
        <v>14137</v>
      </c>
      <c r="E1827" s="87" t="s">
        <v>13860</v>
      </c>
      <c r="F1827" s="87" t="s">
        <v>7519</v>
      </c>
      <c r="G1827" s="87" t="s">
        <v>7402</v>
      </c>
      <c r="H1827" s="87" t="s">
        <v>7418</v>
      </c>
      <c r="I1827" s="87" t="str">
        <f>+IFERROR(VLOOKUP($H1827,'[2]NHÂN VIÊN'!$B:$C,2,0),"")</f>
        <v>Trần Hạo Nhị</v>
      </c>
      <c r="J1827" s="87" t="str">
        <f t="shared" si="32"/>
        <v>SA</v>
      </c>
      <c r="K1827" s="87" t="s">
        <v>7159</v>
      </c>
      <c r="L1827" s="87" t="s">
        <v>7159</v>
      </c>
      <c r="M1827" s="87" t="str">
        <f>+IFERROR(VLOOKUP($K1827,'[2]NHÂN VIÊN'!$H:$I,2,0),"")</f>
        <v>Dương Thị Kim Hồng</v>
      </c>
      <c r="N1827" s="88" t="s">
        <v>13861</v>
      </c>
      <c r="O1827" s="82"/>
    </row>
    <row r="1828" spans="1:15" hidden="1" x14ac:dyDescent="0.25">
      <c r="A1828" s="90" t="s">
        <v>14139</v>
      </c>
      <c r="B1828" s="89" t="s">
        <v>14138</v>
      </c>
      <c r="C1828" s="90" t="s">
        <v>14140</v>
      </c>
      <c r="D1828" s="90" t="s">
        <v>14141</v>
      </c>
      <c r="E1828" s="90" t="s">
        <v>13860</v>
      </c>
      <c r="F1828" s="90" t="s">
        <v>7417</v>
      </c>
      <c r="G1828" s="90" t="s">
        <v>7402</v>
      </c>
      <c r="H1828" s="91" t="s">
        <v>7418</v>
      </c>
      <c r="I1828" s="91" t="str">
        <f>+IFERROR(VLOOKUP($H1828,'[2]NHÂN VIÊN'!$B:$C,2,0),"")</f>
        <v>Trần Hạo Nhị</v>
      </c>
      <c r="J1828" s="91" t="str">
        <f t="shared" si="32"/>
        <v>SA</v>
      </c>
      <c r="K1828" s="91" t="s">
        <v>7159</v>
      </c>
      <c r="L1828" s="91" t="s">
        <v>7159</v>
      </c>
      <c r="M1828" s="91" t="str">
        <f>+IFERROR(VLOOKUP($K1828,'[2]NHÂN VIÊN'!$H:$I,2,0),"")</f>
        <v>Dương Thị Kim Hồng</v>
      </c>
      <c r="N1828" s="92"/>
      <c r="O1828" s="82"/>
    </row>
    <row r="1829" spans="1:15" hidden="1" x14ac:dyDescent="0.25">
      <c r="A1829" s="87" t="s">
        <v>14143</v>
      </c>
      <c r="B1829" s="86" t="s">
        <v>14142</v>
      </c>
      <c r="C1829" s="87" t="s">
        <v>14144</v>
      </c>
      <c r="D1829" s="87" t="s">
        <v>14145</v>
      </c>
      <c r="E1829" s="87" t="s">
        <v>13860</v>
      </c>
      <c r="F1829" s="87" t="s">
        <v>7490</v>
      </c>
      <c r="G1829" s="87" t="s">
        <v>7402</v>
      </c>
      <c r="H1829" s="87" t="s">
        <v>7418</v>
      </c>
      <c r="I1829" s="87" t="str">
        <f>+IFERROR(VLOOKUP($H1829,'[2]NHÂN VIÊN'!$B:$C,2,0),"")</f>
        <v>Trần Hạo Nhị</v>
      </c>
      <c r="J1829" s="87" t="str">
        <f t="shared" si="32"/>
        <v>SA</v>
      </c>
      <c r="K1829" s="87" t="s">
        <v>7159</v>
      </c>
      <c r="L1829" s="87" t="s">
        <v>7159</v>
      </c>
      <c r="M1829" s="87" t="str">
        <f>+IFERROR(VLOOKUP($K1829,'[2]NHÂN VIÊN'!$H:$I,2,0),"")</f>
        <v>Dương Thị Kim Hồng</v>
      </c>
      <c r="N1829" s="88" t="s">
        <v>13861</v>
      </c>
      <c r="O1829" s="82"/>
    </row>
    <row r="1830" spans="1:15" hidden="1" x14ac:dyDescent="0.25">
      <c r="A1830" s="90" t="s">
        <v>14147</v>
      </c>
      <c r="B1830" s="89" t="s">
        <v>14146</v>
      </c>
      <c r="C1830" s="90" t="s">
        <v>14148</v>
      </c>
      <c r="D1830" s="90" t="s">
        <v>14149</v>
      </c>
      <c r="E1830" s="90" t="s">
        <v>13860</v>
      </c>
      <c r="F1830" s="90" t="s">
        <v>7513</v>
      </c>
      <c r="G1830" s="90" t="s">
        <v>7402</v>
      </c>
      <c r="H1830" s="91" t="s">
        <v>7418</v>
      </c>
      <c r="I1830" s="91" t="str">
        <f>+IFERROR(VLOOKUP($H1830,'[2]NHÂN VIÊN'!$B:$C,2,0),"")</f>
        <v>Trần Hạo Nhị</v>
      </c>
      <c r="J1830" s="91" t="str">
        <f t="shared" si="32"/>
        <v>SA</v>
      </c>
      <c r="K1830" s="91" t="s">
        <v>7159</v>
      </c>
      <c r="L1830" s="91" t="s">
        <v>7159</v>
      </c>
      <c r="M1830" s="91" t="str">
        <f>+IFERROR(VLOOKUP($K1830,'[2]NHÂN VIÊN'!$H:$I,2,0),"")</f>
        <v>Dương Thị Kim Hồng</v>
      </c>
      <c r="N1830" s="92"/>
      <c r="O1830" s="82"/>
    </row>
    <row r="1831" spans="1:15" hidden="1" x14ac:dyDescent="0.25">
      <c r="A1831" s="87" t="s">
        <v>14151</v>
      </c>
      <c r="B1831" s="86" t="s">
        <v>14150</v>
      </c>
      <c r="C1831" s="87" t="s">
        <v>14152</v>
      </c>
      <c r="D1831" s="87" t="s">
        <v>14153</v>
      </c>
      <c r="E1831" s="87" t="s">
        <v>13860</v>
      </c>
      <c r="F1831" s="87" t="s">
        <v>7417</v>
      </c>
      <c r="G1831" s="87" t="s">
        <v>7402</v>
      </c>
      <c r="H1831" s="87" t="s">
        <v>7418</v>
      </c>
      <c r="I1831" s="87" t="str">
        <f>+IFERROR(VLOOKUP($H1831,'[2]NHÂN VIÊN'!$B:$C,2,0),"")</f>
        <v>Trần Hạo Nhị</v>
      </c>
      <c r="J1831" s="87" t="str">
        <f t="shared" si="32"/>
        <v>SA</v>
      </c>
      <c r="K1831" s="87" t="s">
        <v>7159</v>
      </c>
      <c r="L1831" s="87" t="s">
        <v>7159</v>
      </c>
      <c r="M1831" s="87" t="str">
        <f>+IFERROR(VLOOKUP($K1831,'[2]NHÂN VIÊN'!$H:$I,2,0),"")</f>
        <v>Dương Thị Kim Hồng</v>
      </c>
      <c r="N1831" s="88" t="s">
        <v>13861</v>
      </c>
      <c r="O1831" s="82"/>
    </row>
    <row r="1832" spans="1:15" hidden="1" x14ac:dyDescent="0.25">
      <c r="A1832" s="87" t="s">
        <v>14155</v>
      </c>
      <c r="B1832" s="86" t="s">
        <v>14154</v>
      </c>
      <c r="C1832" s="87" t="s">
        <v>14156</v>
      </c>
      <c r="D1832" s="87" t="s">
        <v>14157</v>
      </c>
      <c r="E1832" s="87" t="s">
        <v>13860</v>
      </c>
      <c r="F1832" s="87" t="s">
        <v>7442</v>
      </c>
      <c r="G1832" s="87" t="s">
        <v>7402</v>
      </c>
      <c r="H1832" s="87" t="s">
        <v>7403</v>
      </c>
      <c r="I1832" s="87" t="str">
        <f>+IFERROR(VLOOKUP($H1832,'[2]NHÂN VIÊN'!$B:$C,2,0),"")</f>
        <v>Hứa Thị Ngọc Thơ</v>
      </c>
      <c r="J1832" s="87" t="str">
        <f t="shared" si="32"/>
        <v>SA</v>
      </c>
      <c r="K1832" s="87" t="s">
        <v>7159</v>
      </c>
      <c r="L1832" s="87" t="s">
        <v>7159</v>
      </c>
      <c r="M1832" s="87" t="str">
        <f>+IFERROR(VLOOKUP($K1832,'[2]NHÂN VIÊN'!$H:$I,2,0),"")</f>
        <v>Dương Thị Kim Hồng</v>
      </c>
      <c r="N1832" s="88" t="s">
        <v>13861</v>
      </c>
      <c r="O1832" s="82"/>
    </row>
    <row r="1833" spans="1:15" hidden="1" x14ac:dyDescent="0.25">
      <c r="A1833" s="87" t="s">
        <v>14159</v>
      </c>
      <c r="B1833" s="86" t="s">
        <v>14158</v>
      </c>
      <c r="C1833" s="87" t="s">
        <v>14160</v>
      </c>
      <c r="D1833" s="87" t="s">
        <v>14161</v>
      </c>
      <c r="E1833" s="87" t="s">
        <v>13860</v>
      </c>
      <c r="F1833" s="87" t="s">
        <v>7499</v>
      </c>
      <c r="G1833" s="87" t="s">
        <v>7402</v>
      </c>
      <c r="H1833" s="87" t="s">
        <v>7436</v>
      </c>
      <c r="I1833" s="87" t="str">
        <f>+IFERROR(VLOOKUP($H1833,'[2]NHÂN VIÊN'!$B:$C,2,0),"")</f>
        <v>Nguyễn Quốc Thái</v>
      </c>
      <c r="J1833" s="87" t="str">
        <f t="shared" si="32"/>
        <v>SA</v>
      </c>
      <c r="K1833" s="87" t="s">
        <v>7159</v>
      </c>
      <c r="L1833" s="87" t="s">
        <v>7159</v>
      </c>
      <c r="M1833" s="87" t="str">
        <f>+IFERROR(VLOOKUP($K1833,'[2]NHÂN VIÊN'!$H:$I,2,0),"")</f>
        <v>Dương Thị Kim Hồng</v>
      </c>
      <c r="N1833" s="88" t="s">
        <v>13861</v>
      </c>
      <c r="O1833" s="82"/>
    </row>
    <row r="1834" spans="1:15" hidden="1" x14ac:dyDescent="0.25">
      <c r="A1834" s="87" t="s">
        <v>14163</v>
      </c>
      <c r="B1834" s="86" t="s">
        <v>14162</v>
      </c>
      <c r="C1834" s="87" t="s">
        <v>14164</v>
      </c>
      <c r="D1834" s="87" t="s">
        <v>14165</v>
      </c>
      <c r="E1834" s="87" t="s">
        <v>13860</v>
      </c>
      <c r="F1834" s="87" t="s">
        <v>7938</v>
      </c>
      <c r="G1834" s="87" t="s">
        <v>7402</v>
      </c>
      <c r="H1834" s="87" t="s">
        <v>7436</v>
      </c>
      <c r="I1834" s="87" t="str">
        <f>+IFERROR(VLOOKUP($H1834,'[2]NHÂN VIÊN'!$B:$C,2,0),"")</f>
        <v>Nguyễn Quốc Thái</v>
      </c>
      <c r="J1834" s="87" t="str">
        <f t="shared" si="32"/>
        <v>SA</v>
      </c>
      <c r="K1834" s="87" t="s">
        <v>7159</v>
      </c>
      <c r="L1834" s="87" t="s">
        <v>7159</v>
      </c>
      <c r="M1834" s="87" t="str">
        <f>+IFERROR(VLOOKUP($K1834,'[2]NHÂN VIÊN'!$H:$I,2,0),"")</f>
        <v>Dương Thị Kim Hồng</v>
      </c>
      <c r="N1834" s="88" t="s">
        <v>13861</v>
      </c>
      <c r="O1834" s="82"/>
    </row>
    <row r="1835" spans="1:15" hidden="1" x14ac:dyDescent="0.25">
      <c r="A1835" s="87" t="s">
        <v>14167</v>
      </c>
      <c r="B1835" s="86" t="s">
        <v>14166</v>
      </c>
      <c r="C1835" s="87" t="s">
        <v>14168</v>
      </c>
      <c r="D1835" s="87" t="s">
        <v>14169</v>
      </c>
      <c r="E1835" s="87" t="s">
        <v>13860</v>
      </c>
      <c r="F1835" s="87" t="s">
        <v>7472</v>
      </c>
      <c r="G1835" s="87" t="s">
        <v>7402</v>
      </c>
      <c r="H1835" s="87" t="s">
        <v>7436</v>
      </c>
      <c r="I1835" s="87" t="str">
        <f>+IFERROR(VLOOKUP($H1835,'[2]NHÂN VIÊN'!$B:$C,2,0),"")</f>
        <v>Nguyễn Quốc Thái</v>
      </c>
      <c r="J1835" s="87" t="str">
        <f t="shared" si="32"/>
        <v>SA</v>
      </c>
      <c r="K1835" s="87" t="s">
        <v>7159</v>
      </c>
      <c r="L1835" s="87" t="s">
        <v>7159</v>
      </c>
      <c r="M1835" s="87" t="str">
        <f>+IFERROR(VLOOKUP($K1835,'[2]NHÂN VIÊN'!$H:$I,2,0),"")</f>
        <v>Dương Thị Kim Hồng</v>
      </c>
      <c r="N1835" s="88" t="s">
        <v>13861</v>
      </c>
      <c r="O1835" s="82"/>
    </row>
    <row r="1836" spans="1:15" hidden="1" x14ac:dyDescent="0.25">
      <c r="A1836" s="87" t="s">
        <v>14171</v>
      </c>
      <c r="B1836" s="86" t="s">
        <v>14170</v>
      </c>
      <c r="C1836" s="87" t="s">
        <v>14172</v>
      </c>
      <c r="D1836" s="87" t="s">
        <v>14173</v>
      </c>
      <c r="E1836" s="87" t="s">
        <v>13860</v>
      </c>
      <c r="F1836" s="87" t="s">
        <v>7519</v>
      </c>
      <c r="G1836" s="87" t="s">
        <v>7402</v>
      </c>
      <c r="H1836" s="87" t="s">
        <v>7418</v>
      </c>
      <c r="I1836" s="87" t="str">
        <f>+IFERROR(VLOOKUP($H1836,'[2]NHÂN VIÊN'!$B:$C,2,0),"")</f>
        <v>Trần Hạo Nhị</v>
      </c>
      <c r="J1836" s="87" t="str">
        <f t="shared" si="32"/>
        <v>SA</v>
      </c>
      <c r="K1836" s="87" t="s">
        <v>7159</v>
      </c>
      <c r="L1836" s="87" t="s">
        <v>7159</v>
      </c>
      <c r="M1836" s="87" t="str">
        <f>+IFERROR(VLOOKUP($K1836,'[2]NHÂN VIÊN'!$H:$I,2,0),"")</f>
        <v>Dương Thị Kim Hồng</v>
      </c>
      <c r="N1836" s="88" t="s">
        <v>13861</v>
      </c>
      <c r="O1836" s="82"/>
    </row>
    <row r="1837" spans="1:15" hidden="1" x14ac:dyDescent="0.25">
      <c r="A1837" s="90" t="s">
        <v>14175</v>
      </c>
      <c r="B1837" s="89" t="s">
        <v>14174</v>
      </c>
      <c r="C1837" s="90" t="s">
        <v>14176</v>
      </c>
      <c r="D1837" s="90" t="s">
        <v>14177</v>
      </c>
      <c r="E1837" s="90" t="s">
        <v>13860</v>
      </c>
      <c r="F1837" s="90" t="s">
        <v>7903</v>
      </c>
      <c r="G1837" s="90" t="s">
        <v>7402</v>
      </c>
      <c r="H1837" s="91" t="s">
        <v>7436</v>
      </c>
      <c r="I1837" s="91" t="str">
        <f>+IFERROR(VLOOKUP($H1837,'[2]NHÂN VIÊN'!$B:$C,2,0),"")</f>
        <v>Nguyễn Quốc Thái</v>
      </c>
      <c r="J1837" s="91" t="str">
        <f t="shared" si="32"/>
        <v>SA</v>
      </c>
      <c r="K1837" s="91" t="s">
        <v>7159</v>
      </c>
      <c r="L1837" s="91" t="s">
        <v>7159</v>
      </c>
      <c r="M1837" s="91" t="str">
        <f>+IFERROR(VLOOKUP($K1837,'[2]NHÂN VIÊN'!$H:$I,2,0),"")</f>
        <v>Dương Thị Kim Hồng</v>
      </c>
      <c r="N1837" s="92"/>
      <c r="O1837" s="82"/>
    </row>
    <row r="1838" spans="1:15" hidden="1" x14ac:dyDescent="0.25">
      <c r="A1838" s="87" t="s">
        <v>14179</v>
      </c>
      <c r="B1838" s="86" t="s">
        <v>14178</v>
      </c>
      <c r="C1838" s="87" t="s">
        <v>14180</v>
      </c>
      <c r="D1838" s="87" t="s">
        <v>14181</v>
      </c>
      <c r="E1838" s="87" t="s">
        <v>13860</v>
      </c>
      <c r="F1838" s="87" t="s">
        <v>7490</v>
      </c>
      <c r="G1838" s="87" t="s">
        <v>7402</v>
      </c>
      <c r="H1838" s="87" t="s">
        <v>7418</v>
      </c>
      <c r="I1838" s="87" t="str">
        <f>+IFERROR(VLOOKUP($H1838,'[2]NHÂN VIÊN'!$B:$C,2,0),"")</f>
        <v>Trần Hạo Nhị</v>
      </c>
      <c r="J1838" s="87" t="str">
        <f t="shared" si="32"/>
        <v>SA</v>
      </c>
      <c r="K1838" s="87" t="s">
        <v>7159</v>
      </c>
      <c r="L1838" s="87" t="s">
        <v>7159</v>
      </c>
      <c r="M1838" s="87" t="str">
        <f>+IFERROR(VLOOKUP($K1838,'[2]NHÂN VIÊN'!$H:$I,2,0),"")</f>
        <v>Dương Thị Kim Hồng</v>
      </c>
      <c r="N1838" s="88" t="s">
        <v>13861</v>
      </c>
      <c r="O1838" s="82"/>
    </row>
    <row r="1839" spans="1:15" hidden="1" x14ac:dyDescent="0.25">
      <c r="A1839" s="87" t="s">
        <v>14183</v>
      </c>
      <c r="B1839" s="86" t="s">
        <v>14182</v>
      </c>
      <c r="C1839" s="87" t="s">
        <v>14184</v>
      </c>
      <c r="D1839" s="87" t="s">
        <v>14185</v>
      </c>
      <c r="E1839" s="87" t="s">
        <v>13860</v>
      </c>
      <c r="F1839" s="87" t="s">
        <v>7435</v>
      </c>
      <c r="G1839" s="87" t="s">
        <v>7402</v>
      </c>
      <c r="H1839" s="87" t="s">
        <v>7436</v>
      </c>
      <c r="I1839" s="87" t="str">
        <f>+IFERROR(VLOOKUP($H1839,'[2]NHÂN VIÊN'!$B:$C,2,0),"")</f>
        <v>Nguyễn Quốc Thái</v>
      </c>
      <c r="J1839" s="87" t="str">
        <f t="shared" si="32"/>
        <v>SA</v>
      </c>
      <c r="K1839" s="87" t="s">
        <v>7159</v>
      </c>
      <c r="L1839" s="87" t="s">
        <v>7159</v>
      </c>
      <c r="M1839" s="87" t="str">
        <f>+IFERROR(VLOOKUP($K1839,'[2]NHÂN VIÊN'!$H:$I,2,0),"")</f>
        <v>Dương Thị Kim Hồng</v>
      </c>
      <c r="N1839" s="88" t="s">
        <v>13861</v>
      </c>
      <c r="O1839" s="82"/>
    </row>
    <row r="1840" spans="1:15" hidden="1" x14ac:dyDescent="0.25">
      <c r="A1840" s="87" t="s">
        <v>14187</v>
      </c>
      <c r="B1840" s="86" t="s">
        <v>14186</v>
      </c>
      <c r="C1840" s="87" t="s">
        <v>14188</v>
      </c>
      <c r="D1840" s="87" t="s">
        <v>14189</v>
      </c>
      <c r="E1840" s="87" t="s">
        <v>13860</v>
      </c>
      <c r="F1840" s="87" t="s">
        <v>7519</v>
      </c>
      <c r="G1840" s="87" t="s">
        <v>7402</v>
      </c>
      <c r="H1840" s="87" t="s">
        <v>7418</v>
      </c>
      <c r="I1840" s="87" t="str">
        <f>+IFERROR(VLOOKUP($H1840,'[2]NHÂN VIÊN'!$B:$C,2,0),"")</f>
        <v>Trần Hạo Nhị</v>
      </c>
      <c r="J1840" s="87" t="str">
        <f t="shared" si="32"/>
        <v>SA</v>
      </c>
      <c r="K1840" s="87" t="s">
        <v>7159</v>
      </c>
      <c r="L1840" s="87" t="s">
        <v>7159</v>
      </c>
      <c r="M1840" s="87" t="str">
        <f>+IFERROR(VLOOKUP($K1840,'[2]NHÂN VIÊN'!$H:$I,2,0),"")</f>
        <v>Dương Thị Kim Hồng</v>
      </c>
      <c r="N1840" s="88" t="s">
        <v>13861</v>
      </c>
      <c r="O1840" s="82"/>
    </row>
    <row r="1841" spans="1:15" hidden="1" x14ac:dyDescent="0.25">
      <c r="A1841" s="90" t="s">
        <v>14191</v>
      </c>
      <c r="B1841" s="89" t="s">
        <v>14190</v>
      </c>
      <c r="C1841" s="90" t="s">
        <v>14192</v>
      </c>
      <c r="D1841" s="90" t="s">
        <v>14193</v>
      </c>
      <c r="E1841" s="90" t="s">
        <v>13860</v>
      </c>
      <c r="F1841" s="90" t="s">
        <v>7690</v>
      </c>
      <c r="G1841" s="90" t="s">
        <v>7402</v>
      </c>
      <c r="H1841" s="91" t="s">
        <v>7418</v>
      </c>
      <c r="I1841" s="91" t="str">
        <f>+IFERROR(VLOOKUP($H1841,'[2]NHÂN VIÊN'!$B:$C,2,0),"")</f>
        <v>Trần Hạo Nhị</v>
      </c>
      <c r="J1841" s="91" t="str">
        <f t="shared" si="32"/>
        <v>SA</v>
      </c>
      <c r="K1841" s="91" t="s">
        <v>7159</v>
      </c>
      <c r="L1841" s="91" t="s">
        <v>7159</v>
      </c>
      <c r="M1841" s="91" t="str">
        <f>+IFERROR(VLOOKUP($K1841,'[2]NHÂN VIÊN'!$H:$I,2,0),"")</f>
        <v>Dương Thị Kim Hồng</v>
      </c>
      <c r="N1841" s="92"/>
      <c r="O1841" s="82"/>
    </row>
    <row r="1842" spans="1:15" hidden="1" x14ac:dyDescent="0.25">
      <c r="A1842" s="90" t="s">
        <v>14195</v>
      </c>
      <c r="B1842" s="89" t="s">
        <v>14194</v>
      </c>
      <c r="C1842" s="90" t="s">
        <v>14196</v>
      </c>
      <c r="D1842" s="90" t="s">
        <v>14197</v>
      </c>
      <c r="E1842" s="90" t="s">
        <v>13860</v>
      </c>
      <c r="F1842" s="90" t="s">
        <v>7925</v>
      </c>
      <c r="G1842" s="90" t="s">
        <v>7402</v>
      </c>
      <c r="H1842" s="91" t="s">
        <v>7418</v>
      </c>
      <c r="I1842" s="91" t="str">
        <f>+IFERROR(VLOOKUP($H1842,'[2]NHÂN VIÊN'!$B:$C,2,0),"")</f>
        <v>Trần Hạo Nhị</v>
      </c>
      <c r="J1842" s="91" t="str">
        <f t="shared" si="32"/>
        <v>SA</v>
      </c>
      <c r="K1842" s="91" t="s">
        <v>7159</v>
      </c>
      <c r="L1842" s="91" t="s">
        <v>7159</v>
      </c>
      <c r="M1842" s="91" t="str">
        <f>+IFERROR(VLOOKUP($K1842,'[2]NHÂN VIÊN'!$H:$I,2,0),"")</f>
        <v>Dương Thị Kim Hồng</v>
      </c>
      <c r="N1842" s="92"/>
      <c r="O1842" s="82"/>
    </row>
    <row r="1843" spans="1:15" hidden="1" x14ac:dyDescent="0.25">
      <c r="A1843" s="87" t="s">
        <v>14199</v>
      </c>
      <c r="B1843" s="86" t="s">
        <v>14198</v>
      </c>
      <c r="C1843" s="87" t="s">
        <v>14200</v>
      </c>
      <c r="D1843" s="87" t="s">
        <v>14201</v>
      </c>
      <c r="E1843" s="87" t="s">
        <v>13860</v>
      </c>
      <c r="F1843" s="87" t="s">
        <v>7519</v>
      </c>
      <c r="G1843" s="87" t="s">
        <v>7402</v>
      </c>
      <c r="H1843" s="87" t="s">
        <v>7418</v>
      </c>
      <c r="I1843" s="87" t="str">
        <f>+IFERROR(VLOOKUP($H1843,'[2]NHÂN VIÊN'!$B:$C,2,0),"")</f>
        <v>Trần Hạo Nhị</v>
      </c>
      <c r="J1843" s="87" t="str">
        <f t="shared" si="32"/>
        <v>SA</v>
      </c>
      <c r="K1843" s="87" t="s">
        <v>7159</v>
      </c>
      <c r="L1843" s="87" t="s">
        <v>7159</v>
      </c>
      <c r="M1843" s="87" t="str">
        <f>+IFERROR(VLOOKUP($K1843,'[2]NHÂN VIÊN'!$H:$I,2,0),"")</f>
        <v>Dương Thị Kim Hồng</v>
      </c>
      <c r="N1843" s="88" t="s">
        <v>13861</v>
      </c>
      <c r="O1843" s="82"/>
    </row>
    <row r="1844" spans="1:15" hidden="1" x14ac:dyDescent="0.25">
      <c r="A1844" s="90" t="s">
        <v>14203</v>
      </c>
      <c r="B1844" s="89" t="s">
        <v>14202</v>
      </c>
      <c r="C1844" s="90" t="s">
        <v>14204</v>
      </c>
      <c r="D1844" s="90" t="s">
        <v>14205</v>
      </c>
      <c r="E1844" s="90" t="s">
        <v>13860</v>
      </c>
      <c r="F1844" s="90" t="s">
        <v>7690</v>
      </c>
      <c r="G1844" s="90" t="s">
        <v>7402</v>
      </c>
      <c r="H1844" s="91" t="s">
        <v>7418</v>
      </c>
      <c r="I1844" s="91" t="str">
        <f>+IFERROR(VLOOKUP($H1844,'[2]NHÂN VIÊN'!$B:$C,2,0),"")</f>
        <v>Trần Hạo Nhị</v>
      </c>
      <c r="J1844" s="91" t="str">
        <f t="shared" si="32"/>
        <v>SA</v>
      </c>
      <c r="K1844" s="91" t="s">
        <v>7159</v>
      </c>
      <c r="L1844" s="91" t="s">
        <v>7159</v>
      </c>
      <c r="M1844" s="91" t="str">
        <f>+IFERROR(VLOOKUP($K1844,'[2]NHÂN VIÊN'!$H:$I,2,0),"")</f>
        <v>Dương Thị Kim Hồng</v>
      </c>
      <c r="N1844" s="92"/>
      <c r="O1844" s="82"/>
    </row>
    <row r="1845" spans="1:15" hidden="1" x14ac:dyDescent="0.25">
      <c r="A1845" s="87" t="s">
        <v>14207</v>
      </c>
      <c r="B1845" s="86" t="s">
        <v>14206</v>
      </c>
      <c r="C1845" s="87" t="s">
        <v>14208</v>
      </c>
      <c r="D1845" s="87" t="s">
        <v>14209</v>
      </c>
      <c r="E1845" s="87" t="s">
        <v>13860</v>
      </c>
      <c r="F1845" s="87" t="s">
        <v>7485</v>
      </c>
      <c r="G1845" s="87" t="s">
        <v>7402</v>
      </c>
      <c r="H1845" s="87" t="s">
        <v>7411</v>
      </c>
      <c r="I1845" s="87" t="str">
        <f>+IFERROR(VLOOKUP($H1845,'[2]NHÂN VIÊN'!$B:$C,2,0),"")</f>
        <v>Nguyễn Văn Vinh</v>
      </c>
      <c r="J1845" s="87" t="str">
        <f t="shared" si="32"/>
        <v>SA</v>
      </c>
      <c r="K1845" s="87" t="s">
        <v>7159</v>
      </c>
      <c r="L1845" s="87" t="s">
        <v>7159</v>
      </c>
      <c r="M1845" s="87" t="str">
        <f>+IFERROR(VLOOKUP($K1845,'[2]NHÂN VIÊN'!$H:$I,2,0),"")</f>
        <v>Dương Thị Kim Hồng</v>
      </c>
      <c r="N1845" s="88" t="s">
        <v>13861</v>
      </c>
      <c r="O1845" s="82"/>
    </row>
    <row r="1846" spans="1:15" hidden="1" x14ac:dyDescent="0.25">
      <c r="A1846" s="90" t="s">
        <v>14211</v>
      </c>
      <c r="B1846" s="89" t="s">
        <v>14210</v>
      </c>
      <c r="C1846" s="90" t="s">
        <v>14212</v>
      </c>
      <c r="D1846" s="90" t="s">
        <v>14213</v>
      </c>
      <c r="E1846" s="90" t="s">
        <v>13860</v>
      </c>
      <c r="F1846" s="90" t="s">
        <v>7925</v>
      </c>
      <c r="G1846" s="90" t="s">
        <v>7402</v>
      </c>
      <c r="H1846" s="91" t="s">
        <v>7418</v>
      </c>
      <c r="I1846" s="91" t="str">
        <f>+IFERROR(VLOOKUP($H1846,'[2]NHÂN VIÊN'!$B:$C,2,0),"")</f>
        <v>Trần Hạo Nhị</v>
      </c>
      <c r="J1846" s="91" t="str">
        <f t="shared" si="32"/>
        <v>SA</v>
      </c>
      <c r="K1846" s="91" t="s">
        <v>7159</v>
      </c>
      <c r="L1846" s="91" t="s">
        <v>7159</v>
      </c>
      <c r="M1846" s="91" t="str">
        <f>+IFERROR(VLOOKUP($K1846,'[2]NHÂN VIÊN'!$H:$I,2,0),"")</f>
        <v>Dương Thị Kim Hồng</v>
      </c>
      <c r="N1846" s="92"/>
      <c r="O1846" s="82"/>
    </row>
    <row r="1847" spans="1:15" hidden="1" x14ac:dyDescent="0.25">
      <c r="A1847" s="90" t="s">
        <v>14215</v>
      </c>
      <c r="B1847" s="89" t="s">
        <v>14214</v>
      </c>
      <c r="C1847" s="90" t="s">
        <v>14216</v>
      </c>
      <c r="D1847" s="90" t="s">
        <v>14217</v>
      </c>
      <c r="E1847" s="90" t="s">
        <v>13860</v>
      </c>
      <c r="F1847" s="90" t="s">
        <v>9474</v>
      </c>
      <c r="G1847" s="90" t="s">
        <v>7402</v>
      </c>
      <c r="H1847" s="91" t="s">
        <v>7411</v>
      </c>
      <c r="I1847" s="91" t="str">
        <f>+IFERROR(VLOOKUP($H1847,'[2]NHÂN VIÊN'!$B:$C,2,0),"")</f>
        <v>Nguyễn Văn Vinh</v>
      </c>
      <c r="J1847" s="91" t="str">
        <f t="shared" si="32"/>
        <v>SA</v>
      </c>
      <c r="K1847" s="91" t="s">
        <v>7159</v>
      </c>
      <c r="L1847" s="91" t="s">
        <v>7159</v>
      </c>
      <c r="M1847" s="91" t="str">
        <f>+IFERROR(VLOOKUP($K1847,'[2]NHÂN VIÊN'!$H:$I,2,0),"")</f>
        <v>Dương Thị Kim Hồng</v>
      </c>
      <c r="N1847" s="92"/>
      <c r="O1847" s="82"/>
    </row>
    <row r="1848" spans="1:15" hidden="1" x14ac:dyDescent="0.25">
      <c r="A1848" s="87" t="s">
        <v>14219</v>
      </c>
      <c r="B1848" s="86" t="s">
        <v>14218</v>
      </c>
      <c r="C1848" s="87" t="s">
        <v>14220</v>
      </c>
      <c r="D1848" s="87" t="s">
        <v>14221</v>
      </c>
      <c r="E1848" s="87" t="s">
        <v>13860</v>
      </c>
      <c r="F1848" s="87" t="s">
        <v>9474</v>
      </c>
      <c r="G1848" s="87" t="s">
        <v>7402</v>
      </c>
      <c r="H1848" s="87" t="s">
        <v>7411</v>
      </c>
      <c r="I1848" s="87" t="str">
        <f>+IFERROR(VLOOKUP($H1848,'[2]NHÂN VIÊN'!$B:$C,2,0),"")</f>
        <v>Nguyễn Văn Vinh</v>
      </c>
      <c r="J1848" s="87" t="str">
        <f t="shared" si="32"/>
        <v>SA</v>
      </c>
      <c r="K1848" s="87" t="s">
        <v>7159</v>
      </c>
      <c r="L1848" s="87" t="s">
        <v>7159</v>
      </c>
      <c r="M1848" s="87" t="str">
        <f>+IFERROR(VLOOKUP($K1848,'[2]NHÂN VIÊN'!$H:$I,2,0),"")</f>
        <v>Dương Thị Kim Hồng</v>
      </c>
      <c r="N1848" s="88" t="s">
        <v>7437</v>
      </c>
      <c r="O1848" s="82"/>
    </row>
    <row r="1849" spans="1:15" hidden="1" x14ac:dyDescent="0.25">
      <c r="A1849" s="87" t="s">
        <v>14223</v>
      </c>
      <c r="B1849" s="86" t="s">
        <v>14222</v>
      </c>
      <c r="C1849" s="87" t="s">
        <v>14224</v>
      </c>
      <c r="D1849" s="87" t="s">
        <v>14225</v>
      </c>
      <c r="E1849" s="87" t="s">
        <v>13860</v>
      </c>
      <c r="F1849" s="87" t="s">
        <v>7519</v>
      </c>
      <c r="G1849" s="87" t="s">
        <v>7402</v>
      </c>
      <c r="H1849" s="87" t="s">
        <v>7418</v>
      </c>
      <c r="I1849" s="87" t="str">
        <f>+IFERROR(VLOOKUP($H1849,'[2]NHÂN VIÊN'!$B:$C,2,0),"")</f>
        <v>Trần Hạo Nhị</v>
      </c>
      <c r="J1849" s="87" t="str">
        <f t="shared" si="32"/>
        <v>SA</v>
      </c>
      <c r="K1849" s="87" t="s">
        <v>7159</v>
      </c>
      <c r="L1849" s="87" t="s">
        <v>7159</v>
      </c>
      <c r="M1849" s="87" t="str">
        <f>+IFERROR(VLOOKUP($K1849,'[2]NHÂN VIÊN'!$H:$I,2,0),"")</f>
        <v>Dương Thị Kim Hồng</v>
      </c>
      <c r="N1849" s="88" t="s">
        <v>13861</v>
      </c>
      <c r="O1849" s="82"/>
    </row>
    <row r="1850" spans="1:15" hidden="1" x14ac:dyDescent="0.25">
      <c r="A1850" s="90" t="s">
        <v>14227</v>
      </c>
      <c r="B1850" s="89" t="s">
        <v>14226</v>
      </c>
      <c r="C1850" s="90" t="s">
        <v>14228</v>
      </c>
      <c r="D1850" s="90" t="s">
        <v>14229</v>
      </c>
      <c r="E1850" s="90" t="s">
        <v>13860</v>
      </c>
      <c r="F1850" s="90" t="s">
        <v>7499</v>
      </c>
      <c r="G1850" s="90" t="s">
        <v>7402</v>
      </c>
      <c r="H1850" s="91" t="s">
        <v>7436</v>
      </c>
      <c r="I1850" s="91" t="str">
        <f>+IFERROR(VLOOKUP($H1850,'[2]NHÂN VIÊN'!$B:$C,2,0),"")</f>
        <v>Nguyễn Quốc Thái</v>
      </c>
      <c r="J1850" s="91" t="str">
        <f t="shared" si="32"/>
        <v>SA</v>
      </c>
      <c r="K1850" s="91" t="s">
        <v>7159</v>
      </c>
      <c r="L1850" s="91" t="s">
        <v>7159</v>
      </c>
      <c r="M1850" s="91" t="str">
        <f>+IFERROR(VLOOKUP($K1850,'[2]NHÂN VIÊN'!$H:$I,2,0),"")</f>
        <v>Dương Thị Kim Hồng</v>
      </c>
      <c r="N1850" s="92"/>
      <c r="O1850" s="82"/>
    </row>
    <row r="1851" spans="1:15" hidden="1" x14ac:dyDescent="0.25">
      <c r="A1851" s="87" t="s">
        <v>14231</v>
      </c>
      <c r="B1851" s="86" t="s">
        <v>14230</v>
      </c>
      <c r="C1851" s="87" t="s">
        <v>14232</v>
      </c>
      <c r="D1851" s="87" t="s">
        <v>14233</v>
      </c>
      <c r="E1851" s="87" t="s">
        <v>13860</v>
      </c>
      <c r="F1851" s="87" t="s">
        <v>8075</v>
      </c>
      <c r="G1851" s="87" t="s">
        <v>7402</v>
      </c>
      <c r="H1851" s="87" t="s">
        <v>7403</v>
      </c>
      <c r="I1851" s="87" t="str">
        <f>+IFERROR(VLOOKUP($H1851,'[2]NHÂN VIÊN'!$B:$C,2,0),"")</f>
        <v>Hứa Thị Ngọc Thơ</v>
      </c>
      <c r="J1851" s="87" t="str">
        <f t="shared" si="32"/>
        <v>SA</v>
      </c>
      <c r="K1851" s="87" t="s">
        <v>7159</v>
      </c>
      <c r="L1851" s="87" t="s">
        <v>7159</v>
      </c>
      <c r="M1851" s="87" t="str">
        <f>+IFERROR(VLOOKUP($K1851,'[2]NHÂN VIÊN'!$H:$I,2,0),"")</f>
        <v>Dương Thị Kim Hồng</v>
      </c>
      <c r="N1851" s="88" t="s">
        <v>13861</v>
      </c>
      <c r="O1851" s="82"/>
    </row>
    <row r="1852" spans="1:15" hidden="1" x14ac:dyDescent="0.25">
      <c r="A1852" s="87" t="s">
        <v>14235</v>
      </c>
      <c r="B1852" s="86" t="s">
        <v>14234</v>
      </c>
      <c r="C1852" s="87" t="s">
        <v>14236</v>
      </c>
      <c r="D1852" s="87" t="s">
        <v>14237</v>
      </c>
      <c r="E1852" s="87" t="s">
        <v>13860</v>
      </c>
      <c r="F1852" s="87" t="s">
        <v>7903</v>
      </c>
      <c r="G1852" s="87" t="s">
        <v>7402</v>
      </c>
      <c r="H1852" s="87" t="s">
        <v>7436</v>
      </c>
      <c r="I1852" s="87" t="str">
        <f>+IFERROR(VLOOKUP($H1852,'[2]NHÂN VIÊN'!$B:$C,2,0),"")</f>
        <v>Nguyễn Quốc Thái</v>
      </c>
      <c r="J1852" s="87" t="str">
        <f t="shared" si="32"/>
        <v>SA</v>
      </c>
      <c r="K1852" s="87" t="s">
        <v>7159</v>
      </c>
      <c r="L1852" s="87" t="s">
        <v>7159</v>
      </c>
      <c r="M1852" s="87" t="str">
        <f>+IFERROR(VLOOKUP($K1852,'[2]NHÂN VIÊN'!$H:$I,2,0),"")</f>
        <v>Dương Thị Kim Hồng</v>
      </c>
      <c r="N1852" s="88" t="s">
        <v>13861</v>
      </c>
      <c r="O1852" s="82"/>
    </row>
    <row r="1853" spans="1:15" hidden="1" x14ac:dyDescent="0.25">
      <c r="A1853" s="90" t="s">
        <v>14239</v>
      </c>
      <c r="B1853" s="89" t="s">
        <v>14238</v>
      </c>
      <c r="C1853" s="90" t="s">
        <v>14240</v>
      </c>
      <c r="D1853" s="90" t="s">
        <v>14241</v>
      </c>
      <c r="E1853" s="90" t="s">
        <v>13860</v>
      </c>
      <c r="F1853" s="90" t="s">
        <v>7925</v>
      </c>
      <c r="G1853" s="90" t="s">
        <v>7402</v>
      </c>
      <c r="H1853" s="91" t="s">
        <v>7418</v>
      </c>
      <c r="I1853" s="91" t="str">
        <f>+IFERROR(VLOOKUP($H1853,'[2]NHÂN VIÊN'!$B:$C,2,0),"")</f>
        <v>Trần Hạo Nhị</v>
      </c>
      <c r="J1853" s="91" t="str">
        <f t="shared" si="32"/>
        <v>SA</v>
      </c>
      <c r="K1853" s="91" t="s">
        <v>7159</v>
      </c>
      <c r="L1853" s="91" t="s">
        <v>7159</v>
      </c>
      <c r="M1853" s="91" t="str">
        <f>+IFERROR(VLOOKUP($K1853,'[2]NHÂN VIÊN'!$H:$I,2,0),"")</f>
        <v>Dương Thị Kim Hồng</v>
      </c>
      <c r="N1853" s="92"/>
      <c r="O1853" s="82"/>
    </row>
    <row r="1854" spans="1:15" hidden="1" x14ac:dyDescent="0.25">
      <c r="A1854" s="87" t="s">
        <v>14243</v>
      </c>
      <c r="B1854" s="86" t="s">
        <v>14242</v>
      </c>
      <c r="C1854" s="87" t="s">
        <v>14244</v>
      </c>
      <c r="D1854" s="87" t="s">
        <v>14245</v>
      </c>
      <c r="E1854" s="87" t="s">
        <v>13860</v>
      </c>
      <c r="F1854" s="87" t="s">
        <v>7925</v>
      </c>
      <c r="G1854" s="87" t="s">
        <v>7402</v>
      </c>
      <c r="H1854" s="87" t="s">
        <v>7418</v>
      </c>
      <c r="I1854" s="87" t="str">
        <f>+IFERROR(VLOOKUP($H1854,'[2]NHÂN VIÊN'!$B:$C,2,0),"")</f>
        <v>Trần Hạo Nhị</v>
      </c>
      <c r="J1854" s="87" t="str">
        <f t="shared" si="32"/>
        <v>SA</v>
      </c>
      <c r="K1854" s="87" t="s">
        <v>7159</v>
      </c>
      <c r="L1854" s="87" t="s">
        <v>7159</v>
      </c>
      <c r="M1854" s="87" t="str">
        <f>+IFERROR(VLOOKUP($K1854,'[2]NHÂN VIÊN'!$H:$I,2,0),"")</f>
        <v>Dương Thị Kim Hồng</v>
      </c>
      <c r="N1854" s="88" t="s">
        <v>13861</v>
      </c>
      <c r="O1854" s="82"/>
    </row>
    <row r="1855" spans="1:15" hidden="1" x14ac:dyDescent="0.25">
      <c r="A1855" s="90" t="s">
        <v>14247</v>
      </c>
      <c r="B1855" s="89" t="s">
        <v>14246</v>
      </c>
      <c r="C1855" s="90" t="s">
        <v>14248</v>
      </c>
      <c r="D1855" s="90" t="s">
        <v>14249</v>
      </c>
      <c r="E1855" s="90" t="s">
        <v>13860</v>
      </c>
      <c r="F1855" s="90" t="s">
        <v>7527</v>
      </c>
      <c r="G1855" s="90" t="s">
        <v>7402</v>
      </c>
      <c r="H1855" s="91" t="s">
        <v>7411</v>
      </c>
      <c r="I1855" s="91" t="str">
        <f>+IFERROR(VLOOKUP($H1855,'[2]NHÂN VIÊN'!$B:$C,2,0),"")</f>
        <v>Nguyễn Văn Vinh</v>
      </c>
      <c r="J1855" s="91" t="str">
        <f t="shared" si="32"/>
        <v>SA</v>
      </c>
      <c r="K1855" s="91" t="s">
        <v>7159</v>
      </c>
      <c r="L1855" s="91" t="s">
        <v>7159</v>
      </c>
      <c r="M1855" s="91" t="str">
        <f>+IFERROR(VLOOKUP($K1855,'[2]NHÂN VIÊN'!$H:$I,2,0),"")</f>
        <v>Dương Thị Kim Hồng</v>
      </c>
      <c r="N1855" s="92"/>
      <c r="O1855" s="82"/>
    </row>
    <row r="1856" spans="1:15" hidden="1" x14ac:dyDescent="0.25">
      <c r="A1856" s="87" t="s">
        <v>14251</v>
      </c>
      <c r="B1856" s="86" t="s">
        <v>14250</v>
      </c>
      <c r="C1856" s="87" t="s">
        <v>14252</v>
      </c>
      <c r="D1856" s="87" t="s">
        <v>14253</v>
      </c>
      <c r="E1856" s="87" t="s">
        <v>13860</v>
      </c>
      <c r="F1856" s="87" t="s">
        <v>7527</v>
      </c>
      <c r="G1856" s="87" t="s">
        <v>7402</v>
      </c>
      <c r="H1856" s="87" t="s">
        <v>7411</v>
      </c>
      <c r="I1856" s="87" t="str">
        <f>+IFERROR(VLOOKUP($H1856,'[2]NHÂN VIÊN'!$B:$C,2,0),"")</f>
        <v>Nguyễn Văn Vinh</v>
      </c>
      <c r="J1856" s="87" t="str">
        <f t="shared" si="32"/>
        <v>SA</v>
      </c>
      <c r="K1856" s="87" t="s">
        <v>7159</v>
      </c>
      <c r="L1856" s="87" t="s">
        <v>7159</v>
      </c>
      <c r="M1856" s="87" t="str">
        <f>+IFERROR(VLOOKUP($K1856,'[2]NHÂN VIÊN'!$H:$I,2,0),"")</f>
        <v>Dương Thị Kim Hồng</v>
      </c>
      <c r="N1856" s="88" t="s">
        <v>13861</v>
      </c>
      <c r="O1856" s="82"/>
    </row>
    <row r="1857" spans="1:15" hidden="1" x14ac:dyDescent="0.25">
      <c r="A1857" s="90" t="s">
        <v>14255</v>
      </c>
      <c r="B1857" s="89" t="s">
        <v>14254</v>
      </c>
      <c r="C1857" s="90" t="s">
        <v>14256</v>
      </c>
      <c r="D1857" s="90" t="s">
        <v>14257</v>
      </c>
      <c r="E1857" s="90" t="s">
        <v>13860</v>
      </c>
      <c r="F1857" s="90" t="s">
        <v>7519</v>
      </c>
      <c r="G1857" s="90" t="s">
        <v>7402</v>
      </c>
      <c r="H1857" s="91" t="s">
        <v>7418</v>
      </c>
      <c r="I1857" s="91" t="str">
        <f>+IFERROR(VLOOKUP($H1857,'[2]NHÂN VIÊN'!$B:$C,2,0),"")</f>
        <v>Trần Hạo Nhị</v>
      </c>
      <c r="J1857" s="91" t="str">
        <f t="shared" si="32"/>
        <v>SA</v>
      </c>
      <c r="K1857" s="91" t="s">
        <v>7159</v>
      </c>
      <c r="L1857" s="91" t="s">
        <v>7159</v>
      </c>
      <c r="M1857" s="91" t="str">
        <f>+IFERROR(VLOOKUP($K1857,'[2]NHÂN VIÊN'!$H:$I,2,0),"")</f>
        <v>Dương Thị Kim Hồng</v>
      </c>
      <c r="N1857" s="92"/>
      <c r="O1857" s="82"/>
    </row>
    <row r="1858" spans="1:15" hidden="1" x14ac:dyDescent="0.25">
      <c r="A1858" s="87" t="s">
        <v>14259</v>
      </c>
      <c r="B1858" s="86" t="s">
        <v>14258</v>
      </c>
      <c r="C1858" s="87" t="s">
        <v>14260</v>
      </c>
      <c r="D1858" s="87" t="s">
        <v>14261</v>
      </c>
      <c r="E1858" s="87" t="s">
        <v>13860</v>
      </c>
      <c r="F1858" s="87" t="s">
        <v>8075</v>
      </c>
      <c r="G1858" s="87" t="s">
        <v>7402</v>
      </c>
      <c r="H1858" s="87" t="s">
        <v>7403</v>
      </c>
      <c r="I1858" s="87" t="str">
        <f>+IFERROR(VLOOKUP($H1858,'[2]NHÂN VIÊN'!$B:$C,2,0),"")</f>
        <v>Hứa Thị Ngọc Thơ</v>
      </c>
      <c r="J1858" s="87" t="str">
        <f t="shared" si="32"/>
        <v>SA</v>
      </c>
      <c r="K1858" s="87" t="s">
        <v>7159</v>
      </c>
      <c r="L1858" s="87" t="s">
        <v>7159</v>
      </c>
      <c r="M1858" s="87" t="str">
        <f>+IFERROR(VLOOKUP($K1858,'[2]NHÂN VIÊN'!$H:$I,2,0),"")</f>
        <v>Dương Thị Kim Hồng</v>
      </c>
      <c r="N1858" s="88" t="s">
        <v>7437</v>
      </c>
      <c r="O1858" s="82"/>
    </row>
    <row r="1859" spans="1:15" hidden="1" x14ac:dyDescent="0.25">
      <c r="A1859" s="87" t="s">
        <v>14263</v>
      </c>
      <c r="B1859" s="86" t="s">
        <v>14262</v>
      </c>
      <c r="C1859" s="87" t="s">
        <v>14264</v>
      </c>
      <c r="D1859" s="87" t="s">
        <v>14265</v>
      </c>
      <c r="E1859" s="87" t="s">
        <v>13860</v>
      </c>
      <c r="F1859" s="87" t="s">
        <v>7442</v>
      </c>
      <c r="G1859" s="87" t="s">
        <v>7402</v>
      </c>
      <c r="H1859" s="87" t="s">
        <v>7403</v>
      </c>
      <c r="I1859" s="87" t="str">
        <f>+IFERROR(VLOOKUP($H1859,'[2]NHÂN VIÊN'!$B:$C,2,0),"")</f>
        <v>Hứa Thị Ngọc Thơ</v>
      </c>
      <c r="J1859" s="87" t="str">
        <f t="shared" si="32"/>
        <v>SA</v>
      </c>
      <c r="K1859" s="87" t="s">
        <v>7159</v>
      </c>
      <c r="L1859" s="87" t="s">
        <v>7159</v>
      </c>
      <c r="M1859" s="87" t="str">
        <f>+IFERROR(VLOOKUP($K1859,'[2]NHÂN VIÊN'!$H:$I,2,0),"")</f>
        <v>Dương Thị Kim Hồng</v>
      </c>
      <c r="N1859" s="88" t="s">
        <v>13861</v>
      </c>
      <c r="O1859" s="82"/>
    </row>
    <row r="1860" spans="1:15" hidden="1" x14ac:dyDescent="0.25">
      <c r="A1860" s="87" t="s">
        <v>14267</v>
      </c>
      <c r="B1860" s="86" t="s">
        <v>14266</v>
      </c>
      <c r="C1860" s="87" t="s">
        <v>14268</v>
      </c>
      <c r="D1860" s="87" t="s">
        <v>14269</v>
      </c>
      <c r="E1860" s="87" t="s">
        <v>13860</v>
      </c>
      <c r="F1860" s="87" t="s">
        <v>7513</v>
      </c>
      <c r="G1860" s="87" t="s">
        <v>7402</v>
      </c>
      <c r="H1860" s="87" t="s">
        <v>7418</v>
      </c>
      <c r="I1860" s="87" t="str">
        <f>+IFERROR(VLOOKUP($H1860,'[2]NHÂN VIÊN'!$B:$C,2,0),"")</f>
        <v>Trần Hạo Nhị</v>
      </c>
      <c r="J1860" s="87" t="str">
        <f t="shared" si="32"/>
        <v>SA</v>
      </c>
      <c r="K1860" s="87" t="s">
        <v>7159</v>
      </c>
      <c r="L1860" s="87" t="s">
        <v>7159</v>
      </c>
      <c r="M1860" s="87" t="str">
        <f>+IFERROR(VLOOKUP($K1860,'[2]NHÂN VIÊN'!$H:$I,2,0),"")</f>
        <v>Dương Thị Kim Hồng</v>
      </c>
      <c r="N1860" s="88" t="s">
        <v>13861</v>
      </c>
      <c r="O1860" s="82"/>
    </row>
    <row r="1861" spans="1:15" hidden="1" x14ac:dyDescent="0.25">
      <c r="A1861" s="90" t="s">
        <v>14271</v>
      </c>
      <c r="B1861" s="89" t="s">
        <v>14270</v>
      </c>
      <c r="C1861" s="90" t="s">
        <v>14272</v>
      </c>
      <c r="D1861" s="90" t="s">
        <v>14273</v>
      </c>
      <c r="E1861" s="90" t="s">
        <v>13860</v>
      </c>
      <c r="F1861" s="90" t="s">
        <v>7690</v>
      </c>
      <c r="G1861" s="90" t="s">
        <v>7402</v>
      </c>
      <c r="H1861" s="91" t="s">
        <v>7418</v>
      </c>
      <c r="I1861" s="91" t="str">
        <f>+IFERROR(VLOOKUP($H1861,'[2]NHÂN VIÊN'!$B:$C,2,0),"")</f>
        <v>Trần Hạo Nhị</v>
      </c>
      <c r="J1861" s="91" t="str">
        <f t="shared" si="32"/>
        <v>SA</v>
      </c>
      <c r="K1861" s="91" t="s">
        <v>7159</v>
      </c>
      <c r="L1861" s="91" t="s">
        <v>7159</v>
      </c>
      <c r="M1861" s="91" t="str">
        <f>+IFERROR(VLOOKUP($K1861,'[2]NHÂN VIÊN'!$H:$I,2,0),"")</f>
        <v>Dương Thị Kim Hồng</v>
      </c>
      <c r="N1861" s="92"/>
      <c r="O1861" s="82"/>
    </row>
    <row r="1862" spans="1:15" hidden="1" x14ac:dyDescent="0.25">
      <c r="A1862" s="87" t="s">
        <v>14275</v>
      </c>
      <c r="B1862" s="86" t="s">
        <v>14274</v>
      </c>
      <c r="C1862" s="87" t="s">
        <v>14276</v>
      </c>
      <c r="D1862" s="87" t="s">
        <v>14277</v>
      </c>
      <c r="E1862" s="87" t="s">
        <v>13860</v>
      </c>
      <c r="F1862" s="87" t="s">
        <v>8059</v>
      </c>
      <c r="G1862" s="87" t="s">
        <v>7402</v>
      </c>
      <c r="H1862" s="87" t="s">
        <v>7436</v>
      </c>
      <c r="I1862" s="87" t="str">
        <f>+IFERROR(VLOOKUP($H1862,'[2]NHÂN VIÊN'!$B:$C,2,0),"")</f>
        <v>Nguyễn Quốc Thái</v>
      </c>
      <c r="J1862" s="87" t="str">
        <f t="shared" si="32"/>
        <v>SA</v>
      </c>
      <c r="K1862" s="87" t="s">
        <v>7159</v>
      </c>
      <c r="L1862" s="87" t="s">
        <v>7159</v>
      </c>
      <c r="M1862" s="87" t="str">
        <f>+IFERROR(VLOOKUP($K1862,'[2]NHÂN VIÊN'!$H:$I,2,0),"")</f>
        <v>Dương Thị Kim Hồng</v>
      </c>
      <c r="N1862" s="88" t="s">
        <v>13861</v>
      </c>
      <c r="O1862" s="82"/>
    </row>
    <row r="1863" spans="1:15" hidden="1" x14ac:dyDescent="0.25">
      <c r="A1863" s="90" t="s">
        <v>14279</v>
      </c>
      <c r="B1863" s="89" t="s">
        <v>14278</v>
      </c>
      <c r="C1863" s="90" t="s">
        <v>14280</v>
      </c>
      <c r="D1863" s="90" t="s">
        <v>14281</v>
      </c>
      <c r="E1863" s="90" t="s">
        <v>13860</v>
      </c>
      <c r="F1863" s="90" t="s">
        <v>9474</v>
      </c>
      <c r="G1863" s="90" t="s">
        <v>7402</v>
      </c>
      <c r="H1863" s="91" t="s">
        <v>7411</v>
      </c>
      <c r="I1863" s="91" t="str">
        <f>+IFERROR(VLOOKUP($H1863,'[2]NHÂN VIÊN'!$B:$C,2,0),"")</f>
        <v>Nguyễn Văn Vinh</v>
      </c>
      <c r="J1863" s="91" t="str">
        <f t="shared" si="32"/>
        <v>SA</v>
      </c>
      <c r="K1863" s="91" t="s">
        <v>7159</v>
      </c>
      <c r="L1863" s="91" t="s">
        <v>7159</v>
      </c>
      <c r="M1863" s="91" t="str">
        <f>+IFERROR(VLOOKUP($K1863,'[2]NHÂN VIÊN'!$H:$I,2,0),"")</f>
        <v>Dương Thị Kim Hồng</v>
      </c>
      <c r="N1863" s="92"/>
      <c r="O1863" s="82"/>
    </row>
    <row r="1864" spans="1:15" hidden="1" x14ac:dyDescent="0.25">
      <c r="A1864" s="90" t="s">
        <v>14283</v>
      </c>
      <c r="B1864" s="89" t="s">
        <v>14282</v>
      </c>
      <c r="C1864" s="90" t="s">
        <v>14284</v>
      </c>
      <c r="D1864" s="90" t="s">
        <v>14285</v>
      </c>
      <c r="E1864" s="90" t="s">
        <v>13860</v>
      </c>
      <c r="F1864" s="90" t="s">
        <v>7401</v>
      </c>
      <c r="G1864" s="90" t="s">
        <v>7402</v>
      </c>
      <c r="H1864" s="91" t="s">
        <v>7403</v>
      </c>
      <c r="I1864" s="91" t="str">
        <f>+IFERROR(VLOOKUP($H1864,'[2]NHÂN VIÊN'!$B:$C,2,0),"")</f>
        <v>Hứa Thị Ngọc Thơ</v>
      </c>
      <c r="J1864" s="91" t="str">
        <f t="shared" si="32"/>
        <v>SA</v>
      </c>
      <c r="K1864" s="91" t="s">
        <v>7159</v>
      </c>
      <c r="L1864" s="91" t="s">
        <v>7159</v>
      </c>
      <c r="M1864" s="91" t="str">
        <f>+IFERROR(VLOOKUP($K1864,'[2]NHÂN VIÊN'!$H:$I,2,0),"")</f>
        <v>Dương Thị Kim Hồng</v>
      </c>
      <c r="N1864" s="92"/>
      <c r="O1864" s="82"/>
    </row>
    <row r="1865" spans="1:15" hidden="1" x14ac:dyDescent="0.25">
      <c r="A1865" s="87" t="s">
        <v>14287</v>
      </c>
      <c r="B1865" s="86" t="s">
        <v>14286</v>
      </c>
      <c r="C1865" s="87" t="s">
        <v>14288</v>
      </c>
      <c r="D1865" s="87" t="s">
        <v>14289</v>
      </c>
      <c r="E1865" s="87" t="s">
        <v>13860</v>
      </c>
      <c r="F1865" s="87" t="s">
        <v>7938</v>
      </c>
      <c r="G1865" s="87" t="s">
        <v>7402</v>
      </c>
      <c r="H1865" s="87" t="s">
        <v>7436</v>
      </c>
      <c r="I1865" s="87" t="str">
        <f>+IFERROR(VLOOKUP($H1865,'[2]NHÂN VIÊN'!$B:$C,2,0),"")</f>
        <v>Nguyễn Quốc Thái</v>
      </c>
      <c r="J1865" s="87" t="str">
        <f t="shared" si="32"/>
        <v>SA</v>
      </c>
      <c r="K1865" s="87" t="s">
        <v>7159</v>
      </c>
      <c r="L1865" s="87" t="s">
        <v>7159</v>
      </c>
      <c r="M1865" s="87" t="str">
        <f>+IFERROR(VLOOKUP($K1865,'[2]NHÂN VIÊN'!$H:$I,2,0),"")</f>
        <v>Dương Thị Kim Hồng</v>
      </c>
      <c r="N1865" s="88" t="s">
        <v>13861</v>
      </c>
      <c r="O1865" s="82"/>
    </row>
    <row r="1866" spans="1:15" hidden="1" x14ac:dyDescent="0.25">
      <c r="A1866" s="87" t="s">
        <v>14291</v>
      </c>
      <c r="B1866" s="86" t="s">
        <v>14290</v>
      </c>
      <c r="C1866" s="87" t="s">
        <v>14292</v>
      </c>
      <c r="D1866" s="87" t="s">
        <v>14293</v>
      </c>
      <c r="E1866" s="87" t="s">
        <v>13860</v>
      </c>
      <c r="F1866" s="87" t="s">
        <v>7925</v>
      </c>
      <c r="G1866" s="87" t="s">
        <v>7402</v>
      </c>
      <c r="H1866" s="87" t="s">
        <v>7418</v>
      </c>
      <c r="I1866" s="87" t="str">
        <f>+IFERROR(VLOOKUP($H1866,'[2]NHÂN VIÊN'!$B:$C,2,0),"")</f>
        <v>Trần Hạo Nhị</v>
      </c>
      <c r="J1866" s="87" t="str">
        <f t="shared" si="32"/>
        <v>SA</v>
      </c>
      <c r="K1866" s="87" t="s">
        <v>7159</v>
      </c>
      <c r="L1866" s="87" t="s">
        <v>7159</v>
      </c>
      <c r="M1866" s="87" t="str">
        <f>+IFERROR(VLOOKUP($K1866,'[2]NHÂN VIÊN'!$H:$I,2,0),"")</f>
        <v>Dương Thị Kim Hồng</v>
      </c>
      <c r="N1866" s="88" t="s">
        <v>13861</v>
      </c>
      <c r="O1866" s="82"/>
    </row>
    <row r="1867" spans="1:15" hidden="1" x14ac:dyDescent="0.25">
      <c r="A1867" s="90" t="s">
        <v>14295</v>
      </c>
      <c r="B1867" s="89" t="s">
        <v>14294</v>
      </c>
      <c r="C1867" s="90" t="s">
        <v>14296</v>
      </c>
      <c r="D1867" s="90" t="s">
        <v>14297</v>
      </c>
      <c r="E1867" s="90" t="s">
        <v>13860</v>
      </c>
      <c r="F1867" s="90" t="s">
        <v>7925</v>
      </c>
      <c r="G1867" s="90" t="s">
        <v>7402</v>
      </c>
      <c r="H1867" s="91" t="s">
        <v>7418</v>
      </c>
      <c r="I1867" s="91" t="str">
        <f>+IFERROR(VLOOKUP($H1867,'[2]NHÂN VIÊN'!$B:$C,2,0),"")</f>
        <v>Trần Hạo Nhị</v>
      </c>
      <c r="J1867" s="91" t="str">
        <f t="shared" si="32"/>
        <v>SA</v>
      </c>
      <c r="K1867" s="91" t="s">
        <v>7159</v>
      </c>
      <c r="L1867" s="91" t="s">
        <v>7159</v>
      </c>
      <c r="M1867" s="91" t="str">
        <f>+IFERROR(VLOOKUP($K1867,'[2]NHÂN VIÊN'!$H:$I,2,0),"")</f>
        <v>Dương Thị Kim Hồng</v>
      </c>
      <c r="N1867" s="92"/>
      <c r="O1867" s="82"/>
    </row>
    <row r="1868" spans="1:15" hidden="1" x14ac:dyDescent="0.25">
      <c r="A1868" s="87" t="s">
        <v>14299</v>
      </c>
      <c r="B1868" s="86" t="s">
        <v>14298</v>
      </c>
      <c r="C1868" s="87" t="s">
        <v>14300</v>
      </c>
      <c r="D1868" s="87" t="s">
        <v>14301</v>
      </c>
      <c r="E1868" s="87" t="s">
        <v>13860</v>
      </c>
      <c r="F1868" s="87" t="s">
        <v>7666</v>
      </c>
      <c r="G1868" s="87" t="s">
        <v>7402</v>
      </c>
      <c r="H1868" s="87" t="s">
        <v>7403</v>
      </c>
      <c r="I1868" s="87" t="str">
        <f>+IFERROR(VLOOKUP($H1868,'[2]NHÂN VIÊN'!$B:$C,2,0),"")</f>
        <v>Hứa Thị Ngọc Thơ</v>
      </c>
      <c r="J1868" s="87" t="str">
        <f t="shared" si="32"/>
        <v>SA</v>
      </c>
      <c r="K1868" s="87" t="s">
        <v>7159</v>
      </c>
      <c r="L1868" s="87" t="s">
        <v>7159</v>
      </c>
      <c r="M1868" s="87" t="str">
        <f>+IFERROR(VLOOKUP($K1868,'[2]NHÂN VIÊN'!$H:$I,2,0),"")</f>
        <v>Dương Thị Kim Hồng</v>
      </c>
      <c r="N1868" s="88" t="s">
        <v>13861</v>
      </c>
      <c r="O1868" s="82"/>
    </row>
    <row r="1869" spans="1:15" hidden="1" x14ac:dyDescent="0.25">
      <c r="A1869" s="90" t="s">
        <v>14303</v>
      </c>
      <c r="B1869" s="89" t="s">
        <v>14302</v>
      </c>
      <c r="C1869" s="90" t="s">
        <v>14304</v>
      </c>
      <c r="D1869" s="90" t="s">
        <v>14305</v>
      </c>
      <c r="E1869" s="90" t="s">
        <v>13860</v>
      </c>
      <c r="F1869" s="90" t="s">
        <v>7527</v>
      </c>
      <c r="G1869" s="90" t="s">
        <v>7402</v>
      </c>
      <c r="H1869" s="91" t="s">
        <v>7411</v>
      </c>
      <c r="I1869" s="91" t="str">
        <f>+IFERROR(VLOOKUP($H1869,'[2]NHÂN VIÊN'!$B:$C,2,0),"")</f>
        <v>Nguyễn Văn Vinh</v>
      </c>
      <c r="J1869" s="91" t="str">
        <f t="shared" ref="J1869:J1932" si="33">+LEFT($B1869,2)</f>
        <v>SA</v>
      </c>
      <c r="K1869" s="91" t="s">
        <v>7159</v>
      </c>
      <c r="L1869" s="91" t="s">
        <v>7159</v>
      </c>
      <c r="M1869" s="91" t="str">
        <f>+IFERROR(VLOOKUP($K1869,'[2]NHÂN VIÊN'!$H:$I,2,0),"")</f>
        <v>Dương Thị Kim Hồng</v>
      </c>
      <c r="N1869" s="92"/>
      <c r="O1869" s="82"/>
    </row>
    <row r="1870" spans="1:15" hidden="1" x14ac:dyDescent="0.25">
      <c r="A1870" s="87" t="s">
        <v>14307</v>
      </c>
      <c r="B1870" s="86" t="s">
        <v>14306</v>
      </c>
      <c r="C1870" s="87" t="s">
        <v>14308</v>
      </c>
      <c r="D1870" s="87" t="s">
        <v>14309</v>
      </c>
      <c r="E1870" s="87" t="s">
        <v>13860</v>
      </c>
      <c r="F1870" s="87" t="s">
        <v>7472</v>
      </c>
      <c r="G1870" s="87" t="s">
        <v>7402</v>
      </c>
      <c r="H1870" s="87" t="s">
        <v>7436</v>
      </c>
      <c r="I1870" s="87" t="str">
        <f>+IFERROR(VLOOKUP($H1870,'[2]NHÂN VIÊN'!$B:$C,2,0),"")</f>
        <v>Nguyễn Quốc Thái</v>
      </c>
      <c r="J1870" s="87" t="str">
        <f t="shared" si="33"/>
        <v>SA</v>
      </c>
      <c r="K1870" s="87" t="s">
        <v>7159</v>
      </c>
      <c r="L1870" s="87" t="s">
        <v>7159</v>
      </c>
      <c r="M1870" s="87" t="str">
        <f>+IFERROR(VLOOKUP($K1870,'[2]NHÂN VIÊN'!$H:$I,2,0),"")</f>
        <v>Dương Thị Kim Hồng</v>
      </c>
      <c r="N1870" s="88" t="s">
        <v>13861</v>
      </c>
      <c r="O1870" s="82"/>
    </row>
    <row r="1871" spans="1:15" hidden="1" x14ac:dyDescent="0.25">
      <c r="A1871" s="87" t="s">
        <v>14311</v>
      </c>
      <c r="B1871" s="86" t="s">
        <v>14310</v>
      </c>
      <c r="C1871" s="87" t="s">
        <v>14312</v>
      </c>
      <c r="D1871" s="87" t="s">
        <v>14313</v>
      </c>
      <c r="E1871" s="87" t="s">
        <v>13860</v>
      </c>
      <c r="F1871" s="87" t="s">
        <v>7417</v>
      </c>
      <c r="G1871" s="87" t="s">
        <v>7402</v>
      </c>
      <c r="H1871" s="87" t="s">
        <v>7418</v>
      </c>
      <c r="I1871" s="87" t="str">
        <f>+IFERROR(VLOOKUP($H1871,'[2]NHÂN VIÊN'!$B:$C,2,0),"")</f>
        <v>Trần Hạo Nhị</v>
      </c>
      <c r="J1871" s="87" t="str">
        <f t="shared" si="33"/>
        <v>SA</v>
      </c>
      <c r="K1871" s="87" t="s">
        <v>7159</v>
      </c>
      <c r="L1871" s="87" t="s">
        <v>7159</v>
      </c>
      <c r="M1871" s="87" t="str">
        <f>+IFERROR(VLOOKUP($K1871,'[2]NHÂN VIÊN'!$H:$I,2,0),"")</f>
        <v>Dương Thị Kim Hồng</v>
      </c>
      <c r="N1871" s="88" t="s">
        <v>13861</v>
      </c>
      <c r="O1871" s="82"/>
    </row>
    <row r="1872" spans="1:15" hidden="1" x14ac:dyDescent="0.25">
      <c r="A1872" s="87" t="s">
        <v>14315</v>
      </c>
      <c r="B1872" s="86" t="s">
        <v>14314</v>
      </c>
      <c r="C1872" s="87" t="s">
        <v>14316</v>
      </c>
      <c r="D1872" s="87" t="s">
        <v>14317</v>
      </c>
      <c r="E1872" s="87" t="s">
        <v>13860</v>
      </c>
      <c r="F1872" s="87" t="s">
        <v>7527</v>
      </c>
      <c r="G1872" s="87" t="s">
        <v>7402</v>
      </c>
      <c r="H1872" s="87" t="s">
        <v>7411</v>
      </c>
      <c r="I1872" s="87" t="str">
        <f>+IFERROR(VLOOKUP($H1872,'[2]NHÂN VIÊN'!$B:$C,2,0),"")</f>
        <v>Nguyễn Văn Vinh</v>
      </c>
      <c r="J1872" s="87" t="str">
        <f t="shared" si="33"/>
        <v>SA</v>
      </c>
      <c r="K1872" s="87" t="s">
        <v>7159</v>
      </c>
      <c r="L1872" s="87" t="s">
        <v>7159</v>
      </c>
      <c r="M1872" s="87" t="str">
        <f>+IFERROR(VLOOKUP($K1872,'[2]NHÂN VIÊN'!$H:$I,2,0),"")</f>
        <v>Dương Thị Kim Hồng</v>
      </c>
      <c r="N1872" s="88" t="s">
        <v>13861</v>
      </c>
      <c r="O1872" s="82"/>
    </row>
    <row r="1873" spans="1:15" hidden="1" x14ac:dyDescent="0.25">
      <c r="A1873" s="87" t="s">
        <v>14319</v>
      </c>
      <c r="B1873" s="86" t="s">
        <v>14318</v>
      </c>
      <c r="C1873" s="87" t="s">
        <v>14320</v>
      </c>
      <c r="D1873" s="87" t="s">
        <v>14321</v>
      </c>
      <c r="E1873" s="87" t="s">
        <v>13860</v>
      </c>
      <c r="F1873" s="87" t="s">
        <v>7690</v>
      </c>
      <c r="G1873" s="87" t="s">
        <v>7402</v>
      </c>
      <c r="H1873" s="87" t="s">
        <v>7418</v>
      </c>
      <c r="I1873" s="87" t="str">
        <f>+IFERROR(VLOOKUP($H1873,'[2]NHÂN VIÊN'!$B:$C,2,0),"")</f>
        <v>Trần Hạo Nhị</v>
      </c>
      <c r="J1873" s="87" t="str">
        <f t="shared" si="33"/>
        <v>SA</v>
      </c>
      <c r="K1873" s="87" t="s">
        <v>7159</v>
      </c>
      <c r="L1873" s="87" t="s">
        <v>7159</v>
      </c>
      <c r="M1873" s="87" t="str">
        <f>+IFERROR(VLOOKUP($K1873,'[2]NHÂN VIÊN'!$H:$I,2,0),"")</f>
        <v>Dương Thị Kim Hồng</v>
      </c>
      <c r="N1873" s="88" t="s">
        <v>13861</v>
      </c>
      <c r="O1873" s="82"/>
    </row>
    <row r="1874" spans="1:15" hidden="1" x14ac:dyDescent="0.25">
      <c r="A1874" s="87" t="s">
        <v>14323</v>
      </c>
      <c r="B1874" s="86" t="s">
        <v>14322</v>
      </c>
      <c r="C1874" s="87" t="s">
        <v>14324</v>
      </c>
      <c r="D1874" s="87" t="s">
        <v>14325</v>
      </c>
      <c r="E1874" s="87" t="s">
        <v>13860</v>
      </c>
      <c r="F1874" s="87" t="s">
        <v>7519</v>
      </c>
      <c r="G1874" s="87" t="s">
        <v>7402</v>
      </c>
      <c r="H1874" s="87" t="s">
        <v>7418</v>
      </c>
      <c r="I1874" s="87" t="str">
        <f>+IFERROR(VLOOKUP($H1874,'[2]NHÂN VIÊN'!$B:$C,2,0),"")</f>
        <v>Trần Hạo Nhị</v>
      </c>
      <c r="J1874" s="87" t="str">
        <f t="shared" si="33"/>
        <v>SA</v>
      </c>
      <c r="K1874" s="87" t="s">
        <v>7159</v>
      </c>
      <c r="L1874" s="87" t="s">
        <v>7159</v>
      </c>
      <c r="M1874" s="87" t="str">
        <f>+IFERROR(VLOOKUP($K1874,'[2]NHÂN VIÊN'!$H:$I,2,0),"")</f>
        <v>Dương Thị Kim Hồng</v>
      </c>
      <c r="N1874" s="88" t="s">
        <v>13861</v>
      </c>
      <c r="O1874" s="82"/>
    </row>
    <row r="1875" spans="1:15" hidden="1" x14ac:dyDescent="0.25">
      <c r="A1875" s="87" t="s">
        <v>14327</v>
      </c>
      <c r="B1875" s="86" t="s">
        <v>14326</v>
      </c>
      <c r="C1875" s="87" t="s">
        <v>14328</v>
      </c>
      <c r="D1875" s="87" t="s">
        <v>14329</v>
      </c>
      <c r="E1875" s="87" t="s">
        <v>13860</v>
      </c>
      <c r="F1875" s="87" t="s">
        <v>7938</v>
      </c>
      <c r="G1875" s="87" t="s">
        <v>7402</v>
      </c>
      <c r="H1875" s="87" t="s">
        <v>7436</v>
      </c>
      <c r="I1875" s="87" t="str">
        <f>+IFERROR(VLOOKUP($H1875,'[2]NHÂN VIÊN'!$B:$C,2,0),"")</f>
        <v>Nguyễn Quốc Thái</v>
      </c>
      <c r="J1875" s="87" t="str">
        <f t="shared" si="33"/>
        <v>SA</v>
      </c>
      <c r="K1875" s="87" t="s">
        <v>7159</v>
      </c>
      <c r="L1875" s="87" t="s">
        <v>7159</v>
      </c>
      <c r="M1875" s="87" t="str">
        <f>+IFERROR(VLOOKUP($K1875,'[2]NHÂN VIÊN'!$H:$I,2,0),"")</f>
        <v>Dương Thị Kim Hồng</v>
      </c>
      <c r="N1875" s="88" t="s">
        <v>13861</v>
      </c>
      <c r="O1875" s="82"/>
    </row>
    <row r="1876" spans="1:15" hidden="1" x14ac:dyDescent="0.25">
      <c r="A1876" s="87" t="s">
        <v>14331</v>
      </c>
      <c r="B1876" s="86" t="s">
        <v>14330</v>
      </c>
      <c r="C1876" s="87" t="s">
        <v>14332</v>
      </c>
      <c r="D1876" s="87" t="s">
        <v>14333</v>
      </c>
      <c r="E1876" s="87" t="s">
        <v>13860</v>
      </c>
      <c r="F1876" s="87" t="s">
        <v>7435</v>
      </c>
      <c r="G1876" s="87" t="s">
        <v>7402</v>
      </c>
      <c r="H1876" s="87" t="s">
        <v>7436</v>
      </c>
      <c r="I1876" s="87" t="str">
        <f>+IFERROR(VLOOKUP($H1876,'[2]NHÂN VIÊN'!$B:$C,2,0),"")</f>
        <v>Nguyễn Quốc Thái</v>
      </c>
      <c r="J1876" s="87" t="str">
        <f t="shared" si="33"/>
        <v>SA</v>
      </c>
      <c r="K1876" s="87" t="s">
        <v>7159</v>
      </c>
      <c r="L1876" s="87" t="s">
        <v>7159</v>
      </c>
      <c r="M1876" s="87" t="str">
        <f>+IFERROR(VLOOKUP($K1876,'[2]NHÂN VIÊN'!$H:$I,2,0),"")</f>
        <v>Dương Thị Kim Hồng</v>
      </c>
      <c r="N1876" s="88" t="s">
        <v>13861</v>
      </c>
      <c r="O1876" s="82"/>
    </row>
    <row r="1877" spans="1:15" hidden="1" x14ac:dyDescent="0.25">
      <c r="A1877" s="90" t="s">
        <v>14335</v>
      </c>
      <c r="B1877" s="89" t="s">
        <v>14334</v>
      </c>
      <c r="C1877" s="90" t="s">
        <v>14336</v>
      </c>
      <c r="D1877" s="90" t="s">
        <v>14337</v>
      </c>
      <c r="E1877" s="90" t="s">
        <v>13860</v>
      </c>
      <c r="F1877" s="90" t="s">
        <v>7435</v>
      </c>
      <c r="G1877" s="90" t="s">
        <v>7402</v>
      </c>
      <c r="H1877" s="91" t="s">
        <v>7436</v>
      </c>
      <c r="I1877" s="91" t="str">
        <f>+IFERROR(VLOOKUP($H1877,'[2]NHÂN VIÊN'!$B:$C,2,0),"")</f>
        <v>Nguyễn Quốc Thái</v>
      </c>
      <c r="J1877" s="91" t="str">
        <f t="shared" si="33"/>
        <v>SA</v>
      </c>
      <c r="K1877" s="91" t="s">
        <v>7159</v>
      </c>
      <c r="L1877" s="91" t="s">
        <v>7159</v>
      </c>
      <c r="M1877" s="91" t="str">
        <f>+IFERROR(VLOOKUP($K1877,'[2]NHÂN VIÊN'!$H:$I,2,0),"")</f>
        <v>Dương Thị Kim Hồng</v>
      </c>
      <c r="N1877" s="92"/>
      <c r="O1877" s="82"/>
    </row>
    <row r="1878" spans="1:15" hidden="1" x14ac:dyDescent="0.25">
      <c r="A1878" s="87" t="s">
        <v>14339</v>
      </c>
      <c r="B1878" s="86" t="s">
        <v>14338</v>
      </c>
      <c r="C1878" s="87" t="s">
        <v>14340</v>
      </c>
      <c r="D1878" s="87" t="s">
        <v>14341</v>
      </c>
      <c r="E1878" s="87" t="s">
        <v>13860</v>
      </c>
      <c r="F1878" s="87" t="s">
        <v>7417</v>
      </c>
      <c r="G1878" s="87" t="s">
        <v>7402</v>
      </c>
      <c r="H1878" s="87" t="s">
        <v>7418</v>
      </c>
      <c r="I1878" s="87" t="str">
        <f>+IFERROR(VLOOKUP($H1878,'[2]NHÂN VIÊN'!$B:$C,2,0),"")</f>
        <v>Trần Hạo Nhị</v>
      </c>
      <c r="J1878" s="87" t="str">
        <f t="shared" si="33"/>
        <v>SA</v>
      </c>
      <c r="K1878" s="87" t="s">
        <v>7159</v>
      </c>
      <c r="L1878" s="87" t="s">
        <v>7159</v>
      </c>
      <c r="M1878" s="87" t="str">
        <f>+IFERROR(VLOOKUP($K1878,'[2]NHÂN VIÊN'!$H:$I,2,0),"")</f>
        <v>Dương Thị Kim Hồng</v>
      </c>
      <c r="N1878" s="88" t="s">
        <v>13861</v>
      </c>
      <c r="O1878" s="82"/>
    </row>
    <row r="1879" spans="1:15" hidden="1" x14ac:dyDescent="0.25">
      <c r="A1879" s="87" t="s">
        <v>14343</v>
      </c>
      <c r="B1879" s="86" t="s">
        <v>14342</v>
      </c>
      <c r="C1879" s="87" t="s">
        <v>14344</v>
      </c>
      <c r="D1879" s="87" t="s">
        <v>14345</v>
      </c>
      <c r="E1879" s="87" t="s">
        <v>13860</v>
      </c>
      <c r="F1879" s="87" t="s">
        <v>7903</v>
      </c>
      <c r="G1879" s="87" t="s">
        <v>7402</v>
      </c>
      <c r="H1879" s="87" t="s">
        <v>7436</v>
      </c>
      <c r="I1879" s="87" t="str">
        <f>+IFERROR(VLOOKUP($H1879,'[2]NHÂN VIÊN'!$B:$C,2,0),"")</f>
        <v>Nguyễn Quốc Thái</v>
      </c>
      <c r="J1879" s="87" t="str">
        <f t="shared" si="33"/>
        <v>SA</v>
      </c>
      <c r="K1879" s="87" t="s">
        <v>7159</v>
      </c>
      <c r="L1879" s="87" t="s">
        <v>7159</v>
      </c>
      <c r="M1879" s="87" t="str">
        <f>+IFERROR(VLOOKUP($K1879,'[2]NHÂN VIÊN'!$H:$I,2,0),"")</f>
        <v>Dương Thị Kim Hồng</v>
      </c>
      <c r="N1879" s="88" t="s">
        <v>13861</v>
      </c>
      <c r="O1879" s="82"/>
    </row>
    <row r="1880" spans="1:15" hidden="1" x14ac:dyDescent="0.25">
      <c r="A1880" s="87" t="s">
        <v>14347</v>
      </c>
      <c r="B1880" s="86" t="s">
        <v>14346</v>
      </c>
      <c r="C1880" s="87" t="s">
        <v>14348</v>
      </c>
      <c r="D1880" s="87" t="s">
        <v>14349</v>
      </c>
      <c r="E1880" s="87" t="s">
        <v>13860</v>
      </c>
      <c r="F1880" s="87" t="s">
        <v>7459</v>
      </c>
      <c r="G1880" s="87" t="s">
        <v>7402</v>
      </c>
      <c r="H1880" s="87" t="s">
        <v>7403</v>
      </c>
      <c r="I1880" s="87" t="str">
        <f>+IFERROR(VLOOKUP($H1880,'[2]NHÂN VIÊN'!$B:$C,2,0),"")</f>
        <v>Hứa Thị Ngọc Thơ</v>
      </c>
      <c r="J1880" s="87" t="str">
        <f t="shared" si="33"/>
        <v>SA</v>
      </c>
      <c r="K1880" s="87" t="s">
        <v>7159</v>
      </c>
      <c r="L1880" s="87" t="s">
        <v>7159</v>
      </c>
      <c r="M1880" s="87" t="str">
        <f>+IFERROR(VLOOKUP($K1880,'[2]NHÂN VIÊN'!$H:$I,2,0),"")</f>
        <v>Dương Thị Kim Hồng</v>
      </c>
      <c r="N1880" s="88" t="s">
        <v>13861</v>
      </c>
      <c r="O1880" s="82"/>
    </row>
    <row r="1881" spans="1:15" hidden="1" x14ac:dyDescent="0.25">
      <c r="A1881" s="90" t="s">
        <v>14351</v>
      </c>
      <c r="B1881" s="89" t="s">
        <v>14350</v>
      </c>
      <c r="C1881" s="90" t="s">
        <v>14352</v>
      </c>
      <c r="D1881" s="90" t="s">
        <v>14353</v>
      </c>
      <c r="E1881" s="90" t="s">
        <v>13860</v>
      </c>
      <c r="F1881" s="90" t="s">
        <v>7938</v>
      </c>
      <c r="G1881" s="90" t="s">
        <v>7402</v>
      </c>
      <c r="H1881" s="91" t="s">
        <v>7436</v>
      </c>
      <c r="I1881" s="91" t="str">
        <f>+IFERROR(VLOOKUP($H1881,'[2]NHÂN VIÊN'!$B:$C,2,0),"")</f>
        <v>Nguyễn Quốc Thái</v>
      </c>
      <c r="J1881" s="91" t="str">
        <f t="shared" si="33"/>
        <v>SA</v>
      </c>
      <c r="K1881" s="91" t="s">
        <v>7159</v>
      </c>
      <c r="L1881" s="91" t="s">
        <v>7159</v>
      </c>
      <c r="M1881" s="91" t="str">
        <f>+IFERROR(VLOOKUP($K1881,'[2]NHÂN VIÊN'!$H:$I,2,0),"")</f>
        <v>Dương Thị Kim Hồng</v>
      </c>
      <c r="N1881" s="92"/>
      <c r="O1881" s="82"/>
    </row>
    <row r="1882" spans="1:15" hidden="1" x14ac:dyDescent="0.25">
      <c r="A1882" s="90" t="s">
        <v>14355</v>
      </c>
      <c r="B1882" s="89" t="s">
        <v>14354</v>
      </c>
      <c r="C1882" s="90" t="s">
        <v>14356</v>
      </c>
      <c r="D1882" s="90" t="s">
        <v>14357</v>
      </c>
      <c r="E1882" s="90" t="s">
        <v>13860</v>
      </c>
      <c r="F1882" s="90" t="s">
        <v>7527</v>
      </c>
      <c r="G1882" s="90" t="s">
        <v>7402</v>
      </c>
      <c r="H1882" s="91" t="s">
        <v>7411</v>
      </c>
      <c r="I1882" s="91" t="str">
        <f>+IFERROR(VLOOKUP($H1882,'[2]NHÂN VIÊN'!$B:$C,2,0),"")</f>
        <v>Nguyễn Văn Vinh</v>
      </c>
      <c r="J1882" s="91" t="str">
        <f t="shared" si="33"/>
        <v>SA</v>
      </c>
      <c r="K1882" s="91" t="s">
        <v>7159</v>
      </c>
      <c r="L1882" s="91" t="s">
        <v>7159</v>
      </c>
      <c r="M1882" s="91" t="str">
        <f>+IFERROR(VLOOKUP($K1882,'[2]NHÂN VIÊN'!$H:$I,2,0),"")</f>
        <v>Dương Thị Kim Hồng</v>
      </c>
      <c r="N1882" s="92"/>
      <c r="O1882" s="82"/>
    </row>
    <row r="1883" spans="1:15" hidden="1" x14ac:dyDescent="0.25">
      <c r="A1883" s="87" t="s">
        <v>14359</v>
      </c>
      <c r="B1883" s="86" t="s">
        <v>14358</v>
      </c>
      <c r="C1883" s="87" t="s">
        <v>14360</v>
      </c>
      <c r="D1883" s="87" t="s">
        <v>14361</v>
      </c>
      <c r="E1883" s="87" t="s">
        <v>13860</v>
      </c>
      <c r="F1883" s="87" t="s">
        <v>7435</v>
      </c>
      <c r="G1883" s="87" t="s">
        <v>7402</v>
      </c>
      <c r="H1883" s="87" t="s">
        <v>7436</v>
      </c>
      <c r="I1883" s="87" t="str">
        <f>+IFERROR(VLOOKUP($H1883,'[2]NHÂN VIÊN'!$B:$C,2,0),"")</f>
        <v>Nguyễn Quốc Thái</v>
      </c>
      <c r="J1883" s="87" t="str">
        <f t="shared" si="33"/>
        <v>SA</v>
      </c>
      <c r="K1883" s="87" t="s">
        <v>7159</v>
      </c>
      <c r="L1883" s="87" t="s">
        <v>7159</v>
      </c>
      <c r="M1883" s="87" t="str">
        <f>+IFERROR(VLOOKUP($K1883,'[2]NHÂN VIÊN'!$H:$I,2,0),"")</f>
        <v>Dương Thị Kim Hồng</v>
      </c>
      <c r="N1883" s="88" t="s">
        <v>13861</v>
      </c>
      <c r="O1883" s="82"/>
    </row>
    <row r="1884" spans="1:15" hidden="1" x14ac:dyDescent="0.25">
      <c r="A1884" s="90" t="s">
        <v>14363</v>
      </c>
      <c r="B1884" s="89" t="s">
        <v>14362</v>
      </c>
      <c r="C1884" s="90" t="s">
        <v>14364</v>
      </c>
      <c r="D1884" s="90" t="s">
        <v>14365</v>
      </c>
      <c r="E1884" s="90" t="s">
        <v>13860</v>
      </c>
      <c r="F1884" s="90" t="s">
        <v>7499</v>
      </c>
      <c r="G1884" s="90" t="s">
        <v>7402</v>
      </c>
      <c r="H1884" s="91" t="s">
        <v>7436</v>
      </c>
      <c r="I1884" s="91" t="str">
        <f>+IFERROR(VLOOKUP($H1884,'[2]NHÂN VIÊN'!$B:$C,2,0),"")</f>
        <v>Nguyễn Quốc Thái</v>
      </c>
      <c r="J1884" s="91" t="str">
        <f t="shared" si="33"/>
        <v>SA</v>
      </c>
      <c r="K1884" s="91" t="s">
        <v>7159</v>
      </c>
      <c r="L1884" s="91" t="s">
        <v>7159</v>
      </c>
      <c r="M1884" s="91" t="str">
        <f>+IFERROR(VLOOKUP($K1884,'[2]NHÂN VIÊN'!$H:$I,2,0),"")</f>
        <v>Dương Thị Kim Hồng</v>
      </c>
      <c r="N1884" s="92"/>
      <c r="O1884" s="82"/>
    </row>
    <row r="1885" spans="1:15" hidden="1" x14ac:dyDescent="0.25">
      <c r="A1885" s="87" t="s">
        <v>14367</v>
      </c>
      <c r="B1885" s="86" t="s">
        <v>14366</v>
      </c>
      <c r="C1885" s="87" t="s">
        <v>14368</v>
      </c>
      <c r="D1885" s="87" t="s">
        <v>14369</v>
      </c>
      <c r="E1885" s="87" t="s">
        <v>13860</v>
      </c>
      <c r="F1885" s="87" t="s">
        <v>7499</v>
      </c>
      <c r="G1885" s="87" t="s">
        <v>7402</v>
      </c>
      <c r="H1885" s="87" t="s">
        <v>7436</v>
      </c>
      <c r="I1885" s="87" t="str">
        <f>+IFERROR(VLOOKUP($H1885,'[2]NHÂN VIÊN'!$B:$C,2,0),"")</f>
        <v>Nguyễn Quốc Thái</v>
      </c>
      <c r="J1885" s="87" t="str">
        <f t="shared" si="33"/>
        <v>SA</v>
      </c>
      <c r="K1885" s="87" t="s">
        <v>7159</v>
      </c>
      <c r="L1885" s="87" t="s">
        <v>7159</v>
      </c>
      <c r="M1885" s="87" t="str">
        <f>+IFERROR(VLOOKUP($K1885,'[2]NHÂN VIÊN'!$H:$I,2,0),"")</f>
        <v>Dương Thị Kim Hồng</v>
      </c>
      <c r="N1885" s="88" t="s">
        <v>13861</v>
      </c>
      <c r="O1885" s="82"/>
    </row>
    <row r="1886" spans="1:15" hidden="1" x14ac:dyDescent="0.25">
      <c r="A1886" s="90" t="s">
        <v>14371</v>
      </c>
      <c r="B1886" s="89" t="s">
        <v>14370</v>
      </c>
      <c r="C1886" s="90" t="s">
        <v>14372</v>
      </c>
      <c r="D1886" s="90" t="s">
        <v>14373</v>
      </c>
      <c r="E1886" s="90" t="s">
        <v>13860</v>
      </c>
      <c r="F1886" s="90" t="s">
        <v>7519</v>
      </c>
      <c r="G1886" s="90" t="s">
        <v>7402</v>
      </c>
      <c r="H1886" s="91" t="s">
        <v>7418</v>
      </c>
      <c r="I1886" s="91" t="str">
        <f>+IFERROR(VLOOKUP($H1886,'[2]NHÂN VIÊN'!$B:$C,2,0),"")</f>
        <v>Trần Hạo Nhị</v>
      </c>
      <c r="J1886" s="91" t="str">
        <f t="shared" si="33"/>
        <v>SA</v>
      </c>
      <c r="K1886" s="91" t="s">
        <v>7159</v>
      </c>
      <c r="L1886" s="91" t="s">
        <v>7159</v>
      </c>
      <c r="M1886" s="91" t="str">
        <f>+IFERROR(VLOOKUP($K1886,'[2]NHÂN VIÊN'!$H:$I,2,0),"")</f>
        <v>Dương Thị Kim Hồng</v>
      </c>
      <c r="N1886" s="92"/>
      <c r="O1886" s="82"/>
    </row>
    <row r="1887" spans="1:15" hidden="1" x14ac:dyDescent="0.25">
      <c r="A1887" s="87" t="s">
        <v>14375</v>
      </c>
      <c r="B1887" s="86" t="s">
        <v>14374</v>
      </c>
      <c r="C1887" s="87" t="s">
        <v>14376</v>
      </c>
      <c r="D1887" s="87" t="s">
        <v>14377</v>
      </c>
      <c r="E1887" s="87" t="s">
        <v>13860</v>
      </c>
      <c r="F1887" s="87" t="s">
        <v>7499</v>
      </c>
      <c r="G1887" s="87" t="s">
        <v>7402</v>
      </c>
      <c r="H1887" s="87" t="s">
        <v>7436</v>
      </c>
      <c r="I1887" s="87" t="str">
        <f>+IFERROR(VLOOKUP($H1887,'[2]NHÂN VIÊN'!$B:$C,2,0),"")</f>
        <v>Nguyễn Quốc Thái</v>
      </c>
      <c r="J1887" s="87" t="str">
        <f t="shared" si="33"/>
        <v>SA</v>
      </c>
      <c r="K1887" s="87" t="s">
        <v>7159</v>
      </c>
      <c r="L1887" s="87" t="s">
        <v>7159</v>
      </c>
      <c r="M1887" s="87" t="str">
        <f>+IFERROR(VLOOKUP($K1887,'[2]NHÂN VIÊN'!$H:$I,2,0),"")</f>
        <v>Dương Thị Kim Hồng</v>
      </c>
      <c r="N1887" s="88" t="s">
        <v>13861</v>
      </c>
      <c r="O1887" s="82"/>
    </row>
    <row r="1888" spans="1:15" hidden="1" x14ac:dyDescent="0.25">
      <c r="A1888" s="87" t="s">
        <v>14379</v>
      </c>
      <c r="B1888" s="86" t="s">
        <v>14378</v>
      </c>
      <c r="C1888" s="87" t="s">
        <v>14380</v>
      </c>
      <c r="D1888" s="87" t="s">
        <v>14381</v>
      </c>
      <c r="E1888" s="87" t="s">
        <v>13860</v>
      </c>
      <c r="F1888" s="87" t="s">
        <v>7513</v>
      </c>
      <c r="G1888" s="87" t="s">
        <v>7402</v>
      </c>
      <c r="H1888" s="87" t="s">
        <v>7418</v>
      </c>
      <c r="I1888" s="87" t="str">
        <f>+IFERROR(VLOOKUP($H1888,'[2]NHÂN VIÊN'!$B:$C,2,0),"")</f>
        <v>Trần Hạo Nhị</v>
      </c>
      <c r="J1888" s="87" t="str">
        <f t="shared" si="33"/>
        <v>SA</v>
      </c>
      <c r="K1888" s="87" t="s">
        <v>7159</v>
      </c>
      <c r="L1888" s="87" t="s">
        <v>7159</v>
      </c>
      <c r="M1888" s="87" t="str">
        <f>+IFERROR(VLOOKUP($K1888,'[2]NHÂN VIÊN'!$H:$I,2,0),"")</f>
        <v>Dương Thị Kim Hồng</v>
      </c>
      <c r="N1888" s="88" t="s">
        <v>13861</v>
      </c>
      <c r="O1888" s="82"/>
    </row>
    <row r="1889" spans="1:15" hidden="1" x14ac:dyDescent="0.25">
      <c r="A1889" s="90" t="s">
        <v>14383</v>
      </c>
      <c r="B1889" s="89" t="s">
        <v>14382</v>
      </c>
      <c r="C1889" s="90" t="s">
        <v>14384</v>
      </c>
      <c r="D1889" s="90" t="s">
        <v>14385</v>
      </c>
      <c r="E1889" s="90" t="s">
        <v>13860</v>
      </c>
      <c r="F1889" s="90" t="s">
        <v>9474</v>
      </c>
      <c r="G1889" s="90" t="s">
        <v>7402</v>
      </c>
      <c r="H1889" s="91" t="s">
        <v>7411</v>
      </c>
      <c r="I1889" s="91" t="str">
        <f>+IFERROR(VLOOKUP($H1889,'[2]NHÂN VIÊN'!$B:$C,2,0),"")</f>
        <v>Nguyễn Văn Vinh</v>
      </c>
      <c r="J1889" s="91" t="str">
        <f t="shared" si="33"/>
        <v>SA</v>
      </c>
      <c r="K1889" s="91" t="s">
        <v>7159</v>
      </c>
      <c r="L1889" s="91" t="s">
        <v>7159</v>
      </c>
      <c r="M1889" s="91" t="str">
        <f>+IFERROR(VLOOKUP($K1889,'[2]NHÂN VIÊN'!$H:$I,2,0),"")</f>
        <v>Dương Thị Kim Hồng</v>
      </c>
      <c r="N1889" s="92"/>
      <c r="O1889" s="82"/>
    </row>
    <row r="1890" spans="1:15" hidden="1" x14ac:dyDescent="0.25">
      <c r="A1890" s="87" t="s">
        <v>14387</v>
      </c>
      <c r="B1890" s="86" t="s">
        <v>14386</v>
      </c>
      <c r="C1890" s="87" t="s">
        <v>14388</v>
      </c>
      <c r="D1890" s="87" t="s">
        <v>14389</v>
      </c>
      <c r="E1890" s="87" t="s">
        <v>13860</v>
      </c>
      <c r="F1890" s="87" t="s">
        <v>7527</v>
      </c>
      <c r="G1890" s="87" t="s">
        <v>7402</v>
      </c>
      <c r="H1890" s="87" t="s">
        <v>7411</v>
      </c>
      <c r="I1890" s="87" t="str">
        <f>+IFERROR(VLOOKUP($H1890,'[2]NHÂN VIÊN'!$B:$C,2,0),"")</f>
        <v>Nguyễn Văn Vinh</v>
      </c>
      <c r="J1890" s="87" t="str">
        <f t="shared" si="33"/>
        <v>SA</v>
      </c>
      <c r="K1890" s="87" t="s">
        <v>7159</v>
      </c>
      <c r="L1890" s="87" t="s">
        <v>7159</v>
      </c>
      <c r="M1890" s="87" t="str">
        <f>+IFERROR(VLOOKUP($K1890,'[2]NHÂN VIÊN'!$H:$I,2,0),"")</f>
        <v>Dương Thị Kim Hồng</v>
      </c>
      <c r="N1890" s="88" t="s">
        <v>13861</v>
      </c>
      <c r="O1890" s="82"/>
    </row>
    <row r="1891" spans="1:15" hidden="1" x14ac:dyDescent="0.25">
      <c r="A1891" s="87" t="s">
        <v>14391</v>
      </c>
      <c r="B1891" s="86" t="s">
        <v>14390</v>
      </c>
      <c r="C1891" s="87" t="s">
        <v>14392</v>
      </c>
      <c r="D1891" s="87" t="s">
        <v>14393</v>
      </c>
      <c r="E1891" s="87" t="s">
        <v>13860</v>
      </c>
      <c r="F1891" s="87" t="s">
        <v>7459</v>
      </c>
      <c r="G1891" s="87" t="s">
        <v>7402</v>
      </c>
      <c r="H1891" s="87" t="s">
        <v>7403</v>
      </c>
      <c r="I1891" s="87" t="str">
        <f>+IFERROR(VLOOKUP($H1891,'[2]NHÂN VIÊN'!$B:$C,2,0),"")</f>
        <v>Hứa Thị Ngọc Thơ</v>
      </c>
      <c r="J1891" s="87" t="str">
        <f t="shared" si="33"/>
        <v>SA</v>
      </c>
      <c r="K1891" s="87" t="s">
        <v>7159</v>
      </c>
      <c r="L1891" s="87" t="s">
        <v>7159</v>
      </c>
      <c r="M1891" s="87" t="str">
        <f>+IFERROR(VLOOKUP($K1891,'[2]NHÂN VIÊN'!$H:$I,2,0),"")</f>
        <v>Dương Thị Kim Hồng</v>
      </c>
      <c r="N1891" s="88" t="s">
        <v>13861</v>
      </c>
      <c r="O1891" s="82"/>
    </row>
    <row r="1892" spans="1:15" hidden="1" x14ac:dyDescent="0.25">
      <c r="A1892" s="87" t="s">
        <v>14395</v>
      </c>
      <c r="B1892" s="86" t="s">
        <v>14394</v>
      </c>
      <c r="C1892" s="87" t="s">
        <v>14396</v>
      </c>
      <c r="D1892" s="87" t="s">
        <v>14397</v>
      </c>
      <c r="E1892" s="87" t="s">
        <v>13860</v>
      </c>
      <c r="F1892" s="87" t="s">
        <v>7459</v>
      </c>
      <c r="G1892" s="87" t="s">
        <v>7402</v>
      </c>
      <c r="H1892" s="87" t="s">
        <v>7403</v>
      </c>
      <c r="I1892" s="87" t="str">
        <f>+IFERROR(VLOOKUP($H1892,'[2]NHÂN VIÊN'!$B:$C,2,0),"")</f>
        <v>Hứa Thị Ngọc Thơ</v>
      </c>
      <c r="J1892" s="87" t="str">
        <f t="shared" si="33"/>
        <v>SA</v>
      </c>
      <c r="K1892" s="87" t="s">
        <v>7159</v>
      </c>
      <c r="L1892" s="87" t="s">
        <v>7159</v>
      </c>
      <c r="M1892" s="87" t="str">
        <f>+IFERROR(VLOOKUP($K1892,'[2]NHÂN VIÊN'!$H:$I,2,0),"")</f>
        <v>Dương Thị Kim Hồng</v>
      </c>
      <c r="N1892" s="88" t="s">
        <v>13861</v>
      </c>
      <c r="O1892" s="82"/>
    </row>
    <row r="1893" spans="1:15" hidden="1" x14ac:dyDescent="0.25">
      <c r="A1893" s="90" t="s">
        <v>14399</v>
      </c>
      <c r="B1893" s="89" t="s">
        <v>14398</v>
      </c>
      <c r="C1893" s="90" t="s">
        <v>14400</v>
      </c>
      <c r="D1893" s="90" t="s">
        <v>14401</v>
      </c>
      <c r="E1893" s="90" t="s">
        <v>13860</v>
      </c>
      <c r="F1893" s="90" t="s">
        <v>7519</v>
      </c>
      <c r="G1893" s="90" t="s">
        <v>7402</v>
      </c>
      <c r="H1893" s="91" t="s">
        <v>7418</v>
      </c>
      <c r="I1893" s="91" t="str">
        <f>+IFERROR(VLOOKUP($H1893,'[2]NHÂN VIÊN'!$B:$C,2,0),"")</f>
        <v>Trần Hạo Nhị</v>
      </c>
      <c r="J1893" s="91" t="str">
        <f t="shared" si="33"/>
        <v>SA</v>
      </c>
      <c r="K1893" s="91" t="s">
        <v>7159</v>
      </c>
      <c r="L1893" s="91" t="s">
        <v>7159</v>
      </c>
      <c r="M1893" s="91" t="str">
        <f>+IFERROR(VLOOKUP($K1893,'[2]NHÂN VIÊN'!$H:$I,2,0),"")</f>
        <v>Dương Thị Kim Hồng</v>
      </c>
      <c r="N1893" s="92"/>
      <c r="O1893" s="82"/>
    </row>
    <row r="1894" spans="1:15" hidden="1" x14ac:dyDescent="0.25">
      <c r="A1894" s="87" t="s">
        <v>14403</v>
      </c>
      <c r="B1894" s="86" t="s">
        <v>14402</v>
      </c>
      <c r="C1894" s="87" t="s">
        <v>14404</v>
      </c>
      <c r="D1894" s="87" t="s">
        <v>14405</v>
      </c>
      <c r="E1894" s="87" t="s">
        <v>13860</v>
      </c>
      <c r="F1894" s="87" t="s">
        <v>7513</v>
      </c>
      <c r="G1894" s="87" t="s">
        <v>7402</v>
      </c>
      <c r="H1894" s="87" t="s">
        <v>7418</v>
      </c>
      <c r="I1894" s="87" t="str">
        <f>+IFERROR(VLOOKUP($H1894,'[2]NHÂN VIÊN'!$B:$C,2,0),"")</f>
        <v>Trần Hạo Nhị</v>
      </c>
      <c r="J1894" s="87" t="str">
        <f t="shared" si="33"/>
        <v>SA</v>
      </c>
      <c r="K1894" s="87" t="s">
        <v>7159</v>
      </c>
      <c r="L1894" s="87" t="s">
        <v>7159</v>
      </c>
      <c r="M1894" s="87" t="str">
        <f>+IFERROR(VLOOKUP($K1894,'[2]NHÂN VIÊN'!$H:$I,2,0),"")</f>
        <v>Dương Thị Kim Hồng</v>
      </c>
      <c r="N1894" s="88" t="s">
        <v>13861</v>
      </c>
      <c r="O1894" s="82"/>
    </row>
    <row r="1895" spans="1:15" hidden="1" x14ac:dyDescent="0.25">
      <c r="A1895" s="87" t="s">
        <v>14407</v>
      </c>
      <c r="B1895" s="86" t="s">
        <v>14406</v>
      </c>
      <c r="C1895" s="87" t="s">
        <v>14408</v>
      </c>
      <c r="D1895" s="87" t="s">
        <v>14409</v>
      </c>
      <c r="E1895" s="87" t="s">
        <v>13860</v>
      </c>
      <c r="F1895" s="87" t="s">
        <v>7442</v>
      </c>
      <c r="G1895" s="87" t="s">
        <v>7402</v>
      </c>
      <c r="H1895" s="87" t="s">
        <v>7403</v>
      </c>
      <c r="I1895" s="87" t="str">
        <f>+IFERROR(VLOOKUP($H1895,'[2]NHÂN VIÊN'!$B:$C,2,0),"")</f>
        <v>Hứa Thị Ngọc Thơ</v>
      </c>
      <c r="J1895" s="87" t="str">
        <f t="shared" si="33"/>
        <v>SA</v>
      </c>
      <c r="K1895" s="87" t="s">
        <v>7159</v>
      </c>
      <c r="L1895" s="87" t="s">
        <v>7159</v>
      </c>
      <c r="M1895" s="87" t="str">
        <f>+IFERROR(VLOOKUP($K1895,'[2]NHÂN VIÊN'!$H:$I,2,0),"")</f>
        <v>Dương Thị Kim Hồng</v>
      </c>
      <c r="N1895" s="88" t="s">
        <v>13861</v>
      </c>
      <c r="O1895" s="82"/>
    </row>
    <row r="1896" spans="1:15" hidden="1" x14ac:dyDescent="0.25">
      <c r="A1896" s="87" t="s">
        <v>14411</v>
      </c>
      <c r="B1896" s="86" t="s">
        <v>14410</v>
      </c>
      <c r="C1896" s="87" t="s">
        <v>14412</v>
      </c>
      <c r="D1896" s="87" t="s">
        <v>14413</v>
      </c>
      <c r="E1896" s="87" t="s">
        <v>13860</v>
      </c>
      <c r="F1896" s="87" t="s">
        <v>9474</v>
      </c>
      <c r="G1896" s="87" t="s">
        <v>7402</v>
      </c>
      <c r="H1896" s="87" t="s">
        <v>7411</v>
      </c>
      <c r="I1896" s="87" t="str">
        <f>+IFERROR(VLOOKUP($H1896,'[2]NHÂN VIÊN'!$B:$C,2,0),"")</f>
        <v>Nguyễn Văn Vinh</v>
      </c>
      <c r="J1896" s="87" t="str">
        <f t="shared" si="33"/>
        <v>SA</v>
      </c>
      <c r="K1896" s="87" t="s">
        <v>7159</v>
      </c>
      <c r="L1896" s="87" t="s">
        <v>7159</v>
      </c>
      <c r="M1896" s="87" t="str">
        <f>+IFERROR(VLOOKUP($K1896,'[2]NHÂN VIÊN'!$H:$I,2,0),"")</f>
        <v>Dương Thị Kim Hồng</v>
      </c>
      <c r="N1896" s="88" t="s">
        <v>13861</v>
      </c>
      <c r="O1896" s="82"/>
    </row>
    <row r="1897" spans="1:15" hidden="1" x14ac:dyDescent="0.25">
      <c r="A1897" s="87" t="s">
        <v>14415</v>
      </c>
      <c r="B1897" s="86" t="s">
        <v>14414</v>
      </c>
      <c r="C1897" s="87" t="s">
        <v>14416</v>
      </c>
      <c r="D1897" s="87" t="s">
        <v>14417</v>
      </c>
      <c r="E1897" s="87" t="s">
        <v>13860</v>
      </c>
      <c r="F1897" s="87" t="s">
        <v>7442</v>
      </c>
      <c r="G1897" s="87" t="s">
        <v>7402</v>
      </c>
      <c r="H1897" s="87" t="s">
        <v>7403</v>
      </c>
      <c r="I1897" s="87" t="str">
        <f>+IFERROR(VLOOKUP($H1897,'[2]NHÂN VIÊN'!$B:$C,2,0),"")</f>
        <v>Hứa Thị Ngọc Thơ</v>
      </c>
      <c r="J1897" s="87" t="str">
        <f t="shared" si="33"/>
        <v>SA</v>
      </c>
      <c r="K1897" s="87" t="s">
        <v>7159</v>
      </c>
      <c r="L1897" s="87" t="s">
        <v>7159</v>
      </c>
      <c r="M1897" s="87" t="str">
        <f>+IFERROR(VLOOKUP($K1897,'[2]NHÂN VIÊN'!$H:$I,2,0),"")</f>
        <v>Dương Thị Kim Hồng</v>
      </c>
      <c r="N1897" s="88" t="s">
        <v>13861</v>
      </c>
      <c r="O1897" s="82"/>
    </row>
    <row r="1898" spans="1:15" hidden="1" x14ac:dyDescent="0.25">
      <c r="A1898" s="87" t="s">
        <v>14419</v>
      </c>
      <c r="B1898" s="86" t="s">
        <v>14418</v>
      </c>
      <c r="C1898" s="87" t="s">
        <v>14420</v>
      </c>
      <c r="D1898" s="87" t="s">
        <v>14421</v>
      </c>
      <c r="E1898" s="87" t="s">
        <v>13860</v>
      </c>
      <c r="F1898" s="87" t="s">
        <v>7690</v>
      </c>
      <c r="G1898" s="87" t="s">
        <v>7402</v>
      </c>
      <c r="H1898" s="87" t="s">
        <v>7418</v>
      </c>
      <c r="I1898" s="87" t="str">
        <f>+IFERROR(VLOOKUP($H1898,'[2]NHÂN VIÊN'!$B:$C,2,0),"")</f>
        <v>Trần Hạo Nhị</v>
      </c>
      <c r="J1898" s="87" t="str">
        <f t="shared" si="33"/>
        <v>SA</v>
      </c>
      <c r="K1898" s="87" t="s">
        <v>7159</v>
      </c>
      <c r="L1898" s="87" t="s">
        <v>7159</v>
      </c>
      <c r="M1898" s="87" t="str">
        <f>+IFERROR(VLOOKUP($K1898,'[2]NHÂN VIÊN'!$H:$I,2,0),"")</f>
        <v>Dương Thị Kim Hồng</v>
      </c>
      <c r="N1898" s="88" t="s">
        <v>13861</v>
      </c>
      <c r="O1898" s="82"/>
    </row>
    <row r="1899" spans="1:15" hidden="1" x14ac:dyDescent="0.25">
      <c r="A1899" s="87" t="s">
        <v>14423</v>
      </c>
      <c r="B1899" s="86" t="s">
        <v>14422</v>
      </c>
      <c r="C1899" s="87" t="s">
        <v>14424</v>
      </c>
      <c r="D1899" s="87" t="s">
        <v>14425</v>
      </c>
      <c r="E1899" s="87" t="s">
        <v>13860</v>
      </c>
      <c r="F1899" s="87" t="s">
        <v>7435</v>
      </c>
      <c r="G1899" s="87" t="s">
        <v>7402</v>
      </c>
      <c r="H1899" s="87" t="s">
        <v>7436</v>
      </c>
      <c r="I1899" s="87" t="str">
        <f>+IFERROR(VLOOKUP($H1899,'[2]NHÂN VIÊN'!$B:$C,2,0),"")</f>
        <v>Nguyễn Quốc Thái</v>
      </c>
      <c r="J1899" s="87" t="str">
        <f t="shared" si="33"/>
        <v>SA</v>
      </c>
      <c r="K1899" s="87" t="s">
        <v>7159</v>
      </c>
      <c r="L1899" s="87" t="s">
        <v>7159</v>
      </c>
      <c r="M1899" s="87" t="str">
        <f>+IFERROR(VLOOKUP($K1899,'[2]NHÂN VIÊN'!$H:$I,2,0),"")</f>
        <v>Dương Thị Kim Hồng</v>
      </c>
      <c r="N1899" s="88" t="s">
        <v>13861</v>
      </c>
      <c r="O1899" s="82"/>
    </row>
    <row r="1900" spans="1:15" hidden="1" x14ac:dyDescent="0.25">
      <c r="A1900" s="87" t="s">
        <v>14427</v>
      </c>
      <c r="B1900" s="86" t="s">
        <v>14426</v>
      </c>
      <c r="C1900" s="87" t="s">
        <v>14428</v>
      </c>
      <c r="D1900" s="87" t="s">
        <v>14429</v>
      </c>
      <c r="E1900" s="87" t="s">
        <v>13860</v>
      </c>
      <c r="F1900" s="87" t="s">
        <v>7513</v>
      </c>
      <c r="G1900" s="87" t="s">
        <v>7402</v>
      </c>
      <c r="H1900" s="87" t="s">
        <v>7418</v>
      </c>
      <c r="I1900" s="87" t="str">
        <f>+IFERROR(VLOOKUP($H1900,'[2]NHÂN VIÊN'!$B:$C,2,0),"")</f>
        <v>Trần Hạo Nhị</v>
      </c>
      <c r="J1900" s="87" t="str">
        <f t="shared" si="33"/>
        <v>SA</v>
      </c>
      <c r="K1900" s="87" t="s">
        <v>7159</v>
      </c>
      <c r="L1900" s="87" t="s">
        <v>7159</v>
      </c>
      <c r="M1900" s="87" t="str">
        <f>+IFERROR(VLOOKUP($K1900,'[2]NHÂN VIÊN'!$H:$I,2,0),"")</f>
        <v>Dương Thị Kim Hồng</v>
      </c>
      <c r="N1900" s="88" t="s">
        <v>13861</v>
      </c>
      <c r="O1900" s="82"/>
    </row>
    <row r="1901" spans="1:15" hidden="1" x14ac:dyDescent="0.25">
      <c r="A1901" s="87" t="s">
        <v>14431</v>
      </c>
      <c r="B1901" s="86" t="s">
        <v>14430</v>
      </c>
      <c r="C1901" s="87" t="s">
        <v>14432</v>
      </c>
      <c r="D1901" s="87" t="s">
        <v>14433</v>
      </c>
      <c r="E1901" s="87" t="s">
        <v>13860</v>
      </c>
      <c r="F1901" s="87" t="s">
        <v>7903</v>
      </c>
      <c r="G1901" s="87" t="s">
        <v>7402</v>
      </c>
      <c r="H1901" s="87" t="s">
        <v>7436</v>
      </c>
      <c r="I1901" s="87" t="str">
        <f>+IFERROR(VLOOKUP($H1901,'[2]NHÂN VIÊN'!$B:$C,2,0),"")</f>
        <v>Nguyễn Quốc Thái</v>
      </c>
      <c r="J1901" s="87" t="str">
        <f t="shared" si="33"/>
        <v>SA</v>
      </c>
      <c r="K1901" s="87" t="s">
        <v>7159</v>
      </c>
      <c r="L1901" s="87" t="s">
        <v>7159</v>
      </c>
      <c r="M1901" s="87" t="str">
        <f>+IFERROR(VLOOKUP($K1901,'[2]NHÂN VIÊN'!$H:$I,2,0),"")</f>
        <v>Dương Thị Kim Hồng</v>
      </c>
      <c r="N1901" s="88" t="s">
        <v>13861</v>
      </c>
      <c r="O1901" s="82"/>
    </row>
    <row r="1902" spans="1:15" hidden="1" x14ac:dyDescent="0.25">
      <c r="A1902" s="87" t="s">
        <v>14435</v>
      </c>
      <c r="B1902" s="86" t="s">
        <v>14434</v>
      </c>
      <c r="C1902" s="87" t="s">
        <v>14436</v>
      </c>
      <c r="D1902" s="87" t="s">
        <v>14437</v>
      </c>
      <c r="E1902" s="87" t="s">
        <v>13860</v>
      </c>
      <c r="F1902" s="87" t="s">
        <v>7459</v>
      </c>
      <c r="G1902" s="87" t="s">
        <v>7402</v>
      </c>
      <c r="H1902" s="87" t="s">
        <v>7403</v>
      </c>
      <c r="I1902" s="87" t="str">
        <f>+IFERROR(VLOOKUP($H1902,'[2]NHÂN VIÊN'!$B:$C,2,0),"")</f>
        <v>Hứa Thị Ngọc Thơ</v>
      </c>
      <c r="J1902" s="87" t="str">
        <f t="shared" si="33"/>
        <v>SA</v>
      </c>
      <c r="K1902" s="87" t="s">
        <v>7159</v>
      </c>
      <c r="L1902" s="87" t="s">
        <v>7159</v>
      </c>
      <c r="M1902" s="87" t="str">
        <f>+IFERROR(VLOOKUP($K1902,'[2]NHÂN VIÊN'!$H:$I,2,0),"")</f>
        <v>Dương Thị Kim Hồng</v>
      </c>
      <c r="N1902" s="88" t="s">
        <v>13861</v>
      </c>
      <c r="O1902" s="82"/>
    </row>
    <row r="1903" spans="1:15" hidden="1" x14ac:dyDescent="0.25">
      <c r="A1903" s="87" t="s">
        <v>14439</v>
      </c>
      <c r="B1903" s="86" t="s">
        <v>14438</v>
      </c>
      <c r="C1903" s="87" t="s">
        <v>14440</v>
      </c>
      <c r="D1903" s="87" t="s">
        <v>14441</v>
      </c>
      <c r="E1903" s="87" t="s">
        <v>13860</v>
      </c>
      <c r="F1903" s="87" t="s">
        <v>9474</v>
      </c>
      <c r="G1903" s="87" t="s">
        <v>7402</v>
      </c>
      <c r="H1903" s="87" t="s">
        <v>7411</v>
      </c>
      <c r="I1903" s="87" t="str">
        <f>+IFERROR(VLOOKUP($H1903,'[2]NHÂN VIÊN'!$B:$C,2,0),"")</f>
        <v>Nguyễn Văn Vinh</v>
      </c>
      <c r="J1903" s="87" t="str">
        <f t="shared" si="33"/>
        <v>SA</v>
      </c>
      <c r="K1903" s="87" t="s">
        <v>7159</v>
      </c>
      <c r="L1903" s="87" t="s">
        <v>7159</v>
      </c>
      <c r="M1903" s="87" t="str">
        <f>+IFERROR(VLOOKUP($K1903,'[2]NHÂN VIÊN'!$H:$I,2,0),"")</f>
        <v>Dương Thị Kim Hồng</v>
      </c>
      <c r="N1903" s="88" t="s">
        <v>13861</v>
      </c>
      <c r="O1903" s="82"/>
    </row>
    <row r="1904" spans="1:15" hidden="1" x14ac:dyDescent="0.25">
      <c r="A1904" s="87" t="s">
        <v>14443</v>
      </c>
      <c r="B1904" s="86" t="s">
        <v>14442</v>
      </c>
      <c r="C1904" s="87" t="s">
        <v>14444</v>
      </c>
      <c r="D1904" s="87" t="s">
        <v>14445</v>
      </c>
      <c r="E1904" s="87" t="s">
        <v>13860</v>
      </c>
      <c r="F1904" s="87" t="s">
        <v>9474</v>
      </c>
      <c r="G1904" s="87" t="s">
        <v>7402</v>
      </c>
      <c r="H1904" s="87" t="s">
        <v>7411</v>
      </c>
      <c r="I1904" s="87" t="str">
        <f>+IFERROR(VLOOKUP($H1904,'[2]NHÂN VIÊN'!$B:$C,2,0),"")</f>
        <v>Nguyễn Văn Vinh</v>
      </c>
      <c r="J1904" s="87" t="str">
        <f t="shared" si="33"/>
        <v>SA</v>
      </c>
      <c r="K1904" s="87" t="s">
        <v>7159</v>
      </c>
      <c r="L1904" s="87" t="s">
        <v>7159</v>
      </c>
      <c r="M1904" s="87" t="str">
        <f>+IFERROR(VLOOKUP($K1904,'[2]NHÂN VIÊN'!$H:$I,2,0),"")</f>
        <v>Dương Thị Kim Hồng</v>
      </c>
      <c r="N1904" s="88" t="s">
        <v>13861</v>
      </c>
      <c r="O1904" s="82"/>
    </row>
    <row r="1905" spans="1:15" hidden="1" x14ac:dyDescent="0.25">
      <c r="A1905" s="87" t="s">
        <v>14447</v>
      </c>
      <c r="B1905" s="86" t="s">
        <v>14446</v>
      </c>
      <c r="C1905" s="87" t="s">
        <v>14448</v>
      </c>
      <c r="D1905" s="87" t="s">
        <v>14449</v>
      </c>
      <c r="E1905" s="87" t="s">
        <v>13860</v>
      </c>
      <c r="F1905" s="87" t="s">
        <v>9474</v>
      </c>
      <c r="G1905" s="87" t="s">
        <v>7402</v>
      </c>
      <c r="H1905" s="87" t="s">
        <v>7411</v>
      </c>
      <c r="I1905" s="87" t="str">
        <f>+IFERROR(VLOOKUP($H1905,'[2]NHÂN VIÊN'!$B:$C,2,0),"")</f>
        <v>Nguyễn Văn Vinh</v>
      </c>
      <c r="J1905" s="87" t="str">
        <f t="shared" si="33"/>
        <v>SA</v>
      </c>
      <c r="K1905" s="87" t="s">
        <v>7159</v>
      </c>
      <c r="L1905" s="87" t="s">
        <v>7159</v>
      </c>
      <c r="M1905" s="87" t="str">
        <f>+IFERROR(VLOOKUP($K1905,'[2]NHÂN VIÊN'!$H:$I,2,0),"")</f>
        <v>Dương Thị Kim Hồng</v>
      </c>
      <c r="N1905" s="88" t="s">
        <v>13861</v>
      </c>
      <c r="O1905" s="82"/>
    </row>
    <row r="1906" spans="1:15" hidden="1" x14ac:dyDescent="0.25">
      <c r="A1906" s="90" t="s">
        <v>14451</v>
      </c>
      <c r="B1906" s="89" t="s">
        <v>14450</v>
      </c>
      <c r="C1906" s="90" t="s">
        <v>14452</v>
      </c>
      <c r="D1906" s="90" t="s">
        <v>14453</v>
      </c>
      <c r="E1906" s="90" t="s">
        <v>13860</v>
      </c>
      <c r="F1906" s="90" t="s">
        <v>7527</v>
      </c>
      <c r="G1906" s="90" t="s">
        <v>7402</v>
      </c>
      <c r="H1906" s="91" t="s">
        <v>7411</v>
      </c>
      <c r="I1906" s="91" t="str">
        <f>+IFERROR(VLOOKUP($H1906,'[2]NHÂN VIÊN'!$B:$C,2,0),"")</f>
        <v>Nguyễn Văn Vinh</v>
      </c>
      <c r="J1906" s="91" t="str">
        <f t="shared" si="33"/>
        <v>SA</v>
      </c>
      <c r="K1906" s="91" t="s">
        <v>7159</v>
      </c>
      <c r="L1906" s="91" t="s">
        <v>7159</v>
      </c>
      <c r="M1906" s="91" t="str">
        <f>+IFERROR(VLOOKUP($K1906,'[2]NHÂN VIÊN'!$H:$I,2,0),"")</f>
        <v>Dương Thị Kim Hồng</v>
      </c>
      <c r="N1906" s="92"/>
      <c r="O1906" s="82"/>
    </row>
    <row r="1907" spans="1:15" hidden="1" x14ac:dyDescent="0.25">
      <c r="A1907" s="87" t="s">
        <v>14455</v>
      </c>
      <c r="B1907" s="86" t="s">
        <v>14454</v>
      </c>
      <c r="C1907" s="87" t="s">
        <v>14456</v>
      </c>
      <c r="D1907" s="87" t="s">
        <v>14457</v>
      </c>
      <c r="E1907" s="87" t="s">
        <v>13860</v>
      </c>
      <c r="F1907" s="87" t="s">
        <v>7690</v>
      </c>
      <c r="G1907" s="87" t="s">
        <v>7402</v>
      </c>
      <c r="H1907" s="87" t="s">
        <v>7418</v>
      </c>
      <c r="I1907" s="87" t="str">
        <f>+IFERROR(VLOOKUP($H1907,'[2]NHÂN VIÊN'!$B:$C,2,0),"")</f>
        <v>Trần Hạo Nhị</v>
      </c>
      <c r="J1907" s="87" t="str">
        <f t="shared" si="33"/>
        <v>SA</v>
      </c>
      <c r="K1907" s="87" t="s">
        <v>7159</v>
      </c>
      <c r="L1907" s="87" t="s">
        <v>7159</v>
      </c>
      <c r="M1907" s="87" t="str">
        <f>+IFERROR(VLOOKUP($K1907,'[2]NHÂN VIÊN'!$H:$I,2,0),"")</f>
        <v>Dương Thị Kim Hồng</v>
      </c>
      <c r="N1907" s="88" t="s">
        <v>13861</v>
      </c>
      <c r="O1907" s="82"/>
    </row>
    <row r="1908" spans="1:15" hidden="1" x14ac:dyDescent="0.25">
      <c r="A1908" s="87" t="s">
        <v>14459</v>
      </c>
      <c r="B1908" s="86" t="s">
        <v>14458</v>
      </c>
      <c r="C1908" s="87" t="s">
        <v>14460</v>
      </c>
      <c r="D1908" s="87" t="s">
        <v>14461</v>
      </c>
      <c r="E1908" s="87" t="s">
        <v>13860</v>
      </c>
      <c r="F1908" s="87" t="s">
        <v>7527</v>
      </c>
      <c r="G1908" s="87" t="s">
        <v>7402</v>
      </c>
      <c r="H1908" s="87" t="s">
        <v>7411</v>
      </c>
      <c r="I1908" s="87" t="str">
        <f>+IFERROR(VLOOKUP($H1908,'[2]NHÂN VIÊN'!$B:$C,2,0),"")</f>
        <v>Nguyễn Văn Vinh</v>
      </c>
      <c r="J1908" s="87" t="str">
        <f t="shared" si="33"/>
        <v>SA</v>
      </c>
      <c r="K1908" s="87" t="s">
        <v>7159</v>
      </c>
      <c r="L1908" s="87" t="s">
        <v>7159</v>
      </c>
      <c r="M1908" s="87" t="str">
        <f>+IFERROR(VLOOKUP($K1908,'[2]NHÂN VIÊN'!$H:$I,2,0),"")</f>
        <v>Dương Thị Kim Hồng</v>
      </c>
      <c r="N1908" s="88" t="s">
        <v>13861</v>
      </c>
      <c r="O1908" s="82"/>
    </row>
    <row r="1909" spans="1:15" hidden="1" x14ac:dyDescent="0.25">
      <c r="A1909" s="87" t="s">
        <v>14463</v>
      </c>
      <c r="B1909" s="86" t="s">
        <v>14462</v>
      </c>
      <c r="C1909" s="87" t="s">
        <v>14464</v>
      </c>
      <c r="D1909" s="87" t="s">
        <v>14465</v>
      </c>
      <c r="E1909" s="87" t="s">
        <v>13860</v>
      </c>
      <c r="F1909" s="87" t="s">
        <v>7459</v>
      </c>
      <c r="G1909" s="87" t="s">
        <v>7402</v>
      </c>
      <c r="H1909" s="87" t="s">
        <v>7403</v>
      </c>
      <c r="I1909" s="87" t="str">
        <f>+IFERROR(VLOOKUP($H1909,'[2]NHÂN VIÊN'!$B:$C,2,0),"")</f>
        <v>Hứa Thị Ngọc Thơ</v>
      </c>
      <c r="J1909" s="87" t="str">
        <f t="shared" si="33"/>
        <v>SA</v>
      </c>
      <c r="K1909" s="87" t="s">
        <v>7159</v>
      </c>
      <c r="L1909" s="87" t="s">
        <v>7159</v>
      </c>
      <c r="M1909" s="87" t="str">
        <f>+IFERROR(VLOOKUP($K1909,'[2]NHÂN VIÊN'!$H:$I,2,0),"")</f>
        <v>Dương Thị Kim Hồng</v>
      </c>
      <c r="N1909" s="88" t="s">
        <v>13861</v>
      </c>
      <c r="O1909" s="82"/>
    </row>
    <row r="1910" spans="1:15" hidden="1" x14ac:dyDescent="0.25">
      <c r="A1910" s="90" t="s">
        <v>14467</v>
      </c>
      <c r="B1910" s="89" t="s">
        <v>14466</v>
      </c>
      <c r="C1910" s="90" t="s">
        <v>14468</v>
      </c>
      <c r="D1910" s="90" t="s">
        <v>14469</v>
      </c>
      <c r="E1910" s="90" t="s">
        <v>13860</v>
      </c>
      <c r="F1910" s="90" t="s">
        <v>7519</v>
      </c>
      <c r="G1910" s="90" t="s">
        <v>7402</v>
      </c>
      <c r="H1910" s="91" t="s">
        <v>7418</v>
      </c>
      <c r="I1910" s="91" t="str">
        <f>+IFERROR(VLOOKUP($H1910,'[2]NHÂN VIÊN'!$B:$C,2,0),"")</f>
        <v>Trần Hạo Nhị</v>
      </c>
      <c r="J1910" s="91" t="str">
        <f t="shared" si="33"/>
        <v>SA</v>
      </c>
      <c r="K1910" s="91" t="s">
        <v>7159</v>
      </c>
      <c r="L1910" s="91" t="s">
        <v>7159</v>
      </c>
      <c r="M1910" s="91" t="str">
        <f>+IFERROR(VLOOKUP($K1910,'[2]NHÂN VIÊN'!$H:$I,2,0),"")</f>
        <v>Dương Thị Kim Hồng</v>
      </c>
      <c r="N1910" s="92"/>
      <c r="O1910" s="82"/>
    </row>
    <row r="1911" spans="1:15" hidden="1" x14ac:dyDescent="0.25">
      <c r="A1911" s="90" t="s">
        <v>14471</v>
      </c>
      <c r="B1911" s="89" t="s">
        <v>14470</v>
      </c>
      <c r="C1911" s="90" t="s">
        <v>14472</v>
      </c>
      <c r="D1911" s="90" t="s">
        <v>14473</v>
      </c>
      <c r="E1911" s="90" t="s">
        <v>13860</v>
      </c>
      <c r="F1911" s="90" t="s">
        <v>7925</v>
      </c>
      <c r="G1911" s="90" t="s">
        <v>7402</v>
      </c>
      <c r="H1911" s="91" t="s">
        <v>7418</v>
      </c>
      <c r="I1911" s="91" t="str">
        <f>+IFERROR(VLOOKUP($H1911,'[2]NHÂN VIÊN'!$B:$C,2,0),"")</f>
        <v>Trần Hạo Nhị</v>
      </c>
      <c r="J1911" s="91" t="str">
        <f t="shared" si="33"/>
        <v>SA</v>
      </c>
      <c r="K1911" s="91" t="s">
        <v>7159</v>
      </c>
      <c r="L1911" s="91" t="s">
        <v>7159</v>
      </c>
      <c r="M1911" s="91" t="str">
        <f>+IFERROR(VLOOKUP($K1911,'[2]NHÂN VIÊN'!$H:$I,2,0),"")</f>
        <v>Dương Thị Kim Hồng</v>
      </c>
      <c r="N1911" s="92"/>
      <c r="O1911" s="82"/>
    </row>
    <row r="1912" spans="1:15" hidden="1" x14ac:dyDescent="0.25">
      <c r="A1912" s="87" t="s">
        <v>14475</v>
      </c>
      <c r="B1912" s="86" t="s">
        <v>14474</v>
      </c>
      <c r="C1912" s="87" t="s">
        <v>14476</v>
      </c>
      <c r="D1912" s="87" t="s">
        <v>14477</v>
      </c>
      <c r="E1912" s="87" t="s">
        <v>13860</v>
      </c>
      <c r="F1912" s="87" t="s">
        <v>9474</v>
      </c>
      <c r="G1912" s="87" t="s">
        <v>7402</v>
      </c>
      <c r="H1912" s="87" t="s">
        <v>7411</v>
      </c>
      <c r="I1912" s="87" t="str">
        <f>+IFERROR(VLOOKUP($H1912,'[2]NHÂN VIÊN'!$B:$C,2,0),"")</f>
        <v>Nguyễn Văn Vinh</v>
      </c>
      <c r="J1912" s="87" t="str">
        <f t="shared" si="33"/>
        <v>SA</v>
      </c>
      <c r="K1912" s="87" t="s">
        <v>7159</v>
      </c>
      <c r="L1912" s="87" t="s">
        <v>7159</v>
      </c>
      <c r="M1912" s="87" t="str">
        <f>+IFERROR(VLOOKUP($K1912,'[2]NHÂN VIÊN'!$H:$I,2,0),"")</f>
        <v>Dương Thị Kim Hồng</v>
      </c>
      <c r="N1912" s="88" t="s">
        <v>13861</v>
      </c>
      <c r="O1912" s="82"/>
    </row>
    <row r="1913" spans="1:15" hidden="1" x14ac:dyDescent="0.25">
      <c r="A1913" s="90" t="s">
        <v>14479</v>
      </c>
      <c r="B1913" s="89" t="s">
        <v>14478</v>
      </c>
      <c r="C1913" s="90" t="s">
        <v>14480</v>
      </c>
      <c r="D1913" s="90" t="s">
        <v>14481</v>
      </c>
      <c r="E1913" s="90" t="s">
        <v>13860</v>
      </c>
      <c r="F1913" s="90" t="s">
        <v>7519</v>
      </c>
      <c r="G1913" s="90" t="s">
        <v>7402</v>
      </c>
      <c r="H1913" s="91" t="s">
        <v>7418</v>
      </c>
      <c r="I1913" s="91" t="str">
        <f>+IFERROR(VLOOKUP($H1913,'[2]NHÂN VIÊN'!$B:$C,2,0),"")</f>
        <v>Trần Hạo Nhị</v>
      </c>
      <c r="J1913" s="91" t="str">
        <f t="shared" si="33"/>
        <v>SA</v>
      </c>
      <c r="K1913" s="91" t="s">
        <v>7159</v>
      </c>
      <c r="L1913" s="91" t="s">
        <v>7159</v>
      </c>
      <c r="M1913" s="91" t="str">
        <f>+IFERROR(VLOOKUP($K1913,'[2]NHÂN VIÊN'!$H:$I,2,0),"")</f>
        <v>Dương Thị Kim Hồng</v>
      </c>
      <c r="N1913" s="92"/>
      <c r="O1913" s="82"/>
    </row>
    <row r="1914" spans="1:15" hidden="1" x14ac:dyDescent="0.25">
      <c r="A1914" s="87" t="s">
        <v>14483</v>
      </c>
      <c r="B1914" s="86" t="s">
        <v>14482</v>
      </c>
      <c r="C1914" s="87" t="s">
        <v>14484</v>
      </c>
      <c r="D1914" s="87" t="s">
        <v>14485</v>
      </c>
      <c r="E1914" s="87" t="s">
        <v>13860</v>
      </c>
      <c r="F1914" s="87" t="s">
        <v>7435</v>
      </c>
      <c r="G1914" s="87" t="s">
        <v>7402</v>
      </c>
      <c r="H1914" s="87" t="s">
        <v>7436</v>
      </c>
      <c r="I1914" s="87" t="str">
        <f>+IFERROR(VLOOKUP($H1914,'[2]NHÂN VIÊN'!$B:$C,2,0),"")</f>
        <v>Nguyễn Quốc Thái</v>
      </c>
      <c r="J1914" s="87" t="str">
        <f t="shared" si="33"/>
        <v>SA</v>
      </c>
      <c r="K1914" s="87" t="s">
        <v>7159</v>
      </c>
      <c r="L1914" s="87" t="s">
        <v>7159</v>
      </c>
      <c r="M1914" s="87" t="str">
        <f>+IFERROR(VLOOKUP($K1914,'[2]NHÂN VIÊN'!$H:$I,2,0),"")</f>
        <v>Dương Thị Kim Hồng</v>
      </c>
      <c r="N1914" s="88" t="s">
        <v>13861</v>
      </c>
      <c r="O1914" s="82"/>
    </row>
    <row r="1915" spans="1:15" hidden="1" x14ac:dyDescent="0.25">
      <c r="A1915" s="87" t="s">
        <v>14487</v>
      </c>
      <c r="B1915" s="86" t="s">
        <v>14486</v>
      </c>
      <c r="C1915" s="87" t="s">
        <v>14488</v>
      </c>
      <c r="D1915" s="87" t="s">
        <v>14489</v>
      </c>
      <c r="E1915" s="87" t="s">
        <v>13860</v>
      </c>
      <c r="F1915" s="87" t="s">
        <v>7519</v>
      </c>
      <c r="G1915" s="87" t="s">
        <v>7402</v>
      </c>
      <c r="H1915" s="87" t="s">
        <v>7418</v>
      </c>
      <c r="I1915" s="87" t="str">
        <f>+IFERROR(VLOOKUP($H1915,'[2]NHÂN VIÊN'!$B:$C,2,0),"")</f>
        <v>Trần Hạo Nhị</v>
      </c>
      <c r="J1915" s="87" t="str">
        <f t="shared" si="33"/>
        <v>SA</v>
      </c>
      <c r="K1915" s="87" t="s">
        <v>7159</v>
      </c>
      <c r="L1915" s="87" t="s">
        <v>7159</v>
      </c>
      <c r="M1915" s="87" t="str">
        <f>+IFERROR(VLOOKUP($K1915,'[2]NHÂN VIÊN'!$H:$I,2,0),"")</f>
        <v>Dương Thị Kim Hồng</v>
      </c>
      <c r="N1915" s="88" t="s">
        <v>13861</v>
      </c>
      <c r="O1915" s="82"/>
    </row>
    <row r="1916" spans="1:15" hidden="1" x14ac:dyDescent="0.25">
      <c r="A1916" s="87" t="s">
        <v>14491</v>
      </c>
      <c r="B1916" s="86" t="s">
        <v>14490</v>
      </c>
      <c r="C1916" s="87" t="s">
        <v>14492</v>
      </c>
      <c r="D1916" s="87" t="s">
        <v>14493</v>
      </c>
      <c r="E1916" s="87" t="s">
        <v>13860</v>
      </c>
      <c r="F1916" s="87" t="s">
        <v>7435</v>
      </c>
      <c r="G1916" s="87" t="s">
        <v>7402</v>
      </c>
      <c r="H1916" s="87" t="s">
        <v>7436</v>
      </c>
      <c r="I1916" s="87" t="str">
        <f>+IFERROR(VLOOKUP($H1916,'[2]NHÂN VIÊN'!$B:$C,2,0),"")</f>
        <v>Nguyễn Quốc Thái</v>
      </c>
      <c r="J1916" s="87" t="str">
        <f t="shared" si="33"/>
        <v>SA</v>
      </c>
      <c r="K1916" s="87" t="s">
        <v>7159</v>
      </c>
      <c r="L1916" s="87" t="s">
        <v>7159</v>
      </c>
      <c r="M1916" s="87" t="str">
        <f>+IFERROR(VLOOKUP($K1916,'[2]NHÂN VIÊN'!$H:$I,2,0),"")</f>
        <v>Dương Thị Kim Hồng</v>
      </c>
      <c r="N1916" s="88" t="s">
        <v>13861</v>
      </c>
      <c r="O1916" s="82"/>
    </row>
    <row r="1917" spans="1:15" hidden="1" x14ac:dyDescent="0.25">
      <c r="A1917" s="90" t="s">
        <v>14495</v>
      </c>
      <c r="B1917" s="89" t="s">
        <v>14494</v>
      </c>
      <c r="C1917" s="90" t="s">
        <v>14496</v>
      </c>
      <c r="D1917" s="90" t="s">
        <v>14497</v>
      </c>
      <c r="E1917" s="90" t="s">
        <v>13860</v>
      </c>
      <c r="F1917" s="90" t="s">
        <v>7938</v>
      </c>
      <c r="G1917" s="90" t="s">
        <v>7402</v>
      </c>
      <c r="H1917" s="91" t="s">
        <v>7436</v>
      </c>
      <c r="I1917" s="91" t="str">
        <f>+IFERROR(VLOOKUP($H1917,'[2]NHÂN VIÊN'!$B:$C,2,0),"")</f>
        <v>Nguyễn Quốc Thái</v>
      </c>
      <c r="J1917" s="91" t="str">
        <f t="shared" si="33"/>
        <v>SA</v>
      </c>
      <c r="K1917" s="91" t="s">
        <v>7159</v>
      </c>
      <c r="L1917" s="91" t="s">
        <v>7159</v>
      </c>
      <c r="M1917" s="91" t="str">
        <f>+IFERROR(VLOOKUP($K1917,'[2]NHÂN VIÊN'!$H:$I,2,0),"")</f>
        <v>Dương Thị Kim Hồng</v>
      </c>
      <c r="N1917" s="92"/>
      <c r="O1917" s="82"/>
    </row>
    <row r="1918" spans="1:15" hidden="1" x14ac:dyDescent="0.25">
      <c r="A1918" s="87" t="s">
        <v>14499</v>
      </c>
      <c r="B1918" s="86" t="s">
        <v>14498</v>
      </c>
      <c r="C1918" s="87" t="s">
        <v>14500</v>
      </c>
      <c r="D1918" s="87" t="s">
        <v>14501</v>
      </c>
      <c r="E1918" s="87" t="s">
        <v>13860</v>
      </c>
      <c r="F1918" s="87" t="s">
        <v>7938</v>
      </c>
      <c r="G1918" s="87" t="s">
        <v>7402</v>
      </c>
      <c r="H1918" s="87" t="s">
        <v>7436</v>
      </c>
      <c r="I1918" s="87" t="str">
        <f>+IFERROR(VLOOKUP($H1918,'[2]NHÂN VIÊN'!$B:$C,2,0),"")</f>
        <v>Nguyễn Quốc Thái</v>
      </c>
      <c r="J1918" s="87" t="str">
        <f t="shared" si="33"/>
        <v>SA</v>
      </c>
      <c r="K1918" s="87" t="s">
        <v>7159</v>
      </c>
      <c r="L1918" s="87" t="s">
        <v>7159</v>
      </c>
      <c r="M1918" s="87" t="str">
        <f>+IFERROR(VLOOKUP($K1918,'[2]NHÂN VIÊN'!$H:$I,2,0),"")</f>
        <v>Dương Thị Kim Hồng</v>
      </c>
      <c r="N1918" s="88" t="s">
        <v>13861</v>
      </c>
      <c r="O1918" s="82"/>
    </row>
    <row r="1919" spans="1:15" hidden="1" x14ac:dyDescent="0.25">
      <c r="A1919" s="87" t="s">
        <v>14503</v>
      </c>
      <c r="B1919" s="86" t="s">
        <v>14502</v>
      </c>
      <c r="C1919" s="87" t="s">
        <v>14504</v>
      </c>
      <c r="D1919" s="87" t="s">
        <v>14505</v>
      </c>
      <c r="E1919" s="87" t="s">
        <v>13860</v>
      </c>
      <c r="F1919" s="87" t="s">
        <v>7938</v>
      </c>
      <c r="G1919" s="87" t="s">
        <v>7402</v>
      </c>
      <c r="H1919" s="87" t="s">
        <v>7436</v>
      </c>
      <c r="I1919" s="87" t="str">
        <f>+IFERROR(VLOOKUP($H1919,'[2]NHÂN VIÊN'!$B:$C,2,0),"")</f>
        <v>Nguyễn Quốc Thái</v>
      </c>
      <c r="J1919" s="87" t="str">
        <f t="shared" si="33"/>
        <v>SA</v>
      </c>
      <c r="K1919" s="87" t="s">
        <v>7159</v>
      </c>
      <c r="L1919" s="87" t="s">
        <v>7159</v>
      </c>
      <c r="M1919" s="87" t="str">
        <f>+IFERROR(VLOOKUP($K1919,'[2]NHÂN VIÊN'!$H:$I,2,0),"")</f>
        <v>Dương Thị Kim Hồng</v>
      </c>
      <c r="N1919" s="88" t="s">
        <v>13861</v>
      </c>
      <c r="O1919" s="82"/>
    </row>
    <row r="1920" spans="1:15" hidden="1" x14ac:dyDescent="0.25">
      <c r="A1920" s="87" t="s">
        <v>14507</v>
      </c>
      <c r="B1920" s="86" t="s">
        <v>14506</v>
      </c>
      <c r="C1920" s="87" t="s">
        <v>14508</v>
      </c>
      <c r="D1920" s="87" t="s">
        <v>14509</v>
      </c>
      <c r="E1920" s="87" t="s">
        <v>13860</v>
      </c>
      <c r="F1920" s="87" t="s">
        <v>7903</v>
      </c>
      <c r="G1920" s="87" t="s">
        <v>7402</v>
      </c>
      <c r="H1920" s="87" t="s">
        <v>7436</v>
      </c>
      <c r="I1920" s="87" t="str">
        <f>+IFERROR(VLOOKUP($H1920,'[2]NHÂN VIÊN'!$B:$C,2,0),"")</f>
        <v>Nguyễn Quốc Thái</v>
      </c>
      <c r="J1920" s="87" t="str">
        <f t="shared" si="33"/>
        <v>SA</v>
      </c>
      <c r="K1920" s="87" t="s">
        <v>7159</v>
      </c>
      <c r="L1920" s="87" t="s">
        <v>7159</v>
      </c>
      <c r="M1920" s="87" t="str">
        <f>+IFERROR(VLOOKUP($K1920,'[2]NHÂN VIÊN'!$H:$I,2,0),"")</f>
        <v>Dương Thị Kim Hồng</v>
      </c>
      <c r="N1920" s="88" t="s">
        <v>13861</v>
      </c>
      <c r="O1920" s="82"/>
    </row>
    <row r="1921" spans="1:15" hidden="1" x14ac:dyDescent="0.25">
      <c r="A1921" s="90" t="s">
        <v>14511</v>
      </c>
      <c r="B1921" s="89" t="s">
        <v>14510</v>
      </c>
      <c r="C1921" s="90" t="s">
        <v>14512</v>
      </c>
      <c r="D1921" s="90" t="s">
        <v>14513</v>
      </c>
      <c r="E1921" s="90" t="s">
        <v>13860</v>
      </c>
      <c r="F1921" s="90" t="s">
        <v>7401</v>
      </c>
      <c r="G1921" s="90" t="s">
        <v>7402</v>
      </c>
      <c r="H1921" s="91" t="s">
        <v>7403</v>
      </c>
      <c r="I1921" s="91" t="str">
        <f>+IFERROR(VLOOKUP($H1921,'[2]NHÂN VIÊN'!$B:$C,2,0),"")</f>
        <v>Hứa Thị Ngọc Thơ</v>
      </c>
      <c r="J1921" s="91" t="str">
        <f t="shared" si="33"/>
        <v>SA</v>
      </c>
      <c r="K1921" s="91" t="s">
        <v>7159</v>
      </c>
      <c r="L1921" s="91" t="s">
        <v>7159</v>
      </c>
      <c r="M1921" s="91" t="str">
        <f>+IFERROR(VLOOKUP($K1921,'[2]NHÂN VIÊN'!$H:$I,2,0),"")</f>
        <v>Dương Thị Kim Hồng</v>
      </c>
      <c r="N1921" s="92"/>
      <c r="O1921" s="82"/>
    </row>
    <row r="1922" spans="1:15" hidden="1" x14ac:dyDescent="0.25">
      <c r="A1922" s="90" t="s">
        <v>14515</v>
      </c>
      <c r="B1922" s="89" t="s">
        <v>14514</v>
      </c>
      <c r="C1922" s="90" t="s">
        <v>14516</v>
      </c>
      <c r="D1922" s="90" t="s">
        <v>14517</v>
      </c>
      <c r="E1922" s="90" t="s">
        <v>13860</v>
      </c>
      <c r="F1922" s="90" t="s">
        <v>7490</v>
      </c>
      <c r="G1922" s="90" t="s">
        <v>7402</v>
      </c>
      <c r="H1922" s="91" t="s">
        <v>7418</v>
      </c>
      <c r="I1922" s="91" t="str">
        <f>+IFERROR(VLOOKUP($H1922,'[2]NHÂN VIÊN'!$B:$C,2,0),"")</f>
        <v>Trần Hạo Nhị</v>
      </c>
      <c r="J1922" s="91" t="str">
        <f t="shared" si="33"/>
        <v>SA</v>
      </c>
      <c r="K1922" s="91" t="s">
        <v>7159</v>
      </c>
      <c r="L1922" s="91" t="s">
        <v>7159</v>
      </c>
      <c r="M1922" s="91" t="str">
        <f>+IFERROR(VLOOKUP($K1922,'[2]NHÂN VIÊN'!$H:$I,2,0),"")</f>
        <v>Dương Thị Kim Hồng</v>
      </c>
      <c r="N1922" s="92"/>
      <c r="O1922" s="82"/>
    </row>
    <row r="1923" spans="1:15" hidden="1" x14ac:dyDescent="0.25">
      <c r="A1923" s="90" t="s">
        <v>14519</v>
      </c>
      <c r="B1923" s="89" t="s">
        <v>14518</v>
      </c>
      <c r="C1923" s="90" t="s">
        <v>14520</v>
      </c>
      <c r="D1923" s="90" t="s">
        <v>14521</v>
      </c>
      <c r="E1923" s="90" t="s">
        <v>13860</v>
      </c>
      <c r="F1923" s="90" t="s">
        <v>7925</v>
      </c>
      <c r="G1923" s="90" t="s">
        <v>7402</v>
      </c>
      <c r="H1923" s="91" t="s">
        <v>7418</v>
      </c>
      <c r="I1923" s="91" t="str">
        <f>+IFERROR(VLOOKUP($H1923,'[2]NHÂN VIÊN'!$B:$C,2,0),"")</f>
        <v>Trần Hạo Nhị</v>
      </c>
      <c r="J1923" s="91" t="str">
        <f t="shared" si="33"/>
        <v>SA</v>
      </c>
      <c r="K1923" s="91" t="s">
        <v>7159</v>
      </c>
      <c r="L1923" s="91" t="s">
        <v>7159</v>
      </c>
      <c r="M1923" s="91" t="str">
        <f>+IFERROR(VLOOKUP($K1923,'[2]NHÂN VIÊN'!$H:$I,2,0),"")</f>
        <v>Dương Thị Kim Hồng</v>
      </c>
      <c r="N1923" s="92"/>
      <c r="O1923" s="82"/>
    </row>
    <row r="1924" spans="1:15" hidden="1" x14ac:dyDescent="0.25">
      <c r="A1924" s="90" t="s">
        <v>14523</v>
      </c>
      <c r="B1924" s="89" t="s">
        <v>14522</v>
      </c>
      <c r="C1924" s="90" t="s">
        <v>14524</v>
      </c>
      <c r="D1924" s="90" t="s">
        <v>14525</v>
      </c>
      <c r="E1924" s="90" t="s">
        <v>13843</v>
      </c>
      <c r="F1924" s="90" t="s">
        <v>7424</v>
      </c>
      <c r="G1924" s="90" t="s">
        <v>7424</v>
      </c>
      <c r="H1924" s="91" t="s">
        <v>7425</v>
      </c>
      <c r="I1924" s="91" t="str">
        <f>+IFERROR(VLOOKUP($H1924,'[2]NHÂN VIÊN'!$B:$C,2,0),"")</f>
        <v>Trần Cao Hoàng Tâm</v>
      </c>
      <c r="J1924" s="91" t="str">
        <f t="shared" si="33"/>
        <v>SA</v>
      </c>
      <c r="K1924" s="91" t="s">
        <v>7159</v>
      </c>
      <c r="L1924" s="91" t="s">
        <v>7159</v>
      </c>
      <c r="M1924" s="91" t="str">
        <f>+IFERROR(VLOOKUP($K1924,'[2]NHÂN VIÊN'!$H:$I,2,0),"")</f>
        <v>Dương Thị Kim Hồng</v>
      </c>
      <c r="N1924" s="92"/>
      <c r="O1924" s="82"/>
    </row>
    <row r="1925" spans="1:15" hidden="1" x14ac:dyDescent="0.25">
      <c r="A1925" s="90" t="s">
        <v>598</v>
      </c>
      <c r="B1925" s="89" t="s">
        <v>14526</v>
      </c>
      <c r="C1925" s="90" t="s">
        <v>14527</v>
      </c>
      <c r="D1925" s="90" t="s">
        <v>14528</v>
      </c>
      <c r="E1925" s="90" t="s">
        <v>3361</v>
      </c>
      <c r="F1925" s="90"/>
      <c r="G1925" s="90" t="s">
        <v>7402</v>
      </c>
      <c r="H1925" s="91" t="s">
        <v>1837</v>
      </c>
      <c r="I1925" s="91" t="str">
        <f>+IFERROR(VLOOKUP($H1925,'[2]NHÂN VIÊN'!$B:$C,2,0),"")</f>
        <v/>
      </c>
      <c r="J1925" s="91" t="str">
        <f t="shared" si="33"/>
        <v>SE</v>
      </c>
      <c r="K1925" s="91" t="s">
        <v>598</v>
      </c>
      <c r="L1925" s="91" t="s">
        <v>598</v>
      </c>
      <c r="M1925" s="91" t="str">
        <f>+IFERROR(VLOOKUP($K1925,'[2]NHÂN VIÊN'!$H:$I,2,0),"")</f>
        <v>Dương Thị Kim Hồng</v>
      </c>
      <c r="N1925" s="92"/>
      <c r="O1925" s="82"/>
    </row>
    <row r="1926" spans="1:15" hidden="1" x14ac:dyDescent="0.25">
      <c r="A1926" s="90" t="s">
        <v>14530</v>
      </c>
      <c r="B1926" s="89" t="s">
        <v>14529</v>
      </c>
      <c r="C1926" s="90" t="s">
        <v>14531</v>
      </c>
      <c r="D1926" s="90" t="s">
        <v>14532</v>
      </c>
      <c r="E1926" s="90" t="s">
        <v>3361</v>
      </c>
      <c r="F1926" s="90"/>
      <c r="G1926" s="90" t="s">
        <v>7402</v>
      </c>
      <c r="H1926" s="91" t="s">
        <v>1837</v>
      </c>
      <c r="I1926" s="91" t="str">
        <f>+IFERROR(VLOOKUP($H1926,'[2]NHÂN VIÊN'!$B:$C,2,0),"")</f>
        <v/>
      </c>
      <c r="J1926" s="91" t="str">
        <f t="shared" si="33"/>
        <v>SE</v>
      </c>
      <c r="K1926" s="91" t="s">
        <v>598</v>
      </c>
      <c r="L1926" s="91" t="s">
        <v>598</v>
      </c>
      <c r="M1926" s="91" t="str">
        <f>+IFERROR(VLOOKUP($K1926,'[2]NHÂN VIÊN'!$H:$I,2,0),"")</f>
        <v>Dương Thị Kim Hồng</v>
      </c>
      <c r="N1926" s="92"/>
      <c r="O1926" s="82"/>
    </row>
    <row r="1927" spans="1:15" hidden="1" x14ac:dyDescent="0.25">
      <c r="A1927" s="90" t="s">
        <v>14534</v>
      </c>
      <c r="B1927" s="89" t="s">
        <v>14533</v>
      </c>
      <c r="C1927" s="90" t="s">
        <v>14535</v>
      </c>
      <c r="D1927" s="90" t="s">
        <v>14536</v>
      </c>
      <c r="E1927" s="90" t="s">
        <v>3361</v>
      </c>
      <c r="F1927" s="90"/>
      <c r="G1927" s="90" t="s">
        <v>7402</v>
      </c>
      <c r="H1927" s="91" t="s">
        <v>1837</v>
      </c>
      <c r="I1927" s="91" t="str">
        <f>+IFERROR(VLOOKUP($H1927,'[2]NHÂN VIÊN'!$B:$C,2,0),"")</f>
        <v/>
      </c>
      <c r="J1927" s="91" t="str">
        <f t="shared" si="33"/>
        <v>SE</v>
      </c>
      <c r="K1927" s="91" t="s">
        <v>598</v>
      </c>
      <c r="L1927" s="91" t="s">
        <v>598</v>
      </c>
      <c r="M1927" s="91" t="str">
        <f>+IFERROR(VLOOKUP($K1927,'[2]NHÂN VIÊN'!$H:$I,2,0),"")</f>
        <v>Dương Thị Kim Hồng</v>
      </c>
      <c r="N1927" s="92"/>
      <c r="O1927" s="82"/>
    </row>
    <row r="1928" spans="1:15" hidden="1" x14ac:dyDescent="0.25">
      <c r="A1928" s="90" t="s">
        <v>859</v>
      </c>
      <c r="B1928" s="89" t="s">
        <v>14537</v>
      </c>
      <c r="C1928" s="90" t="s">
        <v>860</v>
      </c>
      <c r="D1928" s="90" t="s">
        <v>4835</v>
      </c>
      <c r="E1928" s="90" t="s">
        <v>3361</v>
      </c>
      <c r="F1928" s="90"/>
      <c r="G1928" s="90" t="s">
        <v>7402</v>
      </c>
      <c r="H1928" s="91" t="s">
        <v>1837</v>
      </c>
      <c r="I1928" s="91" t="str">
        <f>+IFERROR(VLOOKUP($H1928,'[2]NHÂN VIÊN'!$B:$C,2,0),"")</f>
        <v/>
      </c>
      <c r="J1928" s="91" t="str">
        <f t="shared" si="33"/>
        <v>SE</v>
      </c>
      <c r="K1928" s="91" t="s">
        <v>598</v>
      </c>
      <c r="L1928" s="91" t="s">
        <v>598</v>
      </c>
      <c r="M1928" s="91" t="str">
        <f>+IFERROR(VLOOKUP($K1928,'[2]NHÂN VIÊN'!$H:$I,2,0),"")</f>
        <v>Dương Thị Kim Hồng</v>
      </c>
      <c r="N1928" s="92"/>
      <c r="O1928" s="82"/>
    </row>
    <row r="1929" spans="1:15" hidden="1" x14ac:dyDescent="0.25">
      <c r="A1929" s="90" t="s">
        <v>14538</v>
      </c>
      <c r="B1929" s="89" t="s">
        <v>14526</v>
      </c>
      <c r="C1929" s="90" t="s">
        <v>14539</v>
      </c>
      <c r="D1929" s="90" t="s">
        <v>14540</v>
      </c>
      <c r="E1929" s="90" t="s">
        <v>3361</v>
      </c>
      <c r="F1929" s="90" t="s">
        <v>7430</v>
      </c>
      <c r="G1929" s="90" t="s">
        <v>7402</v>
      </c>
      <c r="H1929" s="91" t="s">
        <v>7411</v>
      </c>
      <c r="I1929" s="91" t="str">
        <f>+IFERROR(VLOOKUP($H1929,'[2]NHÂN VIÊN'!$B:$C,2,0),"")</f>
        <v>Nguyễn Văn Vinh</v>
      </c>
      <c r="J1929" s="91" t="str">
        <f t="shared" si="33"/>
        <v>SE</v>
      </c>
      <c r="K1929" s="91" t="s">
        <v>598</v>
      </c>
      <c r="L1929" s="91" t="s">
        <v>598</v>
      </c>
      <c r="M1929" s="91" t="str">
        <f>+IFERROR(VLOOKUP($K1929,'[2]NHÂN VIÊN'!$H:$I,2,0),"")</f>
        <v>Dương Thị Kim Hồng</v>
      </c>
      <c r="N1929" s="92" t="s">
        <v>1837</v>
      </c>
      <c r="O1929" s="82"/>
    </row>
    <row r="1930" spans="1:15" hidden="1" x14ac:dyDescent="0.25">
      <c r="A1930" s="90" t="s">
        <v>14541</v>
      </c>
      <c r="B1930" s="89" t="s">
        <v>14526</v>
      </c>
      <c r="C1930" s="90" t="s">
        <v>14542</v>
      </c>
      <c r="D1930" s="90" t="s">
        <v>14543</v>
      </c>
      <c r="E1930" s="90" t="s">
        <v>3361</v>
      </c>
      <c r="F1930" s="90" t="s">
        <v>7410</v>
      </c>
      <c r="G1930" s="90" t="s">
        <v>7402</v>
      </c>
      <c r="H1930" s="91" t="s">
        <v>7411</v>
      </c>
      <c r="I1930" s="91" t="str">
        <f>+IFERROR(VLOOKUP($H1930,'[2]NHÂN VIÊN'!$B:$C,2,0),"")</f>
        <v>Nguyễn Văn Vinh</v>
      </c>
      <c r="J1930" s="91" t="str">
        <f t="shared" si="33"/>
        <v>SE</v>
      </c>
      <c r="K1930" s="91" t="s">
        <v>598</v>
      </c>
      <c r="L1930" s="91" t="s">
        <v>598</v>
      </c>
      <c r="M1930" s="91" t="str">
        <f>+IFERROR(VLOOKUP($K1930,'[2]NHÂN VIÊN'!$H:$I,2,0),"")</f>
        <v>Dương Thị Kim Hồng</v>
      </c>
      <c r="N1930" s="92" t="s">
        <v>1837</v>
      </c>
      <c r="O1930" s="82"/>
    </row>
    <row r="1931" spans="1:15" hidden="1" x14ac:dyDescent="0.25">
      <c r="A1931" s="90" t="s">
        <v>14544</v>
      </c>
      <c r="B1931" s="89" t="s">
        <v>14526</v>
      </c>
      <c r="C1931" s="90" t="s">
        <v>14545</v>
      </c>
      <c r="D1931" s="90" t="s">
        <v>14546</v>
      </c>
      <c r="E1931" s="90" t="s">
        <v>3361</v>
      </c>
      <c r="F1931" s="90" t="s">
        <v>7410</v>
      </c>
      <c r="G1931" s="90" t="s">
        <v>7402</v>
      </c>
      <c r="H1931" s="91" t="s">
        <v>7411</v>
      </c>
      <c r="I1931" s="91" t="str">
        <f>+IFERROR(VLOOKUP($H1931,'[2]NHÂN VIÊN'!$B:$C,2,0),"")</f>
        <v>Nguyễn Văn Vinh</v>
      </c>
      <c r="J1931" s="91" t="str">
        <f t="shared" si="33"/>
        <v>SE</v>
      </c>
      <c r="K1931" s="91" t="s">
        <v>598</v>
      </c>
      <c r="L1931" s="91" t="s">
        <v>598</v>
      </c>
      <c r="M1931" s="91" t="str">
        <f>+IFERROR(VLOOKUP($K1931,'[2]NHÂN VIÊN'!$H:$I,2,0),"")</f>
        <v>Dương Thị Kim Hồng</v>
      </c>
      <c r="N1931" s="92" t="s">
        <v>1837</v>
      </c>
      <c r="O1931" s="82"/>
    </row>
    <row r="1932" spans="1:15" hidden="1" x14ac:dyDescent="0.25">
      <c r="A1932" s="90" t="s">
        <v>14547</v>
      </c>
      <c r="B1932" s="89" t="s">
        <v>14526</v>
      </c>
      <c r="C1932" s="90" t="s">
        <v>14548</v>
      </c>
      <c r="D1932" s="90" t="s">
        <v>14549</v>
      </c>
      <c r="E1932" s="90" t="s">
        <v>3361</v>
      </c>
      <c r="F1932" s="90" t="s">
        <v>7417</v>
      </c>
      <c r="G1932" s="90" t="s">
        <v>7402</v>
      </c>
      <c r="H1932" s="91" t="s">
        <v>7418</v>
      </c>
      <c r="I1932" s="91" t="str">
        <f>+IFERROR(VLOOKUP($H1932,'[2]NHÂN VIÊN'!$B:$C,2,0),"")</f>
        <v>Trần Hạo Nhị</v>
      </c>
      <c r="J1932" s="91" t="str">
        <f t="shared" si="33"/>
        <v>SE</v>
      </c>
      <c r="K1932" s="91" t="s">
        <v>598</v>
      </c>
      <c r="L1932" s="91" t="s">
        <v>598</v>
      </c>
      <c r="M1932" s="91" t="str">
        <f>+IFERROR(VLOOKUP($K1932,'[2]NHÂN VIÊN'!$H:$I,2,0),"")</f>
        <v>Dương Thị Kim Hồng</v>
      </c>
      <c r="N1932" s="92" t="s">
        <v>1837</v>
      </c>
      <c r="O1932" s="82"/>
    </row>
    <row r="1933" spans="1:15" hidden="1" x14ac:dyDescent="0.25">
      <c r="A1933" s="90" t="s">
        <v>14550</v>
      </c>
      <c r="B1933" s="89" t="s">
        <v>14526</v>
      </c>
      <c r="C1933" s="90" t="s">
        <v>14551</v>
      </c>
      <c r="D1933" s="90" t="s">
        <v>14552</v>
      </c>
      <c r="E1933" s="90" t="s">
        <v>3361</v>
      </c>
      <c r="F1933" s="90" t="s">
        <v>7410</v>
      </c>
      <c r="G1933" s="90" t="s">
        <v>7402</v>
      </c>
      <c r="H1933" s="91" t="s">
        <v>7411</v>
      </c>
      <c r="I1933" s="91" t="str">
        <f>+IFERROR(VLOOKUP($H1933,'[2]NHÂN VIÊN'!$B:$C,2,0),"")</f>
        <v>Nguyễn Văn Vinh</v>
      </c>
      <c r="J1933" s="91" t="str">
        <f t="shared" ref="J1933:J1996" si="34">+LEFT($B1933,2)</f>
        <v>SE</v>
      </c>
      <c r="K1933" s="91" t="s">
        <v>598</v>
      </c>
      <c r="L1933" s="91" t="s">
        <v>598</v>
      </c>
      <c r="M1933" s="91" t="str">
        <f>+IFERROR(VLOOKUP($K1933,'[2]NHÂN VIÊN'!$H:$I,2,0),"")</f>
        <v>Dương Thị Kim Hồng</v>
      </c>
      <c r="N1933" s="92" t="s">
        <v>1837</v>
      </c>
      <c r="O1933" s="82"/>
    </row>
    <row r="1934" spans="1:15" hidden="1" x14ac:dyDescent="0.25">
      <c r="A1934" s="90" t="s">
        <v>14553</v>
      </c>
      <c r="B1934" s="89" t="s">
        <v>14526</v>
      </c>
      <c r="C1934" s="90" t="s">
        <v>14554</v>
      </c>
      <c r="D1934" s="90" t="s">
        <v>14555</v>
      </c>
      <c r="E1934" s="90" t="s">
        <v>3361</v>
      </c>
      <c r="F1934" s="90" t="s">
        <v>7442</v>
      </c>
      <c r="G1934" s="90" t="s">
        <v>7402</v>
      </c>
      <c r="H1934" s="91" t="s">
        <v>7403</v>
      </c>
      <c r="I1934" s="91" t="str">
        <f>+IFERROR(VLOOKUP($H1934,'[2]NHÂN VIÊN'!$B:$C,2,0),"")</f>
        <v>Hứa Thị Ngọc Thơ</v>
      </c>
      <c r="J1934" s="91" t="str">
        <f t="shared" si="34"/>
        <v>SE</v>
      </c>
      <c r="K1934" s="91" t="s">
        <v>598</v>
      </c>
      <c r="L1934" s="91" t="s">
        <v>598</v>
      </c>
      <c r="M1934" s="91" t="str">
        <f>+IFERROR(VLOOKUP($K1934,'[2]NHÂN VIÊN'!$H:$I,2,0),"")</f>
        <v>Dương Thị Kim Hồng</v>
      </c>
      <c r="N1934" s="92" t="s">
        <v>1837</v>
      </c>
      <c r="O1934" s="82"/>
    </row>
    <row r="1935" spans="1:15" hidden="1" x14ac:dyDescent="0.25">
      <c r="A1935" s="90" t="s">
        <v>14556</v>
      </c>
      <c r="B1935" s="89" t="s">
        <v>14526</v>
      </c>
      <c r="C1935" s="90" t="s">
        <v>14557</v>
      </c>
      <c r="D1935" s="90" t="s">
        <v>14558</v>
      </c>
      <c r="E1935" s="90" t="s">
        <v>3361</v>
      </c>
      <c r="F1935" s="90" t="s">
        <v>7938</v>
      </c>
      <c r="G1935" s="90" t="s">
        <v>7402</v>
      </c>
      <c r="H1935" s="91" t="s">
        <v>7436</v>
      </c>
      <c r="I1935" s="91" t="str">
        <f>+IFERROR(VLOOKUP($H1935,'[2]NHÂN VIÊN'!$B:$C,2,0),"")</f>
        <v>Nguyễn Quốc Thái</v>
      </c>
      <c r="J1935" s="91" t="str">
        <f t="shared" si="34"/>
        <v>SE</v>
      </c>
      <c r="K1935" s="91" t="s">
        <v>598</v>
      </c>
      <c r="L1935" s="91" t="s">
        <v>598</v>
      </c>
      <c r="M1935" s="91" t="str">
        <f>+IFERROR(VLOOKUP($K1935,'[2]NHÂN VIÊN'!$H:$I,2,0),"")</f>
        <v>Dương Thị Kim Hồng</v>
      </c>
      <c r="N1935" s="92" t="s">
        <v>1837</v>
      </c>
      <c r="O1935" s="82"/>
    </row>
    <row r="1936" spans="1:15" hidden="1" x14ac:dyDescent="0.25">
      <c r="A1936" s="90" t="s">
        <v>14559</v>
      </c>
      <c r="B1936" s="89" t="s">
        <v>14526</v>
      </c>
      <c r="C1936" s="90" t="s">
        <v>14560</v>
      </c>
      <c r="D1936" s="90" t="s">
        <v>14561</v>
      </c>
      <c r="E1936" s="90" t="s">
        <v>3361</v>
      </c>
      <c r="F1936" s="90" t="s">
        <v>7410</v>
      </c>
      <c r="G1936" s="90" t="s">
        <v>7402</v>
      </c>
      <c r="H1936" s="91" t="s">
        <v>7411</v>
      </c>
      <c r="I1936" s="91" t="str">
        <f>+IFERROR(VLOOKUP($H1936,'[2]NHÂN VIÊN'!$B:$C,2,0),"")</f>
        <v>Nguyễn Văn Vinh</v>
      </c>
      <c r="J1936" s="91" t="str">
        <f t="shared" si="34"/>
        <v>SE</v>
      </c>
      <c r="K1936" s="91" t="s">
        <v>598</v>
      </c>
      <c r="L1936" s="91" t="s">
        <v>598</v>
      </c>
      <c r="M1936" s="91" t="str">
        <f>+IFERROR(VLOOKUP($K1936,'[2]NHÂN VIÊN'!$H:$I,2,0),"")</f>
        <v>Dương Thị Kim Hồng</v>
      </c>
      <c r="N1936" s="92" t="s">
        <v>1837</v>
      </c>
      <c r="O1936" s="82"/>
    </row>
    <row r="1937" spans="1:15" hidden="1" x14ac:dyDescent="0.25">
      <c r="A1937" s="90" t="s">
        <v>14562</v>
      </c>
      <c r="B1937" s="89" t="s">
        <v>14526</v>
      </c>
      <c r="C1937" s="90" t="s">
        <v>14563</v>
      </c>
      <c r="D1937" s="90" t="s">
        <v>14564</v>
      </c>
      <c r="E1937" s="90" t="s">
        <v>3361</v>
      </c>
      <c r="F1937" s="90" t="s">
        <v>9474</v>
      </c>
      <c r="G1937" s="90" t="s">
        <v>7402</v>
      </c>
      <c r="H1937" s="91" t="s">
        <v>7411</v>
      </c>
      <c r="I1937" s="91" t="str">
        <f>+IFERROR(VLOOKUP($H1937,'[2]NHÂN VIÊN'!$B:$C,2,0),"")</f>
        <v>Nguyễn Văn Vinh</v>
      </c>
      <c r="J1937" s="91" t="str">
        <f t="shared" si="34"/>
        <v>SE</v>
      </c>
      <c r="K1937" s="91" t="s">
        <v>598</v>
      </c>
      <c r="L1937" s="91" t="s">
        <v>598</v>
      </c>
      <c r="M1937" s="91" t="str">
        <f>+IFERROR(VLOOKUP($K1937,'[2]NHÂN VIÊN'!$H:$I,2,0),"")</f>
        <v>Dương Thị Kim Hồng</v>
      </c>
      <c r="N1937" s="92" t="s">
        <v>1837</v>
      </c>
      <c r="O1937" s="82"/>
    </row>
    <row r="1938" spans="1:15" hidden="1" x14ac:dyDescent="0.25">
      <c r="A1938" s="90" t="s">
        <v>14565</v>
      </c>
      <c r="B1938" s="89" t="s">
        <v>14526</v>
      </c>
      <c r="C1938" s="90" t="s">
        <v>14566</v>
      </c>
      <c r="D1938" s="90" t="s">
        <v>14567</v>
      </c>
      <c r="E1938" s="90" t="s">
        <v>3361</v>
      </c>
      <c r="F1938" s="90" t="s">
        <v>8248</v>
      </c>
      <c r="G1938" s="90" t="s">
        <v>7402</v>
      </c>
      <c r="H1938" s="91" t="s">
        <v>7411</v>
      </c>
      <c r="I1938" s="91" t="str">
        <f>+IFERROR(VLOOKUP($H1938,'[2]NHÂN VIÊN'!$B:$C,2,0),"")</f>
        <v>Nguyễn Văn Vinh</v>
      </c>
      <c r="J1938" s="91" t="str">
        <f t="shared" si="34"/>
        <v>SE</v>
      </c>
      <c r="K1938" s="91" t="s">
        <v>598</v>
      </c>
      <c r="L1938" s="91" t="s">
        <v>598</v>
      </c>
      <c r="M1938" s="91" t="str">
        <f>+IFERROR(VLOOKUP($K1938,'[2]NHÂN VIÊN'!$H:$I,2,0),"")</f>
        <v>Dương Thị Kim Hồng</v>
      </c>
      <c r="N1938" s="92" t="s">
        <v>1837</v>
      </c>
      <c r="O1938" s="82"/>
    </row>
    <row r="1939" spans="1:15" hidden="1" x14ac:dyDescent="0.25">
      <c r="A1939" s="90" t="s">
        <v>14568</v>
      </c>
      <c r="B1939" s="89" t="s">
        <v>14526</v>
      </c>
      <c r="C1939" s="90" t="s">
        <v>14569</v>
      </c>
      <c r="D1939" s="90" t="s">
        <v>14570</v>
      </c>
      <c r="E1939" s="90" t="s">
        <v>3361</v>
      </c>
      <c r="F1939" s="90" t="s">
        <v>7938</v>
      </c>
      <c r="G1939" s="90" t="s">
        <v>7402</v>
      </c>
      <c r="H1939" s="91" t="s">
        <v>7436</v>
      </c>
      <c r="I1939" s="91" t="str">
        <f>+IFERROR(VLOOKUP($H1939,'[2]NHÂN VIÊN'!$B:$C,2,0),"")</f>
        <v>Nguyễn Quốc Thái</v>
      </c>
      <c r="J1939" s="91" t="str">
        <f t="shared" si="34"/>
        <v>SE</v>
      </c>
      <c r="K1939" s="91" t="s">
        <v>598</v>
      </c>
      <c r="L1939" s="91" t="s">
        <v>598</v>
      </c>
      <c r="M1939" s="91" t="str">
        <f>+IFERROR(VLOOKUP($K1939,'[2]NHÂN VIÊN'!$H:$I,2,0),"")</f>
        <v>Dương Thị Kim Hồng</v>
      </c>
      <c r="N1939" s="92" t="s">
        <v>1837</v>
      </c>
      <c r="O1939" s="82"/>
    </row>
    <row r="1940" spans="1:15" hidden="1" x14ac:dyDescent="0.25">
      <c r="A1940" s="90" t="s">
        <v>14571</v>
      </c>
      <c r="B1940" s="89" t="s">
        <v>14526</v>
      </c>
      <c r="C1940" s="90" t="s">
        <v>14572</v>
      </c>
      <c r="D1940" s="90" t="s">
        <v>14573</v>
      </c>
      <c r="E1940" s="90" t="s">
        <v>3361</v>
      </c>
      <c r="F1940" s="90" t="s">
        <v>7938</v>
      </c>
      <c r="G1940" s="90" t="s">
        <v>7402</v>
      </c>
      <c r="H1940" s="91" t="s">
        <v>7436</v>
      </c>
      <c r="I1940" s="91" t="str">
        <f>+IFERROR(VLOOKUP($H1940,'[2]NHÂN VIÊN'!$B:$C,2,0),"")</f>
        <v>Nguyễn Quốc Thái</v>
      </c>
      <c r="J1940" s="91" t="str">
        <f t="shared" si="34"/>
        <v>SE</v>
      </c>
      <c r="K1940" s="91" t="s">
        <v>598</v>
      </c>
      <c r="L1940" s="91" t="s">
        <v>598</v>
      </c>
      <c r="M1940" s="91" t="str">
        <f>+IFERROR(VLOOKUP($K1940,'[2]NHÂN VIÊN'!$H:$I,2,0),"")</f>
        <v>Dương Thị Kim Hồng</v>
      </c>
      <c r="N1940" s="92" t="s">
        <v>1837</v>
      </c>
      <c r="O1940" s="82"/>
    </row>
    <row r="1941" spans="1:15" hidden="1" x14ac:dyDescent="0.25">
      <c r="A1941" s="90" t="s">
        <v>14574</v>
      </c>
      <c r="B1941" s="89" t="s">
        <v>14526</v>
      </c>
      <c r="C1941" s="90" t="s">
        <v>14575</v>
      </c>
      <c r="D1941" s="90" t="s">
        <v>14576</v>
      </c>
      <c r="E1941" s="90" t="s">
        <v>3361</v>
      </c>
      <c r="F1941" s="90" t="s">
        <v>7666</v>
      </c>
      <c r="G1941" s="90" t="s">
        <v>7402</v>
      </c>
      <c r="H1941" s="91" t="s">
        <v>7403</v>
      </c>
      <c r="I1941" s="91" t="str">
        <f>+IFERROR(VLOOKUP($H1941,'[2]NHÂN VIÊN'!$B:$C,2,0),"")</f>
        <v>Hứa Thị Ngọc Thơ</v>
      </c>
      <c r="J1941" s="91" t="str">
        <f t="shared" si="34"/>
        <v>SE</v>
      </c>
      <c r="K1941" s="91" t="s">
        <v>598</v>
      </c>
      <c r="L1941" s="91" t="s">
        <v>598</v>
      </c>
      <c r="M1941" s="91" t="str">
        <f>+IFERROR(VLOOKUP($K1941,'[2]NHÂN VIÊN'!$H:$I,2,0),"")</f>
        <v>Dương Thị Kim Hồng</v>
      </c>
      <c r="N1941" s="92" t="s">
        <v>1837</v>
      </c>
      <c r="O1941" s="82"/>
    </row>
    <row r="1942" spans="1:15" hidden="1" x14ac:dyDescent="0.25">
      <c r="A1942" s="90" t="s">
        <v>14577</v>
      </c>
      <c r="B1942" s="89" t="s">
        <v>14526</v>
      </c>
      <c r="C1942" s="90" t="s">
        <v>14578</v>
      </c>
      <c r="D1942" s="90" t="s">
        <v>14579</v>
      </c>
      <c r="E1942" s="90" t="s">
        <v>3361</v>
      </c>
      <c r="F1942" s="90" t="s">
        <v>7417</v>
      </c>
      <c r="G1942" s="90" t="s">
        <v>7402</v>
      </c>
      <c r="H1942" s="91" t="s">
        <v>7418</v>
      </c>
      <c r="I1942" s="91" t="str">
        <f>+IFERROR(VLOOKUP($H1942,'[2]NHÂN VIÊN'!$B:$C,2,0),"")</f>
        <v>Trần Hạo Nhị</v>
      </c>
      <c r="J1942" s="91" t="str">
        <f t="shared" si="34"/>
        <v>SE</v>
      </c>
      <c r="K1942" s="91" t="s">
        <v>598</v>
      </c>
      <c r="L1942" s="91" t="s">
        <v>598</v>
      </c>
      <c r="M1942" s="91" t="str">
        <f>+IFERROR(VLOOKUP($K1942,'[2]NHÂN VIÊN'!$H:$I,2,0),"")</f>
        <v>Dương Thị Kim Hồng</v>
      </c>
      <c r="N1942" s="92" t="s">
        <v>1837</v>
      </c>
      <c r="O1942" s="82"/>
    </row>
    <row r="1943" spans="1:15" hidden="1" x14ac:dyDescent="0.25">
      <c r="A1943" s="90" t="s">
        <v>14580</v>
      </c>
      <c r="B1943" s="89" t="s">
        <v>14526</v>
      </c>
      <c r="C1943" s="90" t="s">
        <v>14581</v>
      </c>
      <c r="D1943" s="90" t="s">
        <v>14582</v>
      </c>
      <c r="E1943" s="90" t="s">
        <v>3361</v>
      </c>
      <c r="F1943" s="90" t="s">
        <v>7459</v>
      </c>
      <c r="G1943" s="90" t="s">
        <v>7402</v>
      </c>
      <c r="H1943" s="91" t="s">
        <v>7403</v>
      </c>
      <c r="I1943" s="91" t="str">
        <f>+IFERROR(VLOOKUP($H1943,'[2]NHÂN VIÊN'!$B:$C,2,0),"")</f>
        <v>Hứa Thị Ngọc Thơ</v>
      </c>
      <c r="J1943" s="91" t="str">
        <f t="shared" si="34"/>
        <v>SE</v>
      </c>
      <c r="K1943" s="91" t="s">
        <v>598</v>
      </c>
      <c r="L1943" s="91" t="s">
        <v>598</v>
      </c>
      <c r="M1943" s="91" t="str">
        <f>+IFERROR(VLOOKUP($K1943,'[2]NHÂN VIÊN'!$H:$I,2,0),"")</f>
        <v>Dương Thị Kim Hồng</v>
      </c>
      <c r="N1943" s="92" t="s">
        <v>1837</v>
      </c>
      <c r="O1943" s="82"/>
    </row>
    <row r="1944" spans="1:15" hidden="1" x14ac:dyDescent="0.25">
      <c r="A1944" s="90" t="s">
        <v>14583</v>
      </c>
      <c r="B1944" s="89" t="s">
        <v>14526</v>
      </c>
      <c r="C1944" s="90" t="s">
        <v>14584</v>
      </c>
      <c r="D1944" s="90" t="s">
        <v>14585</v>
      </c>
      <c r="E1944" s="90" t="s">
        <v>3361</v>
      </c>
      <c r="F1944" s="90" t="s">
        <v>7666</v>
      </c>
      <c r="G1944" s="90" t="s">
        <v>7402</v>
      </c>
      <c r="H1944" s="91" t="s">
        <v>7403</v>
      </c>
      <c r="I1944" s="91" t="str">
        <f>+IFERROR(VLOOKUP($H1944,'[2]NHÂN VIÊN'!$B:$C,2,0),"")</f>
        <v>Hứa Thị Ngọc Thơ</v>
      </c>
      <c r="J1944" s="91" t="str">
        <f t="shared" si="34"/>
        <v>SE</v>
      </c>
      <c r="K1944" s="91" t="s">
        <v>598</v>
      </c>
      <c r="L1944" s="91" t="s">
        <v>598</v>
      </c>
      <c r="M1944" s="91" t="str">
        <f>+IFERROR(VLOOKUP($K1944,'[2]NHÂN VIÊN'!$H:$I,2,0),"")</f>
        <v>Dương Thị Kim Hồng</v>
      </c>
      <c r="N1944" s="92" t="s">
        <v>1837</v>
      </c>
      <c r="O1944" s="82"/>
    </row>
    <row r="1945" spans="1:15" hidden="1" x14ac:dyDescent="0.25">
      <c r="A1945" s="90" t="s">
        <v>14586</v>
      </c>
      <c r="B1945" s="89" t="s">
        <v>14526</v>
      </c>
      <c r="C1945" s="90" t="s">
        <v>14587</v>
      </c>
      <c r="D1945" s="90" t="s">
        <v>14588</v>
      </c>
      <c r="E1945" s="90" t="s">
        <v>3361</v>
      </c>
      <c r="F1945" s="90" t="s">
        <v>7410</v>
      </c>
      <c r="G1945" s="90" t="s">
        <v>7402</v>
      </c>
      <c r="H1945" s="91" t="s">
        <v>7411</v>
      </c>
      <c r="I1945" s="91" t="str">
        <f>+IFERROR(VLOOKUP($H1945,'[2]NHÂN VIÊN'!$B:$C,2,0),"")</f>
        <v>Nguyễn Văn Vinh</v>
      </c>
      <c r="J1945" s="91" t="str">
        <f t="shared" si="34"/>
        <v>SE</v>
      </c>
      <c r="K1945" s="91" t="s">
        <v>598</v>
      </c>
      <c r="L1945" s="91" t="s">
        <v>598</v>
      </c>
      <c r="M1945" s="91" t="str">
        <f>+IFERROR(VLOOKUP($K1945,'[2]NHÂN VIÊN'!$H:$I,2,0),"")</f>
        <v>Dương Thị Kim Hồng</v>
      </c>
      <c r="N1945" s="92" t="s">
        <v>1837</v>
      </c>
      <c r="O1945" s="82"/>
    </row>
    <row r="1946" spans="1:15" hidden="1" x14ac:dyDescent="0.25">
      <c r="A1946" s="90" t="s">
        <v>14589</v>
      </c>
      <c r="B1946" s="89" t="s">
        <v>14526</v>
      </c>
      <c r="C1946" s="90" t="s">
        <v>14590</v>
      </c>
      <c r="D1946" s="90" t="s">
        <v>14591</v>
      </c>
      <c r="E1946" s="90" t="s">
        <v>3361</v>
      </c>
      <c r="F1946" s="90" t="s">
        <v>9474</v>
      </c>
      <c r="G1946" s="90" t="s">
        <v>7402</v>
      </c>
      <c r="H1946" s="91" t="s">
        <v>7411</v>
      </c>
      <c r="I1946" s="91" t="str">
        <f>+IFERROR(VLOOKUP($H1946,'[2]NHÂN VIÊN'!$B:$C,2,0),"")</f>
        <v>Nguyễn Văn Vinh</v>
      </c>
      <c r="J1946" s="91" t="str">
        <f t="shared" si="34"/>
        <v>SE</v>
      </c>
      <c r="K1946" s="91" t="s">
        <v>598</v>
      </c>
      <c r="L1946" s="91" t="s">
        <v>598</v>
      </c>
      <c r="M1946" s="91" t="str">
        <f>+IFERROR(VLOOKUP($K1946,'[2]NHÂN VIÊN'!$H:$I,2,0),"")</f>
        <v>Dương Thị Kim Hồng</v>
      </c>
      <c r="N1946" s="92" t="s">
        <v>1837</v>
      </c>
      <c r="O1946" s="82"/>
    </row>
    <row r="1947" spans="1:15" hidden="1" x14ac:dyDescent="0.25">
      <c r="A1947" s="90" t="s">
        <v>14592</v>
      </c>
      <c r="B1947" s="89" t="s">
        <v>14526</v>
      </c>
      <c r="C1947" s="90" t="s">
        <v>14593</v>
      </c>
      <c r="D1947" s="90" t="s">
        <v>14594</v>
      </c>
      <c r="E1947" s="90" t="s">
        <v>3361</v>
      </c>
      <c r="F1947" s="90" t="s">
        <v>7401</v>
      </c>
      <c r="G1947" s="90" t="s">
        <v>7402</v>
      </c>
      <c r="H1947" s="91" t="s">
        <v>7403</v>
      </c>
      <c r="I1947" s="91" t="str">
        <f>+IFERROR(VLOOKUP($H1947,'[2]NHÂN VIÊN'!$B:$C,2,0),"")</f>
        <v>Hứa Thị Ngọc Thơ</v>
      </c>
      <c r="J1947" s="91" t="str">
        <f t="shared" si="34"/>
        <v>SE</v>
      </c>
      <c r="K1947" s="91" t="s">
        <v>598</v>
      </c>
      <c r="L1947" s="91" t="s">
        <v>598</v>
      </c>
      <c r="M1947" s="91" t="str">
        <f>+IFERROR(VLOOKUP($K1947,'[2]NHÂN VIÊN'!$H:$I,2,0),"")</f>
        <v>Dương Thị Kim Hồng</v>
      </c>
      <c r="N1947" s="92" t="s">
        <v>1837</v>
      </c>
      <c r="O1947" s="82"/>
    </row>
    <row r="1948" spans="1:15" hidden="1" x14ac:dyDescent="0.25">
      <c r="A1948" s="90" t="s">
        <v>14595</v>
      </c>
      <c r="B1948" s="89" t="s">
        <v>14526</v>
      </c>
      <c r="C1948" s="90" t="s">
        <v>14596</v>
      </c>
      <c r="D1948" s="90" t="s">
        <v>14597</v>
      </c>
      <c r="E1948" s="90" t="s">
        <v>3361</v>
      </c>
      <c r="F1948" s="90" t="s">
        <v>7401</v>
      </c>
      <c r="G1948" s="90" t="s">
        <v>7402</v>
      </c>
      <c r="H1948" s="91" t="s">
        <v>7403</v>
      </c>
      <c r="I1948" s="91" t="str">
        <f>+IFERROR(VLOOKUP($H1948,'[2]NHÂN VIÊN'!$B:$C,2,0),"")</f>
        <v>Hứa Thị Ngọc Thơ</v>
      </c>
      <c r="J1948" s="91" t="str">
        <f t="shared" si="34"/>
        <v>SE</v>
      </c>
      <c r="K1948" s="91" t="s">
        <v>598</v>
      </c>
      <c r="L1948" s="91" t="s">
        <v>598</v>
      </c>
      <c r="M1948" s="91" t="str">
        <f>+IFERROR(VLOOKUP($K1948,'[2]NHÂN VIÊN'!$H:$I,2,0),"")</f>
        <v>Dương Thị Kim Hồng</v>
      </c>
      <c r="N1948" s="92" t="s">
        <v>1837</v>
      </c>
      <c r="O1948" s="82"/>
    </row>
    <row r="1949" spans="1:15" hidden="1" x14ac:dyDescent="0.25">
      <c r="A1949" s="90" t="s">
        <v>14598</v>
      </c>
      <c r="B1949" s="89" t="s">
        <v>14526</v>
      </c>
      <c r="C1949" s="90" t="s">
        <v>14599</v>
      </c>
      <c r="D1949" s="90" t="s">
        <v>14600</v>
      </c>
      <c r="E1949" s="90" t="s">
        <v>3361</v>
      </c>
      <c r="F1949" s="90" t="s">
        <v>7401</v>
      </c>
      <c r="G1949" s="90" t="s">
        <v>7402</v>
      </c>
      <c r="H1949" s="91" t="s">
        <v>7403</v>
      </c>
      <c r="I1949" s="91" t="str">
        <f>+IFERROR(VLOOKUP($H1949,'[2]NHÂN VIÊN'!$B:$C,2,0),"")</f>
        <v>Hứa Thị Ngọc Thơ</v>
      </c>
      <c r="J1949" s="91" t="str">
        <f t="shared" si="34"/>
        <v>SE</v>
      </c>
      <c r="K1949" s="91" t="s">
        <v>598</v>
      </c>
      <c r="L1949" s="91" t="s">
        <v>598</v>
      </c>
      <c r="M1949" s="91" t="str">
        <f>+IFERROR(VLOOKUP($K1949,'[2]NHÂN VIÊN'!$H:$I,2,0),"")</f>
        <v>Dương Thị Kim Hồng</v>
      </c>
      <c r="N1949" s="92" t="s">
        <v>1837</v>
      </c>
      <c r="O1949" s="82"/>
    </row>
    <row r="1950" spans="1:15" hidden="1" x14ac:dyDescent="0.25">
      <c r="A1950" s="90" t="s">
        <v>14601</v>
      </c>
      <c r="B1950" s="89" t="s">
        <v>14526</v>
      </c>
      <c r="C1950" s="90" t="s">
        <v>14602</v>
      </c>
      <c r="D1950" s="90" t="s">
        <v>14603</v>
      </c>
      <c r="E1950" s="90" t="s">
        <v>3361</v>
      </c>
      <c r="F1950" s="90" t="s">
        <v>7666</v>
      </c>
      <c r="G1950" s="90" t="s">
        <v>7402</v>
      </c>
      <c r="H1950" s="91" t="s">
        <v>7403</v>
      </c>
      <c r="I1950" s="91" t="str">
        <f>+IFERROR(VLOOKUP($H1950,'[2]NHÂN VIÊN'!$B:$C,2,0),"")</f>
        <v>Hứa Thị Ngọc Thơ</v>
      </c>
      <c r="J1950" s="91" t="str">
        <f t="shared" si="34"/>
        <v>SE</v>
      </c>
      <c r="K1950" s="91" t="s">
        <v>598</v>
      </c>
      <c r="L1950" s="91" t="s">
        <v>598</v>
      </c>
      <c r="M1950" s="91" t="str">
        <f>+IFERROR(VLOOKUP($K1950,'[2]NHÂN VIÊN'!$H:$I,2,0),"")</f>
        <v>Dương Thị Kim Hồng</v>
      </c>
      <c r="N1950" s="92" t="s">
        <v>1837</v>
      </c>
      <c r="O1950" s="82"/>
    </row>
    <row r="1951" spans="1:15" hidden="1" x14ac:dyDescent="0.25">
      <c r="A1951" s="90" t="s">
        <v>14604</v>
      </c>
      <c r="B1951" s="89" t="s">
        <v>14526</v>
      </c>
      <c r="C1951" s="90" t="s">
        <v>14605</v>
      </c>
      <c r="D1951" s="90" t="s">
        <v>14606</v>
      </c>
      <c r="E1951" s="90" t="s">
        <v>3361</v>
      </c>
      <c r="F1951" s="90" t="s">
        <v>7459</v>
      </c>
      <c r="G1951" s="90" t="s">
        <v>7402</v>
      </c>
      <c r="H1951" s="91" t="s">
        <v>7403</v>
      </c>
      <c r="I1951" s="91" t="str">
        <f>+IFERROR(VLOOKUP($H1951,'[2]NHÂN VIÊN'!$B:$C,2,0),"")</f>
        <v>Hứa Thị Ngọc Thơ</v>
      </c>
      <c r="J1951" s="91" t="str">
        <f t="shared" si="34"/>
        <v>SE</v>
      </c>
      <c r="K1951" s="91" t="s">
        <v>598</v>
      </c>
      <c r="L1951" s="91" t="s">
        <v>598</v>
      </c>
      <c r="M1951" s="91" t="str">
        <f>+IFERROR(VLOOKUP($K1951,'[2]NHÂN VIÊN'!$H:$I,2,0),"")</f>
        <v>Dương Thị Kim Hồng</v>
      </c>
      <c r="N1951" s="92" t="s">
        <v>1837</v>
      </c>
      <c r="O1951" s="82"/>
    </row>
    <row r="1952" spans="1:15" hidden="1" x14ac:dyDescent="0.25">
      <c r="A1952" s="90" t="s">
        <v>14607</v>
      </c>
      <c r="B1952" s="89" t="s">
        <v>14526</v>
      </c>
      <c r="C1952" s="90" t="s">
        <v>14608</v>
      </c>
      <c r="D1952" s="90" t="s">
        <v>14609</v>
      </c>
      <c r="E1952" s="90" t="s">
        <v>3361</v>
      </c>
      <c r="F1952" s="90" t="s">
        <v>7417</v>
      </c>
      <c r="G1952" s="90" t="s">
        <v>7402</v>
      </c>
      <c r="H1952" s="91" t="s">
        <v>7418</v>
      </c>
      <c r="I1952" s="91" t="str">
        <f>+IFERROR(VLOOKUP($H1952,'[2]NHÂN VIÊN'!$B:$C,2,0),"")</f>
        <v>Trần Hạo Nhị</v>
      </c>
      <c r="J1952" s="91" t="str">
        <f t="shared" si="34"/>
        <v>SE</v>
      </c>
      <c r="K1952" s="91" t="s">
        <v>598</v>
      </c>
      <c r="L1952" s="91" t="s">
        <v>598</v>
      </c>
      <c r="M1952" s="91" t="str">
        <f>+IFERROR(VLOOKUP($K1952,'[2]NHÂN VIÊN'!$H:$I,2,0),"")</f>
        <v>Dương Thị Kim Hồng</v>
      </c>
      <c r="N1952" s="92" t="s">
        <v>1837</v>
      </c>
      <c r="O1952" s="82"/>
    </row>
    <row r="1953" spans="1:15" hidden="1" x14ac:dyDescent="0.25">
      <c r="A1953" s="90" t="s">
        <v>14610</v>
      </c>
      <c r="B1953" s="89" t="s">
        <v>14526</v>
      </c>
      <c r="C1953" s="90" t="s">
        <v>14611</v>
      </c>
      <c r="D1953" s="90" t="s">
        <v>14612</v>
      </c>
      <c r="E1953" s="90" t="s">
        <v>3361</v>
      </c>
      <c r="F1953" s="90" t="s">
        <v>8075</v>
      </c>
      <c r="G1953" s="90" t="s">
        <v>7402</v>
      </c>
      <c r="H1953" s="91" t="s">
        <v>7403</v>
      </c>
      <c r="I1953" s="91" t="str">
        <f>+IFERROR(VLOOKUP($H1953,'[2]NHÂN VIÊN'!$B:$C,2,0),"")</f>
        <v>Hứa Thị Ngọc Thơ</v>
      </c>
      <c r="J1953" s="91" t="str">
        <f t="shared" si="34"/>
        <v>SE</v>
      </c>
      <c r="K1953" s="91" t="s">
        <v>598</v>
      </c>
      <c r="L1953" s="91" t="s">
        <v>598</v>
      </c>
      <c r="M1953" s="91" t="str">
        <f>+IFERROR(VLOOKUP($K1953,'[2]NHÂN VIÊN'!$H:$I,2,0),"")</f>
        <v>Dương Thị Kim Hồng</v>
      </c>
      <c r="N1953" s="92" t="s">
        <v>1837</v>
      </c>
      <c r="O1953" s="82"/>
    </row>
    <row r="1954" spans="1:15" hidden="1" x14ac:dyDescent="0.25">
      <c r="A1954" s="90" t="s">
        <v>14613</v>
      </c>
      <c r="B1954" s="89" t="s">
        <v>14526</v>
      </c>
      <c r="C1954" s="90" t="s">
        <v>14614</v>
      </c>
      <c r="D1954" s="90" t="s">
        <v>14615</v>
      </c>
      <c r="E1954" s="90" t="s">
        <v>3361</v>
      </c>
      <c r="F1954" s="90" t="s">
        <v>7485</v>
      </c>
      <c r="G1954" s="90" t="s">
        <v>7402</v>
      </c>
      <c r="H1954" s="91" t="s">
        <v>7411</v>
      </c>
      <c r="I1954" s="91" t="str">
        <f>+IFERROR(VLOOKUP($H1954,'[2]NHÂN VIÊN'!$B:$C,2,0),"")</f>
        <v>Nguyễn Văn Vinh</v>
      </c>
      <c r="J1954" s="91" t="str">
        <f t="shared" si="34"/>
        <v>SE</v>
      </c>
      <c r="K1954" s="91" t="s">
        <v>598</v>
      </c>
      <c r="L1954" s="91" t="s">
        <v>598</v>
      </c>
      <c r="M1954" s="91" t="str">
        <f>+IFERROR(VLOOKUP($K1954,'[2]NHÂN VIÊN'!$H:$I,2,0),"")</f>
        <v>Dương Thị Kim Hồng</v>
      </c>
      <c r="N1954" s="92" t="s">
        <v>1837</v>
      </c>
      <c r="O1954" s="82"/>
    </row>
    <row r="1955" spans="1:15" hidden="1" x14ac:dyDescent="0.25">
      <c r="A1955" s="90" t="s">
        <v>14616</v>
      </c>
      <c r="B1955" s="89" t="s">
        <v>14526</v>
      </c>
      <c r="C1955" s="90" t="s">
        <v>14617</v>
      </c>
      <c r="D1955" s="90" t="s">
        <v>14618</v>
      </c>
      <c r="E1955" s="90" t="s">
        <v>3361</v>
      </c>
      <c r="F1955" s="90" t="s">
        <v>7417</v>
      </c>
      <c r="G1955" s="90" t="s">
        <v>7402</v>
      </c>
      <c r="H1955" s="91" t="s">
        <v>7418</v>
      </c>
      <c r="I1955" s="91" t="str">
        <f>+IFERROR(VLOOKUP($H1955,'[2]NHÂN VIÊN'!$B:$C,2,0),"")</f>
        <v>Trần Hạo Nhị</v>
      </c>
      <c r="J1955" s="91" t="str">
        <f t="shared" si="34"/>
        <v>SE</v>
      </c>
      <c r="K1955" s="91" t="s">
        <v>598</v>
      </c>
      <c r="L1955" s="91" t="s">
        <v>598</v>
      </c>
      <c r="M1955" s="91" t="str">
        <f>+IFERROR(VLOOKUP($K1955,'[2]NHÂN VIÊN'!$H:$I,2,0),"")</f>
        <v>Dương Thị Kim Hồng</v>
      </c>
      <c r="N1955" s="92" t="s">
        <v>1837</v>
      </c>
      <c r="O1955" s="82"/>
    </row>
    <row r="1956" spans="1:15" hidden="1" x14ac:dyDescent="0.25">
      <c r="A1956" s="90" t="s">
        <v>14619</v>
      </c>
      <c r="B1956" s="89" t="s">
        <v>14526</v>
      </c>
      <c r="C1956" s="90" t="s">
        <v>14620</v>
      </c>
      <c r="D1956" s="90" t="s">
        <v>14621</v>
      </c>
      <c r="E1956" s="90" t="s">
        <v>3361</v>
      </c>
      <c r="F1956" s="90" t="s">
        <v>7430</v>
      </c>
      <c r="G1956" s="90" t="s">
        <v>7402</v>
      </c>
      <c r="H1956" s="91" t="s">
        <v>7411</v>
      </c>
      <c r="I1956" s="91" t="str">
        <f>+IFERROR(VLOOKUP($H1956,'[2]NHÂN VIÊN'!$B:$C,2,0),"")</f>
        <v>Nguyễn Văn Vinh</v>
      </c>
      <c r="J1956" s="91" t="str">
        <f t="shared" si="34"/>
        <v>SE</v>
      </c>
      <c r="K1956" s="91" t="s">
        <v>598</v>
      </c>
      <c r="L1956" s="91" t="s">
        <v>598</v>
      </c>
      <c r="M1956" s="91" t="str">
        <f>+IFERROR(VLOOKUP($K1956,'[2]NHÂN VIÊN'!$H:$I,2,0),"")</f>
        <v>Dương Thị Kim Hồng</v>
      </c>
      <c r="N1956" s="92" t="s">
        <v>1837</v>
      </c>
      <c r="O1956" s="82"/>
    </row>
    <row r="1957" spans="1:15" hidden="1" x14ac:dyDescent="0.25">
      <c r="A1957" s="90" t="s">
        <v>14622</v>
      </c>
      <c r="B1957" s="89" t="s">
        <v>14526</v>
      </c>
      <c r="C1957" s="90" t="s">
        <v>14623</v>
      </c>
      <c r="D1957" s="90" t="s">
        <v>14624</v>
      </c>
      <c r="E1957" s="90" t="s">
        <v>3361</v>
      </c>
      <c r="F1957" s="90" t="s">
        <v>7459</v>
      </c>
      <c r="G1957" s="90" t="s">
        <v>7402</v>
      </c>
      <c r="H1957" s="91" t="s">
        <v>7403</v>
      </c>
      <c r="I1957" s="91" t="str">
        <f>+IFERROR(VLOOKUP($H1957,'[2]NHÂN VIÊN'!$B:$C,2,0),"")</f>
        <v>Hứa Thị Ngọc Thơ</v>
      </c>
      <c r="J1957" s="91" t="str">
        <f t="shared" si="34"/>
        <v>SE</v>
      </c>
      <c r="K1957" s="91" t="s">
        <v>598</v>
      </c>
      <c r="L1957" s="91" t="s">
        <v>598</v>
      </c>
      <c r="M1957" s="91" t="str">
        <f>+IFERROR(VLOOKUP($K1957,'[2]NHÂN VIÊN'!$H:$I,2,0),"")</f>
        <v>Dương Thị Kim Hồng</v>
      </c>
      <c r="N1957" s="92" t="s">
        <v>1837</v>
      </c>
      <c r="O1957" s="82"/>
    </row>
    <row r="1958" spans="1:15" hidden="1" x14ac:dyDescent="0.25">
      <c r="A1958" s="90" t="s">
        <v>14625</v>
      </c>
      <c r="B1958" s="89" t="s">
        <v>14526</v>
      </c>
      <c r="C1958" s="90" t="s">
        <v>14626</v>
      </c>
      <c r="D1958" s="90" t="s">
        <v>14627</v>
      </c>
      <c r="E1958" s="90" t="s">
        <v>3361</v>
      </c>
      <c r="F1958" s="90" t="s">
        <v>7442</v>
      </c>
      <c r="G1958" s="90" t="s">
        <v>7402</v>
      </c>
      <c r="H1958" s="91" t="s">
        <v>7403</v>
      </c>
      <c r="I1958" s="91" t="str">
        <f>+IFERROR(VLOOKUP($H1958,'[2]NHÂN VIÊN'!$B:$C,2,0),"")</f>
        <v>Hứa Thị Ngọc Thơ</v>
      </c>
      <c r="J1958" s="91" t="str">
        <f t="shared" si="34"/>
        <v>SE</v>
      </c>
      <c r="K1958" s="91" t="s">
        <v>598</v>
      </c>
      <c r="L1958" s="91" t="s">
        <v>598</v>
      </c>
      <c r="M1958" s="91" t="str">
        <f>+IFERROR(VLOOKUP($K1958,'[2]NHÂN VIÊN'!$H:$I,2,0),"")</f>
        <v>Dương Thị Kim Hồng</v>
      </c>
      <c r="N1958" s="92" t="s">
        <v>1837</v>
      </c>
      <c r="O1958" s="82"/>
    </row>
    <row r="1959" spans="1:15" hidden="1" x14ac:dyDescent="0.25">
      <c r="A1959" s="90" t="s">
        <v>14628</v>
      </c>
      <c r="B1959" s="89" t="s">
        <v>14526</v>
      </c>
      <c r="C1959" s="90" t="s">
        <v>14629</v>
      </c>
      <c r="D1959" s="90" t="s">
        <v>14630</v>
      </c>
      <c r="E1959" s="90" t="s">
        <v>3361</v>
      </c>
      <c r="F1959" s="90" t="s">
        <v>7401</v>
      </c>
      <c r="G1959" s="90" t="s">
        <v>7402</v>
      </c>
      <c r="H1959" s="91" t="s">
        <v>7403</v>
      </c>
      <c r="I1959" s="91" t="str">
        <f>+IFERROR(VLOOKUP($H1959,'[2]NHÂN VIÊN'!$B:$C,2,0),"")</f>
        <v>Hứa Thị Ngọc Thơ</v>
      </c>
      <c r="J1959" s="91" t="str">
        <f t="shared" si="34"/>
        <v>SE</v>
      </c>
      <c r="K1959" s="91" t="s">
        <v>598</v>
      </c>
      <c r="L1959" s="91" t="s">
        <v>598</v>
      </c>
      <c r="M1959" s="91" t="str">
        <f>+IFERROR(VLOOKUP($K1959,'[2]NHÂN VIÊN'!$H:$I,2,0),"")</f>
        <v>Dương Thị Kim Hồng</v>
      </c>
      <c r="N1959" s="92" t="s">
        <v>1837</v>
      </c>
      <c r="O1959" s="82"/>
    </row>
    <row r="1960" spans="1:15" hidden="1" x14ac:dyDescent="0.25">
      <c r="A1960" s="90" t="s">
        <v>14631</v>
      </c>
      <c r="B1960" s="89" t="s">
        <v>14526</v>
      </c>
      <c r="C1960" s="90" t="s">
        <v>14632</v>
      </c>
      <c r="D1960" s="90" t="s">
        <v>14633</v>
      </c>
      <c r="E1960" s="90" t="s">
        <v>3361</v>
      </c>
      <c r="F1960" s="90" t="s">
        <v>7938</v>
      </c>
      <c r="G1960" s="90" t="s">
        <v>7402</v>
      </c>
      <c r="H1960" s="91" t="s">
        <v>7436</v>
      </c>
      <c r="I1960" s="91" t="str">
        <f>+IFERROR(VLOOKUP($H1960,'[2]NHÂN VIÊN'!$B:$C,2,0),"")</f>
        <v>Nguyễn Quốc Thái</v>
      </c>
      <c r="J1960" s="91" t="str">
        <f t="shared" si="34"/>
        <v>SE</v>
      </c>
      <c r="K1960" s="91" t="s">
        <v>598</v>
      </c>
      <c r="L1960" s="91" t="s">
        <v>598</v>
      </c>
      <c r="M1960" s="91" t="str">
        <f>+IFERROR(VLOOKUP($K1960,'[2]NHÂN VIÊN'!$H:$I,2,0),"")</f>
        <v>Dương Thị Kim Hồng</v>
      </c>
      <c r="N1960" s="92" t="s">
        <v>1837</v>
      </c>
      <c r="O1960" s="82"/>
    </row>
    <row r="1961" spans="1:15" hidden="1" x14ac:dyDescent="0.25">
      <c r="A1961" s="90" t="s">
        <v>14634</v>
      </c>
      <c r="B1961" s="89" t="s">
        <v>14526</v>
      </c>
      <c r="C1961" s="90" t="s">
        <v>14635</v>
      </c>
      <c r="D1961" s="90" t="s">
        <v>14636</v>
      </c>
      <c r="E1961" s="90" t="s">
        <v>3361</v>
      </c>
      <c r="F1961" s="90" t="s">
        <v>7938</v>
      </c>
      <c r="G1961" s="90" t="s">
        <v>7402</v>
      </c>
      <c r="H1961" s="91" t="s">
        <v>7436</v>
      </c>
      <c r="I1961" s="91" t="str">
        <f>+IFERROR(VLOOKUP($H1961,'[2]NHÂN VIÊN'!$B:$C,2,0),"")</f>
        <v>Nguyễn Quốc Thái</v>
      </c>
      <c r="J1961" s="91" t="str">
        <f t="shared" si="34"/>
        <v>SE</v>
      </c>
      <c r="K1961" s="91" t="s">
        <v>598</v>
      </c>
      <c r="L1961" s="91" t="s">
        <v>598</v>
      </c>
      <c r="M1961" s="91" t="str">
        <f>+IFERROR(VLOOKUP($K1961,'[2]NHÂN VIÊN'!$H:$I,2,0),"")</f>
        <v>Dương Thị Kim Hồng</v>
      </c>
      <c r="N1961" s="92" t="s">
        <v>1837</v>
      </c>
      <c r="O1961" s="82"/>
    </row>
    <row r="1962" spans="1:15" hidden="1" x14ac:dyDescent="0.25">
      <c r="A1962" s="90" t="s">
        <v>14637</v>
      </c>
      <c r="B1962" s="89" t="s">
        <v>14526</v>
      </c>
      <c r="C1962" s="90" t="s">
        <v>14638</v>
      </c>
      <c r="D1962" s="90" t="s">
        <v>14639</v>
      </c>
      <c r="E1962" s="90" t="s">
        <v>3361</v>
      </c>
      <c r="F1962" s="90" t="s">
        <v>7442</v>
      </c>
      <c r="G1962" s="90" t="s">
        <v>7402</v>
      </c>
      <c r="H1962" s="91" t="s">
        <v>7403</v>
      </c>
      <c r="I1962" s="91" t="str">
        <f>+IFERROR(VLOOKUP($H1962,'[2]NHÂN VIÊN'!$B:$C,2,0),"")</f>
        <v>Hứa Thị Ngọc Thơ</v>
      </c>
      <c r="J1962" s="91" t="str">
        <f t="shared" si="34"/>
        <v>SE</v>
      </c>
      <c r="K1962" s="91" t="s">
        <v>598</v>
      </c>
      <c r="L1962" s="91" t="s">
        <v>598</v>
      </c>
      <c r="M1962" s="91" t="str">
        <f>+IFERROR(VLOOKUP($K1962,'[2]NHÂN VIÊN'!$H:$I,2,0),"")</f>
        <v>Dương Thị Kim Hồng</v>
      </c>
      <c r="N1962" s="92" t="s">
        <v>1837</v>
      </c>
      <c r="O1962" s="82"/>
    </row>
    <row r="1963" spans="1:15" hidden="1" x14ac:dyDescent="0.25">
      <c r="A1963" s="90" t="s">
        <v>14640</v>
      </c>
      <c r="B1963" s="89" t="s">
        <v>14526</v>
      </c>
      <c r="C1963" s="90" t="s">
        <v>14641</v>
      </c>
      <c r="D1963" s="90" t="s">
        <v>14642</v>
      </c>
      <c r="E1963" s="90" t="s">
        <v>3361</v>
      </c>
      <c r="F1963" s="90" t="s">
        <v>9474</v>
      </c>
      <c r="G1963" s="90" t="s">
        <v>7402</v>
      </c>
      <c r="H1963" s="91" t="s">
        <v>7411</v>
      </c>
      <c r="I1963" s="91" t="str">
        <f>+IFERROR(VLOOKUP($H1963,'[2]NHÂN VIÊN'!$B:$C,2,0),"")</f>
        <v>Nguyễn Văn Vinh</v>
      </c>
      <c r="J1963" s="91" t="str">
        <f t="shared" si="34"/>
        <v>SE</v>
      </c>
      <c r="K1963" s="91" t="s">
        <v>598</v>
      </c>
      <c r="L1963" s="91" t="s">
        <v>598</v>
      </c>
      <c r="M1963" s="91" t="str">
        <f>+IFERROR(VLOOKUP($K1963,'[2]NHÂN VIÊN'!$H:$I,2,0),"")</f>
        <v>Dương Thị Kim Hồng</v>
      </c>
      <c r="N1963" s="92" t="s">
        <v>1837</v>
      </c>
      <c r="O1963" s="82"/>
    </row>
    <row r="1964" spans="1:15" hidden="1" x14ac:dyDescent="0.25">
      <c r="A1964" s="90" t="s">
        <v>14643</v>
      </c>
      <c r="B1964" s="89" t="s">
        <v>14526</v>
      </c>
      <c r="C1964" s="90" t="s">
        <v>14644</v>
      </c>
      <c r="D1964" s="90" t="s">
        <v>14645</v>
      </c>
      <c r="E1964" s="90" t="s">
        <v>3361</v>
      </c>
      <c r="F1964" s="90" t="s">
        <v>7459</v>
      </c>
      <c r="G1964" s="90" t="s">
        <v>7402</v>
      </c>
      <c r="H1964" s="91" t="s">
        <v>7403</v>
      </c>
      <c r="I1964" s="91" t="str">
        <f>+IFERROR(VLOOKUP($H1964,'[2]NHÂN VIÊN'!$B:$C,2,0),"")</f>
        <v>Hứa Thị Ngọc Thơ</v>
      </c>
      <c r="J1964" s="91" t="str">
        <f t="shared" si="34"/>
        <v>SE</v>
      </c>
      <c r="K1964" s="91" t="s">
        <v>598</v>
      </c>
      <c r="L1964" s="91" t="s">
        <v>598</v>
      </c>
      <c r="M1964" s="91" t="str">
        <f>+IFERROR(VLOOKUP($K1964,'[2]NHÂN VIÊN'!$H:$I,2,0),"")</f>
        <v>Dương Thị Kim Hồng</v>
      </c>
      <c r="N1964" s="92" t="s">
        <v>1837</v>
      </c>
      <c r="O1964" s="82"/>
    </row>
    <row r="1965" spans="1:15" hidden="1" x14ac:dyDescent="0.25">
      <c r="A1965" s="90" t="s">
        <v>14646</v>
      </c>
      <c r="B1965" s="89" t="s">
        <v>14526</v>
      </c>
      <c r="C1965" s="90" t="s">
        <v>14647</v>
      </c>
      <c r="D1965" s="90" t="s">
        <v>14648</v>
      </c>
      <c r="E1965" s="90" t="s">
        <v>3361</v>
      </c>
      <c r="F1965" s="90" t="s">
        <v>7666</v>
      </c>
      <c r="G1965" s="90" t="s">
        <v>7402</v>
      </c>
      <c r="H1965" s="91" t="s">
        <v>7403</v>
      </c>
      <c r="I1965" s="91" t="str">
        <f>+IFERROR(VLOOKUP($H1965,'[2]NHÂN VIÊN'!$B:$C,2,0),"")</f>
        <v>Hứa Thị Ngọc Thơ</v>
      </c>
      <c r="J1965" s="91" t="str">
        <f t="shared" si="34"/>
        <v>SE</v>
      </c>
      <c r="K1965" s="91" t="s">
        <v>598</v>
      </c>
      <c r="L1965" s="91" t="s">
        <v>598</v>
      </c>
      <c r="M1965" s="91" t="str">
        <f>+IFERROR(VLOOKUP($K1965,'[2]NHÂN VIÊN'!$H:$I,2,0),"")</f>
        <v>Dương Thị Kim Hồng</v>
      </c>
      <c r="N1965" s="92" t="s">
        <v>1837</v>
      </c>
      <c r="O1965" s="82"/>
    </row>
    <row r="1966" spans="1:15" hidden="1" x14ac:dyDescent="0.25">
      <c r="A1966" s="90" t="s">
        <v>14649</v>
      </c>
      <c r="B1966" s="89" t="s">
        <v>14526</v>
      </c>
      <c r="C1966" s="90" t="s">
        <v>14650</v>
      </c>
      <c r="D1966" s="90" t="s">
        <v>14651</v>
      </c>
      <c r="E1966" s="90" t="s">
        <v>3361</v>
      </c>
      <c r="F1966" s="90" t="s">
        <v>9474</v>
      </c>
      <c r="G1966" s="90" t="s">
        <v>7402</v>
      </c>
      <c r="H1966" s="91" t="s">
        <v>7411</v>
      </c>
      <c r="I1966" s="91" t="str">
        <f>+IFERROR(VLOOKUP($H1966,'[2]NHÂN VIÊN'!$B:$C,2,0),"")</f>
        <v>Nguyễn Văn Vinh</v>
      </c>
      <c r="J1966" s="91" t="str">
        <f t="shared" si="34"/>
        <v>SE</v>
      </c>
      <c r="K1966" s="91" t="s">
        <v>598</v>
      </c>
      <c r="L1966" s="91" t="s">
        <v>598</v>
      </c>
      <c r="M1966" s="91" t="str">
        <f>+IFERROR(VLOOKUP($K1966,'[2]NHÂN VIÊN'!$H:$I,2,0),"")</f>
        <v>Dương Thị Kim Hồng</v>
      </c>
      <c r="N1966" s="92" t="s">
        <v>1837</v>
      </c>
      <c r="O1966" s="82"/>
    </row>
    <row r="1967" spans="1:15" hidden="1" x14ac:dyDescent="0.25">
      <c r="A1967" s="90" t="s">
        <v>14652</v>
      </c>
      <c r="B1967" s="89" t="s">
        <v>14526</v>
      </c>
      <c r="C1967" s="90" t="s">
        <v>14653</v>
      </c>
      <c r="D1967" s="90" t="s">
        <v>14654</v>
      </c>
      <c r="E1967" s="90" t="s">
        <v>3361</v>
      </c>
      <c r="F1967" s="90" t="s">
        <v>7410</v>
      </c>
      <c r="G1967" s="90" t="s">
        <v>7402</v>
      </c>
      <c r="H1967" s="91" t="s">
        <v>7411</v>
      </c>
      <c r="I1967" s="91" t="str">
        <f>+IFERROR(VLOOKUP($H1967,'[2]NHÂN VIÊN'!$B:$C,2,0),"")</f>
        <v>Nguyễn Văn Vinh</v>
      </c>
      <c r="J1967" s="91" t="str">
        <f t="shared" si="34"/>
        <v>SE</v>
      </c>
      <c r="K1967" s="91" t="s">
        <v>598</v>
      </c>
      <c r="L1967" s="91" t="s">
        <v>598</v>
      </c>
      <c r="M1967" s="91" t="str">
        <f>+IFERROR(VLOOKUP($K1967,'[2]NHÂN VIÊN'!$H:$I,2,0),"")</f>
        <v>Dương Thị Kim Hồng</v>
      </c>
      <c r="N1967" s="92" t="s">
        <v>1837</v>
      </c>
      <c r="O1967" s="82"/>
    </row>
    <row r="1968" spans="1:15" hidden="1" x14ac:dyDescent="0.25">
      <c r="A1968" s="90" t="s">
        <v>14655</v>
      </c>
      <c r="B1968" s="89" t="s">
        <v>14526</v>
      </c>
      <c r="C1968" s="90" t="s">
        <v>14656</v>
      </c>
      <c r="D1968" s="90" t="s">
        <v>14657</v>
      </c>
      <c r="E1968" s="90" t="s">
        <v>3361</v>
      </c>
      <c r="F1968" s="90" t="s">
        <v>7430</v>
      </c>
      <c r="G1968" s="90" t="s">
        <v>7402</v>
      </c>
      <c r="H1968" s="91" t="s">
        <v>7411</v>
      </c>
      <c r="I1968" s="91" t="str">
        <f>+IFERROR(VLOOKUP($H1968,'[2]NHÂN VIÊN'!$B:$C,2,0),"")</f>
        <v>Nguyễn Văn Vinh</v>
      </c>
      <c r="J1968" s="91" t="str">
        <f t="shared" si="34"/>
        <v>SE</v>
      </c>
      <c r="K1968" s="91" t="s">
        <v>598</v>
      </c>
      <c r="L1968" s="91" t="s">
        <v>598</v>
      </c>
      <c r="M1968" s="91" t="str">
        <f>+IFERROR(VLOOKUP($K1968,'[2]NHÂN VIÊN'!$H:$I,2,0),"")</f>
        <v>Dương Thị Kim Hồng</v>
      </c>
      <c r="N1968" s="92" t="s">
        <v>1837</v>
      </c>
      <c r="O1968" s="82"/>
    </row>
    <row r="1969" spans="1:15" hidden="1" x14ac:dyDescent="0.25">
      <c r="A1969" s="90" t="s">
        <v>14658</v>
      </c>
      <c r="B1969" s="89" t="s">
        <v>14526</v>
      </c>
      <c r="C1969" s="90" t="s">
        <v>14659</v>
      </c>
      <c r="D1969" s="90" t="s">
        <v>14660</v>
      </c>
      <c r="E1969" s="90" t="s">
        <v>3361</v>
      </c>
      <c r="F1969" s="90" t="s">
        <v>9474</v>
      </c>
      <c r="G1969" s="90" t="s">
        <v>7402</v>
      </c>
      <c r="H1969" s="91" t="s">
        <v>7411</v>
      </c>
      <c r="I1969" s="91" t="str">
        <f>+IFERROR(VLOOKUP($H1969,'[2]NHÂN VIÊN'!$B:$C,2,0),"")</f>
        <v>Nguyễn Văn Vinh</v>
      </c>
      <c r="J1969" s="91" t="str">
        <f t="shared" si="34"/>
        <v>SE</v>
      </c>
      <c r="K1969" s="91" t="s">
        <v>598</v>
      </c>
      <c r="L1969" s="91" t="s">
        <v>598</v>
      </c>
      <c r="M1969" s="91" t="str">
        <f>+IFERROR(VLOOKUP($K1969,'[2]NHÂN VIÊN'!$H:$I,2,0),"")</f>
        <v>Dương Thị Kim Hồng</v>
      </c>
      <c r="N1969" s="92" t="s">
        <v>1837</v>
      </c>
      <c r="O1969" s="82"/>
    </row>
    <row r="1970" spans="1:15" hidden="1" x14ac:dyDescent="0.25">
      <c r="A1970" s="90" t="s">
        <v>14661</v>
      </c>
      <c r="B1970" s="89" t="s">
        <v>14526</v>
      </c>
      <c r="C1970" s="90" t="s">
        <v>14662</v>
      </c>
      <c r="D1970" s="90" t="s">
        <v>14663</v>
      </c>
      <c r="E1970" s="90" t="s">
        <v>3361</v>
      </c>
      <c r="F1970" s="90" t="s">
        <v>7410</v>
      </c>
      <c r="G1970" s="90" t="s">
        <v>7402</v>
      </c>
      <c r="H1970" s="91" t="s">
        <v>7411</v>
      </c>
      <c r="I1970" s="91" t="str">
        <f>+IFERROR(VLOOKUP($H1970,'[2]NHÂN VIÊN'!$B:$C,2,0),"")</f>
        <v>Nguyễn Văn Vinh</v>
      </c>
      <c r="J1970" s="91" t="str">
        <f t="shared" si="34"/>
        <v>SE</v>
      </c>
      <c r="K1970" s="91" t="s">
        <v>598</v>
      </c>
      <c r="L1970" s="91" t="s">
        <v>598</v>
      </c>
      <c r="M1970" s="91" t="str">
        <f>+IFERROR(VLOOKUP($K1970,'[2]NHÂN VIÊN'!$H:$I,2,0),"")</f>
        <v>Dương Thị Kim Hồng</v>
      </c>
      <c r="N1970" s="92" t="s">
        <v>1837</v>
      </c>
      <c r="O1970" s="82"/>
    </row>
    <row r="1971" spans="1:15" hidden="1" x14ac:dyDescent="0.25">
      <c r="A1971" s="90" t="s">
        <v>14664</v>
      </c>
      <c r="B1971" s="89" t="s">
        <v>14526</v>
      </c>
      <c r="C1971" s="90" t="s">
        <v>14665</v>
      </c>
      <c r="D1971" s="90" t="s">
        <v>14666</v>
      </c>
      <c r="E1971" s="90" t="s">
        <v>3361</v>
      </c>
      <c r="F1971" s="90" t="s">
        <v>7442</v>
      </c>
      <c r="G1971" s="90" t="s">
        <v>7402</v>
      </c>
      <c r="H1971" s="91" t="s">
        <v>7403</v>
      </c>
      <c r="I1971" s="91" t="str">
        <f>+IFERROR(VLOOKUP($H1971,'[2]NHÂN VIÊN'!$B:$C,2,0),"")</f>
        <v>Hứa Thị Ngọc Thơ</v>
      </c>
      <c r="J1971" s="91" t="str">
        <f t="shared" si="34"/>
        <v>SE</v>
      </c>
      <c r="K1971" s="91" t="s">
        <v>598</v>
      </c>
      <c r="L1971" s="91" t="s">
        <v>598</v>
      </c>
      <c r="M1971" s="91" t="str">
        <f>+IFERROR(VLOOKUP($K1971,'[2]NHÂN VIÊN'!$H:$I,2,0),"")</f>
        <v>Dương Thị Kim Hồng</v>
      </c>
      <c r="N1971" s="92" t="s">
        <v>1837</v>
      </c>
      <c r="O1971" s="82"/>
    </row>
    <row r="1972" spans="1:15" hidden="1" x14ac:dyDescent="0.25">
      <c r="A1972" s="90" t="s">
        <v>14667</v>
      </c>
      <c r="B1972" s="89" t="s">
        <v>14526</v>
      </c>
      <c r="C1972" s="90" t="s">
        <v>14668</v>
      </c>
      <c r="D1972" s="90" t="s">
        <v>14669</v>
      </c>
      <c r="E1972" s="90" t="s">
        <v>3361</v>
      </c>
      <c r="F1972" s="90" t="s">
        <v>7417</v>
      </c>
      <c r="G1972" s="90" t="s">
        <v>7402</v>
      </c>
      <c r="H1972" s="91" t="s">
        <v>7418</v>
      </c>
      <c r="I1972" s="91" t="str">
        <f>+IFERROR(VLOOKUP($H1972,'[2]NHÂN VIÊN'!$B:$C,2,0),"")</f>
        <v>Trần Hạo Nhị</v>
      </c>
      <c r="J1972" s="91" t="str">
        <f t="shared" si="34"/>
        <v>SE</v>
      </c>
      <c r="K1972" s="91" t="s">
        <v>598</v>
      </c>
      <c r="L1972" s="91" t="s">
        <v>598</v>
      </c>
      <c r="M1972" s="91" t="str">
        <f>+IFERROR(VLOOKUP($K1972,'[2]NHÂN VIÊN'!$H:$I,2,0),"")</f>
        <v>Dương Thị Kim Hồng</v>
      </c>
      <c r="N1972" s="92" t="s">
        <v>1837</v>
      </c>
      <c r="O1972" s="82"/>
    </row>
    <row r="1973" spans="1:15" hidden="1" x14ac:dyDescent="0.25">
      <c r="A1973" s="90" t="s">
        <v>14670</v>
      </c>
      <c r="B1973" s="89" t="s">
        <v>14526</v>
      </c>
      <c r="C1973" s="90" t="s">
        <v>14671</v>
      </c>
      <c r="D1973" s="90" t="s">
        <v>14672</v>
      </c>
      <c r="E1973" s="90" t="s">
        <v>3361</v>
      </c>
      <c r="F1973" s="90" t="s">
        <v>7442</v>
      </c>
      <c r="G1973" s="90" t="s">
        <v>7402</v>
      </c>
      <c r="H1973" s="91" t="s">
        <v>7403</v>
      </c>
      <c r="I1973" s="91" t="str">
        <f>+IFERROR(VLOOKUP($H1973,'[2]NHÂN VIÊN'!$B:$C,2,0),"")</f>
        <v>Hứa Thị Ngọc Thơ</v>
      </c>
      <c r="J1973" s="91" t="str">
        <f t="shared" si="34"/>
        <v>SE</v>
      </c>
      <c r="K1973" s="91" t="s">
        <v>598</v>
      </c>
      <c r="L1973" s="91" t="s">
        <v>598</v>
      </c>
      <c r="M1973" s="91" t="str">
        <f>+IFERROR(VLOOKUP($K1973,'[2]NHÂN VIÊN'!$H:$I,2,0),"")</f>
        <v>Dương Thị Kim Hồng</v>
      </c>
      <c r="N1973" s="92" t="s">
        <v>1837</v>
      </c>
      <c r="O1973" s="82"/>
    </row>
    <row r="1974" spans="1:15" hidden="1" x14ac:dyDescent="0.25">
      <c r="A1974" s="90" t="s">
        <v>14673</v>
      </c>
      <c r="B1974" s="89" t="s">
        <v>14526</v>
      </c>
      <c r="C1974" s="90" t="s">
        <v>14674</v>
      </c>
      <c r="D1974" s="90" t="s">
        <v>14675</v>
      </c>
      <c r="E1974" s="90" t="s">
        <v>3361</v>
      </c>
      <c r="F1974" s="90" t="s">
        <v>7490</v>
      </c>
      <c r="G1974" s="90" t="s">
        <v>7402</v>
      </c>
      <c r="H1974" s="91" t="s">
        <v>7418</v>
      </c>
      <c r="I1974" s="91" t="str">
        <f>+IFERROR(VLOOKUP($H1974,'[2]NHÂN VIÊN'!$B:$C,2,0),"")</f>
        <v>Trần Hạo Nhị</v>
      </c>
      <c r="J1974" s="91" t="str">
        <f t="shared" si="34"/>
        <v>SE</v>
      </c>
      <c r="K1974" s="91" t="s">
        <v>598</v>
      </c>
      <c r="L1974" s="91" t="s">
        <v>598</v>
      </c>
      <c r="M1974" s="91" t="str">
        <f>+IFERROR(VLOOKUP($K1974,'[2]NHÂN VIÊN'!$H:$I,2,0),"")</f>
        <v>Dương Thị Kim Hồng</v>
      </c>
      <c r="N1974" s="92" t="s">
        <v>1837</v>
      </c>
      <c r="O1974" s="82"/>
    </row>
    <row r="1975" spans="1:15" hidden="1" x14ac:dyDescent="0.25">
      <c r="A1975" s="90" t="s">
        <v>14676</v>
      </c>
      <c r="B1975" s="89" t="s">
        <v>14526</v>
      </c>
      <c r="C1975" s="90" t="s">
        <v>14677</v>
      </c>
      <c r="D1975" s="90" t="s">
        <v>14678</v>
      </c>
      <c r="E1975" s="90" t="s">
        <v>3361</v>
      </c>
      <c r="F1975" s="90" t="s">
        <v>7442</v>
      </c>
      <c r="G1975" s="90" t="s">
        <v>7402</v>
      </c>
      <c r="H1975" s="91" t="s">
        <v>7403</v>
      </c>
      <c r="I1975" s="91" t="str">
        <f>+IFERROR(VLOOKUP($H1975,'[2]NHÂN VIÊN'!$B:$C,2,0),"")</f>
        <v>Hứa Thị Ngọc Thơ</v>
      </c>
      <c r="J1975" s="91" t="str">
        <f t="shared" si="34"/>
        <v>SE</v>
      </c>
      <c r="K1975" s="91" t="s">
        <v>598</v>
      </c>
      <c r="L1975" s="91" t="s">
        <v>598</v>
      </c>
      <c r="M1975" s="91" t="str">
        <f>+IFERROR(VLOOKUP($K1975,'[2]NHÂN VIÊN'!$H:$I,2,0),"")</f>
        <v>Dương Thị Kim Hồng</v>
      </c>
      <c r="N1975" s="92" t="s">
        <v>1837</v>
      </c>
      <c r="O1975" s="82"/>
    </row>
    <row r="1976" spans="1:15" hidden="1" x14ac:dyDescent="0.25">
      <c r="A1976" s="90" t="s">
        <v>14679</v>
      </c>
      <c r="B1976" s="89" t="s">
        <v>14526</v>
      </c>
      <c r="C1976" s="90" t="s">
        <v>14680</v>
      </c>
      <c r="D1976" s="90" t="s">
        <v>14681</v>
      </c>
      <c r="E1976" s="90" t="s">
        <v>3361</v>
      </c>
      <c r="F1976" s="90" t="s">
        <v>7442</v>
      </c>
      <c r="G1976" s="90" t="s">
        <v>7402</v>
      </c>
      <c r="H1976" s="91" t="s">
        <v>7403</v>
      </c>
      <c r="I1976" s="91" t="str">
        <f>+IFERROR(VLOOKUP($H1976,'[2]NHÂN VIÊN'!$B:$C,2,0),"")</f>
        <v>Hứa Thị Ngọc Thơ</v>
      </c>
      <c r="J1976" s="91" t="str">
        <f t="shared" si="34"/>
        <v>SE</v>
      </c>
      <c r="K1976" s="91" t="s">
        <v>598</v>
      </c>
      <c r="L1976" s="91" t="s">
        <v>598</v>
      </c>
      <c r="M1976" s="91" t="str">
        <f>+IFERROR(VLOOKUP($K1976,'[2]NHÂN VIÊN'!$H:$I,2,0),"")</f>
        <v>Dương Thị Kim Hồng</v>
      </c>
      <c r="N1976" s="92" t="s">
        <v>1837</v>
      </c>
      <c r="O1976" s="82"/>
    </row>
    <row r="1977" spans="1:15" hidden="1" x14ac:dyDescent="0.25">
      <c r="A1977" s="90" t="s">
        <v>14682</v>
      </c>
      <c r="B1977" s="89" t="s">
        <v>14526</v>
      </c>
      <c r="C1977" s="90" t="s">
        <v>14683</v>
      </c>
      <c r="D1977" s="90" t="s">
        <v>14684</v>
      </c>
      <c r="E1977" s="90" t="s">
        <v>3361</v>
      </c>
      <c r="F1977" s="90" t="s">
        <v>7435</v>
      </c>
      <c r="G1977" s="90" t="s">
        <v>7402</v>
      </c>
      <c r="H1977" s="91" t="s">
        <v>7436</v>
      </c>
      <c r="I1977" s="91" t="str">
        <f>+IFERROR(VLOOKUP($H1977,'[2]NHÂN VIÊN'!$B:$C,2,0),"")</f>
        <v>Nguyễn Quốc Thái</v>
      </c>
      <c r="J1977" s="91" t="str">
        <f t="shared" si="34"/>
        <v>SE</v>
      </c>
      <c r="K1977" s="91" t="s">
        <v>598</v>
      </c>
      <c r="L1977" s="91" t="s">
        <v>598</v>
      </c>
      <c r="M1977" s="91" t="str">
        <f>+IFERROR(VLOOKUP($K1977,'[2]NHÂN VIÊN'!$H:$I,2,0),"")</f>
        <v>Dương Thị Kim Hồng</v>
      </c>
      <c r="N1977" s="92" t="s">
        <v>1837</v>
      </c>
      <c r="O1977" s="82"/>
    </row>
    <row r="1978" spans="1:15" hidden="1" x14ac:dyDescent="0.25">
      <c r="A1978" s="90" t="s">
        <v>14685</v>
      </c>
      <c r="B1978" s="89" t="s">
        <v>14526</v>
      </c>
      <c r="C1978" s="90" t="s">
        <v>14686</v>
      </c>
      <c r="D1978" s="90" t="s">
        <v>14687</v>
      </c>
      <c r="E1978" s="90" t="s">
        <v>3361</v>
      </c>
      <c r="F1978" s="90" t="s">
        <v>7435</v>
      </c>
      <c r="G1978" s="90" t="s">
        <v>7402</v>
      </c>
      <c r="H1978" s="91" t="s">
        <v>7436</v>
      </c>
      <c r="I1978" s="91" t="str">
        <f>+IFERROR(VLOOKUP($H1978,'[2]NHÂN VIÊN'!$B:$C,2,0),"")</f>
        <v>Nguyễn Quốc Thái</v>
      </c>
      <c r="J1978" s="91" t="str">
        <f t="shared" si="34"/>
        <v>SE</v>
      </c>
      <c r="K1978" s="91" t="s">
        <v>598</v>
      </c>
      <c r="L1978" s="91" t="s">
        <v>598</v>
      </c>
      <c r="M1978" s="91" t="str">
        <f>+IFERROR(VLOOKUP($K1978,'[2]NHÂN VIÊN'!$H:$I,2,0),"")</f>
        <v>Dương Thị Kim Hồng</v>
      </c>
      <c r="N1978" s="92" t="s">
        <v>1837</v>
      </c>
      <c r="O1978" s="82"/>
    </row>
    <row r="1979" spans="1:15" hidden="1" x14ac:dyDescent="0.25">
      <c r="A1979" s="90" t="s">
        <v>14688</v>
      </c>
      <c r="B1979" s="89" t="s">
        <v>14526</v>
      </c>
      <c r="C1979" s="90" t="s">
        <v>14689</v>
      </c>
      <c r="D1979" s="90" t="s">
        <v>14690</v>
      </c>
      <c r="E1979" s="90" t="s">
        <v>3361</v>
      </c>
      <c r="F1979" s="90" t="s">
        <v>7666</v>
      </c>
      <c r="G1979" s="90" t="s">
        <v>7402</v>
      </c>
      <c r="H1979" s="91" t="s">
        <v>7403</v>
      </c>
      <c r="I1979" s="91" t="str">
        <f>+IFERROR(VLOOKUP($H1979,'[2]NHÂN VIÊN'!$B:$C,2,0),"")</f>
        <v>Hứa Thị Ngọc Thơ</v>
      </c>
      <c r="J1979" s="91" t="str">
        <f t="shared" si="34"/>
        <v>SE</v>
      </c>
      <c r="K1979" s="91" t="s">
        <v>598</v>
      </c>
      <c r="L1979" s="91" t="s">
        <v>598</v>
      </c>
      <c r="M1979" s="91" t="str">
        <f>+IFERROR(VLOOKUP($K1979,'[2]NHÂN VIÊN'!$H:$I,2,0),"")</f>
        <v>Dương Thị Kim Hồng</v>
      </c>
      <c r="N1979" s="92" t="s">
        <v>1837</v>
      </c>
      <c r="O1979" s="82"/>
    </row>
    <row r="1980" spans="1:15" hidden="1" x14ac:dyDescent="0.25">
      <c r="A1980" s="90" t="s">
        <v>14691</v>
      </c>
      <c r="B1980" s="89" t="s">
        <v>14526</v>
      </c>
      <c r="C1980" s="90" t="s">
        <v>14692</v>
      </c>
      <c r="D1980" s="90" t="s">
        <v>14693</v>
      </c>
      <c r="E1980" s="90" t="s">
        <v>3361</v>
      </c>
      <c r="F1980" s="90" t="s">
        <v>7513</v>
      </c>
      <c r="G1980" s="90" t="s">
        <v>7402</v>
      </c>
      <c r="H1980" s="91" t="s">
        <v>7418</v>
      </c>
      <c r="I1980" s="91" t="str">
        <f>+IFERROR(VLOOKUP($H1980,'[2]NHÂN VIÊN'!$B:$C,2,0),"")</f>
        <v>Trần Hạo Nhị</v>
      </c>
      <c r="J1980" s="91" t="str">
        <f t="shared" si="34"/>
        <v>SE</v>
      </c>
      <c r="K1980" s="91" t="s">
        <v>598</v>
      </c>
      <c r="L1980" s="91" t="s">
        <v>598</v>
      </c>
      <c r="M1980" s="91" t="str">
        <f>+IFERROR(VLOOKUP($K1980,'[2]NHÂN VIÊN'!$H:$I,2,0),"")</f>
        <v>Dương Thị Kim Hồng</v>
      </c>
      <c r="N1980" s="92" t="s">
        <v>1837</v>
      </c>
      <c r="O1980" s="82"/>
    </row>
    <row r="1981" spans="1:15" hidden="1" x14ac:dyDescent="0.25">
      <c r="A1981" s="90" t="s">
        <v>14694</v>
      </c>
      <c r="B1981" s="89" t="s">
        <v>14526</v>
      </c>
      <c r="C1981" s="90" t="s">
        <v>14695</v>
      </c>
      <c r="D1981" s="90" t="s">
        <v>14696</v>
      </c>
      <c r="E1981" s="90" t="s">
        <v>3361</v>
      </c>
      <c r="F1981" s="90" t="s">
        <v>7442</v>
      </c>
      <c r="G1981" s="90" t="s">
        <v>7402</v>
      </c>
      <c r="H1981" s="91" t="s">
        <v>7403</v>
      </c>
      <c r="I1981" s="91" t="str">
        <f>+IFERROR(VLOOKUP($H1981,'[2]NHÂN VIÊN'!$B:$C,2,0),"")</f>
        <v>Hứa Thị Ngọc Thơ</v>
      </c>
      <c r="J1981" s="91" t="str">
        <f t="shared" si="34"/>
        <v>SE</v>
      </c>
      <c r="K1981" s="91" t="s">
        <v>598</v>
      </c>
      <c r="L1981" s="91" t="s">
        <v>598</v>
      </c>
      <c r="M1981" s="91" t="str">
        <f>+IFERROR(VLOOKUP($K1981,'[2]NHÂN VIÊN'!$H:$I,2,0),"")</f>
        <v>Dương Thị Kim Hồng</v>
      </c>
      <c r="N1981" s="92" t="s">
        <v>1837</v>
      </c>
      <c r="O1981" s="82"/>
    </row>
    <row r="1982" spans="1:15" hidden="1" x14ac:dyDescent="0.25">
      <c r="A1982" s="90" t="s">
        <v>14697</v>
      </c>
      <c r="B1982" s="89" t="s">
        <v>14526</v>
      </c>
      <c r="C1982" s="90" t="s">
        <v>14698</v>
      </c>
      <c r="D1982" s="90" t="s">
        <v>14699</v>
      </c>
      <c r="E1982" s="90" t="s">
        <v>3361</v>
      </c>
      <c r="F1982" s="90" t="s">
        <v>7442</v>
      </c>
      <c r="G1982" s="90" t="s">
        <v>7402</v>
      </c>
      <c r="H1982" s="91" t="s">
        <v>7403</v>
      </c>
      <c r="I1982" s="91" t="str">
        <f>+IFERROR(VLOOKUP($H1982,'[2]NHÂN VIÊN'!$B:$C,2,0),"")</f>
        <v>Hứa Thị Ngọc Thơ</v>
      </c>
      <c r="J1982" s="91" t="str">
        <f t="shared" si="34"/>
        <v>SE</v>
      </c>
      <c r="K1982" s="91" t="s">
        <v>598</v>
      </c>
      <c r="L1982" s="91" t="s">
        <v>598</v>
      </c>
      <c r="M1982" s="91" t="str">
        <f>+IFERROR(VLOOKUP($K1982,'[2]NHÂN VIÊN'!$H:$I,2,0),"")</f>
        <v>Dương Thị Kim Hồng</v>
      </c>
      <c r="N1982" s="92" t="s">
        <v>1837</v>
      </c>
      <c r="O1982" s="82"/>
    </row>
    <row r="1983" spans="1:15" hidden="1" x14ac:dyDescent="0.25">
      <c r="A1983" s="90" t="s">
        <v>14700</v>
      </c>
      <c r="B1983" s="89" t="s">
        <v>14526</v>
      </c>
      <c r="C1983" s="90" t="s">
        <v>14701</v>
      </c>
      <c r="D1983" s="90" t="s">
        <v>14702</v>
      </c>
      <c r="E1983" s="90" t="s">
        <v>3361</v>
      </c>
      <c r="F1983" s="90" t="s">
        <v>9474</v>
      </c>
      <c r="G1983" s="90" t="s">
        <v>7402</v>
      </c>
      <c r="H1983" s="91" t="s">
        <v>7411</v>
      </c>
      <c r="I1983" s="91" t="str">
        <f>+IFERROR(VLOOKUP($H1983,'[2]NHÂN VIÊN'!$B:$C,2,0),"")</f>
        <v>Nguyễn Văn Vinh</v>
      </c>
      <c r="J1983" s="91" t="str">
        <f t="shared" si="34"/>
        <v>SE</v>
      </c>
      <c r="K1983" s="91" t="s">
        <v>598</v>
      </c>
      <c r="L1983" s="91" t="s">
        <v>598</v>
      </c>
      <c r="M1983" s="91" t="str">
        <f>+IFERROR(VLOOKUP($K1983,'[2]NHÂN VIÊN'!$H:$I,2,0),"")</f>
        <v>Dương Thị Kim Hồng</v>
      </c>
      <c r="N1983" s="92" t="s">
        <v>1837</v>
      </c>
      <c r="O1983" s="82"/>
    </row>
    <row r="1984" spans="1:15" hidden="1" x14ac:dyDescent="0.25">
      <c r="A1984" s="90" t="s">
        <v>14703</v>
      </c>
      <c r="B1984" s="89" t="s">
        <v>14526</v>
      </c>
      <c r="C1984" s="90" t="s">
        <v>14704</v>
      </c>
      <c r="D1984" s="90" t="s">
        <v>14705</v>
      </c>
      <c r="E1984" s="90" t="s">
        <v>3361</v>
      </c>
      <c r="F1984" s="90" t="s">
        <v>9474</v>
      </c>
      <c r="G1984" s="90" t="s">
        <v>7402</v>
      </c>
      <c r="H1984" s="91" t="s">
        <v>7411</v>
      </c>
      <c r="I1984" s="91" t="str">
        <f>+IFERROR(VLOOKUP($H1984,'[2]NHÂN VIÊN'!$B:$C,2,0),"")</f>
        <v>Nguyễn Văn Vinh</v>
      </c>
      <c r="J1984" s="91" t="str">
        <f t="shared" si="34"/>
        <v>SE</v>
      </c>
      <c r="K1984" s="91" t="s">
        <v>598</v>
      </c>
      <c r="L1984" s="91" t="s">
        <v>598</v>
      </c>
      <c r="M1984" s="91" t="str">
        <f>+IFERROR(VLOOKUP($K1984,'[2]NHÂN VIÊN'!$H:$I,2,0),"")</f>
        <v>Dương Thị Kim Hồng</v>
      </c>
      <c r="N1984" s="92" t="s">
        <v>1837</v>
      </c>
      <c r="O1984" s="82"/>
    </row>
    <row r="1985" spans="1:15" hidden="1" x14ac:dyDescent="0.25">
      <c r="A1985" s="90" t="s">
        <v>14706</v>
      </c>
      <c r="B1985" s="89" t="s">
        <v>14526</v>
      </c>
      <c r="C1985" s="90" t="s">
        <v>14707</v>
      </c>
      <c r="D1985" s="90" t="s">
        <v>14708</v>
      </c>
      <c r="E1985" s="90" t="s">
        <v>3361</v>
      </c>
      <c r="F1985" s="90" t="s">
        <v>7417</v>
      </c>
      <c r="G1985" s="90" t="s">
        <v>7402</v>
      </c>
      <c r="H1985" s="91" t="s">
        <v>7418</v>
      </c>
      <c r="I1985" s="91" t="str">
        <f>+IFERROR(VLOOKUP($H1985,'[2]NHÂN VIÊN'!$B:$C,2,0),"")</f>
        <v>Trần Hạo Nhị</v>
      </c>
      <c r="J1985" s="91" t="str">
        <f t="shared" si="34"/>
        <v>SE</v>
      </c>
      <c r="K1985" s="91" t="s">
        <v>598</v>
      </c>
      <c r="L1985" s="91" t="s">
        <v>598</v>
      </c>
      <c r="M1985" s="91" t="str">
        <f>+IFERROR(VLOOKUP($K1985,'[2]NHÂN VIÊN'!$H:$I,2,0),"")</f>
        <v>Dương Thị Kim Hồng</v>
      </c>
      <c r="N1985" s="92" t="s">
        <v>1837</v>
      </c>
      <c r="O1985" s="82"/>
    </row>
    <row r="1986" spans="1:15" hidden="1" x14ac:dyDescent="0.25">
      <c r="A1986" s="90" t="s">
        <v>14709</v>
      </c>
      <c r="B1986" s="89" t="s">
        <v>14526</v>
      </c>
      <c r="C1986" s="90" t="s">
        <v>14710</v>
      </c>
      <c r="D1986" s="90" t="s">
        <v>14711</v>
      </c>
      <c r="E1986" s="90" t="s">
        <v>3361</v>
      </c>
      <c r="F1986" s="90" t="s">
        <v>9474</v>
      </c>
      <c r="G1986" s="90" t="s">
        <v>7402</v>
      </c>
      <c r="H1986" s="91" t="s">
        <v>7411</v>
      </c>
      <c r="I1986" s="91" t="str">
        <f>+IFERROR(VLOOKUP($H1986,'[2]NHÂN VIÊN'!$B:$C,2,0),"")</f>
        <v>Nguyễn Văn Vinh</v>
      </c>
      <c r="J1986" s="91" t="str">
        <f t="shared" si="34"/>
        <v>SE</v>
      </c>
      <c r="K1986" s="91" t="s">
        <v>598</v>
      </c>
      <c r="L1986" s="91" t="s">
        <v>598</v>
      </c>
      <c r="M1986" s="91" t="str">
        <f>+IFERROR(VLOOKUP($K1986,'[2]NHÂN VIÊN'!$H:$I,2,0),"")</f>
        <v>Dương Thị Kim Hồng</v>
      </c>
      <c r="N1986" s="92" t="s">
        <v>1837</v>
      </c>
      <c r="O1986" s="82"/>
    </row>
    <row r="1987" spans="1:15" hidden="1" x14ac:dyDescent="0.25">
      <c r="A1987" s="90" t="s">
        <v>14712</v>
      </c>
      <c r="B1987" s="89" t="s">
        <v>14526</v>
      </c>
      <c r="C1987" s="90" t="s">
        <v>14713</v>
      </c>
      <c r="D1987" s="90" t="s">
        <v>14714</v>
      </c>
      <c r="E1987" s="90" t="s">
        <v>3361</v>
      </c>
      <c r="F1987" s="90" t="s">
        <v>7938</v>
      </c>
      <c r="G1987" s="90" t="s">
        <v>7402</v>
      </c>
      <c r="H1987" s="91" t="s">
        <v>7436</v>
      </c>
      <c r="I1987" s="91" t="str">
        <f>+IFERROR(VLOOKUP($H1987,'[2]NHÂN VIÊN'!$B:$C,2,0),"")</f>
        <v>Nguyễn Quốc Thái</v>
      </c>
      <c r="J1987" s="91" t="str">
        <f t="shared" si="34"/>
        <v>SE</v>
      </c>
      <c r="K1987" s="91" t="s">
        <v>598</v>
      </c>
      <c r="L1987" s="91" t="s">
        <v>598</v>
      </c>
      <c r="M1987" s="91" t="str">
        <f>+IFERROR(VLOOKUP($K1987,'[2]NHÂN VIÊN'!$H:$I,2,0),"")</f>
        <v>Dương Thị Kim Hồng</v>
      </c>
      <c r="N1987" s="92" t="s">
        <v>1837</v>
      </c>
      <c r="O1987" s="82"/>
    </row>
    <row r="1988" spans="1:15" hidden="1" x14ac:dyDescent="0.25">
      <c r="A1988" s="90" t="s">
        <v>14715</v>
      </c>
      <c r="B1988" s="89" t="s">
        <v>14526</v>
      </c>
      <c r="C1988" s="90" t="s">
        <v>14716</v>
      </c>
      <c r="D1988" s="90" t="s">
        <v>14717</v>
      </c>
      <c r="E1988" s="90" t="s">
        <v>3361</v>
      </c>
      <c r="F1988" s="90" t="s">
        <v>9474</v>
      </c>
      <c r="G1988" s="90" t="s">
        <v>7402</v>
      </c>
      <c r="H1988" s="91" t="s">
        <v>7411</v>
      </c>
      <c r="I1988" s="91" t="str">
        <f>+IFERROR(VLOOKUP($H1988,'[2]NHÂN VIÊN'!$B:$C,2,0),"")</f>
        <v>Nguyễn Văn Vinh</v>
      </c>
      <c r="J1988" s="91" t="str">
        <f t="shared" si="34"/>
        <v>SE</v>
      </c>
      <c r="K1988" s="91" t="s">
        <v>598</v>
      </c>
      <c r="L1988" s="91" t="s">
        <v>598</v>
      </c>
      <c r="M1988" s="91" t="str">
        <f>+IFERROR(VLOOKUP($K1988,'[2]NHÂN VIÊN'!$H:$I,2,0),"")</f>
        <v>Dương Thị Kim Hồng</v>
      </c>
      <c r="N1988" s="92" t="s">
        <v>1837</v>
      </c>
      <c r="O1988" s="82"/>
    </row>
    <row r="1989" spans="1:15" hidden="1" x14ac:dyDescent="0.25">
      <c r="A1989" s="90" t="s">
        <v>14718</v>
      </c>
      <c r="B1989" s="89" t="s">
        <v>14526</v>
      </c>
      <c r="C1989" s="90" t="s">
        <v>14719</v>
      </c>
      <c r="D1989" s="90" t="s">
        <v>14720</v>
      </c>
      <c r="E1989" s="90" t="s">
        <v>3361</v>
      </c>
      <c r="F1989" s="90" t="s">
        <v>9474</v>
      </c>
      <c r="G1989" s="90" t="s">
        <v>7402</v>
      </c>
      <c r="H1989" s="91" t="s">
        <v>7411</v>
      </c>
      <c r="I1989" s="91" t="str">
        <f>+IFERROR(VLOOKUP($H1989,'[2]NHÂN VIÊN'!$B:$C,2,0),"")</f>
        <v>Nguyễn Văn Vinh</v>
      </c>
      <c r="J1989" s="91" t="str">
        <f t="shared" si="34"/>
        <v>SE</v>
      </c>
      <c r="K1989" s="91" t="s">
        <v>598</v>
      </c>
      <c r="L1989" s="91" t="s">
        <v>598</v>
      </c>
      <c r="M1989" s="91" t="str">
        <f>+IFERROR(VLOOKUP($K1989,'[2]NHÂN VIÊN'!$H:$I,2,0),"")</f>
        <v>Dương Thị Kim Hồng</v>
      </c>
      <c r="N1989" s="92" t="s">
        <v>1837</v>
      </c>
      <c r="O1989" s="82"/>
    </row>
    <row r="1990" spans="1:15" hidden="1" x14ac:dyDescent="0.25">
      <c r="A1990" s="90" t="s">
        <v>14721</v>
      </c>
      <c r="B1990" s="89" t="s">
        <v>14526</v>
      </c>
      <c r="C1990" s="90" t="s">
        <v>14722</v>
      </c>
      <c r="D1990" s="90" t="s">
        <v>14723</v>
      </c>
      <c r="E1990" s="90" t="s">
        <v>3361</v>
      </c>
      <c r="F1990" s="90" t="s">
        <v>7527</v>
      </c>
      <c r="G1990" s="90" t="s">
        <v>7402</v>
      </c>
      <c r="H1990" s="91" t="s">
        <v>7411</v>
      </c>
      <c r="I1990" s="91" t="str">
        <f>+IFERROR(VLOOKUP($H1990,'[2]NHÂN VIÊN'!$B:$C,2,0),"")</f>
        <v>Nguyễn Văn Vinh</v>
      </c>
      <c r="J1990" s="91" t="str">
        <f t="shared" si="34"/>
        <v>SE</v>
      </c>
      <c r="K1990" s="91" t="s">
        <v>598</v>
      </c>
      <c r="L1990" s="91" t="s">
        <v>598</v>
      </c>
      <c r="M1990" s="91" t="str">
        <f>+IFERROR(VLOOKUP($K1990,'[2]NHÂN VIÊN'!$H:$I,2,0),"")</f>
        <v>Dương Thị Kim Hồng</v>
      </c>
      <c r="N1990" s="92" t="s">
        <v>1837</v>
      </c>
      <c r="O1990" s="82"/>
    </row>
    <row r="1991" spans="1:15" hidden="1" x14ac:dyDescent="0.25">
      <c r="A1991" s="90" t="s">
        <v>14724</v>
      </c>
      <c r="B1991" s="89" t="s">
        <v>14526</v>
      </c>
      <c r="C1991" s="90" t="s">
        <v>14725</v>
      </c>
      <c r="D1991" s="90" t="s">
        <v>14726</v>
      </c>
      <c r="E1991" s="90" t="s">
        <v>3361</v>
      </c>
      <c r="F1991" s="90" t="s">
        <v>7401</v>
      </c>
      <c r="G1991" s="90" t="s">
        <v>7402</v>
      </c>
      <c r="H1991" s="91" t="s">
        <v>7403</v>
      </c>
      <c r="I1991" s="91" t="str">
        <f>+IFERROR(VLOOKUP($H1991,'[2]NHÂN VIÊN'!$B:$C,2,0),"")</f>
        <v>Hứa Thị Ngọc Thơ</v>
      </c>
      <c r="J1991" s="91" t="str">
        <f t="shared" si="34"/>
        <v>SE</v>
      </c>
      <c r="K1991" s="91" t="s">
        <v>598</v>
      </c>
      <c r="L1991" s="91" t="s">
        <v>598</v>
      </c>
      <c r="M1991" s="91" t="str">
        <f>+IFERROR(VLOOKUP($K1991,'[2]NHÂN VIÊN'!$H:$I,2,0),"")</f>
        <v>Dương Thị Kim Hồng</v>
      </c>
      <c r="N1991" s="92" t="s">
        <v>1837</v>
      </c>
      <c r="O1991" s="82"/>
    </row>
    <row r="1992" spans="1:15" hidden="1" x14ac:dyDescent="0.25">
      <c r="A1992" s="90" t="s">
        <v>14727</v>
      </c>
      <c r="B1992" s="89" t="s">
        <v>14526</v>
      </c>
      <c r="C1992" s="90" t="s">
        <v>14728</v>
      </c>
      <c r="D1992" s="90" t="s">
        <v>14729</v>
      </c>
      <c r="E1992" s="90" t="s">
        <v>3361</v>
      </c>
      <c r="F1992" s="90" t="s">
        <v>7513</v>
      </c>
      <c r="G1992" s="90" t="s">
        <v>7402</v>
      </c>
      <c r="H1992" s="91" t="s">
        <v>7418</v>
      </c>
      <c r="I1992" s="91" t="str">
        <f>+IFERROR(VLOOKUP($H1992,'[2]NHÂN VIÊN'!$B:$C,2,0),"")</f>
        <v>Trần Hạo Nhị</v>
      </c>
      <c r="J1992" s="91" t="str">
        <f t="shared" si="34"/>
        <v>SE</v>
      </c>
      <c r="K1992" s="91" t="s">
        <v>598</v>
      </c>
      <c r="L1992" s="91" t="s">
        <v>598</v>
      </c>
      <c r="M1992" s="91" t="str">
        <f>+IFERROR(VLOOKUP($K1992,'[2]NHÂN VIÊN'!$H:$I,2,0),"")</f>
        <v>Dương Thị Kim Hồng</v>
      </c>
      <c r="N1992" s="92" t="s">
        <v>1837</v>
      </c>
      <c r="O1992" s="82"/>
    </row>
    <row r="1993" spans="1:15" hidden="1" x14ac:dyDescent="0.25">
      <c r="A1993" s="90" t="s">
        <v>14730</v>
      </c>
      <c r="B1993" s="89" t="s">
        <v>14526</v>
      </c>
      <c r="C1993" s="90" t="s">
        <v>14731</v>
      </c>
      <c r="D1993" s="90" t="s">
        <v>14732</v>
      </c>
      <c r="E1993" s="90" t="s">
        <v>3361</v>
      </c>
      <c r="F1993" s="90" t="s">
        <v>9474</v>
      </c>
      <c r="G1993" s="90" t="s">
        <v>7402</v>
      </c>
      <c r="H1993" s="91" t="s">
        <v>7411</v>
      </c>
      <c r="I1993" s="91" t="str">
        <f>+IFERROR(VLOOKUP($H1993,'[2]NHÂN VIÊN'!$B:$C,2,0),"")</f>
        <v>Nguyễn Văn Vinh</v>
      </c>
      <c r="J1993" s="91" t="str">
        <f t="shared" si="34"/>
        <v>SE</v>
      </c>
      <c r="K1993" s="91" t="s">
        <v>598</v>
      </c>
      <c r="L1993" s="91" t="s">
        <v>598</v>
      </c>
      <c r="M1993" s="91" t="str">
        <f>+IFERROR(VLOOKUP($K1993,'[2]NHÂN VIÊN'!$H:$I,2,0),"")</f>
        <v>Dương Thị Kim Hồng</v>
      </c>
      <c r="N1993" s="92" t="s">
        <v>1837</v>
      </c>
      <c r="O1993" s="82"/>
    </row>
    <row r="1994" spans="1:15" hidden="1" x14ac:dyDescent="0.25">
      <c r="A1994" s="90" t="s">
        <v>14733</v>
      </c>
      <c r="B1994" s="89" t="s">
        <v>14526</v>
      </c>
      <c r="C1994" s="90" t="s">
        <v>14734</v>
      </c>
      <c r="D1994" s="90" t="s">
        <v>14735</v>
      </c>
      <c r="E1994" s="90" t="s">
        <v>3361</v>
      </c>
      <c r="F1994" s="90" t="s">
        <v>7435</v>
      </c>
      <c r="G1994" s="90" t="s">
        <v>7402</v>
      </c>
      <c r="H1994" s="91" t="s">
        <v>7436</v>
      </c>
      <c r="I1994" s="91" t="str">
        <f>+IFERROR(VLOOKUP($H1994,'[2]NHÂN VIÊN'!$B:$C,2,0),"")</f>
        <v>Nguyễn Quốc Thái</v>
      </c>
      <c r="J1994" s="91" t="str">
        <f t="shared" si="34"/>
        <v>SE</v>
      </c>
      <c r="K1994" s="91" t="s">
        <v>598</v>
      </c>
      <c r="L1994" s="91" t="s">
        <v>598</v>
      </c>
      <c r="M1994" s="91" t="str">
        <f>+IFERROR(VLOOKUP($K1994,'[2]NHÂN VIÊN'!$H:$I,2,0),"")</f>
        <v>Dương Thị Kim Hồng</v>
      </c>
      <c r="N1994" s="92" t="s">
        <v>1837</v>
      </c>
      <c r="O1994" s="82"/>
    </row>
    <row r="1995" spans="1:15" hidden="1" x14ac:dyDescent="0.25">
      <c r="A1995" s="90" t="s">
        <v>14736</v>
      </c>
      <c r="B1995" s="89" t="s">
        <v>14526</v>
      </c>
      <c r="C1995" s="90" t="s">
        <v>14737</v>
      </c>
      <c r="D1995" s="90" t="s">
        <v>14738</v>
      </c>
      <c r="E1995" s="90" t="s">
        <v>3361</v>
      </c>
      <c r="F1995" s="90" t="s">
        <v>9474</v>
      </c>
      <c r="G1995" s="90" t="s">
        <v>7402</v>
      </c>
      <c r="H1995" s="91" t="s">
        <v>7411</v>
      </c>
      <c r="I1995" s="91" t="str">
        <f>+IFERROR(VLOOKUP($H1995,'[2]NHÂN VIÊN'!$B:$C,2,0),"")</f>
        <v>Nguyễn Văn Vinh</v>
      </c>
      <c r="J1995" s="91" t="str">
        <f t="shared" si="34"/>
        <v>SE</v>
      </c>
      <c r="K1995" s="91" t="s">
        <v>598</v>
      </c>
      <c r="L1995" s="91" t="s">
        <v>598</v>
      </c>
      <c r="M1995" s="91" t="str">
        <f>+IFERROR(VLOOKUP($K1995,'[2]NHÂN VIÊN'!$H:$I,2,0),"")</f>
        <v>Dương Thị Kim Hồng</v>
      </c>
      <c r="N1995" s="92" t="s">
        <v>1837</v>
      </c>
      <c r="O1995" s="82"/>
    </row>
    <row r="1996" spans="1:15" hidden="1" x14ac:dyDescent="0.25">
      <c r="A1996" s="90" t="s">
        <v>14739</v>
      </c>
      <c r="B1996" s="89" t="s">
        <v>14526</v>
      </c>
      <c r="C1996" s="90" t="s">
        <v>14740</v>
      </c>
      <c r="D1996" s="90" t="s">
        <v>14741</v>
      </c>
      <c r="E1996" s="90" t="s">
        <v>3361</v>
      </c>
      <c r="F1996" s="90" t="s">
        <v>7410</v>
      </c>
      <c r="G1996" s="90" t="s">
        <v>7402</v>
      </c>
      <c r="H1996" s="91" t="s">
        <v>7411</v>
      </c>
      <c r="I1996" s="91" t="str">
        <f>+IFERROR(VLOOKUP($H1996,'[2]NHÂN VIÊN'!$B:$C,2,0),"")</f>
        <v>Nguyễn Văn Vinh</v>
      </c>
      <c r="J1996" s="91" t="str">
        <f t="shared" si="34"/>
        <v>SE</v>
      </c>
      <c r="K1996" s="91" t="s">
        <v>598</v>
      </c>
      <c r="L1996" s="91" t="s">
        <v>598</v>
      </c>
      <c r="M1996" s="91" t="str">
        <f>+IFERROR(VLOOKUP($K1996,'[2]NHÂN VIÊN'!$H:$I,2,0),"")</f>
        <v>Dương Thị Kim Hồng</v>
      </c>
      <c r="N1996" s="92" t="s">
        <v>1837</v>
      </c>
      <c r="O1996" s="82"/>
    </row>
    <row r="1997" spans="1:15" hidden="1" x14ac:dyDescent="0.25">
      <c r="A1997" s="90" t="s">
        <v>14742</v>
      </c>
      <c r="B1997" s="89" t="s">
        <v>14526</v>
      </c>
      <c r="C1997" s="90" t="s">
        <v>14743</v>
      </c>
      <c r="D1997" s="90" t="s">
        <v>14744</v>
      </c>
      <c r="E1997" s="90" t="s">
        <v>3361</v>
      </c>
      <c r="F1997" s="90" t="s">
        <v>9474</v>
      </c>
      <c r="G1997" s="90" t="s">
        <v>7402</v>
      </c>
      <c r="H1997" s="91" t="s">
        <v>7411</v>
      </c>
      <c r="I1997" s="91" t="str">
        <f>+IFERROR(VLOOKUP($H1997,'[2]NHÂN VIÊN'!$B:$C,2,0),"")</f>
        <v>Nguyễn Văn Vinh</v>
      </c>
      <c r="J1997" s="91" t="str">
        <f t="shared" ref="J1997:J2060" si="35">+LEFT($B1997,2)</f>
        <v>SE</v>
      </c>
      <c r="K1997" s="91" t="s">
        <v>598</v>
      </c>
      <c r="L1997" s="91" t="s">
        <v>598</v>
      </c>
      <c r="M1997" s="91" t="str">
        <f>+IFERROR(VLOOKUP($K1997,'[2]NHÂN VIÊN'!$H:$I,2,0),"")</f>
        <v>Dương Thị Kim Hồng</v>
      </c>
      <c r="N1997" s="92" t="s">
        <v>1837</v>
      </c>
      <c r="O1997" s="82"/>
    </row>
    <row r="1998" spans="1:15" hidden="1" x14ac:dyDescent="0.25">
      <c r="A1998" s="90" t="s">
        <v>14745</v>
      </c>
      <c r="B1998" s="89" t="s">
        <v>14526</v>
      </c>
      <c r="C1998" s="90" t="s">
        <v>14746</v>
      </c>
      <c r="D1998" s="90" t="s">
        <v>14747</v>
      </c>
      <c r="E1998" s="90" t="s">
        <v>3361</v>
      </c>
      <c r="F1998" s="90" t="s">
        <v>8248</v>
      </c>
      <c r="G1998" s="90" t="s">
        <v>7402</v>
      </c>
      <c r="H1998" s="91" t="s">
        <v>7411</v>
      </c>
      <c r="I1998" s="91" t="str">
        <f>+IFERROR(VLOOKUP($H1998,'[2]NHÂN VIÊN'!$B:$C,2,0),"")</f>
        <v>Nguyễn Văn Vinh</v>
      </c>
      <c r="J1998" s="91" t="str">
        <f t="shared" si="35"/>
        <v>SE</v>
      </c>
      <c r="K1998" s="91" t="s">
        <v>598</v>
      </c>
      <c r="L1998" s="91" t="s">
        <v>598</v>
      </c>
      <c r="M1998" s="91" t="str">
        <f>+IFERROR(VLOOKUP($K1998,'[2]NHÂN VIÊN'!$H:$I,2,0),"")</f>
        <v>Dương Thị Kim Hồng</v>
      </c>
      <c r="N1998" s="92" t="s">
        <v>1837</v>
      </c>
      <c r="O1998" s="82"/>
    </row>
    <row r="1999" spans="1:15" hidden="1" x14ac:dyDescent="0.25">
      <c r="A1999" s="90" t="s">
        <v>14748</v>
      </c>
      <c r="B1999" s="89" t="s">
        <v>14526</v>
      </c>
      <c r="C1999" s="90" t="s">
        <v>14749</v>
      </c>
      <c r="D1999" s="90" t="s">
        <v>14750</v>
      </c>
      <c r="E1999" s="90" t="s">
        <v>3361</v>
      </c>
      <c r="F1999" s="90" t="s">
        <v>8248</v>
      </c>
      <c r="G1999" s="90" t="s">
        <v>7402</v>
      </c>
      <c r="H1999" s="91" t="s">
        <v>7411</v>
      </c>
      <c r="I1999" s="91" t="str">
        <f>+IFERROR(VLOOKUP($H1999,'[2]NHÂN VIÊN'!$B:$C,2,0),"")</f>
        <v>Nguyễn Văn Vinh</v>
      </c>
      <c r="J1999" s="91" t="str">
        <f t="shared" si="35"/>
        <v>SE</v>
      </c>
      <c r="K1999" s="91" t="s">
        <v>598</v>
      </c>
      <c r="L1999" s="91" t="s">
        <v>598</v>
      </c>
      <c r="M1999" s="91" t="str">
        <f>+IFERROR(VLOOKUP($K1999,'[2]NHÂN VIÊN'!$H:$I,2,0),"")</f>
        <v>Dương Thị Kim Hồng</v>
      </c>
      <c r="N1999" s="92" t="s">
        <v>1837</v>
      </c>
      <c r="O1999" s="82"/>
    </row>
    <row r="2000" spans="1:15" hidden="1" x14ac:dyDescent="0.25">
      <c r="A2000" s="90" t="s">
        <v>14751</v>
      </c>
      <c r="B2000" s="89" t="s">
        <v>14526</v>
      </c>
      <c r="C2000" s="90" t="s">
        <v>14752</v>
      </c>
      <c r="D2000" s="90" t="s">
        <v>14753</v>
      </c>
      <c r="E2000" s="90" t="s">
        <v>3361</v>
      </c>
      <c r="F2000" s="90" t="s">
        <v>7485</v>
      </c>
      <c r="G2000" s="90" t="s">
        <v>7402</v>
      </c>
      <c r="H2000" s="91" t="s">
        <v>7411</v>
      </c>
      <c r="I2000" s="91" t="str">
        <f>+IFERROR(VLOOKUP($H2000,'[2]NHÂN VIÊN'!$B:$C,2,0),"")</f>
        <v>Nguyễn Văn Vinh</v>
      </c>
      <c r="J2000" s="91" t="str">
        <f t="shared" si="35"/>
        <v>SE</v>
      </c>
      <c r="K2000" s="91" t="s">
        <v>598</v>
      </c>
      <c r="L2000" s="91" t="s">
        <v>598</v>
      </c>
      <c r="M2000" s="91" t="str">
        <f>+IFERROR(VLOOKUP($K2000,'[2]NHÂN VIÊN'!$H:$I,2,0),"")</f>
        <v>Dương Thị Kim Hồng</v>
      </c>
      <c r="N2000" s="92" t="s">
        <v>1837</v>
      </c>
      <c r="O2000" s="82"/>
    </row>
    <row r="2001" spans="1:15" hidden="1" x14ac:dyDescent="0.25">
      <c r="A2001" s="90" t="s">
        <v>14754</v>
      </c>
      <c r="B2001" s="89" t="s">
        <v>14526</v>
      </c>
      <c r="C2001" s="90" t="s">
        <v>14755</v>
      </c>
      <c r="D2001" s="90" t="s">
        <v>14756</v>
      </c>
      <c r="E2001" s="90" t="s">
        <v>3361</v>
      </c>
      <c r="F2001" s="90" t="s">
        <v>7410</v>
      </c>
      <c r="G2001" s="90" t="s">
        <v>7402</v>
      </c>
      <c r="H2001" s="91" t="s">
        <v>7411</v>
      </c>
      <c r="I2001" s="91" t="str">
        <f>+IFERROR(VLOOKUP($H2001,'[2]NHÂN VIÊN'!$B:$C,2,0),"")</f>
        <v>Nguyễn Văn Vinh</v>
      </c>
      <c r="J2001" s="91" t="str">
        <f t="shared" si="35"/>
        <v>SE</v>
      </c>
      <c r="K2001" s="91" t="s">
        <v>598</v>
      </c>
      <c r="L2001" s="91" t="s">
        <v>598</v>
      </c>
      <c r="M2001" s="91" t="str">
        <f>+IFERROR(VLOOKUP($K2001,'[2]NHÂN VIÊN'!$H:$I,2,0),"")</f>
        <v>Dương Thị Kim Hồng</v>
      </c>
      <c r="N2001" s="92" t="s">
        <v>1837</v>
      </c>
      <c r="O2001" s="82"/>
    </row>
    <row r="2002" spans="1:15" hidden="1" x14ac:dyDescent="0.25">
      <c r="A2002" s="90" t="s">
        <v>14757</v>
      </c>
      <c r="B2002" s="89" t="s">
        <v>14526</v>
      </c>
      <c r="C2002" s="90" t="s">
        <v>14758</v>
      </c>
      <c r="D2002" s="90" t="s">
        <v>14759</v>
      </c>
      <c r="E2002" s="90" t="s">
        <v>3361</v>
      </c>
      <c r="F2002" s="90" t="s">
        <v>7442</v>
      </c>
      <c r="G2002" s="90" t="s">
        <v>7402</v>
      </c>
      <c r="H2002" s="91" t="s">
        <v>7403</v>
      </c>
      <c r="I2002" s="91" t="str">
        <f>+IFERROR(VLOOKUP($H2002,'[2]NHÂN VIÊN'!$B:$C,2,0),"")</f>
        <v>Hứa Thị Ngọc Thơ</v>
      </c>
      <c r="J2002" s="91" t="str">
        <f t="shared" si="35"/>
        <v>SE</v>
      </c>
      <c r="K2002" s="91" t="s">
        <v>598</v>
      </c>
      <c r="L2002" s="91" t="s">
        <v>598</v>
      </c>
      <c r="M2002" s="91" t="str">
        <f>+IFERROR(VLOOKUP($K2002,'[2]NHÂN VIÊN'!$H:$I,2,0),"")</f>
        <v>Dương Thị Kim Hồng</v>
      </c>
      <c r="N2002" s="92" t="s">
        <v>1837</v>
      </c>
      <c r="O2002" s="82"/>
    </row>
    <row r="2003" spans="1:15" hidden="1" x14ac:dyDescent="0.25">
      <c r="A2003" s="90" t="s">
        <v>14760</v>
      </c>
      <c r="B2003" s="89" t="s">
        <v>14526</v>
      </c>
      <c r="C2003" s="90" t="s">
        <v>14761</v>
      </c>
      <c r="D2003" s="90" t="s">
        <v>14762</v>
      </c>
      <c r="E2003" s="90" t="s">
        <v>3361</v>
      </c>
      <c r="F2003" s="90" t="s">
        <v>9474</v>
      </c>
      <c r="G2003" s="90" t="s">
        <v>7402</v>
      </c>
      <c r="H2003" s="91" t="s">
        <v>7411</v>
      </c>
      <c r="I2003" s="91" t="str">
        <f>+IFERROR(VLOOKUP($H2003,'[2]NHÂN VIÊN'!$B:$C,2,0),"")</f>
        <v>Nguyễn Văn Vinh</v>
      </c>
      <c r="J2003" s="91" t="str">
        <f t="shared" si="35"/>
        <v>SE</v>
      </c>
      <c r="K2003" s="91" t="s">
        <v>598</v>
      </c>
      <c r="L2003" s="91" t="s">
        <v>598</v>
      </c>
      <c r="M2003" s="91" t="str">
        <f>+IFERROR(VLOOKUP($K2003,'[2]NHÂN VIÊN'!$H:$I,2,0),"")</f>
        <v>Dương Thị Kim Hồng</v>
      </c>
      <c r="N2003" s="92" t="s">
        <v>1837</v>
      </c>
      <c r="O2003" s="82"/>
    </row>
    <row r="2004" spans="1:15" hidden="1" x14ac:dyDescent="0.25">
      <c r="A2004" s="90" t="s">
        <v>14763</v>
      </c>
      <c r="B2004" s="89" t="s">
        <v>14526</v>
      </c>
      <c r="C2004" s="90" t="s">
        <v>14764</v>
      </c>
      <c r="D2004" s="90" t="s">
        <v>14765</v>
      </c>
      <c r="E2004" s="90" t="s">
        <v>3361</v>
      </c>
      <c r="F2004" s="90" t="s">
        <v>9474</v>
      </c>
      <c r="G2004" s="90" t="s">
        <v>7402</v>
      </c>
      <c r="H2004" s="91" t="s">
        <v>7411</v>
      </c>
      <c r="I2004" s="91" t="str">
        <f>+IFERROR(VLOOKUP($H2004,'[2]NHÂN VIÊN'!$B:$C,2,0),"")</f>
        <v>Nguyễn Văn Vinh</v>
      </c>
      <c r="J2004" s="91" t="str">
        <f t="shared" si="35"/>
        <v>SE</v>
      </c>
      <c r="K2004" s="91" t="s">
        <v>598</v>
      </c>
      <c r="L2004" s="91" t="s">
        <v>598</v>
      </c>
      <c r="M2004" s="91" t="str">
        <f>+IFERROR(VLOOKUP($K2004,'[2]NHÂN VIÊN'!$H:$I,2,0),"")</f>
        <v>Dương Thị Kim Hồng</v>
      </c>
      <c r="N2004" s="92" t="s">
        <v>1837</v>
      </c>
      <c r="O2004" s="82"/>
    </row>
    <row r="2005" spans="1:15" hidden="1" x14ac:dyDescent="0.25">
      <c r="A2005" s="90" t="s">
        <v>14766</v>
      </c>
      <c r="B2005" s="89" t="s">
        <v>14526</v>
      </c>
      <c r="C2005" s="90" t="s">
        <v>14767</v>
      </c>
      <c r="D2005" s="90" t="s">
        <v>14768</v>
      </c>
      <c r="E2005" s="90" t="s">
        <v>3361</v>
      </c>
      <c r="F2005" s="90" t="s">
        <v>7430</v>
      </c>
      <c r="G2005" s="90" t="s">
        <v>7402</v>
      </c>
      <c r="H2005" s="91" t="s">
        <v>7411</v>
      </c>
      <c r="I2005" s="91" t="str">
        <f>+IFERROR(VLOOKUP($H2005,'[2]NHÂN VIÊN'!$B:$C,2,0),"")</f>
        <v>Nguyễn Văn Vinh</v>
      </c>
      <c r="J2005" s="91" t="str">
        <f t="shared" si="35"/>
        <v>SE</v>
      </c>
      <c r="K2005" s="91" t="s">
        <v>598</v>
      </c>
      <c r="L2005" s="91" t="s">
        <v>598</v>
      </c>
      <c r="M2005" s="91" t="str">
        <f>+IFERROR(VLOOKUP($K2005,'[2]NHÂN VIÊN'!$H:$I,2,0),"")</f>
        <v>Dương Thị Kim Hồng</v>
      </c>
      <c r="N2005" s="92" t="s">
        <v>1837</v>
      </c>
      <c r="O2005" s="82"/>
    </row>
    <row r="2006" spans="1:15" hidden="1" x14ac:dyDescent="0.25">
      <c r="A2006" s="90" t="s">
        <v>14769</v>
      </c>
      <c r="B2006" s="89" t="s">
        <v>14526</v>
      </c>
      <c r="C2006" s="90" t="s">
        <v>14770</v>
      </c>
      <c r="D2006" s="90" t="s">
        <v>14771</v>
      </c>
      <c r="E2006" s="90" t="s">
        <v>3361</v>
      </c>
      <c r="F2006" s="90" t="s">
        <v>7938</v>
      </c>
      <c r="G2006" s="90" t="s">
        <v>7402</v>
      </c>
      <c r="H2006" s="91" t="s">
        <v>7436</v>
      </c>
      <c r="I2006" s="91" t="str">
        <f>+IFERROR(VLOOKUP($H2006,'[2]NHÂN VIÊN'!$B:$C,2,0),"")</f>
        <v>Nguyễn Quốc Thái</v>
      </c>
      <c r="J2006" s="91" t="str">
        <f t="shared" si="35"/>
        <v>SE</v>
      </c>
      <c r="K2006" s="91" t="s">
        <v>598</v>
      </c>
      <c r="L2006" s="91" t="s">
        <v>598</v>
      </c>
      <c r="M2006" s="91" t="str">
        <f>+IFERROR(VLOOKUP($K2006,'[2]NHÂN VIÊN'!$H:$I,2,0),"")</f>
        <v>Dương Thị Kim Hồng</v>
      </c>
      <c r="N2006" s="92" t="s">
        <v>1837</v>
      </c>
      <c r="O2006" s="82"/>
    </row>
    <row r="2007" spans="1:15" hidden="1" x14ac:dyDescent="0.25">
      <c r="A2007" s="90" t="s">
        <v>14772</v>
      </c>
      <c r="B2007" s="89" t="s">
        <v>14526</v>
      </c>
      <c r="C2007" s="90" t="s">
        <v>14773</v>
      </c>
      <c r="D2007" s="90" t="s">
        <v>14774</v>
      </c>
      <c r="E2007" s="90" t="s">
        <v>3361</v>
      </c>
      <c r="F2007" s="90" t="s">
        <v>7442</v>
      </c>
      <c r="G2007" s="90" t="s">
        <v>7402</v>
      </c>
      <c r="H2007" s="91" t="s">
        <v>7403</v>
      </c>
      <c r="I2007" s="91" t="str">
        <f>+IFERROR(VLOOKUP($H2007,'[2]NHÂN VIÊN'!$B:$C,2,0),"")</f>
        <v>Hứa Thị Ngọc Thơ</v>
      </c>
      <c r="J2007" s="91" t="str">
        <f t="shared" si="35"/>
        <v>SE</v>
      </c>
      <c r="K2007" s="91" t="s">
        <v>598</v>
      </c>
      <c r="L2007" s="91" t="s">
        <v>598</v>
      </c>
      <c r="M2007" s="91" t="str">
        <f>+IFERROR(VLOOKUP($K2007,'[2]NHÂN VIÊN'!$H:$I,2,0),"")</f>
        <v>Dương Thị Kim Hồng</v>
      </c>
      <c r="N2007" s="92" t="s">
        <v>1837</v>
      </c>
      <c r="O2007" s="82"/>
    </row>
    <row r="2008" spans="1:15" hidden="1" x14ac:dyDescent="0.25">
      <c r="A2008" s="90" t="s">
        <v>14775</v>
      </c>
      <c r="B2008" s="89" t="s">
        <v>14526</v>
      </c>
      <c r="C2008" s="90" t="s">
        <v>14776</v>
      </c>
      <c r="D2008" s="90" t="s">
        <v>14777</v>
      </c>
      <c r="E2008" s="90" t="s">
        <v>3361</v>
      </c>
      <c r="F2008" s="90" t="s">
        <v>9474</v>
      </c>
      <c r="G2008" s="90" t="s">
        <v>7402</v>
      </c>
      <c r="H2008" s="91" t="s">
        <v>7411</v>
      </c>
      <c r="I2008" s="91" t="str">
        <f>+IFERROR(VLOOKUP($H2008,'[2]NHÂN VIÊN'!$B:$C,2,0),"")</f>
        <v>Nguyễn Văn Vinh</v>
      </c>
      <c r="J2008" s="91" t="str">
        <f t="shared" si="35"/>
        <v>SE</v>
      </c>
      <c r="K2008" s="91" t="s">
        <v>598</v>
      </c>
      <c r="L2008" s="91" t="s">
        <v>598</v>
      </c>
      <c r="M2008" s="91" t="str">
        <f>+IFERROR(VLOOKUP($K2008,'[2]NHÂN VIÊN'!$H:$I,2,0),"")</f>
        <v>Dương Thị Kim Hồng</v>
      </c>
      <c r="N2008" s="92" t="s">
        <v>1837</v>
      </c>
      <c r="O2008" s="82"/>
    </row>
    <row r="2009" spans="1:15" hidden="1" x14ac:dyDescent="0.25">
      <c r="A2009" s="90" t="s">
        <v>14778</v>
      </c>
      <c r="B2009" s="89" t="s">
        <v>14526</v>
      </c>
      <c r="C2009" s="90" t="s">
        <v>14779</v>
      </c>
      <c r="D2009" s="90" t="s">
        <v>14780</v>
      </c>
      <c r="E2009" s="90" t="s">
        <v>3361</v>
      </c>
      <c r="F2009" s="90" t="s">
        <v>7442</v>
      </c>
      <c r="G2009" s="90" t="s">
        <v>7402</v>
      </c>
      <c r="H2009" s="91" t="s">
        <v>7403</v>
      </c>
      <c r="I2009" s="91" t="str">
        <f>+IFERROR(VLOOKUP($H2009,'[2]NHÂN VIÊN'!$B:$C,2,0),"")</f>
        <v>Hứa Thị Ngọc Thơ</v>
      </c>
      <c r="J2009" s="91" t="str">
        <f t="shared" si="35"/>
        <v>SE</v>
      </c>
      <c r="K2009" s="91" t="s">
        <v>598</v>
      </c>
      <c r="L2009" s="91" t="s">
        <v>598</v>
      </c>
      <c r="M2009" s="91" t="str">
        <f>+IFERROR(VLOOKUP($K2009,'[2]NHÂN VIÊN'!$H:$I,2,0),"")</f>
        <v>Dương Thị Kim Hồng</v>
      </c>
      <c r="N2009" s="92" t="s">
        <v>1837</v>
      </c>
      <c r="O2009" s="82"/>
    </row>
    <row r="2010" spans="1:15" hidden="1" x14ac:dyDescent="0.25">
      <c r="A2010" s="90" t="s">
        <v>14781</v>
      </c>
      <c r="B2010" s="89" t="s">
        <v>14526</v>
      </c>
      <c r="C2010" s="90" t="s">
        <v>14782</v>
      </c>
      <c r="D2010" s="90" t="s">
        <v>14783</v>
      </c>
      <c r="E2010" s="90" t="s">
        <v>3361</v>
      </c>
      <c r="F2010" s="90" t="s">
        <v>7938</v>
      </c>
      <c r="G2010" s="90" t="s">
        <v>7402</v>
      </c>
      <c r="H2010" s="91" t="s">
        <v>7436</v>
      </c>
      <c r="I2010" s="91" t="str">
        <f>+IFERROR(VLOOKUP($H2010,'[2]NHÂN VIÊN'!$B:$C,2,0),"")</f>
        <v>Nguyễn Quốc Thái</v>
      </c>
      <c r="J2010" s="91" t="str">
        <f t="shared" si="35"/>
        <v>SE</v>
      </c>
      <c r="K2010" s="91" t="s">
        <v>598</v>
      </c>
      <c r="L2010" s="91" t="s">
        <v>598</v>
      </c>
      <c r="M2010" s="91" t="str">
        <f>+IFERROR(VLOOKUP($K2010,'[2]NHÂN VIÊN'!$H:$I,2,0),"")</f>
        <v>Dương Thị Kim Hồng</v>
      </c>
      <c r="N2010" s="92" t="s">
        <v>1837</v>
      </c>
      <c r="O2010" s="82"/>
    </row>
    <row r="2011" spans="1:15" hidden="1" x14ac:dyDescent="0.25">
      <c r="A2011" s="90" t="s">
        <v>14784</v>
      </c>
      <c r="B2011" s="89" t="s">
        <v>14526</v>
      </c>
      <c r="C2011" s="90" t="s">
        <v>14785</v>
      </c>
      <c r="D2011" s="90" t="s">
        <v>14786</v>
      </c>
      <c r="E2011" s="90" t="s">
        <v>3361</v>
      </c>
      <c r="F2011" s="90" t="s">
        <v>7401</v>
      </c>
      <c r="G2011" s="90" t="s">
        <v>7402</v>
      </c>
      <c r="H2011" s="91" t="s">
        <v>7403</v>
      </c>
      <c r="I2011" s="91" t="str">
        <f>+IFERROR(VLOOKUP($H2011,'[2]NHÂN VIÊN'!$B:$C,2,0),"")</f>
        <v>Hứa Thị Ngọc Thơ</v>
      </c>
      <c r="J2011" s="91" t="str">
        <f t="shared" si="35"/>
        <v>SE</v>
      </c>
      <c r="K2011" s="91" t="s">
        <v>598</v>
      </c>
      <c r="L2011" s="91" t="s">
        <v>598</v>
      </c>
      <c r="M2011" s="91" t="str">
        <f>+IFERROR(VLOOKUP($K2011,'[2]NHÂN VIÊN'!$H:$I,2,0),"")</f>
        <v>Dương Thị Kim Hồng</v>
      </c>
      <c r="N2011" s="92" t="s">
        <v>1837</v>
      </c>
      <c r="O2011" s="82"/>
    </row>
    <row r="2012" spans="1:15" hidden="1" x14ac:dyDescent="0.25">
      <c r="A2012" s="90" t="s">
        <v>14787</v>
      </c>
      <c r="B2012" s="89" t="s">
        <v>14526</v>
      </c>
      <c r="C2012" s="90" t="s">
        <v>14788</v>
      </c>
      <c r="D2012" s="90" t="s">
        <v>14789</v>
      </c>
      <c r="E2012" s="90" t="s">
        <v>3361</v>
      </c>
      <c r="F2012" s="90" t="s">
        <v>7417</v>
      </c>
      <c r="G2012" s="90" t="s">
        <v>7402</v>
      </c>
      <c r="H2012" s="91" t="s">
        <v>7418</v>
      </c>
      <c r="I2012" s="91" t="str">
        <f>+IFERROR(VLOOKUP($H2012,'[2]NHÂN VIÊN'!$B:$C,2,0),"")</f>
        <v>Trần Hạo Nhị</v>
      </c>
      <c r="J2012" s="91" t="str">
        <f t="shared" si="35"/>
        <v>SE</v>
      </c>
      <c r="K2012" s="91" t="s">
        <v>598</v>
      </c>
      <c r="L2012" s="91" t="s">
        <v>598</v>
      </c>
      <c r="M2012" s="91" t="str">
        <f>+IFERROR(VLOOKUP($K2012,'[2]NHÂN VIÊN'!$H:$I,2,0),"")</f>
        <v>Dương Thị Kim Hồng</v>
      </c>
      <c r="N2012" s="92" t="s">
        <v>1837</v>
      </c>
      <c r="O2012" s="82"/>
    </row>
    <row r="2013" spans="1:15" hidden="1" x14ac:dyDescent="0.25">
      <c r="A2013" s="90" t="s">
        <v>14790</v>
      </c>
      <c r="B2013" s="89" t="s">
        <v>14526</v>
      </c>
      <c r="C2013" s="90" t="s">
        <v>14791</v>
      </c>
      <c r="D2013" s="90" t="s">
        <v>14792</v>
      </c>
      <c r="E2013" s="90" t="s">
        <v>3361</v>
      </c>
      <c r="F2013" s="90" t="s">
        <v>7442</v>
      </c>
      <c r="G2013" s="90" t="s">
        <v>7402</v>
      </c>
      <c r="H2013" s="91" t="s">
        <v>7403</v>
      </c>
      <c r="I2013" s="91" t="str">
        <f>+IFERROR(VLOOKUP($H2013,'[2]NHÂN VIÊN'!$B:$C,2,0),"")</f>
        <v>Hứa Thị Ngọc Thơ</v>
      </c>
      <c r="J2013" s="91" t="str">
        <f t="shared" si="35"/>
        <v>SE</v>
      </c>
      <c r="K2013" s="91" t="s">
        <v>598</v>
      </c>
      <c r="L2013" s="91" t="s">
        <v>598</v>
      </c>
      <c r="M2013" s="91" t="str">
        <f>+IFERROR(VLOOKUP($K2013,'[2]NHÂN VIÊN'!$H:$I,2,0),"")</f>
        <v>Dương Thị Kim Hồng</v>
      </c>
      <c r="N2013" s="92" t="s">
        <v>1837</v>
      </c>
      <c r="O2013" s="82"/>
    </row>
    <row r="2014" spans="1:15" hidden="1" x14ac:dyDescent="0.25">
      <c r="A2014" s="90" t="s">
        <v>14793</v>
      </c>
      <c r="B2014" s="89" t="s">
        <v>14526</v>
      </c>
      <c r="C2014" s="90" t="s">
        <v>14794</v>
      </c>
      <c r="D2014" s="90" t="s">
        <v>14795</v>
      </c>
      <c r="E2014" s="90" t="s">
        <v>3361</v>
      </c>
      <c r="F2014" s="90" t="s">
        <v>7527</v>
      </c>
      <c r="G2014" s="90" t="s">
        <v>7402</v>
      </c>
      <c r="H2014" s="91" t="s">
        <v>7411</v>
      </c>
      <c r="I2014" s="91" t="str">
        <f>+IFERROR(VLOOKUP($H2014,'[2]NHÂN VIÊN'!$B:$C,2,0),"")</f>
        <v>Nguyễn Văn Vinh</v>
      </c>
      <c r="J2014" s="91" t="str">
        <f t="shared" si="35"/>
        <v>SE</v>
      </c>
      <c r="K2014" s="91" t="s">
        <v>598</v>
      </c>
      <c r="L2014" s="91" t="s">
        <v>598</v>
      </c>
      <c r="M2014" s="91" t="str">
        <f>+IFERROR(VLOOKUP($K2014,'[2]NHÂN VIÊN'!$H:$I,2,0),"")</f>
        <v>Dương Thị Kim Hồng</v>
      </c>
      <c r="N2014" s="92" t="s">
        <v>1837</v>
      </c>
      <c r="O2014" s="82"/>
    </row>
    <row r="2015" spans="1:15" hidden="1" x14ac:dyDescent="0.25">
      <c r="A2015" s="90" t="s">
        <v>14796</v>
      </c>
      <c r="B2015" s="89" t="s">
        <v>14526</v>
      </c>
      <c r="C2015" s="90" t="s">
        <v>14797</v>
      </c>
      <c r="D2015" s="90" t="s">
        <v>14798</v>
      </c>
      <c r="E2015" s="90" t="s">
        <v>3361</v>
      </c>
      <c r="F2015" s="90" t="s">
        <v>8248</v>
      </c>
      <c r="G2015" s="90" t="s">
        <v>7402</v>
      </c>
      <c r="H2015" s="91" t="s">
        <v>7411</v>
      </c>
      <c r="I2015" s="91" t="str">
        <f>+IFERROR(VLOOKUP($H2015,'[2]NHÂN VIÊN'!$B:$C,2,0),"")</f>
        <v>Nguyễn Văn Vinh</v>
      </c>
      <c r="J2015" s="91" t="str">
        <f t="shared" si="35"/>
        <v>SE</v>
      </c>
      <c r="K2015" s="91" t="s">
        <v>598</v>
      </c>
      <c r="L2015" s="91" t="s">
        <v>598</v>
      </c>
      <c r="M2015" s="91" t="str">
        <f>+IFERROR(VLOOKUP($K2015,'[2]NHÂN VIÊN'!$H:$I,2,0),"")</f>
        <v>Dương Thị Kim Hồng</v>
      </c>
      <c r="N2015" s="92" t="s">
        <v>1837</v>
      </c>
      <c r="O2015" s="82"/>
    </row>
    <row r="2016" spans="1:15" hidden="1" x14ac:dyDescent="0.25">
      <c r="A2016" s="90" t="s">
        <v>14799</v>
      </c>
      <c r="B2016" s="89" t="s">
        <v>14526</v>
      </c>
      <c r="C2016" s="90" t="s">
        <v>14800</v>
      </c>
      <c r="D2016" s="90" t="s">
        <v>14801</v>
      </c>
      <c r="E2016" s="90" t="s">
        <v>3361</v>
      </c>
      <c r="F2016" s="90" t="s">
        <v>7442</v>
      </c>
      <c r="G2016" s="90" t="s">
        <v>7402</v>
      </c>
      <c r="H2016" s="91" t="s">
        <v>7403</v>
      </c>
      <c r="I2016" s="91" t="str">
        <f>+IFERROR(VLOOKUP($H2016,'[2]NHÂN VIÊN'!$B:$C,2,0),"")</f>
        <v>Hứa Thị Ngọc Thơ</v>
      </c>
      <c r="J2016" s="91" t="str">
        <f t="shared" si="35"/>
        <v>SE</v>
      </c>
      <c r="K2016" s="91" t="s">
        <v>598</v>
      </c>
      <c r="L2016" s="91" t="s">
        <v>598</v>
      </c>
      <c r="M2016" s="91" t="str">
        <f>+IFERROR(VLOOKUP($K2016,'[2]NHÂN VIÊN'!$H:$I,2,0),"")</f>
        <v>Dương Thị Kim Hồng</v>
      </c>
      <c r="N2016" s="92" t="s">
        <v>1837</v>
      </c>
      <c r="O2016" s="82"/>
    </row>
    <row r="2017" spans="1:15" hidden="1" x14ac:dyDescent="0.25">
      <c r="A2017" s="90" t="s">
        <v>14802</v>
      </c>
      <c r="B2017" s="89" t="s">
        <v>14526</v>
      </c>
      <c r="C2017" s="90" t="s">
        <v>14803</v>
      </c>
      <c r="D2017" s="90" t="s">
        <v>14804</v>
      </c>
      <c r="E2017" s="90" t="s">
        <v>3361</v>
      </c>
      <c r="F2017" s="90" t="s">
        <v>9474</v>
      </c>
      <c r="G2017" s="90" t="s">
        <v>7402</v>
      </c>
      <c r="H2017" s="91" t="s">
        <v>7411</v>
      </c>
      <c r="I2017" s="91" t="str">
        <f>+IFERROR(VLOOKUP($H2017,'[2]NHÂN VIÊN'!$B:$C,2,0),"")</f>
        <v>Nguyễn Văn Vinh</v>
      </c>
      <c r="J2017" s="91" t="str">
        <f t="shared" si="35"/>
        <v>SE</v>
      </c>
      <c r="K2017" s="91" t="s">
        <v>598</v>
      </c>
      <c r="L2017" s="91" t="s">
        <v>598</v>
      </c>
      <c r="M2017" s="91" t="str">
        <f>+IFERROR(VLOOKUP($K2017,'[2]NHÂN VIÊN'!$H:$I,2,0),"")</f>
        <v>Dương Thị Kim Hồng</v>
      </c>
      <c r="N2017" s="92" t="s">
        <v>1837</v>
      </c>
      <c r="O2017" s="82"/>
    </row>
    <row r="2018" spans="1:15" hidden="1" x14ac:dyDescent="0.25">
      <c r="A2018" s="90" t="s">
        <v>14805</v>
      </c>
      <c r="B2018" s="89" t="s">
        <v>14526</v>
      </c>
      <c r="C2018" s="90" t="s">
        <v>14806</v>
      </c>
      <c r="D2018" s="90" t="s">
        <v>14807</v>
      </c>
      <c r="E2018" s="90" t="s">
        <v>3361</v>
      </c>
      <c r="F2018" s="90" t="s">
        <v>8075</v>
      </c>
      <c r="G2018" s="90" t="s">
        <v>7402</v>
      </c>
      <c r="H2018" s="91" t="s">
        <v>7403</v>
      </c>
      <c r="I2018" s="91" t="str">
        <f>+IFERROR(VLOOKUP($H2018,'[2]NHÂN VIÊN'!$B:$C,2,0),"")</f>
        <v>Hứa Thị Ngọc Thơ</v>
      </c>
      <c r="J2018" s="91" t="str">
        <f t="shared" si="35"/>
        <v>SE</v>
      </c>
      <c r="K2018" s="91" t="s">
        <v>598</v>
      </c>
      <c r="L2018" s="91" t="s">
        <v>598</v>
      </c>
      <c r="M2018" s="91" t="str">
        <f>+IFERROR(VLOOKUP($K2018,'[2]NHÂN VIÊN'!$H:$I,2,0),"")</f>
        <v>Dương Thị Kim Hồng</v>
      </c>
      <c r="N2018" s="92" t="s">
        <v>1837</v>
      </c>
      <c r="O2018" s="82"/>
    </row>
    <row r="2019" spans="1:15" hidden="1" x14ac:dyDescent="0.25">
      <c r="A2019" s="90" t="s">
        <v>14808</v>
      </c>
      <c r="B2019" s="89" t="s">
        <v>14526</v>
      </c>
      <c r="C2019" s="90" t="s">
        <v>14809</v>
      </c>
      <c r="D2019" s="90" t="s">
        <v>14810</v>
      </c>
      <c r="E2019" s="90" t="s">
        <v>3361</v>
      </c>
      <c r="F2019" s="90" t="s">
        <v>7410</v>
      </c>
      <c r="G2019" s="90" t="s">
        <v>7402</v>
      </c>
      <c r="H2019" s="91" t="s">
        <v>7411</v>
      </c>
      <c r="I2019" s="91" t="str">
        <f>+IFERROR(VLOOKUP($H2019,'[2]NHÂN VIÊN'!$B:$C,2,0),"")</f>
        <v>Nguyễn Văn Vinh</v>
      </c>
      <c r="J2019" s="91" t="str">
        <f t="shared" si="35"/>
        <v>SE</v>
      </c>
      <c r="K2019" s="91" t="s">
        <v>598</v>
      </c>
      <c r="L2019" s="91" t="s">
        <v>598</v>
      </c>
      <c r="M2019" s="91" t="str">
        <f>+IFERROR(VLOOKUP($K2019,'[2]NHÂN VIÊN'!$H:$I,2,0),"")</f>
        <v>Dương Thị Kim Hồng</v>
      </c>
      <c r="N2019" s="92" t="s">
        <v>1837</v>
      </c>
      <c r="O2019" s="82"/>
    </row>
    <row r="2020" spans="1:15" hidden="1" x14ac:dyDescent="0.25">
      <c r="A2020" s="90" t="s">
        <v>14811</v>
      </c>
      <c r="B2020" s="89" t="s">
        <v>14526</v>
      </c>
      <c r="C2020" s="90" t="s">
        <v>14812</v>
      </c>
      <c r="D2020" s="90" t="s">
        <v>14813</v>
      </c>
      <c r="E2020" s="90" t="s">
        <v>3361</v>
      </c>
      <c r="F2020" s="90" t="s">
        <v>7490</v>
      </c>
      <c r="G2020" s="90" t="s">
        <v>7402</v>
      </c>
      <c r="H2020" s="91" t="s">
        <v>7418</v>
      </c>
      <c r="I2020" s="91" t="str">
        <f>+IFERROR(VLOOKUP($H2020,'[2]NHÂN VIÊN'!$B:$C,2,0),"")</f>
        <v>Trần Hạo Nhị</v>
      </c>
      <c r="J2020" s="91" t="str">
        <f t="shared" si="35"/>
        <v>SE</v>
      </c>
      <c r="K2020" s="91" t="s">
        <v>598</v>
      </c>
      <c r="L2020" s="91" t="s">
        <v>598</v>
      </c>
      <c r="M2020" s="91" t="str">
        <f>+IFERROR(VLOOKUP($K2020,'[2]NHÂN VIÊN'!$H:$I,2,0),"")</f>
        <v>Dương Thị Kim Hồng</v>
      </c>
      <c r="N2020" s="92" t="s">
        <v>1837</v>
      </c>
      <c r="O2020" s="82"/>
    </row>
    <row r="2021" spans="1:15" hidden="1" x14ac:dyDescent="0.25">
      <c r="A2021" s="90" t="s">
        <v>14814</v>
      </c>
      <c r="B2021" s="89" t="s">
        <v>14526</v>
      </c>
      <c r="C2021" s="90" t="s">
        <v>14815</v>
      </c>
      <c r="D2021" s="90" t="s">
        <v>14816</v>
      </c>
      <c r="E2021" s="90" t="s">
        <v>3361</v>
      </c>
      <c r="F2021" s="90" t="s">
        <v>7435</v>
      </c>
      <c r="G2021" s="90" t="s">
        <v>7402</v>
      </c>
      <c r="H2021" s="91" t="s">
        <v>7436</v>
      </c>
      <c r="I2021" s="91" t="str">
        <f>+IFERROR(VLOOKUP($H2021,'[2]NHÂN VIÊN'!$B:$C,2,0),"")</f>
        <v>Nguyễn Quốc Thái</v>
      </c>
      <c r="J2021" s="91" t="str">
        <f t="shared" si="35"/>
        <v>SE</v>
      </c>
      <c r="K2021" s="91" t="s">
        <v>598</v>
      </c>
      <c r="L2021" s="91" t="s">
        <v>598</v>
      </c>
      <c r="M2021" s="91" t="str">
        <f>+IFERROR(VLOOKUP($K2021,'[2]NHÂN VIÊN'!$H:$I,2,0),"")</f>
        <v>Dương Thị Kim Hồng</v>
      </c>
      <c r="N2021" s="92" t="s">
        <v>1837</v>
      </c>
      <c r="O2021" s="82"/>
    </row>
    <row r="2022" spans="1:15" hidden="1" x14ac:dyDescent="0.25">
      <c r="A2022" s="90" t="s">
        <v>14817</v>
      </c>
      <c r="B2022" s="89" t="s">
        <v>14526</v>
      </c>
      <c r="C2022" s="90" t="s">
        <v>14818</v>
      </c>
      <c r="D2022" s="90" t="s">
        <v>14819</v>
      </c>
      <c r="E2022" s="90" t="s">
        <v>3361</v>
      </c>
      <c r="F2022" s="90" t="s">
        <v>7410</v>
      </c>
      <c r="G2022" s="90" t="s">
        <v>7402</v>
      </c>
      <c r="H2022" s="91" t="s">
        <v>7411</v>
      </c>
      <c r="I2022" s="91" t="str">
        <f>+IFERROR(VLOOKUP($H2022,'[2]NHÂN VIÊN'!$B:$C,2,0),"")</f>
        <v>Nguyễn Văn Vinh</v>
      </c>
      <c r="J2022" s="91" t="str">
        <f t="shared" si="35"/>
        <v>SE</v>
      </c>
      <c r="K2022" s="91" t="s">
        <v>598</v>
      </c>
      <c r="L2022" s="91" t="s">
        <v>598</v>
      </c>
      <c r="M2022" s="91" t="str">
        <f>+IFERROR(VLOOKUP($K2022,'[2]NHÂN VIÊN'!$H:$I,2,0),"")</f>
        <v>Dương Thị Kim Hồng</v>
      </c>
      <c r="N2022" s="92" t="s">
        <v>1837</v>
      </c>
      <c r="O2022" s="82"/>
    </row>
    <row r="2023" spans="1:15" hidden="1" x14ac:dyDescent="0.25">
      <c r="A2023" s="90" t="s">
        <v>14820</v>
      </c>
      <c r="B2023" s="89" t="s">
        <v>14526</v>
      </c>
      <c r="C2023" s="90" t="s">
        <v>14821</v>
      </c>
      <c r="D2023" s="90" t="s">
        <v>14822</v>
      </c>
      <c r="E2023" s="90" t="s">
        <v>3361</v>
      </c>
      <c r="F2023" s="90" t="s">
        <v>7410</v>
      </c>
      <c r="G2023" s="90" t="s">
        <v>7402</v>
      </c>
      <c r="H2023" s="91" t="s">
        <v>7411</v>
      </c>
      <c r="I2023" s="91" t="str">
        <f>+IFERROR(VLOOKUP($H2023,'[2]NHÂN VIÊN'!$B:$C,2,0),"")</f>
        <v>Nguyễn Văn Vinh</v>
      </c>
      <c r="J2023" s="91" t="str">
        <f t="shared" si="35"/>
        <v>SE</v>
      </c>
      <c r="K2023" s="91" t="s">
        <v>598</v>
      </c>
      <c r="L2023" s="91" t="s">
        <v>598</v>
      </c>
      <c r="M2023" s="91" t="str">
        <f>+IFERROR(VLOOKUP($K2023,'[2]NHÂN VIÊN'!$H:$I,2,0),"")</f>
        <v>Dương Thị Kim Hồng</v>
      </c>
      <c r="N2023" s="92" t="s">
        <v>1837</v>
      </c>
      <c r="O2023" s="82"/>
    </row>
    <row r="2024" spans="1:15" hidden="1" x14ac:dyDescent="0.25">
      <c r="A2024" s="90" t="s">
        <v>14823</v>
      </c>
      <c r="B2024" s="89" t="s">
        <v>14526</v>
      </c>
      <c r="C2024" s="90" t="s">
        <v>14824</v>
      </c>
      <c r="D2024" s="90" t="s">
        <v>14825</v>
      </c>
      <c r="E2024" s="90" t="s">
        <v>3361</v>
      </c>
      <c r="F2024" s="90" t="s">
        <v>8059</v>
      </c>
      <c r="G2024" s="90" t="s">
        <v>7402</v>
      </c>
      <c r="H2024" s="91" t="s">
        <v>7436</v>
      </c>
      <c r="I2024" s="91" t="str">
        <f>+IFERROR(VLOOKUP($H2024,'[2]NHÂN VIÊN'!$B:$C,2,0),"")</f>
        <v>Nguyễn Quốc Thái</v>
      </c>
      <c r="J2024" s="91" t="str">
        <f t="shared" si="35"/>
        <v>SE</v>
      </c>
      <c r="K2024" s="91" t="s">
        <v>598</v>
      </c>
      <c r="L2024" s="91" t="s">
        <v>598</v>
      </c>
      <c r="M2024" s="91" t="str">
        <f>+IFERROR(VLOOKUP($K2024,'[2]NHÂN VIÊN'!$H:$I,2,0),"")</f>
        <v>Dương Thị Kim Hồng</v>
      </c>
      <c r="N2024" s="92" t="s">
        <v>1837</v>
      </c>
      <c r="O2024" s="82"/>
    </row>
    <row r="2025" spans="1:15" hidden="1" x14ac:dyDescent="0.25">
      <c r="A2025" s="90" t="s">
        <v>14826</v>
      </c>
      <c r="B2025" s="89" t="s">
        <v>14526</v>
      </c>
      <c r="C2025" s="90" t="s">
        <v>14827</v>
      </c>
      <c r="D2025" s="90" t="s">
        <v>14828</v>
      </c>
      <c r="E2025" s="90" t="s">
        <v>3361</v>
      </c>
      <c r="F2025" s="90" t="s">
        <v>7410</v>
      </c>
      <c r="G2025" s="90" t="s">
        <v>7402</v>
      </c>
      <c r="H2025" s="91" t="s">
        <v>7411</v>
      </c>
      <c r="I2025" s="91" t="str">
        <f>+IFERROR(VLOOKUP($H2025,'[2]NHÂN VIÊN'!$B:$C,2,0),"")</f>
        <v>Nguyễn Văn Vinh</v>
      </c>
      <c r="J2025" s="91" t="str">
        <f t="shared" si="35"/>
        <v>SE</v>
      </c>
      <c r="K2025" s="91" t="s">
        <v>598</v>
      </c>
      <c r="L2025" s="91" t="s">
        <v>598</v>
      </c>
      <c r="M2025" s="91" t="str">
        <f>+IFERROR(VLOOKUP($K2025,'[2]NHÂN VIÊN'!$H:$I,2,0),"")</f>
        <v>Dương Thị Kim Hồng</v>
      </c>
      <c r="N2025" s="92" t="s">
        <v>1837</v>
      </c>
      <c r="O2025" s="82"/>
    </row>
    <row r="2026" spans="1:15" hidden="1" x14ac:dyDescent="0.25">
      <c r="A2026" s="90" t="s">
        <v>14829</v>
      </c>
      <c r="B2026" s="89" t="s">
        <v>14526</v>
      </c>
      <c r="C2026" s="90" t="s">
        <v>14830</v>
      </c>
      <c r="D2026" s="90" t="s">
        <v>14831</v>
      </c>
      <c r="E2026" s="90" t="s">
        <v>3361</v>
      </c>
      <c r="F2026" s="90" t="s">
        <v>7410</v>
      </c>
      <c r="G2026" s="90" t="s">
        <v>7402</v>
      </c>
      <c r="H2026" s="91" t="s">
        <v>7411</v>
      </c>
      <c r="I2026" s="91" t="str">
        <f>+IFERROR(VLOOKUP($H2026,'[2]NHÂN VIÊN'!$B:$C,2,0),"")</f>
        <v>Nguyễn Văn Vinh</v>
      </c>
      <c r="J2026" s="91" t="str">
        <f t="shared" si="35"/>
        <v>SE</v>
      </c>
      <c r="K2026" s="91" t="s">
        <v>598</v>
      </c>
      <c r="L2026" s="91" t="s">
        <v>598</v>
      </c>
      <c r="M2026" s="91" t="str">
        <f>+IFERROR(VLOOKUP($K2026,'[2]NHÂN VIÊN'!$H:$I,2,0),"")</f>
        <v>Dương Thị Kim Hồng</v>
      </c>
      <c r="N2026" s="92" t="s">
        <v>1837</v>
      </c>
      <c r="O2026" s="82"/>
    </row>
    <row r="2027" spans="1:15" hidden="1" x14ac:dyDescent="0.25">
      <c r="A2027" s="90" t="s">
        <v>14832</v>
      </c>
      <c r="B2027" s="89" t="s">
        <v>14526</v>
      </c>
      <c r="C2027" s="90" t="s">
        <v>14833</v>
      </c>
      <c r="D2027" s="90" t="s">
        <v>14834</v>
      </c>
      <c r="E2027" s="90" t="s">
        <v>3361</v>
      </c>
      <c r="F2027" s="90" t="s">
        <v>8248</v>
      </c>
      <c r="G2027" s="90" t="s">
        <v>7402</v>
      </c>
      <c r="H2027" s="91" t="s">
        <v>7411</v>
      </c>
      <c r="I2027" s="91" t="str">
        <f>+IFERROR(VLOOKUP($H2027,'[2]NHÂN VIÊN'!$B:$C,2,0),"")</f>
        <v>Nguyễn Văn Vinh</v>
      </c>
      <c r="J2027" s="91" t="str">
        <f t="shared" si="35"/>
        <v>SE</v>
      </c>
      <c r="K2027" s="91" t="s">
        <v>598</v>
      </c>
      <c r="L2027" s="91" t="s">
        <v>598</v>
      </c>
      <c r="M2027" s="91" t="str">
        <f>+IFERROR(VLOOKUP($K2027,'[2]NHÂN VIÊN'!$H:$I,2,0),"")</f>
        <v>Dương Thị Kim Hồng</v>
      </c>
      <c r="N2027" s="92" t="s">
        <v>1837</v>
      </c>
      <c r="O2027" s="82"/>
    </row>
    <row r="2028" spans="1:15" hidden="1" x14ac:dyDescent="0.25">
      <c r="A2028" s="90" t="s">
        <v>14835</v>
      </c>
      <c r="B2028" s="89" t="s">
        <v>14526</v>
      </c>
      <c r="C2028" s="90" t="s">
        <v>14836</v>
      </c>
      <c r="D2028" s="90" t="s">
        <v>14837</v>
      </c>
      <c r="E2028" s="90" t="s">
        <v>3361</v>
      </c>
      <c r="F2028" s="90" t="s">
        <v>7430</v>
      </c>
      <c r="G2028" s="90" t="s">
        <v>7402</v>
      </c>
      <c r="H2028" s="91" t="s">
        <v>7411</v>
      </c>
      <c r="I2028" s="91" t="str">
        <f>+IFERROR(VLOOKUP($H2028,'[2]NHÂN VIÊN'!$B:$C,2,0),"")</f>
        <v>Nguyễn Văn Vinh</v>
      </c>
      <c r="J2028" s="91" t="str">
        <f t="shared" si="35"/>
        <v>SE</v>
      </c>
      <c r="K2028" s="91" t="s">
        <v>598</v>
      </c>
      <c r="L2028" s="91" t="s">
        <v>598</v>
      </c>
      <c r="M2028" s="91" t="str">
        <f>+IFERROR(VLOOKUP($K2028,'[2]NHÂN VIÊN'!$H:$I,2,0),"")</f>
        <v>Dương Thị Kim Hồng</v>
      </c>
      <c r="N2028" s="92" t="s">
        <v>1837</v>
      </c>
      <c r="O2028" s="82"/>
    </row>
    <row r="2029" spans="1:15" hidden="1" x14ac:dyDescent="0.25">
      <c r="A2029" s="90" t="s">
        <v>14838</v>
      </c>
      <c r="B2029" s="89" t="s">
        <v>14526</v>
      </c>
      <c r="C2029" s="90" t="s">
        <v>14839</v>
      </c>
      <c r="D2029" s="90" t="s">
        <v>14840</v>
      </c>
      <c r="E2029" s="90" t="s">
        <v>3361</v>
      </c>
      <c r="F2029" s="90" t="s">
        <v>8075</v>
      </c>
      <c r="G2029" s="90" t="s">
        <v>7402</v>
      </c>
      <c r="H2029" s="91" t="s">
        <v>7403</v>
      </c>
      <c r="I2029" s="91" t="str">
        <f>+IFERROR(VLOOKUP($H2029,'[2]NHÂN VIÊN'!$B:$C,2,0),"")</f>
        <v>Hứa Thị Ngọc Thơ</v>
      </c>
      <c r="J2029" s="91" t="str">
        <f t="shared" si="35"/>
        <v>SE</v>
      </c>
      <c r="K2029" s="91" t="s">
        <v>598</v>
      </c>
      <c r="L2029" s="91" t="s">
        <v>598</v>
      </c>
      <c r="M2029" s="91" t="str">
        <f>+IFERROR(VLOOKUP($K2029,'[2]NHÂN VIÊN'!$H:$I,2,0),"")</f>
        <v>Dương Thị Kim Hồng</v>
      </c>
      <c r="N2029" s="92" t="s">
        <v>1837</v>
      </c>
      <c r="O2029" s="82"/>
    </row>
    <row r="2030" spans="1:15" hidden="1" x14ac:dyDescent="0.25">
      <c r="A2030" s="90" t="s">
        <v>14841</v>
      </c>
      <c r="B2030" s="89" t="s">
        <v>14526</v>
      </c>
      <c r="C2030" s="90" t="s">
        <v>14842</v>
      </c>
      <c r="D2030" s="90" t="s">
        <v>14843</v>
      </c>
      <c r="E2030" s="90" t="s">
        <v>3361</v>
      </c>
      <c r="F2030" s="90" t="s">
        <v>7410</v>
      </c>
      <c r="G2030" s="90" t="s">
        <v>7402</v>
      </c>
      <c r="H2030" s="91" t="s">
        <v>7411</v>
      </c>
      <c r="I2030" s="91" t="str">
        <f>+IFERROR(VLOOKUP($H2030,'[2]NHÂN VIÊN'!$B:$C,2,0),"")</f>
        <v>Nguyễn Văn Vinh</v>
      </c>
      <c r="J2030" s="91" t="str">
        <f t="shared" si="35"/>
        <v>SE</v>
      </c>
      <c r="K2030" s="91" t="s">
        <v>598</v>
      </c>
      <c r="L2030" s="91" t="s">
        <v>598</v>
      </c>
      <c r="M2030" s="91" t="str">
        <f>+IFERROR(VLOOKUP($K2030,'[2]NHÂN VIÊN'!$H:$I,2,0),"")</f>
        <v>Dương Thị Kim Hồng</v>
      </c>
      <c r="N2030" s="92" t="s">
        <v>1837</v>
      </c>
      <c r="O2030" s="82"/>
    </row>
    <row r="2031" spans="1:15" hidden="1" x14ac:dyDescent="0.25">
      <c r="A2031" s="90" t="s">
        <v>14844</v>
      </c>
      <c r="B2031" s="89" t="s">
        <v>14526</v>
      </c>
      <c r="C2031" s="90" t="s">
        <v>14845</v>
      </c>
      <c r="D2031" s="90" t="s">
        <v>14846</v>
      </c>
      <c r="E2031" s="90" t="s">
        <v>3361</v>
      </c>
      <c r="F2031" s="90" t="s">
        <v>7410</v>
      </c>
      <c r="G2031" s="90" t="s">
        <v>7402</v>
      </c>
      <c r="H2031" s="91" t="s">
        <v>7411</v>
      </c>
      <c r="I2031" s="91" t="str">
        <f>+IFERROR(VLOOKUP($H2031,'[2]NHÂN VIÊN'!$B:$C,2,0),"")</f>
        <v>Nguyễn Văn Vinh</v>
      </c>
      <c r="J2031" s="91" t="str">
        <f t="shared" si="35"/>
        <v>SE</v>
      </c>
      <c r="K2031" s="91" t="s">
        <v>598</v>
      </c>
      <c r="L2031" s="91" t="s">
        <v>598</v>
      </c>
      <c r="M2031" s="91" t="str">
        <f>+IFERROR(VLOOKUP($K2031,'[2]NHÂN VIÊN'!$H:$I,2,0),"")</f>
        <v>Dương Thị Kim Hồng</v>
      </c>
      <c r="N2031" s="92" t="s">
        <v>1837</v>
      </c>
      <c r="O2031" s="82"/>
    </row>
    <row r="2032" spans="1:15" hidden="1" x14ac:dyDescent="0.25">
      <c r="A2032" s="90" t="s">
        <v>14847</v>
      </c>
      <c r="B2032" s="89" t="s">
        <v>14526</v>
      </c>
      <c r="C2032" s="90" t="s">
        <v>14848</v>
      </c>
      <c r="D2032" s="90" t="s">
        <v>14849</v>
      </c>
      <c r="E2032" s="90" t="s">
        <v>3361</v>
      </c>
      <c r="F2032" s="90" t="s">
        <v>7417</v>
      </c>
      <c r="G2032" s="90" t="s">
        <v>7402</v>
      </c>
      <c r="H2032" s="91" t="s">
        <v>7418</v>
      </c>
      <c r="I2032" s="91" t="str">
        <f>+IFERROR(VLOOKUP($H2032,'[2]NHÂN VIÊN'!$B:$C,2,0),"")</f>
        <v>Trần Hạo Nhị</v>
      </c>
      <c r="J2032" s="91" t="str">
        <f t="shared" si="35"/>
        <v>SE</v>
      </c>
      <c r="K2032" s="91" t="s">
        <v>598</v>
      </c>
      <c r="L2032" s="91" t="s">
        <v>598</v>
      </c>
      <c r="M2032" s="91" t="str">
        <f>+IFERROR(VLOOKUP($K2032,'[2]NHÂN VIÊN'!$H:$I,2,0),"")</f>
        <v>Dương Thị Kim Hồng</v>
      </c>
      <c r="N2032" s="92" t="s">
        <v>1837</v>
      </c>
      <c r="O2032" s="82"/>
    </row>
    <row r="2033" spans="1:15" hidden="1" x14ac:dyDescent="0.25">
      <c r="A2033" s="90" t="s">
        <v>14850</v>
      </c>
      <c r="B2033" s="89" t="s">
        <v>14526</v>
      </c>
      <c r="C2033" s="90" t="s">
        <v>14851</v>
      </c>
      <c r="D2033" s="90" t="s">
        <v>14852</v>
      </c>
      <c r="E2033" s="90" t="s">
        <v>3361</v>
      </c>
      <c r="F2033" s="90" t="s">
        <v>7410</v>
      </c>
      <c r="G2033" s="90" t="s">
        <v>7402</v>
      </c>
      <c r="H2033" s="91" t="s">
        <v>7411</v>
      </c>
      <c r="I2033" s="91" t="str">
        <f>+IFERROR(VLOOKUP($H2033,'[2]NHÂN VIÊN'!$B:$C,2,0),"")</f>
        <v>Nguyễn Văn Vinh</v>
      </c>
      <c r="J2033" s="91" t="str">
        <f t="shared" si="35"/>
        <v>SE</v>
      </c>
      <c r="K2033" s="91" t="s">
        <v>598</v>
      </c>
      <c r="L2033" s="91" t="s">
        <v>598</v>
      </c>
      <c r="M2033" s="91" t="str">
        <f>+IFERROR(VLOOKUP($K2033,'[2]NHÂN VIÊN'!$H:$I,2,0),"")</f>
        <v>Dương Thị Kim Hồng</v>
      </c>
      <c r="N2033" s="92" t="s">
        <v>1837</v>
      </c>
      <c r="O2033" s="82"/>
    </row>
    <row r="2034" spans="1:15" hidden="1" x14ac:dyDescent="0.25">
      <c r="A2034" s="90" t="s">
        <v>14853</v>
      </c>
      <c r="B2034" s="89" t="s">
        <v>14526</v>
      </c>
      <c r="C2034" s="90" t="s">
        <v>14854</v>
      </c>
      <c r="D2034" s="90" t="s">
        <v>14855</v>
      </c>
      <c r="E2034" s="90" t="s">
        <v>3361</v>
      </c>
      <c r="F2034" s="90" t="s">
        <v>7430</v>
      </c>
      <c r="G2034" s="90" t="s">
        <v>7402</v>
      </c>
      <c r="H2034" s="91" t="s">
        <v>7411</v>
      </c>
      <c r="I2034" s="91" t="str">
        <f>+IFERROR(VLOOKUP($H2034,'[2]NHÂN VIÊN'!$B:$C,2,0),"")</f>
        <v>Nguyễn Văn Vinh</v>
      </c>
      <c r="J2034" s="91" t="str">
        <f t="shared" si="35"/>
        <v>SE</v>
      </c>
      <c r="K2034" s="91" t="s">
        <v>598</v>
      </c>
      <c r="L2034" s="91" t="s">
        <v>598</v>
      </c>
      <c r="M2034" s="91" t="str">
        <f>+IFERROR(VLOOKUP($K2034,'[2]NHÂN VIÊN'!$H:$I,2,0),"")</f>
        <v>Dương Thị Kim Hồng</v>
      </c>
      <c r="N2034" s="92" t="s">
        <v>1837</v>
      </c>
      <c r="O2034" s="82"/>
    </row>
    <row r="2035" spans="1:15" hidden="1" x14ac:dyDescent="0.25">
      <c r="A2035" s="90" t="s">
        <v>14856</v>
      </c>
      <c r="B2035" s="89" t="s">
        <v>14526</v>
      </c>
      <c r="C2035" s="90" t="s">
        <v>14857</v>
      </c>
      <c r="D2035" s="90" t="s">
        <v>14858</v>
      </c>
      <c r="E2035" s="90" t="s">
        <v>3361</v>
      </c>
      <c r="F2035" s="90" t="s">
        <v>7410</v>
      </c>
      <c r="G2035" s="90" t="s">
        <v>7402</v>
      </c>
      <c r="H2035" s="91" t="s">
        <v>7411</v>
      </c>
      <c r="I2035" s="91" t="str">
        <f>+IFERROR(VLOOKUP($H2035,'[2]NHÂN VIÊN'!$B:$C,2,0),"")</f>
        <v>Nguyễn Văn Vinh</v>
      </c>
      <c r="J2035" s="91" t="str">
        <f t="shared" si="35"/>
        <v>SE</v>
      </c>
      <c r="K2035" s="91" t="s">
        <v>598</v>
      </c>
      <c r="L2035" s="91" t="s">
        <v>598</v>
      </c>
      <c r="M2035" s="91" t="str">
        <f>+IFERROR(VLOOKUP($K2035,'[2]NHÂN VIÊN'!$H:$I,2,0),"")</f>
        <v>Dương Thị Kim Hồng</v>
      </c>
      <c r="N2035" s="92" t="s">
        <v>1837</v>
      </c>
      <c r="O2035" s="82"/>
    </row>
    <row r="2036" spans="1:15" hidden="1" x14ac:dyDescent="0.25">
      <c r="A2036" s="90" t="s">
        <v>14859</v>
      </c>
      <c r="B2036" s="89" t="s">
        <v>14526</v>
      </c>
      <c r="C2036" s="90" t="s">
        <v>14860</v>
      </c>
      <c r="D2036" s="90" t="s">
        <v>14861</v>
      </c>
      <c r="E2036" s="90" t="s">
        <v>3361</v>
      </c>
      <c r="F2036" s="90" t="s">
        <v>7410</v>
      </c>
      <c r="G2036" s="90" t="s">
        <v>7402</v>
      </c>
      <c r="H2036" s="91" t="s">
        <v>7411</v>
      </c>
      <c r="I2036" s="91" t="str">
        <f>+IFERROR(VLOOKUP($H2036,'[2]NHÂN VIÊN'!$B:$C,2,0),"")</f>
        <v>Nguyễn Văn Vinh</v>
      </c>
      <c r="J2036" s="91" t="str">
        <f t="shared" si="35"/>
        <v>SE</v>
      </c>
      <c r="K2036" s="91" t="s">
        <v>598</v>
      </c>
      <c r="L2036" s="91" t="s">
        <v>598</v>
      </c>
      <c r="M2036" s="91" t="str">
        <f>+IFERROR(VLOOKUP($K2036,'[2]NHÂN VIÊN'!$H:$I,2,0),"")</f>
        <v>Dương Thị Kim Hồng</v>
      </c>
      <c r="N2036" s="92" t="s">
        <v>1837</v>
      </c>
      <c r="O2036" s="82"/>
    </row>
    <row r="2037" spans="1:15" hidden="1" x14ac:dyDescent="0.25">
      <c r="A2037" s="90" t="s">
        <v>14862</v>
      </c>
      <c r="B2037" s="89" t="s">
        <v>14526</v>
      </c>
      <c r="C2037" s="90" t="s">
        <v>14863</v>
      </c>
      <c r="D2037" s="90" t="s">
        <v>14864</v>
      </c>
      <c r="E2037" s="90" t="s">
        <v>3361</v>
      </c>
      <c r="F2037" s="90" t="s">
        <v>8075</v>
      </c>
      <c r="G2037" s="90" t="s">
        <v>7402</v>
      </c>
      <c r="H2037" s="91" t="s">
        <v>7403</v>
      </c>
      <c r="I2037" s="91" t="str">
        <f>+IFERROR(VLOOKUP($H2037,'[2]NHÂN VIÊN'!$B:$C,2,0),"")</f>
        <v>Hứa Thị Ngọc Thơ</v>
      </c>
      <c r="J2037" s="91" t="str">
        <f t="shared" si="35"/>
        <v>SE</v>
      </c>
      <c r="K2037" s="91" t="s">
        <v>598</v>
      </c>
      <c r="L2037" s="91" t="s">
        <v>598</v>
      </c>
      <c r="M2037" s="91" t="str">
        <f>+IFERROR(VLOOKUP($K2037,'[2]NHÂN VIÊN'!$H:$I,2,0),"")</f>
        <v>Dương Thị Kim Hồng</v>
      </c>
      <c r="N2037" s="92" t="s">
        <v>1837</v>
      </c>
      <c r="O2037" s="82"/>
    </row>
    <row r="2038" spans="1:15" hidden="1" x14ac:dyDescent="0.25">
      <c r="A2038" s="90" t="s">
        <v>14865</v>
      </c>
      <c r="B2038" s="89" t="s">
        <v>14526</v>
      </c>
      <c r="C2038" s="90" t="s">
        <v>14866</v>
      </c>
      <c r="D2038" s="90" t="s">
        <v>14867</v>
      </c>
      <c r="E2038" s="90" t="s">
        <v>3361</v>
      </c>
      <c r="F2038" s="90" t="s">
        <v>7410</v>
      </c>
      <c r="G2038" s="90" t="s">
        <v>7402</v>
      </c>
      <c r="H2038" s="91" t="s">
        <v>7411</v>
      </c>
      <c r="I2038" s="91" t="str">
        <f>+IFERROR(VLOOKUP($H2038,'[2]NHÂN VIÊN'!$B:$C,2,0),"")</f>
        <v>Nguyễn Văn Vinh</v>
      </c>
      <c r="J2038" s="91" t="str">
        <f t="shared" si="35"/>
        <v>SE</v>
      </c>
      <c r="K2038" s="91" t="s">
        <v>598</v>
      </c>
      <c r="L2038" s="91" t="s">
        <v>598</v>
      </c>
      <c r="M2038" s="91" t="str">
        <f>+IFERROR(VLOOKUP($K2038,'[2]NHÂN VIÊN'!$H:$I,2,0),"")</f>
        <v>Dương Thị Kim Hồng</v>
      </c>
      <c r="N2038" s="92" t="s">
        <v>1837</v>
      </c>
      <c r="O2038" s="82"/>
    </row>
    <row r="2039" spans="1:15" hidden="1" x14ac:dyDescent="0.25">
      <c r="A2039" s="90" t="s">
        <v>14868</v>
      </c>
      <c r="B2039" s="89" t="s">
        <v>14526</v>
      </c>
      <c r="C2039" s="90" t="s">
        <v>14869</v>
      </c>
      <c r="D2039" s="90" t="s">
        <v>14870</v>
      </c>
      <c r="E2039" s="90" t="s">
        <v>3361</v>
      </c>
      <c r="F2039" s="90" t="s">
        <v>7485</v>
      </c>
      <c r="G2039" s="90" t="s">
        <v>7402</v>
      </c>
      <c r="H2039" s="91" t="s">
        <v>7411</v>
      </c>
      <c r="I2039" s="91" t="str">
        <f>+IFERROR(VLOOKUP($H2039,'[2]NHÂN VIÊN'!$B:$C,2,0),"")</f>
        <v>Nguyễn Văn Vinh</v>
      </c>
      <c r="J2039" s="91" t="str">
        <f t="shared" si="35"/>
        <v>SE</v>
      </c>
      <c r="K2039" s="91" t="s">
        <v>598</v>
      </c>
      <c r="L2039" s="91" t="s">
        <v>598</v>
      </c>
      <c r="M2039" s="91" t="str">
        <f>+IFERROR(VLOOKUP($K2039,'[2]NHÂN VIÊN'!$H:$I,2,0),"")</f>
        <v>Dương Thị Kim Hồng</v>
      </c>
      <c r="N2039" s="92" t="s">
        <v>1837</v>
      </c>
      <c r="O2039" s="82"/>
    </row>
    <row r="2040" spans="1:15" hidden="1" x14ac:dyDescent="0.25">
      <c r="A2040" s="90" t="s">
        <v>14871</v>
      </c>
      <c r="B2040" s="89" t="s">
        <v>14526</v>
      </c>
      <c r="C2040" s="90" t="s">
        <v>14872</v>
      </c>
      <c r="D2040" s="90" t="s">
        <v>14873</v>
      </c>
      <c r="E2040" s="90" t="s">
        <v>3361</v>
      </c>
      <c r="F2040" s="90" t="s">
        <v>7410</v>
      </c>
      <c r="G2040" s="90" t="s">
        <v>7402</v>
      </c>
      <c r="H2040" s="91" t="s">
        <v>7411</v>
      </c>
      <c r="I2040" s="91" t="str">
        <f>+IFERROR(VLOOKUP($H2040,'[2]NHÂN VIÊN'!$B:$C,2,0),"")</f>
        <v>Nguyễn Văn Vinh</v>
      </c>
      <c r="J2040" s="91" t="str">
        <f t="shared" si="35"/>
        <v>SE</v>
      </c>
      <c r="K2040" s="91" t="s">
        <v>598</v>
      </c>
      <c r="L2040" s="91" t="s">
        <v>598</v>
      </c>
      <c r="M2040" s="91" t="str">
        <f>+IFERROR(VLOOKUP($K2040,'[2]NHÂN VIÊN'!$H:$I,2,0),"")</f>
        <v>Dương Thị Kim Hồng</v>
      </c>
      <c r="N2040" s="92" t="s">
        <v>1837</v>
      </c>
      <c r="O2040" s="82"/>
    </row>
    <row r="2041" spans="1:15" hidden="1" x14ac:dyDescent="0.25">
      <c r="A2041" s="90" t="s">
        <v>14874</v>
      </c>
      <c r="B2041" s="89" t="s">
        <v>14526</v>
      </c>
      <c r="C2041" s="90" t="s">
        <v>14875</v>
      </c>
      <c r="D2041" s="90" t="s">
        <v>14876</v>
      </c>
      <c r="E2041" s="90" t="s">
        <v>3361</v>
      </c>
      <c r="F2041" s="90" t="s">
        <v>8075</v>
      </c>
      <c r="G2041" s="90" t="s">
        <v>7402</v>
      </c>
      <c r="H2041" s="91" t="s">
        <v>7403</v>
      </c>
      <c r="I2041" s="91" t="str">
        <f>+IFERROR(VLOOKUP($H2041,'[2]NHÂN VIÊN'!$B:$C,2,0),"")</f>
        <v>Hứa Thị Ngọc Thơ</v>
      </c>
      <c r="J2041" s="91" t="str">
        <f t="shared" si="35"/>
        <v>SE</v>
      </c>
      <c r="K2041" s="91" t="s">
        <v>598</v>
      </c>
      <c r="L2041" s="91" t="s">
        <v>598</v>
      </c>
      <c r="M2041" s="91" t="str">
        <f>+IFERROR(VLOOKUP($K2041,'[2]NHÂN VIÊN'!$H:$I,2,0),"")</f>
        <v>Dương Thị Kim Hồng</v>
      </c>
      <c r="N2041" s="92" t="s">
        <v>1837</v>
      </c>
      <c r="O2041" s="82"/>
    </row>
    <row r="2042" spans="1:15" hidden="1" x14ac:dyDescent="0.25">
      <c r="A2042" s="90" t="s">
        <v>14877</v>
      </c>
      <c r="B2042" s="89" t="s">
        <v>14526</v>
      </c>
      <c r="C2042" s="90" t="s">
        <v>14878</v>
      </c>
      <c r="D2042" s="90" t="s">
        <v>14879</v>
      </c>
      <c r="E2042" s="90" t="s">
        <v>3361</v>
      </c>
      <c r="F2042" s="90" t="s">
        <v>7410</v>
      </c>
      <c r="G2042" s="90" t="s">
        <v>7402</v>
      </c>
      <c r="H2042" s="91" t="s">
        <v>7411</v>
      </c>
      <c r="I2042" s="91" t="str">
        <f>+IFERROR(VLOOKUP($H2042,'[2]NHÂN VIÊN'!$B:$C,2,0),"")</f>
        <v>Nguyễn Văn Vinh</v>
      </c>
      <c r="J2042" s="91" t="str">
        <f t="shared" si="35"/>
        <v>SE</v>
      </c>
      <c r="K2042" s="91" t="s">
        <v>598</v>
      </c>
      <c r="L2042" s="91" t="s">
        <v>598</v>
      </c>
      <c r="M2042" s="91" t="str">
        <f>+IFERROR(VLOOKUP($K2042,'[2]NHÂN VIÊN'!$H:$I,2,0),"")</f>
        <v>Dương Thị Kim Hồng</v>
      </c>
      <c r="N2042" s="92" t="s">
        <v>1837</v>
      </c>
      <c r="O2042" s="82"/>
    </row>
    <row r="2043" spans="1:15" hidden="1" x14ac:dyDescent="0.25">
      <c r="A2043" s="90" t="s">
        <v>14880</v>
      </c>
      <c r="B2043" s="89" t="s">
        <v>14526</v>
      </c>
      <c r="C2043" s="90" t="s">
        <v>14881</v>
      </c>
      <c r="D2043" s="90" t="s">
        <v>14882</v>
      </c>
      <c r="E2043" s="90" t="s">
        <v>3361</v>
      </c>
      <c r="F2043" s="90" t="s">
        <v>8248</v>
      </c>
      <c r="G2043" s="90" t="s">
        <v>7402</v>
      </c>
      <c r="H2043" s="91" t="s">
        <v>7411</v>
      </c>
      <c r="I2043" s="91" t="str">
        <f>+IFERROR(VLOOKUP($H2043,'[2]NHÂN VIÊN'!$B:$C,2,0),"")</f>
        <v>Nguyễn Văn Vinh</v>
      </c>
      <c r="J2043" s="91" t="str">
        <f t="shared" si="35"/>
        <v>SE</v>
      </c>
      <c r="K2043" s="91" t="s">
        <v>598</v>
      </c>
      <c r="L2043" s="91" t="s">
        <v>598</v>
      </c>
      <c r="M2043" s="91" t="str">
        <f>+IFERROR(VLOOKUP($K2043,'[2]NHÂN VIÊN'!$H:$I,2,0),"")</f>
        <v>Dương Thị Kim Hồng</v>
      </c>
      <c r="N2043" s="92" t="s">
        <v>1837</v>
      </c>
      <c r="O2043" s="82"/>
    </row>
    <row r="2044" spans="1:15" hidden="1" x14ac:dyDescent="0.25">
      <c r="A2044" s="90" t="s">
        <v>14883</v>
      </c>
      <c r="B2044" s="89" t="s">
        <v>14526</v>
      </c>
      <c r="C2044" s="90" t="s">
        <v>14884</v>
      </c>
      <c r="D2044" s="90" t="s">
        <v>14885</v>
      </c>
      <c r="E2044" s="90" t="s">
        <v>3361</v>
      </c>
      <c r="F2044" s="90" t="s">
        <v>7410</v>
      </c>
      <c r="G2044" s="90" t="s">
        <v>7402</v>
      </c>
      <c r="H2044" s="91" t="s">
        <v>7411</v>
      </c>
      <c r="I2044" s="91" t="str">
        <f>+IFERROR(VLOOKUP($H2044,'[2]NHÂN VIÊN'!$B:$C,2,0),"")</f>
        <v>Nguyễn Văn Vinh</v>
      </c>
      <c r="J2044" s="91" t="str">
        <f t="shared" si="35"/>
        <v>SE</v>
      </c>
      <c r="K2044" s="91" t="s">
        <v>598</v>
      </c>
      <c r="L2044" s="91" t="s">
        <v>598</v>
      </c>
      <c r="M2044" s="91" t="str">
        <f>+IFERROR(VLOOKUP($K2044,'[2]NHÂN VIÊN'!$H:$I,2,0),"")</f>
        <v>Dương Thị Kim Hồng</v>
      </c>
      <c r="N2044" s="92" t="s">
        <v>1837</v>
      </c>
      <c r="O2044" s="82"/>
    </row>
    <row r="2045" spans="1:15" hidden="1" x14ac:dyDescent="0.25">
      <c r="A2045" s="90" t="s">
        <v>14886</v>
      </c>
      <c r="B2045" s="89" t="s">
        <v>14526</v>
      </c>
      <c r="C2045" s="90" t="s">
        <v>14887</v>
      </c>
      <c r="D2045" s="90" t="s">
        <v>14888</v>
      </c>
      <c r="E2045" s="90" t="s">
        <v>3361</v>
      </c>
      <c r="F2045" s="90" t="s">
        <v>7410</v>
      </c>
      <c r="G2045" s="90" t="s">
        <v>7402</v>
      </c>
      <c r="H2045" s="91" t="s">
        <v>7411</v>
      </c>
      <c r="I2045" s="91" t="str">
        <f>+IFERROR(VLOOKUP($H2045,'[2]NHÂN VIÊN'!$B:$C,2,0),"")</f>
        <v>Nguyễn Văn Vinh</v>
      </c>
      <c r="J2045" s="91" t="str">
        <f t="shared" si="35"/>
        <v>SE</v>
      </c>
      <c r="K2045" s="91" t="s">
        <v>598</v>
      </c>
      <c r="L2045" s="91" t="s">
        <v>598</v>
      </c>
      <c r="M2045" s="91" t="str">
        <f>+IFERROR(VLOOKUP($K2045,'[2]NHÂN VIÊN'!$H:$I,2,0),"")</f>
        <v>Dương Thị Kim Hồng</v>
      </c>
      <c r="N2045" s="92" t="s">
        <v>1837</v>
      </c>
      <c r="O2045" s="82"/>
    </row>
    <row r="2046" spans="1:15" hidden="1" x14ac:dyDescent="0.25">
      <c r="A2046" s="90" t="s">
        <v>14889</v>
      </c>
      <c r="B2046" s="89" t="s">
        <v>14526</v>
      </c>
      <c r="C2046" s="90" t="s">
        <v>14890</v>
      </c>
      <c r="D2046" s="90" t="s">
        <v>14891</v>
      </c>
      <c r="E2046" s="90" t="s">
        <v>3361</v>
      </c>
      <c r="F2046" s="90" t="s">
        <v>7435</v>
      </c>
      <c r="G2046" s="90" t="s">
        <v>7402</v>
      </c>
      <c r="H2046" s="91" t="s">
        <v>7436</v>
      </c>
      <c r="I2046" s="91" t="str">
        <f>+IFERROR(VLOOKUP($H2046,'[2]NHÂN VIÊN'!$B:$C,2,0),"")</f>
        <v>Nguyễn Quốc Thái</v>
      </c>
      <c r="J2046" s="91" t="str">
        <f t="shared" si="35"/>
        <v>SE</v>
      </c>
      <c r="K2046" s="91" t="s">
        <v>598</v>
      </c>
      <c r="L2046" s="91" t="s">
        <v>598</v>
      </c>
      <c r="M2046" s="91" t="str">
        <f>+IFERROR(VLOOKUP($K2046,'[2]NHÂN VIÊN'!$H:$I,2,0),"")</f>
        <v>Dương Thị Kim Hồng</v>
      </c>
      <c r="N2046" s="92" t="s">
        <v>1837</v>
      </c>
      <c r="O2046" s="82"/>
    </row>
    <row r="2047" spans="1:15" hidden="1" x14ac:dyDescent="0.25">
      <c r="A2047" s="90" t="s">
        <v>14892</v>
      </c>
      <c r="B2047" s="89" t="s">
        <v>14526</v>
      </c>
      <c r="C2047" s="90" t="s">
        <v>14893</v>
      </c>
      <c r="D2047" s="90" t="s">
        <v>14894</v>
      </c>
      <c r="E2047" s="90" t="s">
        <v>3361</v>
      </c>
      <c r="F2047" s="90" t="s">
        <v>7410</v>
      </c>
      <c r="G2047" s="90" t="s">
        <v>7402</v>
      </c>
      <c r="H2047" s="91" t="s">
        <v>7411</v>
      </c>
      <c r="I2047" s="91" t="str">
        <f>+IFERROR(VLOOKUP($H2047,'[2]NHÂN VIÊN'!$B:$C,2,0),"")</f>
        <v>Nguyễn Văn Vinh</v>
      </c>
      <c r="J2047" s="91" t="str">
        <f t="shared" si="35"/>
        <v>SE</v>
      </c>
      <c r="K2047" s="91" t="s">
        <v>598</v>
      </c>
      <c r="L2047" s="91" t="s">
        <v>598</v>
      </c>
      <c r="M2047" s="91" t="str">
        <f>+IFERROR(VLOOKUP($K2047,'[2]NHÂN VIÊN'!$H:$I,2,0),"")</f>
        <v>Dương Thị Kim Hồng</v>
      </c>
      <c r="N2047" s="92" t="s">
        <v>1837</v>
      </c>
      <c r="O2047" s="82"/>
    </row>
    <row r="2048" spans="1:15" hidden="1" x14ac:dyDescent="0.25">
      <c r="A2048" s="90" t="s">
        <v>14895</v>
      </c>
      <c r="B2048" s="89" t="s">
        <v>14526</v>
      </c>
      <c r="C2048" s="90" t="s">
        <v>14896</v>
      </c>
      <c r="D2048" s="90" t="s">
        <v>14897</v>
      </c>
      <c r="E2048" s="90" t="s">
        <v>3361</v>
      </c>
      <c r="F2048" s="90" t="s">
        <v>7410</v>
      </c>
      <c r="G2048" s="90" t="s">
        <v>7402</v>
      </c>
      <c r="H2048" s="91" t="s">
        <v>7411</v>
      </c>
      <c r="I2048" s="91" t="str">
        <f>+IFERROR(VLOOKUP($H2048,'[2]NHÂN VIÊN'!$B:$C,2,0),"")</f>
        <v>Nguyễn Văn Vinh</v>
      </c>
      <c r="J2048" s="91" t="str">
        <f t="shared" si="35"/>
        <v>SE</v>
      </c>
      <c r="K2048" s="91" t="s">
        <v>598</v>
      </c>
      <c r="L2048" s="91" t="s">
        <v>598</v>
      </c>
      <c r="M2048" s="91" t="str">
        <f>+IFERROR(VLOOKUP($K2048,'[2]NHÂN VIÊN'!$H:$I,2,0),"")</f>
        <v>Dương Thị Kim Hồng</v>
      </c>
      <c r="N2048" s="92" t="s">
        <v>1837</v>
      </c>
      <c r="O2048" s="82"/>
    </row>
    <row r="2049" spans="1:15" hidden="1" x14ac:dyDescent="0.25">
      <c r="A2049" s="90" t="s">
        <v>14898</v>
      </c>
      <c r="B2049" s="89" t="s">
        <v>14526</v>
      </c>
      <c r="C2049" s="90" t="s">
        <v>14899</v>
      </c>
      <c r="D2049" s="90" t="s">
        <v>14900</v>
      </c>
      <c r="E2049" s="90" t="s">
        <v>3361</v>
      </c>
      <c r="F2049" s="90" t="s">
        <v>7410</v>
      </c>
      <c r="G2049" s="90" t="s">
        <v>7402</v>
      </c>
      <c r="H2049" s="91" t="s">
        <v>7411</v>
      </c>
      <c r="I2049" s="91" t="str">
        <f>+IFERROR(VLOOKUP($H2049,'[2]NHÂN VIÊN'!$B:$C,2,0),"")</f>
        <v>Nguyễn Văn Vinh</v>
      </c>
      <c r="J2049" s="91" t="str">
        <f t="shared" si="35"/>
        <v>SE</v>
      </c>
      <c r="K2049" s="91" t="s">
        <v>598</v>
      </c>
      <c r="L2049" s="91" t="s">
        <v>598</v>
      </c>
      <c r="M2049" s="91" t="str">
        <f>+IFERROR(VLOOKUP($K2049,'[2]NHÂN VIÊN'!$H:$I,2,0),"")</f>
        <v>Dương Thị Kim Hồng</v>
      </c>
      <c r="N2049" s="92" t="s">
        <v>1837</v>
      </c>
      <c r="O2049" s="82"/>
    </row>
    <row r="2050" spans="1:15" hidden="1" x14ac:dyDescent="0.25">
      <c r="A2050" s="90" t="s">
        <v>14901</v>
      </c>
      <c r="B2050" s="89" t="s">
        <v>14526</v>
      </c>
      <c r="C2050" s="90" t="s">
        <v>14902</v>
      </c>
      <c r="D2050" s="90" t="s">
        <v>14903</v>
      </c>
      <c r="E2050" s="90" t="s">
        <v>3361</v>
      </c>
      <c r="F2050" s="90" t="s">
        <v>7410</v>
      </c>
      <c r="G2050" s="90" t="s">
        <v>7402</v>
      </c>
      <c r="H2050" s="91" t="s">
        <v>7411</v>
      </c>
      <c r="I2050" s="91" t="str">
        <f>+IFERROR(VLOOKUP($H2050,'[2]NHÂN VIÊN'!$B:$C,2,0),"")</f>
        <v>Nguyễn Văn Vinh</v>
      </c>
      <c r="J2050" s="91" t="str">
        <f t="shared" si="35"/>
        <v>SE</v>
      </c>
      <c r="K2050" s="91" t="s">
        <v>598</v>
      </c>
      <c r="L2050" s="91" t="s">
        <v>598</v>
      </c>
      <c r="M2050" s="91" t="str">
        <f>+IFERROR(VLOOKUP($K2050,'[2]NHÂN VIÊN'!$H:$I,2,0),"")</f>
        <v>Dương Thị Kim Hồng</v>
      </c>
      <c r="N2050" s="92" t="s">
        <v>1837</v>
      </c>
      <c r="O2050" s="82"/>
    </row>
    <row r="2051" spans="1:15" hidden="1" x14ac:dyDescent="0.25">
      <c r="A2051" s="89" t="s">
        <v>14904</v>
      </c>
      <c r="B2051" s="89" t="s">
        <v>14526</v>
      </c>
      <c r="C2051" s="90" t="s">
        <v>14905</v>
      </c>
      <c r="D2051" s="90" t="s">
        <v>14906</v>
      </c>
      <c r="E2051" s="90" t="s">
        <v>3361</v>
      </c>
      <c r="F2051" s="90" t="s">
        <v>7410</v>
      </c>
      <c r="G2051" s="90" t="s">
        <v>7402</v>
      </c>
      <c r="H2051" s="91" t="s">
        <v>7411</v>
      </c>
      <c r="I2051" s="91" t="str">
        <f>+IFERROR(VLOOKUP($H2051,'[2]NHÂN VIÊN'!$B:$C,2,0),"")</f>
        <v>Nguyễn Văn Vinh</v>
      </c>
      <c r="J2051" s="91" t="str">
        <f t="shared" si="35"/>
        <v>SE</v>
      </c>
      <c r="K2051" s="91" t="s">
        <v>598</v>
      </c>
      <c r="L2051" s="91" t="s">
        <v>598</v>
      </c>
      <c r="M2051" s="91" t="str">
        <f>+IFERROR(VLOOKUP($K2051,'[2]NHÂN VIÊN'!$H:$I,2,0),"")</f>
        <v>Dương Thị Kim Hồng</v>
      </c>
      <c r="N2051" s="92" t="s">
        <v>1837</v>
      </c>
      <c r="O2051" s="82"/>
    </row>
    <row r="2052" spans="1:15" hidden="1" x14ac:dyDescent="0.25">
      <c r="A2052" s="89" t="s">
        <v>14907</v>
      </c>
      <c r="B2052" s="89" t="s">
        <v>14526</v>
      </c>
      <c r="C2052" s="90" t="s">
        <v>14908</v>
      </c>
      <c r="D2052" s="90" t="s">
        <v>14909</v>
      </c>
      <c r="E2052" s="90" t="s">
        <v>3361</v>
      </c>
      <c r="F2052" s="90" t="s">
        <v>7410</v>
      </c>
      <c r="G2052" s="90" t="s">
        <v>7402</v>
      </c>
      <c r="H2052" s="91" t="s">
        <v>7411</v>
      </c>
      <c r="I2052" s="91" t="str">
        <f>+IFERROR(VLOOKUP($H2052,'[2]NHÂN VIÊN'!$B:$C,2,0),"")</f>
        <v>Nguyễn Văn Vinh</v>
      </c>
      <c r="J2052" s="91" t="str">
        <f t="shared" si="35"/>
        <v>SE</v>
      </c>
      <c r="K2052" s="91" t="s">
        <v>598</v>
      </c>
      <c r="L2052" s="91" t="s">
        <v>598</v>
      </c>
      <c r="M2052" s="91" t="str">
        <f>+IFERROR(VLOOKUP($K2052,'[2]NHÂN VIÊN'!$H:$I,2,0),"")</f>
        <v>Dương Thị Kim Hồng</v>
      </c>
      <c r="N2052" s="92" t="s">
        <v>1837</v>
      </c>
      <c r="O2052" s="82"/>
    </row>
    <row r="2053" spans="1:15" hidden="1" x14ac:dyDescent="0.25">
      <c r="A2053" s="89" t="s">
        <v>14910</v>
      </c>
      <c r="B2053" s="89" t="s">
        <v>14526</v>
      </c>
      <c r="C2053" s="90" t="s">
        <v>14911</v>
      </c>
      <c r="D2053" s="90" t="s">
        <v>14912</v>
      </c>
      <c r="E2053" s="90" t="s">
        <v>3361</v>
      </c>
      <c r="F2053" s="90" t="s">
        <v>7410</v>
      </c>
      <c r="G2053" s="90" t="s">
        <v>7402</v>
      </c>
      <c r="H2053" s="91" t="s">
        <v>7411</v>
      </c>
      <c r="I2053" s="91" t="str">
        <f>+IFERROR(VLOOKUP($H2053,'[2]NHÂN VIÊN'!$B:$C,2,0),"")</f>
        <v>Nguyễn Văn Vinh</v>
      </c>
      <c r="J2053" s="91" t="str">
        <f t="shared" si="35"/>
        <v>SE</v>
      </c>
      <c r="K2053" s="91" t="s">
        <v>598</v>
      </c>
      <c r="L2053" s="91" t="s">
        <v>598</v>
      </c>
      <c r="M2053" s="91" t="str">
        <f>+IFERROR(VLOOKUP($K2053,'[2]NHÂN VIÊN'!$H:$I,2,0),"")</f>
        <v>Dương Thị Kim Hồng</v>
      </c>
      <c r="N2053" s="92" t="s">
        <v>1837</v>
      </c>
      <c r="O2053" s="82"/>
    </row>
    <row r="2054" spans="1:15" hidden="1" x14ac:dyDescent="0.25">
      <c r="A2054" s="90" t="s">
        <v>14913</v>
      </c>
      <c r="B2054" s="89" t="s">
        <v>14526</v>
      </c>
      <c r="C2054" s="90" t="s">
        <v>14914</v>
      </c>
      <c r="D2054" s="90" t="s">
        <v>14915</v>
      </c>
      <c r="E2054" s="90" t="s">
        <v>3361</v>
      </c>
      <c r="F2054" s="90" t="s">
        <v>7410</v>
      </c>
      <c r="G2054" s="90" t="s">
        <v>7402</v>
      </c>
      <c r="H2054" s="91" t="s">
        <v>7411</v>
      </c>
      <c r="I2054" s="91" t="str">
        <f>+IFERROR(VLOOKUP($H2054,'[2]NHÂN VIÊN'!$B:$C,2,0),"")</f>
        <v>Nguyễn Văn Vinh</v>
      </c>
      <c r="J2054" s="91" t="str">
        <f t="shared" si="35"/>
        <v>SE</v>
      </c>
      <c r="K2054" s="91" t="s">
        <v>598</v>
      </c>
      <c r="L2054" s="91" t="s">
        <v>598</v>
      </c>
      <c r="M2054" s="91" t="str">
        <f>+IFERROR(VLOOKUP($K2054,'[2]NHÂN VIÊN'!$H:$I,2,0),"")</f>
        <v>Dương Thị Kim Hồng</v>
      </c>
      <c r="N2054" s="92" t="s">
        <v>1837</v>
      </c>
      <c r="O2054" s="82"/>
    </row>
    <row r="2055" spans="1:15" hidden="1" x14ac:dyDescent="0.25">
      <c r="A2055" s="89" t="s">
        <v>14916</v>
      </c>
      <c r="B2055" s="89" t="s">
        <v>14526</v>
      </c>
      <c r="C2055" s="90" t="s">
        <v>14917</v>
      </c>
      <c r="D2055" s="90" t="s">
        <v>14918</v>
      </c>
      <c r="E2055" s="90" t="s">
        <v>3361</v>
      </c>
      <c r="F2055" s="90" t="s">
        <v>7410</v>
      </c>
      <c r="G2055" s="90" t="s">
        <v>7402</v>
      </c>
      <c r="H2055" s="91" t="s">
        <v>7411</v>
      </c>
      <c r="I2055" s="91" t="str">
        <f>+IFERROR(VLOOKUP($H2055,'[2]NHÂN VIÊN'!$B:$C,2,0),"")</f>
        <v>Nguyễn Văn Vinh</v>
      </c>
      <c r="J2055" s="91" t="str">
        <f t="shared" si="35"/>
        <v>SE</v>
      </c>
      <c r="K2055" s="91" t="s">
        <v>598</v>
      </c>
      <c r="L2055" s="91" t="s">
        <v>598</v>
      </c>
      <c r="M2055" s="91" t="str">
        <f>+IFERROR(VLOOKUP($K2055,'[2]NHÂN VIÊN'!$H:$I,2,0),"")</f>
        <v>Dương Thị Kim Hồng</v>
      </c>
      <c r="N2055" s="92" t="s">
        <v>1837</v>
      </c>
      <c r="O2055" s="82"/>
    </row>
    <row r="2056" spans="1:15" hidden="1" x14ac:dyDescent="0.25">
      <c r="A2056" s="89" t="s">
        <v>14919</v>
      </c>
      <c r="B2056" s="89" t="s">
        <v>14526</v>
      </c>
      <c r="C2056" s="90" t="s">
        <v>14920</v>
      </c>
      <c r="D2056" s="90" t="s">
        <v>14921</v>
      </c>
      <c r="E2056" s="90" t="s">
        <v>3361</v>
      </c>
      <c r="F2056" s="90" t="s">
        <v>8075</v>
      </c>
      <c r="G2056" s="90" t="s">
        <v>7402</v>
      </c>
      <c r="H2056" s="91" t="s">
        <v>7403</v>
      </c>
      <c r="I2056" s="91" t="str">
        <f>+IFERROR(VLOOKUP($H2056,'[2]NHÂN VIÊN'!$B:$C,2,0),"")</f>
        <v>Hứa Thị Ngọc Thơ</v>
      </c>
      <c r="J2056" s="91" t="str">
        <f t="shared" si="35"/>
        <v>SE</v>
      </c>
      <c r="K2056" s="91" t="s">
        <v>598</v>
      </c>
      <c r="L2056" s="91" t="s">
        <v>598</v>
      </c>
      <c r="M2056" s="91" t="str">
        <f>+IFERROR(VLOOKUP($K2056,'[2]NHÂN VIÊN'!$H:$I,2,0),"")</f>
        <v>Dương Thị Kim Hồng</v>
      </c>
      <c r="N2056" s="92" t="s">
        <v>1837</v>
      </c>
      <c r="O2056" s="82"/>
    </row>
    <row r="2057" spans="1:15" hidden="1" x14ac:dyDescent="0.25">
      <c r="A2057" s="90" t="s">
        <v>14922</v>
      </c>
      <c r="B2057" s="89" t="s">
        <v>14526</v>
      </c>
      <c r="C2057" s="90" t="s">
        <v>14923</v>
      </c>
      <c r="D2057" s="90" t="s">
        <v>14924</v>
      </c>
      <c r="E2057" s="90" t="s">
        <v>3361</v>
      </c>
      <c r="F2057" s="90" t="s">
        <v>7442</v>
      </c>
      <c r="G2057" s="90" t="s">
        <v>7402</v>
      </c>
      <c r="H2057" s="91" t="s">
        <v>7403</v>
      </c>
      <c r="I2057" s="91" t="str">
        <f>+IFERROR(VLOOKUP($H2057,'[2]NHÂN VIÊN'!$B:$C,2,0),"")</f>
        <v>Hứa Thị Ngọc Thơ</v>
      </c>
      <c r="J2057" s="91" t="str">
        <f t="shared" si="35"/>
        <v>SE</v>
      </c>
      <c r="K2057" s="91" t="s">
        <v>598</v>
      </c>
      <c r="L2057" s="91" t="s">
        <v>598</v>
      </c>
      <c r="M2057" s="91" t="str">
        <f>+IFERROR(VLOOKUP($K2057,'[2]NHÂN VIÊN'!$H:$I,2,0),"")</f>
        <v>Dương Thị Kim Hồng</v>
      </c>
      <c r="N2057" s="92" t="s">
        <v>1837</v>
      </c>
      <c r="O2057" s="82"/>
    </row>
    <row r="2058" spans="1:15" hidden="1" x14ac:dyDescent="0.25">
      <c r="A2058" s="90" t="s">
        <v>14925</v>
      </c>
      <c r="B2058" s="89" t="s">
        <v>14526</v>
      </c>
      <c r="C2058" s="90" t="s">
        <v>14926</v>
      </c>
      <c r="D2058" s="90" t="s">
        <v>14927</v>
      </c>
      <c r="E2058" s="90" t="s">
        <v>3361</v>
      </c>
      <c r="F2058" s="90" t="s">
        <v>7410</v>
      </c>
      <c r="G2058" s="90" t="s">
        <v>7402</v>
      </c>
      <c r="H2058" s="91" t="s">
        <v>7411</v>
      </c>
      <c r="I2058" s="91" t="str">
        <f>+IFERROR(VLOOKUP($H2058,'[2]NHÂN VIÊN'!$B:$C,2,0),"")</f>
        <v>Nguyễn Văn Vinh</v>
      </c>
      <c r="J2058" s="91" t="str">
        <f t="shared" si="35"/>
        <v>SE</v>
      </c>
      <c r="K2058" s="91" t="s">
        <v>598</v>
      </c>
      <c r="L2058" s="91" t="s">
        <v>598</v>
      </c>
      <c r="M2058" s="91" t="str">
        <f>+IFERROR(VLOOKUP($K2058,'[2]NHÂN VIÊN'!$H:$I,2,0),"")</f>
        <v>Dương Thị Kim Hồng</v>
      </c>
      <c r="N2058" s="92" t="s">
        <v>1837</v>
      </c>
      <c r="O2058" s="82"/>
    </row>
    <row r="2059" spans="1:15" hidden="1" x14ac:dyDescent="0.25">
      <c r="A2059" s="90" t="s">
        <v>14928</v>
      </c>
      <c r="B2059" s="89" t="s">
        <v>14526</v>
      </c>
      <c r="C2059" s="90" t="s">
        <v>14929</v>
      </c>
      <c r="D2059" s="90" t="s">
        <v>14930</v>
      </c>
      <c r="E2059" s="90" t="s">
        <v>3361</v>
      </c>
      <c r="F2059" s="90" t="s">
        <v>8075</v>
      </c>
      <c r="G2059" s="90" t="s">
        <v>7402</v>
      </c>
      <c r="H2059" s="91" t="s">
        <v>7403</v>
      </c>
      <c r="I2059" s="91" t="str">
        <f>+IFERROR(VLOOKUP($H2059,'[2]NHÂN VIÊN'!$B:$C,2,0),"")</f>
        <v>Hứa Thị Ngọc Thơ</v>
      </c>
      <c r="J2059" s="91" t="str">
        <f t="shared" si="35"/>
        <v>SE</v>
      </c>
      <c r="K2059" s="91" t="s">
        <v>598</v>
      </c>
      <c r="L2059" s="91" t="s">
        <v>598</v>
      </c>
      <c r="M2059" s="91" t="str">
        <f>+IFERROR(VLOOKUP($K2059,'[2]NHÂN VIÊN'!$H:$I,2,0),"")</f>
        <v>Dương Thị Kim Hồng</v>
      </c>
      <c r="N2059" s="92" t="s">
        <v>1837</v>
      </c>
      <c r="O2059" s="82"/>
    </row>
    <row r="2060" spans="1:15" hidden="1" x14ac:dyDescent="0.25">
      <c r="A2060" s="90" t="s">
        <v>14931</v>
      </c>
      <c r="B2060" s="89" t="s">
        <v>14526</v>
      </c>
      <c r="C2060" s="90" t="s">
        <v>14932</v>
      </c>
      <c r="D2060" s="90" t="s">
        <v>14933</v>
      </c>
      <c r="E2060" s="90" t="s">
        <v>3361</v>
      </c>
      <c r="F2060" s="90" t="s">
        <v>7401</v>
      </c>
      <c r="G2060" s="90" t="s">
        <v>7402</v>
      </c>
      <c r="H2060" s="91" t="s">
        <v>7403</v>
      </c>
      <c r="I2060" s="91" t="str">
        <f>+IFERROR(VLOOKUP($H2060,'[2]NHÂN VIÊN'!$B:$C,2,0),"")</f>
        <v>Hứa Thị Ngọc Thơ</v>
      </c>
      <c r="J2060" s="91" t="str">
        <f t="shared" si="35"/>
        <v>SE</v>
      </c>
      <c r="K2060" s="91" t="s">
        <v>598</v>
      </c>
      <c r="L2060" s="91" t="s">
        <v>598</v>
      </c>
      <c r="M2060" s="91" t="str">
        <f>+IFERROR(VLOOKUP($K2060,'[2]NHÂN VIÊN'!$H:$I,2,0),"")</f>
        <v>Dương Thị Kim Hồng</v>
      </c>
      <c r="N2060" s="92" t="s">
        <v>1837</v>
      </c>
      <c r="O2060" s="82"/>
    </row>
    <row r="2061" spans="1:15" hidden="1" x14ac:dyDescent="0.25">
      <c r="A2061" s="90" t="s">
        <v>14934</v>
      </c>
      <c r="B2061" s="89" t="s">
        <v>14526</v>
      </c>
      <c r="C2061" s="90" t="s">
        <v>14935</v>
      </c>
      <c r="D2061" s="90" t="s">
        <v>14936</v>
      </c>
      <c r="E2061" s="90" t="s">
        <v>3361</v>
      </c>
      <c r="F2061" s="90" t="s">
        <v>7442</v>
      </c>
      <c r="G2061" s="90" t="s">
        <v>7402</v>
      </c>
      <c r="H2061" s="91" t="s">
        <v>7403</v>
      </c>
      <c r="I2061" s="91" t="str">
        <f>+IFERROR(VLOOKUP($H2061,'[2]NHÂN VIÊN'!$B:$C,2,0),"")</f>
        <v>Hứa Thị Ngọc Thơ</v>
      </c>
      <c r="J2061" s="91" t="str">
        <f t="shared" ref="J2061:J2124" si="36">+LEFT($B2061,2)</f>
        <v>SE</v>
      </c>
      <c r="K2061" s="91" t="s">
        <v>598</v>
      </c>
      <c r="L2061" s="91" t="s">
        <v>598</v>
      </c>
      <c r="M2061" s="91" t="str">
        <f>+IFERROR(VLOOKUP($K2061,'[2]NHÂN VIÊN'!$H:$I,2,0),"")</f>
        <v>Dương Thị Kim Hồng</v>
      </c>
      <c r="N2061" s="92" t="s">
        <v>1837</v>
      </c>
      <c r="O2061" s="82"/>
    </row>
    <row r="2062" spans="1:15" hidden="1" x14ac:dyDescent="0.25">
      <c r="A2062" s="90" t="s">
        <v>14937</v>
      </c>
      <c r="B2062" s="89" t="s">
        <v>14526</v>
      </c>
      <c r="C2062" s="90" t="s">
        <v>14938</v>
      </c>
      <c r="D2062" s="90" t="s">
        <v>14939</v>
      </c>
      <c r="E2062" s="90" t="s">
        <v>3361</v>
      </c>
      <c r="F2062" s="90" t="s">
        <v>7442</v>
      </c>
      <c r="G2062" s="90" t="s">
        <v>7402</v>
      </c>
      <c r="H2062" s="91" t="s">
        <v>7403</v>
      </c>
      <c r="I2062" s="91" t="str">
        <f>+IFERROR(VLOOKUP($H2062,'[2]NHÂN VIÊN'!$B:$C,2,0),"")</f>
        <v>Hứa Thị Ngọc Thơ</v>
      </c>
      <c r="J2062" s="91" t="str">
        <f t="shared" si="36"/>
        <v>SE</v>
      </c>
      <c r="K2062" s="91" t="s">
        <v>598</v>
      </c>
      <c r="L2062" s="91" t="s">
        <v>598</v>
      </c>
      <c r="M2062" s="91" t="str">
        <f>+IFERROR(VLOOKUP($K2062,'[2]NHÂN VIÊN'!$H:$I,2,0),"")</f>
        <v>Dương Thị Kim Hồng</v>
      </c>
      <c r="N2062" s="92" t="s">
        <v>1837</v>
      </c>
      <c r="O2062" s="82"/>
    </row>
    <row r="2063" spans="1:15" hidden="1" x14ac:dyDescent="0.25">
      <c r="A2063" s="90" t="s">
        <v>14940</v>
      </c>
      <c r="B2063" s="89" t="s">
        <v>14526</v>
      </c>
      <c r="C2063" s="90" t="s">
        <v>14941</v>
      </c>
      <c r="D2063" s="90" t="s">
        <v>14942</v>
      </c>
      <c r="E2063" s="90" t="s">
        <v>3361</v>
      </c>
      <c r="F2063" s="90" t="s">
        <v>7459</v>
      </c>
      <c r="G2063" s="90" t="s">
        <v>7402</v>
      </c>
      <c r="H2063" s="91" t="s">
        <v>7403</v>
      </c>
      <c r="I2063" s="91" t="str">
        <f>+IFERROR(VLOOKUP($H2063,'[2]NHÂN VIÊN'!$B:$C,2,0),"")</f>
        <v>Hứa Thị Ngọc Thơ</v>
      </c>
      <c r="J2063" s="91" t="str">
        <f t="shared" si="36"/>
        <v>SE</v>
      </c>
      <c r="K2063" s="91" t="s">
        <v>598</v>
      </c>
      <c r="L2063" s="91" t="s">
        <v>598</v>
      </c>
      <c r="M2063" s="91" t="str">
        <f>+IFERROR(VLOOKUP($K2063,'[2]NHÂN VIÊN'!$H:$I,2,0),"")</f>
        <v>Dương Thị Kim Hồng</v>
      </c>
      <c r="N2063" s="92" t="s">
        <v>1837</v>
      </c>
      <c r="O2063" s="82"/>
    </row>
    <row r="2064" spans="1:15" hidden="1" x14ac:dyDescent="0.25">
      <c r="A2064" s="90" t="s">
        <v>14943</v>
      </c>
      <c r="B2064" s="89" t="s">
        <v>14526</v>
      </c>
      <c r="C2064" s="90" t="s">
        <v>14944</v>
      </c>
      <c r="D2064" s="90" t="s">
        <v>14945</v>
      </c>
      <c r="E2064" s="90" t="s">
        <v>3361</v>
      </c>
      <c r="F2064" s="90" t="s">
        <v>7410</v>
      </c>
      <c r="G2064" s="90" t="s">
        <v>7402</v>
      </c>
      <c r="H2064" s="91" t="s">
        <v>7411</v>
      </c>
      <c r="I2064" s="91" t="str">
        <f>+IFERROR(VLOOKUP($H2064,'[2]NHÂN VIÊN'!$B:$C,2,0),"")</f>
        <v>Nguyễn Văn Vinh</v>
      </c>
      <c r="J2064" s="91" t="str">
        <f t="shared" si="36"/>
        <v>SE</v>
      </c>
      <c r="K2064" s="91" t="s">
        <v>598</v>
      </c>
      <c r="L2064" s="91" t="s">
        <v>598</v>
      </c>
      <c r="M2064" s="91" t="str">
        <f>+IFERROR(VLOOKUP($K2064,'[2]NHÂN VIÊN'!$H:$I,2,0),"")</f>
        <v>Dương Thị Kim Hồng</v>
      </c>
      <c r="N2064" s="92" t="s">
        <v>1837</v>
      </c>
      <c r="O2064" s="82"/>
    </row>
    <row r="2065" spans="1:15" hidden="1" x14ac:dyDescent="0.25">
      <c r="A2065" s="90" t="s">
        <v>14946</v>
      </c>
      <c r="B2065" s="89" t="s">
        <v>14526</v>
      </c>
      <c r="C2065" s="90" t="s">
        <v>14947</v>
      </c>
      <c r="D2065" s="90" t="s">
        <v>14948</v>
      </c>
      <c r="E2065" s="90" t="s">
        <v>3361</v>
      </c>
      <c r="F2065" s="90" t="s">
        <v>7410</v>
      </c>
      <c r="G2065" s="90" t="s">
        <v>7402</v>
      </c>
      <c r="H2065" s="91" t="s">
        <v>7411</v>
      </c>
      <c r="I2065" s="91" t="str">
        <f>+IFERROR(VLOOKUP($H2065,'[2]NHÂN VIÊN'!$B:$C,2,0),"")</f>
        <v>Nguyễn Văn Vinh</v>
      </c>
      <c r="J2065" s="91" t="str">
        <f t="shared" si="36"/>
        <v>SE</v>
      </c>
      <c r="K2065" s="91" t="s">
        <v>598</v>
      </c>
      <c r="L2065" s="91" t="s">
        <v>598</v>
      </c>
      <c r="M2065" s="91" t="str">
        <f>+IFERROR(VLOOKUP($K2065,'[2]NHÂN VIÊN'!$H:$I,2,0),"")</f>
        <v>Dương Thị Kim Hồng</v>
      </c>
      <c r="N2065" s="92" t="s">
        <v>1837</v>
      </c>
      <c r="O2065" s="82"/>
    </row>
    <row r="2066" spans="1:15" hidden="1" x14ac:dyDescent="0.25">
      <c r="A2066" s="90" t="s">
        <v>14949</v>
      </c>
      <c r="B2066" s="89" t="s">
        <v>14526</v>
      </c>
      <c r="C2066" s="90" t="s">
        <v>14950</v>
      </c>
      <c r="D2066" s="90" t="s">
        <v>14951</v>
      </c>
      <c r="E2066" s="90" t="s">
        <v>3361</v>
      </c>
      <c r="F2066" s="90" t="s">
        <v>7410</v>
      </c>
      <c r="G2066" s="90" t="s">
        <v>7402</v>
      </c>
      <c r="H2066" s="91" t="s">
        <v>7411</v>
      </c>
      <c r="I2066" s="91" t="str">
        <f>+IFERROR(VLOOKUP($H2066,'[2]NHÂN VIÊN'!$B:$C,2,0),"")</f>
        <v>Nguyễn Văn Vinh</v>
      </c>
      <c r="J2066" s="91" t="str">
        <f t="shared" si="36"/>
        <v>SE</v>
      </c>
      <c r="K2066" s="91" t="s">
        <v>598</v>
      </c>
      <c r="L2066" s="91" t="s">
        <v>598</v>
      </c>
      <c r="M2066" s="91" t="str">
        <f>+IFERROR(VLOOKUP($K2066,'[2]NHÂN VIÊN'!$H:$I,2,0),"")</f>
        <v>Dương Thị Kim Hồng</v>
      </c>
      <c r="N2066" s="92" t="s">
        <v>1837</v>
      </c>
      <c r="O2066" s="82"/>
    </row>
    <row r="2067" spans="1:15" hidden="1" x14ac:dyDescent="0.25">
      <c r="A2067" s="90" t="s">
        <v>14952</v>
      </c>
      <c r="B2067" s="89" t="s">
        <v>14526</v>
      </c>
      <c r="C2067" s="90" t="s">
        <v>14953</v>
      </c>
      <c r="D2067" s="90" t="s">
        <v>14954</v>
      </c>
      <c r="E2067" s="90" t="s">
        <v>3361</v>
      </c>
      <c r="F2067" s="90" t="s">
        <v>7472</v>
      </c>
      <c r="G2067" s="90" t="s">
        <v>7402</v>
      </c>
      <c r="H2067" s="91" t="s">
        <v>7436</v>
      </c>
      <c r="I2067" s="91" t="str">
        <f>+IFERROR(VLOOKUP($H2067,'[2]NHÂN VIÊN'!$B:$C,2,0),"")</f>
        <v>Nguyễn Quốc Thái</v>
      </c>
      <c r="J2067" s="91" t="str">
        <f t="shared" si="36"/>
        <v>SE</v>
      </c>
      <c r="K2067" s="91" t="s">
        <v>598</v>
      </c>
      <c r="L2067" s="91" t="s">
        <v>598</v>
      </c>
      <c r="M2067" s="91" t="str">
        <f>+IFERROR(VLOOKUP($K2067,'[2]NHÂN VIÊN'!$H:$I,2,0),"")</f>
        <v>Dương Thị Kim Hồng</v>
      </c>
      <c r="N2067" s="92" t="s">
        <v>1837</v>
      </c>
      <c r="O2067" s="82"/>
    </row>
    <row r="2068" spans="1:15" hidden="1" x14ac:dyDescent="0.25">
      <c r="A2068" s="90" t="s">
        <v>14955</v>
      </c>
      <c r="B2068" s="89" t="s">
        <v>14526</v>
      </c>
      <c r="C2068" s="90" t="s">
        <v>14956</v>
      </c>
      <c r="D2068" s="90" t="s">
        <v>14957</v>
      </c>
      <c r="E2068" s="90" t="s">
        <v>3361</v>
      </c>
      <c r="F2068" s="90" t="s">
        <v>7417</v>
      </c>
      <c r="G2068" s="90" t="s">
        <v>7402</v>
      </c>
      <c r="H2068" s="91" t="s">
        <v>7418</v>
      </c>
      <c r="I2068" s="91" t="str">
        <f>+IFERROR(VLOOKUP($H2068,'[2]NHÂN VIÊN'!$B:$C,2,0),"")</f>
        <v>Trần Hạo Nhị</v>
      </c>
      <c r="J2068" s="91" t="str">
        <f t="shared" si="36"/>
        <v>SE</v>
      </c>
      <c r="K2068" s="91" t="s">
        <v>598</v>
      </c>
      <c r="L2068" s="91" t="s">
        <v>598</v>
      </c>
      <c r="M2068" s="91" t="str">
        <f>+IFERROR(VLOOKUP($K2068,'[2]NHÂN VIÊN'!$H:$I,2,0),"")</f>
        <v>Dương Thị Kim Hồng</v>
      </c>
      <c r="N2068" s="92" t="s">
        <v>1837</v>
      </c>
      <c r="O2068" s="82"/>
    </row>
    <row r="2069" spans="1:15" hidden="1" x14ac:dyDescent="0.25">
      <c r="A2069" s="90" t="s">
        <v>14958</v>
      </c>
      <c r="B2069" s="89" t="s">
        <v>14526</v>
      </c>
      <c r="C2069" s="90" t="s">
        <v>14959</v>
      </c>
      <c r="D2069" s="90" t="s">
        <v>14960</v>
      </c>
      <c r="E2069" s="90" t="s">
        <v>3361</v>
      </c>
      <c r="F2069" s="90" t="s">
        <v>7410</v>
      </c>
      <c r="G2069" s="90" t="s">
        <v>7402</v>
      </c>
      <c r="H2069" s="91" t="s">
        <v>7411</v>
      </c>
      <c r="I2069" s="91" t="str">
        <f>+IFERROR(VLOOKUP($H2069,'[2]NHÂN VIÊN'!$B:$C,2,0),"")</f>
        <v>Nguyễn Văn Vinh</v>
      </c>
      <c r="J2069" s="91" t="str">
        <f t="shared" si="36"/>
        <v>SE</v>
      </c>
      <c r="K2069" s="91" t="s">
        <v>598</v>
      </c>
      <c r="L2069" s="91" t="s">
        <v>598</v>
      </c>
      <c r="M2069" s="91" t="str">
        <f>+IFERROR(VLOOKUP($K2069,'[2]NHÂN VIÊN'!$H:$I,2,0),"")</f>
        <v>Dương Thị Kim Hồng</v>
      </c>
      <c r="N2069" s="92" t="s">
        <v>1837</v>
      </c>
      <c r="O2069" s="82"/>
    </row>
    <row r="2070" spans="1:15" hidden="1" x14ac:dyDescent="0.25">
      <c r="A2070" s="90" t="s">
        <v>14961</v>
      </c>
      <c r="B2070" s="89" t="s">
        <v>14526</v>
      </c>
      <c r="C2070" s="90" t="s">
        <v>14962</v>
      </c>
      <c r="D2070" s="90" t="s">
        <v>14963</v>
      </c>
      <c r="E2070" s="90" t="s">
        <v>3361</v>
      </c>
      <c r="F2070" s="90" t="s">
        <v>9474</v>
      </c>
      <c r="G2070" s="90" t="s">
        <v>7402</v>
      </c>
      <c r="H2070" s="91" t="s">
        <v>7411</v>
      </c>
      <c r="I2070" s="91" t="str">
        <f>+IFERROR(VLOOKUP($H2070,'[2]NHÂN VIÊN'!$B:$C,2,0),"")</f>
        <v>Nguyễn Văn Vinh</v>
      </c>
      <c r="J2070" s="91" t="str">
        <f t="shared" si="36"/>
        <v>SE</v>
      </c>
      <c r="K2070" s="91" t="s">
        <v>598</v>
      </c>
      <c r="L2070" s="91" t="s">
        <v>598</v>
      </c>
      <c r="M2070" s="91" t="str">
        <f>+IFERROR(VLOOKUP($K2070,'[2]NHÂN VIÊN'!$H:$I,2,0),"")</f>
        <v>Dương Thị Kim Hồng</v>
      </c>
      <c r="N2070" s="92" t="s">
        <v>1837</v>
      </c>
      <c r="O2070" s="82"/>
    </row>
    <row r="2071" spans="1:15" hidden="1" x14ac:dyDescent="0.25">
      <c r="A2071" s="90" t="s">
        <v>14964</v>
      </c>
      <c r="B2071" s="89" t="s">
        <v>14526</v>
      </c>
      <c r="C2071" s="90" t="s">
        <v>14965</v>
      </c>
      <c r="D2071" s="90" t="s">
        <v>14966</v>
      </c>
      <c r="E2071" s="90" t="s">
        <v>3361</v>
      </c>
      <c r="F2071" s="90" t="s">
        <v>7442</v>
      </c>
      <c r="G2071" s="90" t="s">
        <v>7402</v>
      </c>
      <c r="H2071" s="91" t="s">
        <v>7403</v>
      </c>
      <c r="I2071" s="91" t="str">
        <f>+IFERROR(VLOOKUP($H2071,'[2]NHÂN VIÊN'!$B:$C,2,0),"")</f>
        <v>Hứa Thị Ngọc Thơ</v>
      </c>
      <c r="J2071" s="91" t="str">
        <f t="shared" si="36"/>
        <v>SE</v>
      </c>
      <c r="K2071" s="91" t="s">
        <v>598</v>
      </c>
      <c r="L2071" s="91" t="s">
        <v>598</v>
      </c>
      <c r="M2071" s="91" t="str">
        <f>+IFERROR(VLOOKUP($K2071,'[2]NHÂN VIÊN'!$H:$I,2,0),"")</f>
        <v>Dương Thị Kim Hồng</v>
      </c>
      <c r="N2071" s="92" t="s">
        <v>1837</v>
      </c>
      <c r="O2071" s="82"/>
    </row>
    <row r="2072" spans="1:15" hidden="1" x14ac:dyDescent="0.25">
      <c r="A2072" s="90" t="s">
        <v>14967</v>
      </c>
      <c r="B2072" s="89" t="s">
        <v>14526</v>
      </c>
      <c r="C2072" s="90" t="s">
        <v>14968</v>
      </c>
      <c r="D2072" s="90" t="s">
        <v>14969</v>
      </c>
      <c r="E2072" s="90" t="s">
        <v>3361</v>
      </c>
      <c r="F2072" s="90" t="s">
        <v>7410</v>
      </c>
      <c r="G2072" s="90" t="s">
        <v>7402</v>
      </c>
      <c r="H2072" s="91" t="s">
        <v>7411</v>
      </c>
      <c r="I2072" s="91" t="str">
        <f>+IFERROR(VLOOKUP($H2072,'[2]NHÂN VIÊN'!$B:$C,2,0),"")</f>
        <v>Nguyễn Văn Vinh</v>
      </c>
      <c r="J2072" s="91" t="str">
        <f t="shared" si="36"/>
        <v>SE</v>
      </c>
      <c r="K2072" s="91" t="s">
        <v>598</v>
      </c>
      <c r="L2072" s="91" t="s">
        <v>598</v>
      </c>
      <c r="M2072" s="91" t="str">
        <f>+IFERROR(VLOOKUP($K2072,'[2]NHÂN VIÊN'!$H:$I,2,0),"")</f>
        <v>Dương Thị Kim Hồng</v>
      </c>
      <c r="N2072" s="92" t="s">
        <v>1837</v>
      </c>
      <c r="O2072" s="82"/>
    </row>
    <row r="2073" spans="1:15" hidden="1" x14ac:dyDescent="0.25">
      <c r="A2073" s="90" t="s">
        <v>14970</v>
      </c>
      <c r="B2073" s="89" t="s">
        <v>14526</v>
      </c>
      <c r="C2073" s="90" t="s">
        <v>14971</v>
      </c>
      <c r="D2073" s="90" t="s">
        <v>14972</v>
      </c>
      <c r="E2073" s="90" t="s">
        <v>3361</v>
      </c>
      <c r="F2073" s="90" t="s">
        <v>7410</v>
      </c>
      <c r="G2073" s="90" t="s">
        <v>7402</v>
      </c>
      <c r="H2073" s="91" t="s">
        <v>7411</v>
      </c>
      <c r="I2073" s="91" t="str">
        <f>+IFERROR(VLOOKUP($H2073,'[2]NHÂN VIÊN'!$B:$C,2,0),"")</f>
        <v>Nguyễn Văn Vinh</v>
      </c>
      <c r="J2073" s="91" t="str">
        <f t="shared" si="36"/>
        <v>SE</v>
      </c>
      <c r="K2073" s="91" t="s">
        <v>598</v>
      </c>
      <c r="L2073" s="91" t="s">
        <v>598</v>
      </c>
      <c r="M2073" s="91" t="str">
        <f>+IFERROR(VLOOKUP($K2073,'[2]NHÂN VIÊN'!$H:$I,2,0),"")</f>
        <v>Dương Thị Kim Hồng</v>
      </c>
      <c r="N2073" s="92" t="s">
        <v>1837</v>
      </c>
      <c r="O2073" s="82"/>
    </row>
    <row r="2074" spans="1:15" hidden="1" x14ac:dyDescent="0.25">
      <c r="A2074" s="90" t="s">
        <v>14973</v>
      </c>
      <c r="B2074" s="89" t="s">
        <v>14526</v>
      </c>
      <c r="C2074" s="90" t="s">
        <v>14974</v>
      </c>
      <c r="D2074" s="90" t="s">
        <v>14975</v>
      </c>
      <c r="E2074" s="90" t="s">
        <v>3361</v>
      </c>
      <c r="F2074" s="90" t="s">
        <v>7938</v>
      </c>
      <c r="G2074" s="90" t="s">
        <v>7402</v>
      </c>
      <c r="H2074" s="91" t="s">
        <v>7436</v>
      </c>
      <c r="I2074" s="91" t="str">
        <f>+IFERROR(VLOOKUP($H2074,'[2]NHÂN VIÊN'!$B:$C,2,0),"")</f>
        <v>Nguyễn Quốc Thái</v>
      </c>
      <c r="J2074" s="91" t="str">
        <f t="shared" si="36"/>
        <v>SE</v>
      </c>
      <c r="K2074" s="91" t="s">
        <v>598</v>
      </c>
      <c r="L2074" s="91" t="s">
        <v>598</v>
      </c>
      <c r="M2074" s="91" t="str">
        <f>+IFERROR(VLOOKUP($K2074,'[2]NHÂN VIÊN'!$H:$I,2,0),"")</f>
        <v>Dương Thị Kim Hồng</v>
      </c>
      <c r="N2074" s="92" t="s">
        <v>1837</v>
      </c>
      <c r="O2074" s="82"/>
    </row>
    <row r="2075" spans="1:15" hidden="1" x14ac:dyDescent="0.25">
      <c r="A2075" s="90" t="s">
        <v>14976</v>
      </c>
      <c r="B2075" s="89" t="s">
        <v>14526</v>
      </c>
      <c r="C2075" s="90" t="s">
        <v>14977</v>
      </c>
      <c r="D2075" s="90" t="s">
        <v>14978</v>
      </c>
      <c r="E2075" s="90" t="s">
        <v>3361</v>
      </c>
      <c r="F2075" s="90" t="s">
        <v>7410</v>
      </c>
      <c r="G2075" s="90" t="s">
        <v>7402</v>
      </c>
      <c r="H2075" s="91" t="s">
        <v>7411</v>
      </c>
      <c r="I2075" s="91" t="str">
        <f>+IFERROR(VLOOKUP($H2075,'[2]NHÂN VIÊN'!$B:$C,2,0),"")</f>
        <v>Nguyễn Văn Vinh</v>
      </c>
      <c r="J2075" s="91" t="str">
        <f t="shared" si="36"/>
        <v>SE</v>
      </c>
      <c r="K2075" s="91" t="s">
        <v>598</v>
      </c>
      <c r="L2075" s="91" t="s">
        <v>598</v>
      </c>
      <c r="M2075" s="91" t="str">
        <f>+IFERROR(VLOOKUP($K2075,'[2]NHÂN VIÊN'!$H:$I,2,0),"")</f>
        <v>Dương Thị Kim Hồng</v>
      </c>
      <c r="N2075" s="92" t="s">
        <v>1837</v>
      </c>
      <c r="O2075" s="82"/>
    </row>
    <row r="2076" spans="1:15" hidden="1" x14ac:dyDescent="0.25">
      <c r="A2076" s="90" t="s">
        <v>14979</v>
      </c>
      <c r="B2076" s="89" t="s">
        <v>14526</v>
      </c>
      <c r="C2076" s="90" t="s">
        <v>14980</v>
      </c>
      <c r="D2076" s="90" t="s">
        <v>14981</v>
      </c>
      <c r="E2076" s="90" t="s">
        <v>3361</v>
      </c>
      <c r="F2076" s="90" t="s">
        <v>7442</v>
      </c>
      <c r="G2076" s="90" t="s">
        <v>7402</v>
      </c>
      <c r="H2076" s="91" t="s">
        <v>7403</v>
      </c>
      <c r="I2076" s="91" t="str">
        <f>+IFERROR(VLOOKUP($H2076,'[2]NHÂN VIÊN'!$B:$C,2,0),"")</f>
        <v>Hứa Thị Ngọc Thơ</v>
      </c>
      <c r="J2076" s="91" t="str">
        <f t="shared" si="36"/>
        <v>SE</v>
      </c>
      <c r="K2076" s="91" t="s">
        <v>598</v>
      </c>
      <c r="L2076" s="91" t="s">
        <v>598</v>
      </c>
      <c r="M2076" s="91" t="str">
        <f>+IFERROR(VLOOKUP($K2076,'[2]NHÂN VIÊN'!$H:$I,2,0),"")</f>
        <v>Dương Thị Kim Hồng</v>
      </c>
      <c r="N2076" s="92"/>
      <c r="O2076" s="82"/>
    </row>
    <row r="2077" spans="1:15" hidden="1" x14ac:dyDescent="0.25">
      <c r="A2077" s="90" t="s">
        <v>14982</v>
      </c>
      <c r="B2077" s="89" t="s">
        <v>14526</v>
      </c>
      <c r="C2077" s="90" t="s">
        <v>14983</v>
      </c>
      <c r="D2077" s="90" t="s">
        <v>14984</v>
      </c>
      <c r="E2077" s="90" t="s">
        <v>3361</v>
      </c>
      <c r="F2077" s="90" t="s">
        <v>7410</v>
      </c>
      <c r="G2077" s="90" t="s">
        <v>7402</v>
      </c>
      <c r="H2077" s="91" t="s">
        <v>7411</v>
      </c>
      <c r="I2077" s="91" t="str">
        <f>+IFERROR(VLOOKUP($H2077,'[2]NHÂN VIÊN'!$B:$C,2,0),"")</f>
        <v>Nguyễn Văn Vinh</v>
      </c>
      <c r="J2077" s="91" t="str">
        <f t="shared" si="36"/>
        <v>SE</v>
      </c>
      <c r="K2077" s="91" t="s">
        <v>598</v>
      </c>
      <c r="L2077" s="91" t="s">
        <v>598</v>
      </c>
      <c r="M2077" s="91" t="str">
        <f>+IFERROR(VLOOKUP($K2077,'[2]NHÂN VIÊN'!$H:$I,2,0),"")</f>
        <v>Dương Thị Kim Hồng</v>
      </c>
      <c r="N2077" s="92"/>
      <c r="O2077" s="82"/>
    </row>
    <row r="2078" spans="1:15" hidden="1" x14ac:dyDescent="0.25">
      <c r="A2078" s="90" t="s">
        <v>14985</v>
      </c>
      <c r="B2078" s="89" t="s">
        <v>14526</v>
      </c>
      <c r="C2078" s="90" t="s">
        <v>14986</v>
      </c>
      <c r="D2078" s="90" t="s">
        <v>14987</v>
      </c>
      <c r="E2078" s="90" t="s">
        <v>3361</v>
      </c>
      <c r="F2078" s="90" t="s">
        <v>7410</v>
      </c>
      <c r="G2078" s="90" t="s">
        <v>7402</v>
      </c>
      <c r="H2078" s="91" t="s">
        <v>7411</v>
      </c>
      <c r="I2078" s="91" t="str">
        <f>+IFERROR(VLOOKUP($H2078,'[2]NHÂN VIÊN'!$B:$C,2,0),"")</f>
        <v>Nguyễn Văn Vinh</v>
      </c>
      <c r="J2078" s="91" t="str">
        <f t="shared" si="36"/>
        <v>SE</v>
      </c>
      <c r="K2078" s="91" t="s">
        <v>598</v>
      </c>
      <c r="L2078" s="91" t="s">
        <v>598</v>
      </c>
      <c r="M2078" s="91" t="str">
        <f>+IFERROR(VLOOKUP($K2078,'[2]NHÂN VIÊN'!$H:$I,2,0),"")</f>
        <v>Dương Thị Kim Hồng</v>
      </c>
      <c r="N2078" s="92"/>
      <c r="O2078" s="82"/>
    </row>
    <row r="2079" spans="1:15" hidden="1" x14ac:dyDescent="0.25">
      <c r="A2079" s="90" t="s">
        <v>14988</v>
      </c>
      <c r="B2079" s="89" t="s">
        <v>14526</v>
      </c>
      <c r="C2079" s="90" t="s">
        <v>14989</v>
      </c>
      <c r="D2079" s="90" t="s">
        <v>14990</v>
      </c>
      <c r="E2079" s="90" t="s">
        <v>3361</v>
      </c>
      <c r="F2079" s="90" t="s">
        <v>7442</v>
      </c>
      <c r="G2079" s="90" t="s">
        <v>7402</v>
      </c>
      <c r="H2079" s="91" t="s">
        <v>7403</v>
      </c>
      <c r="I2079" s="91" t="str">
        <f>+IFERROR(VLOOKUP($H2079,'[2]NHÂN VIÊN'!$B:$C,2,0),"")</f>
        <v>Hứa Thị Ngọc Thơ</v>
      </c>
      <c r="J2079" s="91" t="str">
        <f t="shared" si="36"/>
        <v>SE</v>
      </c>
      <c r="K2079" s="91" t="s">
        <v>598</v>
      </c>
      <c r="L2079" s="91" t="s">
        <v>598</v>
      </c>
      <c r="M2079" s="91" t="str">
        <f>+IFERROR(VLOOKUP($K2079,'[2]NHÂN VIÊN'!$H:$I,2,0),"")</f>
        <v>Dương Thị Kim Hồng</v>
      </c>
      <c r="N2079" s="92" t="s">
        <v>1837</v>
      </c>
      <c r="O2079" s="82"/>
    </row>
    <row r="2080" spans="1:15" hidden="1" x14ac:dyDescent="0.25">
      <c r="A2080" s="90" t="s">
        <v>14991</v>
      </c>
      <c r="B2080" s="89" t="s">
        <v>14526</v>
      </c>
      <c r="C2080" s="90" t="s">
        <v>14992</v>
      </c>
      <c r="D2080" s="90" t="s">
        <v>14993</v>
      </c>
      <c r="E2080" s="90" t="s">
        <v>3361</v>
      </c>
      <c r="F2080" s="90" t="s">
        <v>7490</v>
      </c>
      <c r="G2080" s="90" t="s">
        <v>7402</v>
      </c>
      <c r="H2080" s="91" t="s">
        <v>7418</v>
      </c>
      <c r="I2080" s="91" t="str">
        <f>+IFERROR(VLOOKUP($H2080,'[2]NHÂN VIÊN'!$B:$C,2,0),"")</f>
        <v>Trần Hạo Nhị</v>
      </c>
      <c r="J2080" s="91" t="str">
        <f t="shared" si="36"/>
        <v>SE</v>
      </c>
      <c r="K2080" s="91" t="s">
        <v>598</v>
      </c>
      <c r="L2080" s="91" t="s">
        <v>598</v>
      </c>
      <c r="M2080" s="91" t="str">
        <f>+IFERROR(VLOOKUP($K2080,'[2]NHÂN VIÊN'!$H:$I,2,0),"")</f>
        <v>Dương Thị Kim Hồng</v>
      </c>
      <c r="N2080" s="92" t="s">
        <v>1837</v>
      </c>
      <c r="O2080" s="82"/>
    </row>
    <row r="2081" spans="1:15" hidden="1" x14ac:dyDescent="0.25">
      <c r="A2081" s="90" t="s">
        <v>14994</v>
      </c>
      <c r="B2081" s="89" t="s">
        <v>14526</v>
      </c>
      <c r="C2081" s="90" t="s">
        <v>14995</v>
      </c>
      <c r="D2081" s="90" t="s">
        <v>14996</v>
      </c>
      <c r="E2081" s="90" t="s">
        <v>3361</v>
      </c>
      <c r="F2081" s="90" t="s">
        <v>7424</v>
      </c>
      <c r="G2081" s="90" t="s">
        <v>7424</v>
      </c>
      <c r="H2081" s="91" t="s">
        <v>7425</v>
      </c>
      <c r="I2081" s="91" t="str">
        <f>+IFERROR(VLOOKUP($H2081,'[2]NHÂN VIÊN'!$B:$C,2,0),"")</f>
        <v>Trần Cao Hoàng Tâm</v>
      </c>
      <c r="J2081" s="91" t="str">
        <f t="shared" si="36"/>
        <v>SE</v>
      </c>
      <c r="K2081" s="91" t="s">
        <v>598</v>
      </c>
      <c r="L2081" s="91" t="s">
        <v>598</v>
      </c>
      <c r="M2081" s="91" t="str">
        <f>+IFERROR(VLOOKUP($K2081,'[2]NHÂN VIÊN'!$H:$I,2,0),"")</f>
        <v>Dương Thị Kim Hồng</v>
      </c>
      <c r="N2081" s="92" t="s">
        <v>1837</v>
      </c>
      <c r="O2081" s="82"/>
    </row>
    <row r="2082" spans="1:15" hidden="1" x14ac:dyDescent="0.25">
      <c r="A2082" s="90" t="s">
        <v>14997</v>
      </c>
      <c r="B2082" s="89" t="s">
        <v>14526</v>
      </c>
      <c r="C2082" s="90" t="s">
        <v>14998</v>
      </c>
      <c r="D2082" s="90" t="s">
        <v>14999</v>
      </c>
      <c r="E2082" s="90" t="s">
        <v>3361</v>
      </c>
      <c r="F2082" s="90" t="s">
        <v>7430</v>
      </c>
      <c r="G2082" s="90" t="s">
        <v>7402</v>
      </c>
      <c r="H2082" s="91" t="s">
        <v>7411</v>
      </c>
      <c r="I2082" s="91" t="str">
        <f>+IFERROR(VLOOKUP($H2082,'[2]NHÂN VIÊN'!$B:$C,2,0),"")</f>
        <v>Nguyễn Văn Vinh</v>
      </c>
      <c r="J2082" s="91" t="str">
        <f t="shared" si="36"/>
        <v>SE</v>
      </c>
      <c r="K2082" s="91" t="s">
        <v>598</v>
      </c>
      <c r="L2082" s="91" t="s">
        <v>598</v>
      </c>
      <c r="M2082" s="91" t="str">
        <f>+IFERROR(VLOOKUP($K2082,'[2]NHÂN VIÊN'!$H:$I,2,0),"")</f>
        <v>Dương Thị Kim Hồng</v>
      </c>
      <c r="N2082" s="92" t="s">
        <v>1837</v>
      </c>
      <c r="O2082" s="82"/>
    </row>
    <row r="2083" spans="1:15" hidden="1" x14ac:dyDescent="0.25">
      <c r="A2083" s="90" t="s">
        <v>15000</v>
      </c>
      <c r="B2083" s="89" t="s">
        <v>14526</v>
      </c>
      <c r="C2083" s="90" t="s">
        <v>15001</v>
      </c>
      <c r="D2083" s="90" t="s">
        <v>15002</v>
      </c>
      <c r="E2083" s="90" t="s">
        <v>3361</v>
      </c>
      <c r="F2083" s="90" t="s">
        <v>7925</v>
      </c>
      <c r="G2083" s="90" t="s">
        <v>7402</v>
      </c>
      <c r="H2083" s="91" t="s">
        <v>7418</v>
      </c>
      <c r="I2083" s="91" t="str">
        <f>+IFERROR(VLOOKUP($H2083,'[2]NHÂN VIÊN'!$B:$C,2,0),"")</f>
        <v>Trần Hạo Nhị</v>
      </c>
      <c r="J2083" s="91" t="str">
        <f t="shared" si="36"/>
        <v>SE</v>
      </c>
      <c r="K2083" s="91" t="s">
        <v>598</v>
      </c>
      <c r="L2083" s="91" t="s">
        <v>598</v>
      </c>
      <c r="M2083" s="91" t="str">
        <f>+IFERROR(VLOOKUP($K2083,'[2]NHÂN VIÊN'!$H:$I,2,0),"")</f>
        <v>Dương Thị Kim Hồng</v>
      </c>
      <c r="N2083" s="92" t="s">
        <v>1837</v>
      </c>
      <c r="O2083" s="82"/>
    </row>
    <row r="2084" spans="1:15" hidden="1" x14ac:dyDescent="0.25">
      <c r="A2084" s="90" t="s">
        <v>15003</v>
      </c>
      <c r="B2084" s="89" t="s">
        <v>14526</v>
      </c>
      <c r="C2084" s="90" t="s">
        <v>15004</v>
      </c>
      <c r="D2084" s="90" t="s">
        <v>15005</v>
      </c>
      <c r="E2084" s="90" t="s">
        <v>3361</v>
      </c>
      <c r="F2084" s="90" t="s">
        <v>7649</v>
      </c>
      <c r="G2084" s="90" t="s">
        <v>7649</v>
      </c>
      <c r="H2084" s="91" t="s">
        <v>1837</v>
      </c>
      <c r="I2084" s="91" t="str">
        <f>+IFERROR(VLOOKUP($H2084,'[2]NHÂN VIÊN'!$B:$C,2,0),"")</f>
        <v/>
      </c>
      <c r="J2084" s="91" t="str">
        <f t="shared" si="36"/>
        <v>SE</v>
      </c>
      <c r="K2084" s="91" t="s">
        <v>598</v>
      </c>
      <c r="L2084" s="91" t="s">
        <v>598</v>
      </c>
      <c r="M2084" s="91" t="str">
        <f>+IFERROR(VLOOKUP($K2084,'[2]NHÂN VIÊN'!$H:$I,2,0),"")</f>
        <v>Dương Thị Kim Hồng</v>
      </c>
      <c r="N2084" s="92" t="s">
        <v>1837</v>
      </c>
      <c r="O2084" s="82"/>
    </row>
    <row r="2085" spans="1:15" hidden="1" x14ac:dyDescent="0.25">
      <c r="A2085" s="90" t="s">
        <v>15006</v>
      </c>
      <c r="B2085" s="89" t="s">
        <v>14526</v>
      </c>
      <c r="C2085" s="90" t="s">
        <v>15007</v>
      </c>
      <c r="D2085" s="90" t="s">
        <v>15008</v>
      </c>
      <c r="E2085" s="90" t="s">
        <v>3361</v>
      </c>
      <c r="F2085" s="90" t="s">
        <v>7424</v>
      </c>
      <c r="G2085" s="90" t="s">
        <v>7424</v>
      </c>
      <c r="H2085" s="91" t="s">
        <v>7425</v>
      </c>
      <c r="I2085" s="91" t="str">
        <f>+IFERROR(VLOOKUP($H2085,'[2]NHÂN VIÊN'!$B:$C,2,0),"")</f>
        <v>Trần Cao Hoàng Tâm</v>
      </c>
      <c r="J2085" s="91" t="str">
        <f t="shared" si="36"/>
        <v>SE</v>
      </c>
      <c r="K2085" s="91" t="s">
        <v>598</v>
      </c>
      <c r="L2085" s="91" t="s">
        <v>598</v>
      </c>
      <c r="M2085" s="91" t="str">
        <f>+IFERROR(VLOOKUP($K2085,'[2]NHÂN VIÊN'!$H:$I,2,0),"")</f>
        <v>Dương Thị Kim Hồng</v>
      </c>
      <c r="N2085" s="92" t="s">
        <v>1837</v>
      </c>
      <c r="O2085" s="82"/>
    </row>
    <row r="2086" spans="1:15" hidden="1" x14ac:dyDescent="0.25">
      <c r="A2086" s="90" t="s">
        <v>15009</v>
      </c>
      <c r="B2086" s="89" t="s">
        <v>14526</v>
      </c>
      <c r="C2086" s="90" t="s">
        <v>15010</v>
      </c>
      <c r="D2086" s="90" t="s">
        <v>15011</v>
      </c>
      <c r="E2086" s="90" t="s">
        <v>3361</v>
      </c>
      <c r="F2086" s="90" t="s">
        <v>7424</v>
      </c>
      <c r="G2086" s="90" t="s">
        <v>7424</v>
      </c>
      <c r="H2086" s="91" t="s">
        <v>7425</v>
      </c>
      <c r="I2086" s="91" t="str">
        <f>+IFERROR(VLOOKUP($H2086,'[2]NHÂN VIÊN'!$B:$C,2,0),"")</f>
        <v>Trần Cao Hoàng Tâm</v>
      </c>
      <c r="J2086" s="91" t="str">
        <f t="shared" si="36"/>
        <v>SE</v>
      </c>
      <c r="K2086" s="91" t="s">
        <v>598</v>
      </c>
      <c r="L2086" s="91" t="s">
        <v>598</v>
      </c>
      <c r="M2086" s="91" t="str">
        <f>+IFERROR(VLOOKUP($K2086,'[2]NHÂN VIÊN'!$H:$I,2,0),"")</f>
        <v>Dương Thị Kim Hồng</v>
      </c>
      <c r="N2086" s="92" t="s">
        <v>1837</v>
      </c>
      <c r="O2086" s="82"/>
    </row>
    <row r="2087" spans="1:15" hidden="1" x14ac:dyDescent="0.25">
      <c r="A2087" s="90" t="s">
        <v>15012</v>
      </c>
      <c r="B2087" s="89" t="s">
        <v>14526</v>
      </c>
      <c r="C2087" s="90" t="s">
        <v>15013</v>
      </c>
      <c r="D2087" s="90" t="s">
        <v>15014</v>
      </c>
      <c r="E2087" s="90" t="s">
        <v>3361</v>
      </c>
      <c r="F2087" s="90" t="s">
        <v>7424</v>
      </c>
      <c r="G2087" s="90" t="s">
        <v>7424</v>
      </c>
      <c r="H2087" s="91" t="s">
        <v>7425</v>
      </c>
      <c r="I2087" s="91" t="str">
        <f>+IFERROR(VLOOKUP($H2087,'[2]NHÂN VIÊN'!$B:$C,2,0),"")</f>
        <v>Trần Cao Hoàng Tâm</v>
      </c>
      <c r="J2087" s="91" t="str">
        <f t="shared" si="36"/>
        <v>SE</v>
      </c>
      <c r="K2087" s="91" t="s">
        <v>598</v>
      </c>
      <c r="L2087" s="91" t="s">
        <v>598</v>
      </c>
      <c r="M2087" s="91" t="str">
        <f>+IFERROR(VLOOKUP($K2087,'[2]NHÂN VIÊN'!$H:$I,2,0),"")</f>
        <v>Dương Thị Kim Hồng</v>
      </c>
      <c r="N2087" s="92" t="s">
        <v>1837</v>
      </c>
      <c r="O2087" s="82"/>
    </row>
    <row r="2088" spans="1:15" hidden="1" x14ac:dyDescent="0.25">
      <c r="A2088" s="90" t="s">
        <v>15015</v>
      </c>
      <c r="B2088" s="89" t="s">
        <v>14526</v>
      </c>
      <c r="C2088" s="90" t="s">
        <v>15016</v>
      </c>
      <c r="D2088" s="90" t="s">
        <v>15017</v>
      </c>
      <c r="E2088" s="90" t="s">
        <v>3361</v>
      </c>
      <c r="F2088" s="90" t="s">
        <v>7424</v>
      </c>
      <c r="G2088" s="90" t="s">
        <v>7424</v>
      </c>
      <c r="H2088" s="91" t="s">
        <v>7425</v>
      </c>
      <c r="I2088" s="91" t="str">
        <f>+IFERROR(VLOOKUP($H2088,'[2]NHÂN VIÊN'!$B:$C,2,0),"")</f>
        <v>Trần Cao Hoàng Tâm</v>
      </c>
      <c r="J2088" s="91" t="str">
        <f t="shared" si="36"/>
        <v>SE</v>
      </c>
      <c r="K2088" s="91" t="s">
        <v>598</v>
      </c>
      <c r="L2088" s="91" t="s">
        <v>598</v>
      </c>
      <c r="M2088" s="91" t="str">
        <f>+IFERROR(VLOOKUP($K2088,'[2]NHÂN VIÊN'!$H:$I,2,0),"")</f>
        <v>Dương Thị Kim Hồng</v>
      </c>
      <c r="N2088" s="92" t="s">
        <v>1837</v>
      </c>
      <c r="O2088" s="82"/>
    </row>
    <row r="2089" spans="1:15" hidden="1" x14ac:dyDescent="0.25">
      <c r="A2089" s="90" t="s">
        <v>15019</v>
      </c>
      <c r="B2089" s="89" t="s">
        <v>15018</v>
      </c>
      <c r="C2089" s="90" t="s">
        <v>15020</v>
      </c>
      <c r="D2089" s="90" t="s">
        <v>15021</v>
      </c>
      <c r="E2089" s="90" t="s">
        <v>3361</v>
      </c>
      <c r="F2089" s="90" t="s">
        <v>7442</v>
      </c>
      <c r="G2089" s="90" t="s">
        <v>7402</v>
      </c>
      <c r="H2089" s="91" t="s">
        <v>7403</v>
      </c>
      <c r="I2089" s="91" t="str">
        <f>+IFERROR(VLOOKUP($H2089,'[2]NHÂN VIÊN'!$B:$C,2,0),"")</f>
        <v>Hứa Thị Ngọc Thơ</v>
      </c>
      <c r="J2089" s="91" t="str">
        <f t="shared" si="36"/>
        <v>SM</v>
      </c>
      <c r="K2089" s="91" t="s">
        <v>15022</v>
      </c>
      <c r="L2089" s="91" t="s">
        <v>15022</v>
      </c>
      <c r="M2089" s="91" t="str">
        <f>+IFERROR(VLOOKUP($K2089,'[2]NHÂN VIÊN'!$H:$I,2,0),"")</f>
        <v>Dương Thị Kim Hồng</v>
      </c>
      <c r="N2089" s="92" t="s">
        <v>1837</v>
      </c>
      <c r="O2089" s="82"/>
    </row>
    <row r="2090" spans="1:15" hidden="1" x14ac:dyDescent="0.25">
      <c r="A2090" s="90" t="s">
        <v>15024</v>
      </c>
      <c r="B2090" s="89" t="s">
        <v>15023</v>
      </c>
      <c r="C2090" s="90" t="s">
        <v>15025</v>
      </c>
      <c r="D2090" s="90" t="s">
        <v>15026</v>
      </c>
      <c r="E2090" s="90" t="s">
        <v>3361</v>
      </c>
      <c r="F2090" s="90" t="s">
        <v>7442</v>
      </c>
      <c r="G2090" s="90" t="s">
        <v>7402</v>
      </c>
      <c r="H2090" s="91" t="s">
        <v>7403</v>
      </c>
      <c r="I2090" s="91" t="str">
        <f>+IFERROR(VLOOKUP($H2090,'[2]NHÂN VIÊN'!$B:$C,2,0),"")</f>
        <v>Hứa Thị Ngọc Thơ</v>
      </c>
      <c r="J2090" s="91" t="str">
        <f t="shared" si="36"/>
        <v>SM</v>
      </c>
      <c r="K2090" s="91" t="s">
        <v>15022</v>
      </c>
      <c r="L2090" s="91" t="s">
        <v>15022</v>
      </c>
      <c r="M2090" s="91" t="str">
        <f>+IFERROR(VLOOKUP($K2090,'[2]NHÂN VIÊN'!$H:$I,2,0),"")</f>
        <v>Dương Thị Kim Hồng</v>
      </c>
      <c r="N2090" s="92" t="s">
        <v>1837</v>
      </c>
      <c r="O2090" s="82"/>
    </row>
    <row r="2091" spans="1:15" hidden="1" x14ac:dyDescent="0.25">
      <c r="A2091" s="87" t="s">
        <v>7160</v>
      </c>
      <c r="B2091" s="86" t="s">
        <v>15027</v>
      </c>
      <c r="C2091" s="87" t="s">
        <v>15028</v>
      </c>
      <c r="D2091" s="87" t="s">
        <v>15029</v>
      </c>
      <c r="E2091" s="87" t="s">
        <v>3361</v>
      </c>
      <c r="F2091" s="87" t="s">
        <v>7513</v>
      </c>
      <c r="G2091" s="87" t="s">
        <v>7402</v>
      </c>
      <c r="H2091" s="87" t="s">
        <v>7418</v>
      </c>
      <c r="I2091" s="87" t="str">
        <f>+IFERROR(VLOOKUP($H2091,'[2]NHÂN VIÊN'!$B:$C,2,0),"")</f>
        <v>Trần Hạo Nhị</v>
      </c>
      <c r="J2091" s="87" t="str">
        <f t="shared" si="36"/>
        <v>SO</v>
      </c>
      <c r="K2091" s="87" t="s">
        <v>15030</v>
      </c>
      <c r="L2091" s="87" t="s">
        <v>15030</v>
      </c>
      <c r="M2091" s="87" t="str">
        <f>+IFERROR(VLOOKUP($K2091,'[2]NHÂN VIÊN'!$H:$I,2,0),"")</f>
        <v>Dương Thị Kim Hồng</v>
      </c>
      <c r="N2091" s="88" t="s">
        <v>7437</v>
      </c>
      <c r="O2091" s="82"/>
    </row>
    <row r="2092" spans="1:15" hidden="1" x14ac:dyDescent="0.25">
      <c r="A2092" s="87" t="s">
        <v>15032</v>
      </c>
      <c r="B2092" s="86" t="s">
        <v>15031</v>
      </c>
      <c r="C2092" s="87" t="s">
        <v>15033</v>
      </c>
      <c r="D2092" s="87" t="s">
        <v>15034</v>
      </c>
      <c r="E2092" s="87" t="s">
        <v>3361</v>
      </c>
      <c r="F2092" s="87" t="s">
        <v>7435</v>
      </c>
      <c r="G2092" s="87" t="s">
        <v>7402</v>
      </c>
      <c r="H2092" s="87" t="s">
        <v>7436</v>
      </c>
      <c r="I2092" s="87" t="str">
        <f>+IFERROR(VLOOKUP($H2092,'[2]NHÂN VIÊN'!$B:$C,2,0),"")</f>
        <v>Nguyễn Quốc Thái</v>
      </c>
      <c r="J2092" s="87" t="str">
        <f t="shared" si="36"/>
        <v>SO</v>
      </c>
      <c r="K2092" s="87" t="s">
        <v>15030</v>
      </c>
      <c r="L2092" s="87" t="s">
        <v>15030</v>
      </c>
      <c r="M2092" s="87" t="str">
        <f>+IFERROR(VLOOKUP($K2092,'[2]NHÂN VIÊN'!$H:$I,2,0),"")</f>
        <v>Dương Thị Kim Hồng</v>
      </c>
      <c r="N2092" s="88" t="s">
        <v>7437</v>
      </c>
      <c r="O2092" s="82"/>
    </row>
    <row r="2093" spans="1:15" hidden="1" x14ac:dyDescent="0.25">
      <c r="A2093" s="90" t="s">
        <v>15036</v>
      </c>
      <c r="B2093" s="89" t="s">
        <v>15035</v>
      </c>
      <c r="C2093" s="90" t="s">
        <v>15037</v>
      </c>
      <c r="D2093" s="90" t="s">
        <v>15038</v>
      </c>
      <c r="E2093" s="90" t="s">
        <v>3361</v>
      </c>
      <c r="F2093" s="90"/>
      <c r="G2093" s="90" t="s">
        <v>7402</v>
      </c>
      <c r="H2093" s="91" t="s">
        <v>3874</v>
      </c>
      <c r="I2093" s="91" t="str">
        <f>+IFERROR(VLOOKUP($H2093,'[2]NHÂN VIÊN'!$B:$C,2,0),"")</f>
        <v>Trần Bảo Trâm</v>
      </c>
      <c r="J2093" s="91" t="str">
        <f t="shared" si="36"/>
        <v>Ti</v>
      </c>
      <c r="K2093" s="91" t="s">
        <v>15039</v>
      </c>
      <c r="L2093" s="91" t="s">
        <v>15039</v>
      </c>
      <c r="M2093" s="91" t="str">
        <f>+IFERROR(VLOOKUP($K2093,'[2]NHÂN VIÊN'!$H:$I,2,0),"")</f>
        <v>Trần Bảo Trâm</v>
      </c>
      <c r="N2093" s="92"/>
      <c r="O2093" s="82"/>
    </row>
    <row r="2094" spans="1:15" hidden="1" x14ac:dyDescent="0.25">
      <c r="A2094" s="87" t="s">
        <v>15041</v>
      </c>
      <c r="B2094" s="86" t="s">
        <v>15040</v>
      </c>
      <c r="C2094" s="87" t="s">
        <v>15042</v>
      </c>
      <c r="D2094" s="87" t="s">
        <v>15043</v>
      </c>
      <c r="E2094" s="87" t="s">
        <v>15044</v>
      </c>
      <c r="F2094" s="87" t="s">
        <v>7435</v>
      </c>
      <c r="G2094" s="87" t="s">
        <v>7402</v>
      </c>
      <c r="H2094" s="87" t="s">
        <v>7436</v>
      </c>
      <c r="I2094" s="87" t="str">
        <f>+IFERROR(VLOOKUP($H2094,'[2]NHÂN VIÊN'!$B:$C,2,0),"")</f>
        <v>Nguyễn Quốc Thái</v>
      </c>
      <c r="J2094" s="87" t="str">
        <f t="shared" si="36"/>
        <v>TM</v>
      </c>
      <c r="K2094" s="87" t="s">
        <v>609</v>
      </c>
      <c r="L2094" s="87" t="s">
        <v>609</v>
      </c>
      <c r="M2094" s="87" t="str">
        <f>+IFERROR(VLOOKUP($K2094,'[2]NHÂN VIÊN'!$H:$I,2,0),"")</f>
        <v>Dương Thị Kim Hồng</v>
      </c>
      <c r="N2094" s="88" t="s">
        <v>7437</v>
      </c>
      <c r="O2094" s="82"/>
    </row>
    <row r="2095" spans="1:15" hidden="1" x14ac:dyDescent="0.25">
      <c r="A2095" s="87" t="s">
        <v>15046</v>
      </c>
      <c r="B2095" s="86" t="s">
        <v>15045</v>
      </c>
      <c r="C2095" s="87" t="s">
        <v>15047</v>
      </c>
      <c r="D2095" s="87" t="s">
        <v>15048</v>
      </c>
      <c r="E2095" s="87" t="s">
        <v>15044</v>
      </c>
      <c r="F2095" s="87" t="s">
        <v>7499</v>
      </c>
      <c r="G2095" s="87" t="s">
        <v>7402</v>
      </c>
      <c r="H2095" s="87" t="s">
        <v>7436</v>
      </c>
      <c r="I2095" s="87" t="str">
        <f>+IFERROR(VLOOKUP($H2095,'[2]NHÂN VIÊN'!$B:$C,2,0),"")</f>
        <v>Nguyễn Quốc Thái</v>
      </c>
      <c r="J2095" s="87" t="str">
        <f t="shared" si="36"/>
        <v>TM</v>
      </c>
      <c r="K2095" s="87" t="s">
        <v>609</v>
      </c>
      <c r="L2095" s="87" t="s">
        <v>609</v>
      </c>
      <c r="M2095" s="87" t="str">
        <f>+IFERROR(VLOOKUP($K2095,'[2]NHÂN VIÊN'!$H:$I,2,0),"")</f>
        <v>Dương Thị Kim Hồng</v>
      </c>
      <c r="N2095" s="88" t="s">
        <v>7437</v>
      </c>
      <c r="O2095" s="82"/>
    </row>
    <row r="2096" spans="1:15" hidden="1" x14ac:dyDescent="0.25">
      <c r="A2096" s="87" t="s">
        <v>15050</v>
      </c>
      <c r="B2096" s="86" t="s">
        <v>15049</v>
      </c>
      <c r="C2096" s="87" t="s">
        <v>15051</v>
      </c>
      <c r="D2096" s="87" t="s">
        <v>15052</v>
      </c>
      <c r="E2096" s="87" t="s">
        <v>15044</v>
      </c>
      <c r="F2096" s="87" t="s">
        <v>7519</v>
      </c>
      <c r="G2096" s="87" t="s">
        <v>7402</v>
      </c>
      <c r="H2096" s="87" t="s">
        <v>7418</v>
      </c>
      <c r="I2096" s="87" t="str">
        <f>+IFERROR(VLOOKUP($H2096,'[2]NHÂN VIÊN'!$B:$C,2,0),"")</f>
        <v>Trần Hạo Nhị</v>
      </c>
      <c r="J2096" s="87" t="str">
        <f t="shared" si="36"/>
        <v>TM</v>
      </c>
      <c r="K2096" s="87" t="s">
        <v>609</v>
      </c>
      <c r="L2096" s="87" t="s">
        <v>609</v>
      </c>
      <c r="M2096" s="87" t="str">
        <f>+IFERROR(VLOOKUP($K2096,'[2]NHÂN VIÊN'!$H:$I,2,0),"")</f>
        <v>Dương Thị Kim Hồng</v>
      </c>
      <c r="N2096" s="88" t="s">
        <v>7437</v>
      </c>
      <c r="O2096" s="82"/>
    </row>
    <row r="2097" spans="1:15" hidden="1" x14ac:dyDescent="0.25">
      <c r="A2097" s="87" t="s">
        <v>15054</v>
      </c>
      <c r="B2097" s="86" t="s">
        <v>15053</v>
      </c>
      <c r="C2097" s="87" t="s">
        <v>15055</v>
      </c>
      <c r="D2097" s="87" t="s">
        <v>15056</v>
      </c>
      <c r="E2097" s="87" t="s">
        <v>15044</v>
      </c>
      <c r="F2097" s="87" t="s">
        <v>7519</v>
      </c>
      <c r="G2097" s="87" t="s">
        <v>7402</v>
      </c>
      <c r="H2097" s="87" t="s">
        <v>7418</v>
      </c>
      <c r="I2097" s="87" t="str">
        <f>+IFERROR(VLOOKUP($H2097,'[2]NHÂN VIÊN'!$B:$C,2,0),"")</f>
        <v>Trần Hạo Nhị</v>
      </c>
      <c r="J2097" s="87" t="str">
        <f t="shared" si="36"/>
        <v>TM</v>
      </c>
      <c r="K2097" s="87" t="s">
        <v>609</v>
      </c>
      <c r="L2097" s="87" t="s">
        <v>609</v>
      </c>
      <c r="M2097" s="87" t="str">
        <f>+IFERROR(VLOOKUP($K2097,'[2]NHÂN VIÊN'!$H:$I,2,0),"")</f>
        <v>Dương Thị Kim Hồng</v>
      </c>
      <c r="N2097" s="88" t="s">
        <v>7437</v>
      </c>
      <c r="O2097" s="82"/>
    </row>
    <row r="2098" spans="1:15" hidden="1" x14ac:dyDescent="0.25">
      <c r="A2098" s="87" t="s">
        <v>15058</v>
      </c>
      <c r="B2098" s="86" t="s">
        <v>15057</v>
      </c>
      <c r="C2098" s="87" t="s">
        <v>15059</v>
      </c>
      <c r="D2098" s="87" t="s">
        <v>15060</v>
      </c>
      <c r="E2098" s="87" t="s">
        <v>15044</v>
      </c>
      <c r="F2098" s="87" t="s">
        <v>7519</v>
      </c>
      <c r="G2098" s="87" t="s">
        <v>7402</v>
      </c>
      <c r="H2098" s="87" t="s">
        <v>7418</v>
      </c>
      <c r="I2098" s="87" t="str">
        <f>+IFERROR(VLOOKUP($H2098,'[2]NHÂN VIÊN'!$B:$C,2,0),"")</f>
        <v>Trần Hạo Nhị</v>
      </c>
      <c r="J2098" s="87" t="str">
        <f t="shared" si="36"/>
        <v>TM</v>
      </c>
      <c r="K2098" s="87" t="s">
        <v>609</v>
      </c>
      <c r="L2098" s="87" t="s">
        <v>609</v>
      </c>
      <c r="M2098" s="87" t="str">
        <f>+IFERROR(VLOOKUP($K2098,'[2]NHÂN VIÊN'!$H:$I,2,0),"")</f>
        <v>Dương Thị Kim Hồng</v>
      </c>
      <c r="N2098" s="88" t="s">
        <v>7437</v>
      </c>
      <c r="O2098" s="82"/>
    </row>
    <row r="2099" spans="1:15" hidden="1" x14ac:dyDescent="0.25">
      <c r="A2099" s="87" t="s">
        <v>15062</v>
      </c>
      <c r="B2099" s="86" t="s">
        <v>15061</v>
      </c>
      <c r="C2099" s="87" t="s">
        <v>15063</v>
      </c>
      <c r="D2099" s="87" t="s">
        <v>15064</v>
      </c>
      <c r="E2099" s="87" t="s">
        <v>15044</v>
      </c>
      <c r="F2099" s="87" t="s">
        <v>7519</v>
      </c>
      <c r="G2099" s="87" t="s">
        <v>7402</v>
      </c>
      <c r="H2099" s="87" t="s">
        <v>7418</v>
      </c>
      <c r="I2099" s="87" t="str">
        <f>+IFERROR(VLOOKUP($H2099,'[2]NHÂN VIÊN'!$B:$C,2,0),"")</f>
        <v>Trần Hạo Nhị</v>
      </c>
      <c r="J2099" s="87" t="str">
        <f t="shared" si="36"/>
        <v>TM</v>
      </c>
      <c r="K2099" s="87" t="s">
        <v>609</v>
      </c>
      <c r="L2099" s="87" t="s">
        <v>609</v>
      </c>
      <c r="M2099" s="87" t="str">
        <f>+IFERROR(VLOOKUP($K2099,'[2]NHÂN VIÊN'!$H:$I,2,0),"")</f>
        <v>Dương Thị Kim Hồng</v>
      </c>
      <c r="N2099" s="88" t="s">
        <v>7437</v>
      </c>
      <c r="O2099" s="82"/>
    </row>
    <row r="2100" spans="1:15" hidden="1" x14ac:dyDescent="0.25">
      <c r="A2100" s="90" t="s">
        <v>15066</v>
      </c>
      <c r="B2100" s="89" t="s">
        <v>15065</v>
      </c>
      <c r="C2100" s="90" t="s">
        <v>15067</v>
      </c>
      <c r="D2100" s="90" t="s">
        <v>15068</v>
      </c>
      <c r="E2100" s="90" t="s">
        <v>3361</v>
      </c>
      <c r="F2100" s="90" t="s">
        <v>7417</v>
      </c>
      <c r="G2100" s="90" t="s">
        <v>7402</v>
      </c>
      <c r="H2100" s="91" t="s">
        <v>7418</v>
      </c>
      <c r="I2100" s="91" t="str">
        <f>+IFERROR(VLOOKUP($H2100,'[2]NHÂN VIÊN'!$B:$C,2,0),"")</f>
        <v>Trần Hạo Nhị</v>
      </c>
      <c r="J2100" s="91" t="str">
        <f t="shared" si="36"/>
        <v>KL</v>
      </c>
      <c r="K2100" s="91" t="s">
        <v>15066</v>
      </c>
      <c r="L2100" s="91" t="s">
        <v>15066</v>
      </c>
      <c r="M2100" s="91">
        <f>+IFERROR(VLOOKUP($K2100,'[2]NHÂN VIÊN'!$H:$I,2,0),"")</f>
        <v>0</v>
      </c>
      <c r="N2100" s="92"/>
      <c r="O2100" s="82"/>
    </row>
    <row r="2101" spans="1:15" hidden="1" x14ac:dyDescent="0.25">
      <c r="A2101" s="90" t="s">
        <v>15070</v>
      </c>
      <c r="B2101" s="89" t="s">
        <v>15069</v>
      </c>
      <c r="C2101" s="90" t="s">
        <v>15071</v>
      </c>
      <c r="D2101" s="90" t="s">
        <v>15072</v>
      </c>
      <c r="E2101" s="90" t="s">
        <v>3361</v>
      </c>
      <c r="F2101" s="90"/>
      <c r="G2101" s="90" t="s">
        <v>7402</v>
      </c>
      <c r="H2101" s="91" t="s">
        <v>15073</v>
      </c>
      <c r="I2101" s="91" t="str">
        <f>+IFERROR(VLOOKUP($H2101,'[2]NHÂN VIÊN'!$B:$C,2,0),"")</f>
        <v>Trần Kỳ Tâm</v>
      </c>
      <c r="J2101" s="91" t="str">
        <f t="shared" si="36"/>
        <v>KL</v>
      </c>
      <c r="K2101" s="91" t="s">
        <v>15074</v>
      </c>
      <c r="L2101" s="91" t="s">
        <v>15074</v>
      </c>
      <c r="M2101" s="91" t="str">
        <f>+IFERROR(VLOOKUP($K2101,'[2]NHÂN VIÊN'!$H:$I,2,0),"")</f>
        <v>Trần Kỳ Tâm</v>
      </c>
      <c r="N2101" s="92"/>
      <c r="O2101" s="82"/>
    </row>
    <row r="2102" spans="1:15" hidden="1" x14ac:dyDescent="0.25">
      <c r="A2102" s="90" t="s">
        <v>7161</v>
      </c>
      <c r="B2102" s="89" t="s">
        <v>15075</v>
      </c>
      <c r="C2102" s="90" t="s">
        <v>15076</v>
      </c>
      <c r="D2102" s="90" t="s">
        <v>15077</v>
      </c>
      <c r="E2102" s="90" t="s">
        <v>3361</v>
      </c>
      <c r="F2102" s="90" t="s">
        <v>7424</v>
      </c>
      <c r="G2102" s="90" t="s">
        <v>7424</v>
      </c>
      <c r="H2102" s="91" t="s">
        <v>7425</v>
      </c>
      <c r="I2102" s="91" t="str">
        <f>+IFERROR(VLOOKUP($H2102,'[2]NHÂN VIÊN'!$B:$C,2,0),"")</f>
        <v>Trần Cao Hoàng Tâm</v>
      </c>
      <c r="J2102" s="91" t="str">
        <f t="shared" si="36"/>
        <v>KL</v>
      </c>
      <c r="K2102" s="91" t="s">
        <v>15076</v>
      </c>
      <c r="L2102" s="91" t="s">
        <v>15076</v>
      </c>
      <c r="M2102" s="91" t="str">
        <f>+IFERROR(VLOOKUP($K2102,'[2]NHÂN VIÊN'!$H:$I,2,0),"")</f>
        <v>Trương Quang Thanh</v>
      </c>
      <c r="N2102" s="92" t="s">
        <v>1837</v>
      </c>
      <c r="O2102" s="82"/>
    </row>
    <row r="2103" spans="1:15" hidden="1" x14ac:dyDescent="0.25">
      <c r="A2103" s="90" t="s">
        <v>15079</v>
      </c>
      <c r="B2103" s="89" t="s">
        <v>15078</v>
      </c>
      <c r="C2103" s="90" t="s">
        <v>15080</v>
      </c>
      <c r="D2103" s="90" t="s">
        <v>15081</v>
      </c>
      <c r="E2103" s="90" t="s">
        <v>3361</v>
      </c>
      <c r="F2103" s="90" t="s">
        <v>7629</v>
      </c>
      <c r="G2103" s="90" t="s">
        <v>7629</v>
      </c>
      <c r="H2103" s="91" t="s">
        <v>1837</v>
      </c>
      <c r="I2103" s="91" t="str">
        <f>+IFERROR(VLOOKUP($H2103,'[2]NHÂN VIÊN'!$B:$C,2,0),"")</f>
        <v/>
      </c>
      <c r="J2103" s="91" t="str">
        <f t="shared" si="36"/>
        <v>VI</v>
      </c>
      <c r="K2103" s="91" t="s">
        <v>15082</v>
      </c>
      <c r="L2103" s="91" t="s">
        <v>15082</v>
      </c>
      <c r="M2103" s="91" t="str">
        <f>+IFERROR(VLOOKUP($K2103,'[2]NHÂN VIÊN'!$H:$I,2,0),"")</f>
        <v>Trần Kỳ Tâm</v>
      </c>
      <c r="N2103" s="92" t="s">
        <v>1837</v>
      </c>
      <c r="O2103" s="82"/>
    </row>
    <row r="2104" spans="1:15" hidden="1" x14ac:dyDescent="0.25">
      <c r="A2104" s="90" t="s">
        <v>15084</v>
      </c>
      <c r="B2104" s="89" t="s">
        <v>15083</v>
      </c>
      <c r="C2104" s="90" t="s">
        <v>15085</v>
      </c>
      <c r="D2104" s="90" t="s">
        <v>15086</v>
      </c>
      <c r="E2104" s="90" t="s">
        <v>3361</v>
      </c>
      <c r="F2104" s="90" t="s">
        <v>7925</v>
      </c>
      <c r="G2104" s="90" t="s">
        <v>7402</v>
      </c>
      <c r="H2104" s="91" t="s">
        <v>7418</v>
      </c>
      <c r="I2104" s="91" t="str">
        <f>+IFERROR(VLOOKUP($H2104,'[2]NHÂN VIÊN'!$B:$C,2,0),"")</f>
        <v>Trần Hạo Nhị</v>
      </c>
      <c r="J2104" s="91" t="str">
        <f t="shared" si="36"/>
        <v>VN</v>
      </c>
      <c r="K2104" s="91" t="s">
        <v>623</v>
      </c>
      <c r="L2104" s="91" t="s">
        <v>623</v>
      </c>
      <c r="M2104" s="91" t="str">
        <f>+IFERROR(VLOOKUP($K2104,'[2]NHÂN VIÊN'!$H:$I,2,0),"")</f>
        <v>Dương Thị Kim Hồng</v>
      </c>
      <c r="N2104" s="92" t="s">
        <v>1837</v>
      </c>
      <c r="O2104" s="82"/>
    </row>
    <row r="2105" spans="1:15" hidden="1" x14ac:dyDescent="0.25">
      <c r="A2105" s="90" t="s">
        <v>15088</v>
      </c>
      <c r="B2105" s="89" t="s">
        <v>15087</v>
      </c>
      <c r="C2105" s="90" t="s">
        <v>15089</v>
      </c>
      <c r="D2105" s="90" t="s">
        <v>15090</v>
      </c>
      <c r="E2105" s="90" t="s">
        <v>3361</v>
      </c>
      <c r="F2105" s="90" t="s">
        <v>7485</v>
      </c>
      <c r="G2105" s="90" t="s">
        <v>7402</v>
      </c>
      <c r="H2105" s="91" t="s">
        <v>7411</v>
      </c>
      <c r="I2105" s="91" t="str">
        <f>+IFERROR(VLOOKUP($H2105,'[2]NHÂN VIÊN'!$B:$C,2,0),"")</f>
        <v>Nguyễn Văn Vinh</v>
      </c>
      <c r="J2105" s="91" t="str">
        <f t="shared" si="36"/>
        <v>VN</v>
      </c>
      <c r="K2105" s="91" t="s">
        <v>623</v>
      </c>
      <c r="L2105" s="91" t="s">
        <v>623</v>
      </c>
      <c r="M2105" s="91" t="str">
        <f>+IFERROR(VLOOKUP($K2105,'[2]NHÂN VIÊN'!$H:$I,2,0),"")</f>
        <v>Dương Thị Kim Hồng</v>
      </c>
      <c r="N2105" s="92" t="s">
        <v>1837</v>
      </c>
      <c r="O2105" s="82"/>
    </row>
    <row r="2106" spans="1:15" hidden="1" x14ac:dyDescent="0.25">
      <c r="A2106" s="90" t="s">
        <v>15092</v>
      </c>
      <c r="B2106" s="89" t="s">
        <v>15091</v>
      </c>
      <c r="C2106" s="90" t="s">
        <v>15093</v>
      </c>
      <c r="D2106" s="90" t="s">
        <v>15094</v>
      </c>
      <c r="E2106" s="90" t="s">
        <v>3361</v>
      </c>
      <c r="F2106" s="90" t="s">
        <v>7938</v>
      </c>
      <c r="G2106" s="90" t="s">
        <v>7402</v>
      </c>
      <c r="H2106" s="91" t="s">
        <v>7436</v>
      </c>
      <c r="I2106" s="91" t="str">
        <f>+IFERROR(VLOOKUP($H2106,'[2]NHÂN VIÊN'!$B:$C,2,0),"")</f>
        <v>Nguyễn Quốc Thái</v>
      </c>
      <c r="J2106" s="91" t="str">
        <f t="shared" si="36"/>
        <v>VN</v>
      </c>
      <c r="K2106" s="91" t="s">
        <v>623</v>
      </c>
      <c r="L2106" s="91" t="s">
        <v>623</v>
      </c>
      <c r="M2106" s="91" t="str">
        <f>+IFERROR(VLOOKUP($K2106,'[2]NHÂN VIÊN'!$H:$I,2,0),"")</f>
        <v>Dương Thị Kim Hồng</v>
      </c>
      <c r="N2106" s="92" t="s">
        <v>1837</v>
      </c>
      <c r="O2106" s="82"/>
    </row>
    <row r="2107" spans="1:15" hidden="1" x14ac:dyDescent="0.25">
      <c r="A2107" s="90" t="s">
        <v>15095</v>
      </c>
      <c r="B2107" s="89" t="s">
        <v>15095</v>
      </c>
      <c r="C2107" s="90" t="s">
        <v>15096</v>
      </c>
      <c r="D2107" s="90" t="s">
        <v>15097</v>
      </c>
      <c r="E2107" s="90" t="s">
        <v>3361</v>
      </c>
      <c r="F2107" s="90" t="s">
        <v>7925</v>
      </c>
      <c r="G2107" s="90" t="s">
        <v>7402</v>
      </c>
      <c r="H2107" s="91" t="s">
        <v>7418</v>
      </c>
      <c r="I2107" s="91" t="str">
        <f>+IFERROR(VLOOKUP($H2107,'[2]NHÂN VIÊN'!$B:$C,2,0),"")</f>
        <v>Trần Hạo Nhị</v>
      </c>
      <c r="J2107" s="91" t="str">
        <f t="shared" si="36"/>
        <v>VN</v>
      </c>
      <c r="K2107" s="91" t="s">
        <v>623</v>
      </c>
      <c r="L2107" s="91" t="s">
        <v>623</v>
      </c>
      <c r="M2107" s="91" t="str">
        <f>+IFERROR(VLOOKUP($K2107,'[2]NHÂN VIÊN'!$H:$I,2,0),"")</f>
        <v>Dương Thị Kim Hồng</v>
      </c>
      <c r="N2107" s="92"/>
      <c r="O2107" s="82"/>
    </row>
    <row r="2108" spans="1:15" hidden="1" x14ac:dyDescent="0.25">
      <c r="A2108" s="90" t="s">
        <v>15098</v>
      </c>
      <c r="B2108" s="89" t="s">
        <v>15098</v>
      </c>
      <c r="C2108" s="90" t="s">
        <v>15099</v>
      </c>
      <c r="D2108" s="90" t="s">
        <v>15100</v>
      </c>
      <c r="E2108" s="90" t="s">
        <v>3361</v>
      </c>
      <c r="F2108" s="90" t="s">
        <v>7690</v>
      </c>
      <c r="G2108" s="90" t="s">
        <v>7402</v>
      </c>
      <c r="H2108" s="91" t="s">
        <v>7418</v>
      </c>
      <c r="I2108" s="91" t="str">
        <f>+IFERROR(VLOOKUP($H2108,'[2]NHÂN VIÊN'!$B:$C,2,0),"")</f>
        <v>Trần Hạo Nhị</v>
      </c>
      <c r="J2108" s="91" t="str">
        <f t="shared" si="36"/>
        <v>VN</v>
      </c>
      <c r="K2108" s="91" t="s">
        <v>623</v>
      </c>
      <c r="L2108" s="91" t="s">
        <v>623</v>
      </c>
      <c r="M2108" s="91" t="str">
        <f>+IFERROR(VLOOKUP($K2108,'[2]NHÂN VIÊN'!$H:$I,2,0),"")</f>
        <v>Dương Thị Kim Hồng</v>
      </c>
      <c r="N2108" s="92"/>
      <c r="O2108" s="82"/>
    </row>
    <row r="2109" spans="1:15" hidden="1" x14ac:dyDescent="0.25">
      <c r="A2109" s="90" t="s">
        <v>15101</v>
      </c>
      <c r="B2109" s="89" t="s">
        <v>15101</v>
      </c>
      <c r="C2109" s="90" t="s">
        <v>15102</v>
      </c>
      <c r="D2109" s="90" t="s">
        <v>15103</v>
      </c>
      <c r="E2109" s="90" t="s">
        <v>3361</v>
      </c>
      <c r="F2109" s="90" t="s">
        <v>7490</v>
      </c>
      <c r="G2109" s="90" t="s">
        <v>7402</v>
      </c>
      <c r="H2109" s="91" t="s">
        <v>7418</v>
      </c>
      <c r="I2109" s="91" t="str">
        <f>+IFERROR(VLOOKUP($H2109,'[2]NHÂN VIÊN'!$B:$C,2,0),"")</f>
        <v>Trần Hạo Nhị</v>
      </c>
      <c r="J2109" s="91" t="str">
        <f t="shared" si="36"/>
        <v>VN</v>
      </c>
      <c r="K2109" s="91" t="s">
        <v>623</v>
      </c>
      <c r="L2109" s="91" t="s">
        <v>623</v>
      </c>
      <c r="M2109" s="91" t="str">
        <f>+IFERROR(VLOOKUP($K2109,'[2]NHÂN VIÊN'!$H:$I,2,0),"")</f>
        <v>Dương Thị Kim Hồng</v>
      </c>
      <c r="N2109" s="92"/>
      <c r="O2109" s="82"/>
    </row>
    <row r="2110" spans="1:15" hidden="1" x14ac:dyDescent="0.25">
      <c r="A2110" s="90" t="s">
        <v>7249</v>
      </c>
      <c r="B2110" s="89" t="s">
        <v>15104</v>
      </c>
      <c r="C2110" s="90" t="s">
        <v>15105</v>
      </c>
      <c r="D2110" s="90" t="s">
        <v>15106</v>
      </c>
      <c r="E2110" s="90" t="s">
        <v>6079</v>
      </c>
      <c r="F2110" s="90"/>
      <c r="G2110" s="90" t="s">
        <v>7790</v>
      </c>
      <c r="H2110" s="91" t="s">
        <v>1837</v>
      </c>
      <c r="I2110" s="91" t="str">
        <f>+IFERROR(VLOOKUP($H2110,'[2]NHÂN VIÊN'!$B:$C,2,0),"")</f>
        <v/>
      </c>
      <c r="J2110" s="91" t="str">
        <f t="shared" si="36"/>
        <v>WI</v>
      </c>
      <c r="K2110" s="91" t="s">
        <v>625</v>
      </c>
      <c r="L2110" s="91" t="s">
        <v>625</v>
      </c>
      <c r="M2110" s="91" t="str">
        <f>+IFERROR(VLOOKUP($K2110,'[2]NHÂN VIÊN'!$H:$I,2,0),"")</f>
        <v>Trương Quang Thanh</v>
      </c>
      <c r="N2110" s="92" t="s">
        <v>1837</v>
      </c>
      <c r="O2110" s="82"/>
    </row>
    <row r="2111" spans="1:15" hidden="1" x14ac:dyDescent="0.25">
      <c r="A2111" s="90" t="s">
        <v>15108</v>
      </c>
      <c r="B2111" s="89" t="s">
        <v>15107</v>
      </c>
      <c r="C2111" s="90" t="s">
        <v>15109</v>
      </c>
      <c r="D2111" s="90" t="s">
        <v>15110</v>
      </c>
      <c r="E2111" s="90" t="s">
        <v>6079</v>
      </c>
      <c r="F2111" s="90"/>
      <c r="G2111" s="90" t="s">
        <v>10263</v>
      </c>
      <c r="H2111" s="91" t="s">
        <v>1837</v>
      </c>
      <c r="I2111" s="91" t="str">
        <f>+IFERROR(VLOOKUP($H2111,'[2]NHÂN VIÊN'!$B:$C,2,0),"")</f>
        <v/>
      </c>
      <c r="J2111" s="91" t="str">
        <f t="shared" si="36"/>
        <v>WI</v>
      </c>
      <c r="K2111" s="91" t="s">
        <v>625</v>
      </c>
      <c r="L2111" s="91" t="s">
        <v>625</v>
      </c>
      <c r="M2111" s="91" t="str">
        <f>+IFERROR(VLOOKUP($K2111,'[2]NHÂN VIÊN'!$H:$I,2,0),"")</f>
        <v>Trương Quang Thanh</v>
      </c>
      <c r="N2111" s="92" t="s">
        <v>1837</v>
      </c>
      <c r="O2111" s="82"/>
    </row>
    <row r="2112" spans="1:15" hidden="1" x14ac:dyDescent="0.25">
      <c r="A2112" s="90" t="s">
        <v>15112</v>
      </c>
      <c r="B2112" s="89" t="s">
        <v>15111</v>
      </c>
      <c r="C2112" s="90" t="s">
        <v>15113</v>
      </c>
      <c r="D2112" s="90" t="s">
        <v>15114</v>
      </c>
      <c r="E2112" s="90" t="s">
        <v>6079</v>
      </c>
      <c r="F2112" s="90"/>
      <c r="G2112" s="90" t="s">
        <v>7685</v>
      </c>
      <c r="H2112" s="91" t="s">
        <v>1837</v>
      </c>
      <c r="I2112" s="91" t="str">
        <f>+IFERROR(VLOOKUP($H2112,'[2]NHÂN VIÊN'!$B:$C,2,0),"")</f>
        <v/>
      </c>
      <c r="J2112" s="91" t="str">
        <f t="shared" si="36"/>
        <v>WI</v>
      </c>
      <c r="K2112" s="91" t="s">
        <v>625</v>
      </c>
      <c r="L2112" s="91" t="s">
        <v>625</v>
      </c>
      <c r="M2112" s="91" t="str">
        <f>+IFERROR(VLOOKUP($K2112,'[2]NHÂN VIÊN'!$H:$I,2,0),"")</f>
        <v>Trương Quang Thanh</v>
      </c>
      <c r="N2112" s="92" t="s">
        <v>1837</v>
      </c>
      <c r="O2112" s="82"/>
    </row>
    <row r="2113" spans="1:15" hidden="1" x14ac:dyDescent="0.25">
      <c r="A2113" s="90" t="s">
        <v>7383</v>
      </c>
      <c r="B2113" s="89" t="s">
        <v>15115</v>
      </c>
      <c r="C2113" s="90" t="s">
        <v>15116</v>
      </c>
      <c r="D2113" s="90" t="s">
        <v>15117</v>
      </c>
      <c r="E2113" s="90" t="s">
        <v>6079</v>
      </c>
      <c r="F2113" s="90"/>
      <c r="G2113" s="90" t="s">
        <v>10246</v>
      </c>
      <c r="H2113" s="91" t="s">
        <v>1837</v>
      </c>
      <c r="I2113" s="91" t="str">
        <f>+IFERROR(VLOOKUP($H2113,'[2]NHÂN VIÊN'!$B:$C,2,0),"")</f>
        <v/>
      </c>
      <c r="J2113" s="91" t="str">
        <f t="shared" si="36"/>
        <v>WI</v>
      </c>
      <c r="K2113" s="91" t="s">
        <v>625</v>
      </c>
      <c r="L2113" s="91" t="s">
        <v>625</v>
      </c>
      <c r="M2113" s="91" t="str">
        <f>+IFERROR(VLOOKUP($K2113,'[2]NHÂN VIÊN'!$H:$I,2,0),"")</f>
        <v>Trương Quang Thanh</v>
      </c>
      <c r="N2113" s="92" t="s">
        <v>1837</v>
      </c>
      <c r="O2113" s="82"/>
    </row>
    <row r="2114" spans="1:15" hidden="1" x14ac:dyDescent="0.25">
      <c r="A2114" s="90" t="s">
        <v>7380</v>
      </c>
      <c r="B2114" s="89" t="s">
        <v>15118</v>
      </c>
      <c r="C2114" s="90" t="s">
        <v>15119</v>
      </c>
      <c r="D2114" s="90" t="s">
        <v>15120</v>
      </c>
      <c r="E2114" s="90" t="s">
        <v>6079</v>
      </c>
      <c r="F2114" s="90"/>
      <c r="G2114" s="90" t="s">
        <v>10199</v>
      </c>
      <c r="H2114" s="91" t="s">
        <v>1837</v>
      </c>
      <c r="I2114" s="91" t="str">
        <f>+IFERROR(VLOOKUP($H2114,'[2]NHÂN VIÊN'!$B:$C,2,0),"")</f>
        <v/>
      </c>
      <c r="J2114" s="91" t="str">
        <f t="shared" si="36"/>
        <v>WI</v>
      </c>
      <c r="K2114" s="91" t="s">
        <v>625</v>
      </c>
      <c r="L2114" s="91" t="s">
        <v>625</v>
      </c>
      <c r="M2114" s="91" t="str">
        <f>+IFERROR(VLOOKUP($K2114,'[2]NHÂN VIÊN'!$H:$I,2,0),"")</f>
        <v>Trương Quang Thanh</v>
      </c>
      <c r="N2114" s="92" t="s">
        <v>1837</v>
      </c>
      <c r="O2114" s="82"/>
    </row>
    <row r="2115" spans="1:15" hidden="1" x14ac:dyDescent="0.25">
      <c r="A2115" s="90" t="s">
        <v>7221</v>
      </c>
      <c r="B2115" s="89" t="s">
        <v>15121</v>
      </c>
      <c r="C2115" s="90" t="s">
        <v>15122</v>
      </c>
      <c r="D2115" s="90" t="s">
        <v>15123</v>
      </c>
      <c r="E2115" s="90" t="s">
        <v>6079</v>
      </c>
      <c r="F2115" s="90" t="s">
        <v>7523</v>
      </c>
      <c r="G2115" s="90" t="s">
        <v>7523</v>
      </c>
      <c r="H2115" s="91" t="s">
        <v>7425</v>
      </c>
      <c r="I2115" s="91" t="str">
        <f>+IFERROR(VLOOKUP($H2115,'[2]NHÂN VIÊN'!$B:$C,2,0),"")</f>
        <v>Trần Cao Hoàng Tâm</v>
      </c>
      <c r="J2115" s="91" t="str">
        <f t="shared" si="36"/>
        <v>WI</v>
      </c>
      <c r="K2115" s="91" t="s">
        <v>625</v>
      </c>
      <c r="L2115" s="91" t="s">
        <v>625</v>
      </c>
      <c r="M2115" s="91" t="str">
        <f>+IFERROR(VLOOKUP($K2115,'[2]NHÂN VIÊN'!$H:$I,2,0),"")</f>
        <v>Trương Quang Thanh</v>
      </c>
      <c r="N2115" s="92" t="s">
        <v>1837</v>
      </c>
      <c r="O2115" s="82"/>
    </row>
    <row r="2116" spans="1:15" hidden="1" x14ac:dyDescent="0.25">
      <c r="A2116" s="90" t="s">
        <v>7222</v>
      </c>
      <c r="B2116" s="89" t="s">
        <v>15124</v>
      </c>
      <c r="C2116" s="90" t="s">
        <v>15125</v>
      </c>
      <c r="D2116" s="90" t="s">
        <v>15126</v>
      </c>
      <c r="E2116" s="90" t="s">
        <v>6079</v>
      </c>
      <c r="F2116" s="90" t="s">
        <v>7424</v>
      </c>
      <c r="G2116" s="90" t="s">
        <v>7424</v>
      </c>
      <c r="H2116" s="91" t="s">
        <v>7425</v>
      </c>
      <c r="I2116" s="91" t="str">
        <f>+IFERROR(VLOOKUP($H2116,'[2]NHÂN VIÊN'!$B:$C,2,0),"")</f>
        <v>Trần Cao Hoàng Tâm</v>
      </c>
      <c r="J2116" s="91" t="str">
        <f t="shared" si="36"/>
        <v>WI</v>
      </c>
      <c r="K2116" s="91" t="s">
        <v>625</v>
      </c>
      <c r="L2116" s="91" t="s">
        <v>625</v>
      </c>
      <c r="M2116" s="91" t="str">
        <f>+IFERROR(VLOOKUP($K2116,'[2]NHÂN VIÊN'!$H:$I,2,0),"")</f>
        <v>Trương Quang Thanh</v>
      </c>
      <c r="N2116" s="92" t="s">
        <v>1837</v>
      </c>
      <c r="O2116" s="82"/>
    </row>
    <row r="2117" spans="1:15" hidden="1" x14ac:dyDescent="0.25">
      <c r="A2117" s="90" t="s">
        <v>7248</v>
      </c>
      <c r="B2117" s="89" t="s">
        <v>15127</v>
      </c>
      <c r="C2117" s="90" t="s">
        <v>15128</v>
      </c>
      <c r="D2117" s="90" t="s">
        <v>15129</v>
      </c>
      <c r="E2117" s="90" t="s">
        <v>6079</v>
      </c>
      <c r="F2117" s="90"/>
      <c r="G2117" s="90" t="s">
        <v>8357</v>
      </c>
      <c r="H2117" s="91" t="s">
        <v>1837</v>
      </c>
      <c r="I2117" s="91" t="str">
        <f>+IFERROR(VLOOKUP($H2117,'[2]NHÂN VIÊN'!$B:$C,2,0),"")</f>
        <v/>
      </c>
      <c r="J2117" s="91" t="str">
        <f t="shared" si="36"/>
        <v>WI</v>
      </c>
      <c r="K2117" s="91" t="s">
        <v>625</v>
      </c>
      <c r="L2117" s="91" t="s">
        <v>625</v>
      </c>
      <c r="M2117" s="91" t="str">
        <f>+IFERROR(VLOOKUP($K2117,'[2]NHÂN VIÊN'!$H:$I,2,0),"")</f>
        <v>Trương Quang Thanh</v>
      </c>
      <c r="N2117" s="92" t="s">
        <v>1837</v>
      </c>
      <c r="O2117" s="82"/>
    </row>
    <row r="2118" spans="1:15" hidden="1" x14ac:dyDescent="0.25">
      <c r="A2118" s="90" t="s">
        <v>7219</v>
      </c>
      <c r="B2118" s="89" t="s">
        <v>15130</v>
      </c>
      <c r="C2118" s="90" t="s">
        <v>15131</v>
      </c>
      <c r="D2118" s="90" t="s">
        <v>15132</v>
      </c>
      <c r="E2118" s="90" t="s">
        <v>6079</v>
      </c>
      <c r="F2118" s="90"/>
      <c r="G2118" s="90" t="s">
        <v>7629</v>
      </c>
      <c r="H2118" s="91" t="s">
        <v>1837</v>
      </c>
      <c r="I2118" s="91" t="str">
        <f>+IFERROR(VLOOKUP($H2118,'[2]NHÂN VIÊN'!$B:$C,2,0),"")</f>
        <v/>
      </c>
      <c r="J2118" s="91" t="str">
        <f t="shared" si="36"/>
        <v>WI</v>
      </c>
      <c r="K2118" s="91" t="s">
        <v>625</v>
      </c>
      <c r="L2118" s="91" t="s">
        <v>625</v>
      </c>
      <c r="M2118" s="91" t="str">
        <f>+IFERROR(VLOOKUP($K2118,'[2]NHÂN VIÊN'!$H:$I,2,0),"")</f>
        <v>Trương Quang Thanh</v>
      </c>
      <c r="N2118" s="92" t="s">
        <v>1837</v>
      </c>
      <c r="O2118" s="82"/>
    </row>
    <row r="2119" spans="1:15" hidden="1" x14ac:dyDescent="0.25">
      <c r="A2119" s="90" t="s">
        <v>7246</v>
      </c>
      <c r="B2119" s="89" t="s">
        <v>15133</v>
      </c>
      <c r="C2119" s="90" t="s">
        <v>15134</v>
      </c>
      <c r="D2119" s="90" t="s">
        <v>15135</v>
      </c>
      <c r="E2119" s="90" t="s">
        <v>6079</v>
      </c>
      <c r="F2119" s="90"/>
      <c r="G2119" s="90" t="s">
        <v>7644</v>
      </c>
      <c r="H2119" s="91" t="s">
        <v>1837</v>
      </c>
      <c r="I2119" s="91" t="str">
        <f>+IFERROR(VLOOKUP($H2119,'[2]NHÂN VIÊN'!$B:$C,2,0),"")</f>
        <v/>
      </c>
      <c r="J2119" s="91" t="str">
        <f t="shared" si="36"/>
        <v>WI</v>
      </c>
      <c r="K2119" s="91" t="s">
        <v>625</v>
      </c>
      <c r="L2119" s="91" t="s">
        <v>625</v>
      </c>
      <c r="M2119" s="91" t="str">
        <f>+IFERROR(VLOOKUP($K2119,'[2]NHÂN VIÊN'!$H:$I,2,0),"")</f>
        <v>Trương Quang Thanh</v>
      </c>
      <c r="N2119" s="92" t="s">
        <v>1837</v>
      </c>
      <c r="O2119" s="82"/>
    </row>
    <row r="2120" spans="1:15" hidden="1" x14ac:dyDescent="0.25">
      <c r="A2120" s="90" t="s">
        <v>15137</v>
      </c>
      <c r="B2120" s="89" t="s">
        <v>15136</v>
      </c>
      <c r="C2120" s="90" t="s">
        <v>15138</v>
      </c>
      <c r="D2120" s="90" t="s">
        <v>15139</v>
      </c>
      <c r="E2120" s="90" t="s">
        <v>6079</v>
      </c>
      <c r="F2120" s="90"/>
      <c r="G2120" s="90" t="s">
        <v>10187</v>
      </c>
      <c r="H2120" s="91" t="s">
        <v>1837</v>
      </c>
      <c r="I2120" s="91" t="str">
        <f>+IFERROR(VLOOKUP($H2120,'[2]NHÂN VIÊN'!$B:$C,2,0),"")</f>
        <v/>
      </c>
      <c r="J2120" s="91" t="str">
        <f t="shared" si="36"/>
        <v>WI</v>
      </c>
      <c r="K2120" s="91" t="s">
        <v>625</v>
      </c>
      <c r="L2120" s="91" t="s">
        <v>625</v>
      </c>
      <c r="M2120" s="91" t="str">
        <f>+IFERROR(VLOOKUP($K2120,'[2]NHÂN VIÊN'!$H:$I,2,0),"")</f>
        <v>Trương Quang Thanh</v>
      </c>
      <c r="N2120" s="92" t="s">
        <v>1837</v>
      </c>
      <c r="O2120" s="82"/>
    </row>
    <row r="2121" spans="1:15" hidden="1" x14ac:dyDescent="0.25">
      <c r="A2121" s="90" t="s">
        <v>7227</v>
      </c>
      <c r="B2121" s="89" t="s">
        <v>15140</v>
      </c>
      <c r="C2121" s="90" t="s">
        <v>15141</v>
      </c>
      <c r="D2121" s="90" t="s">
        <v>15142</v>
      </c>
      <c r="E2121" s="90" t="s">
        <v>6079</v>
      </c>
      <c r="F2121" s="90"/>
      <c r="G2121" s="90" t="s">
        <v>7649</v>
      </c>
      <c r="H2121" s="91" t="s">
        <v>1837</v>
      </c>
      <c r="I2121" s="91" t="str">
        <f>+IFERROR(VLOOKUP($H2121,'[2]NHÂN VIÊN'!$B:$C,2,0),"")</f>
        <v/>
      </c>
      <c r="J2121" s="91" t="str">
        <f t="shared" si="36"/>
        <v>WI</v>
      </c>
      <c r="K2121" s="91" t="s">
        <v>625</v>
      </c>
      <c r="L2121" s="91" t="s">
        <v>625</v>
      </c>
      <c r="M2121" s="91" t="str">
        <f>+IFERROR(VLOOKUP($K2121,'[2]NHÂN VIÊN'!$H:$I,2,0),"")</f>
        <v>Trương Quang Thanh</v>
      </c>
      <c r="N2121" s="92" t="s">
        <v>1837</v>
      </c>
      <c r="O2121" s="82"/>
    </row>
    <row r="2122" spans="1:15" hidden="1" x14ac:dyDescent="0.25">
      <c r="A2122" s="90" t="s">
        <v>7377</v>
      </c>
      <c r="B2122" s="89" t="s">
        <v>15143</v>
      </c>
      <c r="C2122" s="90" t="s">
        <v>15144</v>
      </c>
      <c r="D2122" s="90" t="s">
        <v>15145</v>
      </c>
      <c r="E2122" s="90" t="s">
        <v>6079</v>
      </c>
      <c r="F2122" s="90"/>
      <c r="G2122" s="90" t="s">
        <v>10272</v>
      </c>
      <c r="H2122" s="91" t="s">
        <v>1837</v>
      </c>
      <c r="I2122" s="91" t="str">
        <f>+IFERROR(VLOOKUP($H2122,'[2]NHÂN VIÊN'!$B:$C,2,0),"")</f>
        <v/>
      </c>
      <c r="J2122" s="91" t="str">
        <f t="shared" si="36"/>
        <v>WI</v>
      </c>
      <c r="K2122" s="91" t="s">
        <v>625</v>
      </c>
      <c r="L2122" s="91" t="s">
        <v>625</v>
      </c>
      <c r="M2122" s="91" t="str">
        <f>+IFERROR(VLOOKUP($K2122,'[2]NHÂN VIÊN'!$H:$I,2,0),"")</f>
        <v>Trương Quang Thanh</v>
      </c>
      <c r="N2122" s="92" t="s">
        <v>1837</v>
      </c>
      <c r="O2122" s="82"/>
    </row>
    <row r="2123" spans="1:15" hidden="1" x14ac:dyDescent="0.25">
      <c r="A2123" s="90" t="s">
        <v>7384</v>
      </c>
      <c r="B2123" s="89" t="s">
        <v>15146</v>
      </c>
      <c r="C2123" s="90" t="s">
        <v>15147</v>
      </c>
      <c r="D2123" s="90" t="s">
        <v>15148</v>
      </c>
      <c r="E2123" s="90" t="s">
        <v>6079</v>
      </c>
      <c r="F2123" s="90"/>
      <c r="G2123" s="90" t="s">
        <v>10352</v>
      </c>
      <c r="H2123" s="91" t="s">
        <v>1837</v>
      </c>
      <c r="I2123" s="91" t="str">
        <f>+IFERROR(VLOOKUP($H2123,'[2]NHÂN VIÊN'!$B:$C,2,0),"")</f>
        <v/>
      </c>
      <c r="J2123" s="91" t="str">
        <f t="shared" si="36"/>
        <v>WI</v>
      </c>
      <c r="K2123" s="91" t="s">
        <v>625</v>
      </c>
      <c r="L2123" s="91" t="s">
        <v>625</v>
      </c>
      <c r="M2123" s="91" t="str">
        <f>+IFERROR(VLOOKUP($K2123,'[2]NHÂN VIÊN'!$H:$I,2,0),"")</f>
        <v>Trương Quang Thanh</v>
      </c>
      <c r="N2123" s="92" t="s">
        <v>1837</v>
      </c>
      <c r="O2123" s="82"/>
    </row>
    <row r="2124" spans="1:15" hidden="1" x14ac:dyDescent="0.25">
      <c r="A2124" s="90" t="s">
        <v>7225</v>
      </c>
      <c r="B2124" s="89" t="s">
        <v>15149</v>
      </c>
      <c r="C2124" s="90" t="s">
        <v>15150</v>
      </c>
      <c r="D2124" s="90" t="s">
        <v>15151</v>
      </c>
      <c r="E2124" s="90" t="s">
        <v>6079</v>
      </c>
      <c r="F2124" s="90" t="s">
        <v>7598</v>
      </c>
      <c r="G2124" s="90" t="s">
        <v>7598</v>
      </c>
      <c r="H2124" s="91" t="s">
        <v>7425</v>
      </c>
      <c r="I2124" s="91" t="str">
        <f>+IFERROR(VLOOKUP($H2124,'[2]NHÂN VIÊN'!$B:$C,2,0),"")</f>
        <v>Trần Cao Hoàng Tâm</v>
      </c>
      <c r="J2124" s="91" t="str">
        <f t="shared" si="36"/>
        <v>WI</v>
      </c>
      <c r="K2124" s="91" t="s">
        <v>625</v>
      </c>
      <c r="L2124" s="91" t="s">
        <v>625</v>
      </c>
      <c r="M2124" s="91" t="str">
        <f>+IFERROR(VLOOKUP($K2124,'[2]NHÂN VIÊN'!$H:$I,2,0),"")</f>
        <v>Trương Quang Thanh</v>
      </c>
      <c r="N2124" s="92" t="s">
        <v>1837</v>
      </c>
      <c r="O2124" s="82"/>
    </row>
    <row r="2125" spans="1:15" hidden="1" x14ac:dyDescent="0.25">
      <c r="A2125" s="90" t="s">
        <v>7247</v>
      </c>
      <c r="B2125" s="89" t="s">
        <v>15152</v>
      </c>
      <c r="C2125" s="90" t="s">
        <v>15153</v>
      </c>
      <c r="D2125" s="90" t="s">
        <v>15154</v>
      </c>
      <c r="E2125" s="90" t="s">
        <v>6079</v>
      </c>
      <c r="F2125" s="90"/>
      <c r="G2125" s="90" t="s">
        <v>10335</v>
      </c>
      <c r="H2125" s="91" t="s">
        <v>1837</v>
      </c>
      <c r="I2125" s="91" t="str">
        <f>+IFERROR(VLOOKUP($H2125,'[2]NHÂN VIÊN'!$B:$C,2,0),"")</f>
        <v/>
      </c>
      <c r="J2125" s="91" t="str">
        <f t="shared" ref="J2125:J2188" si="37">+LEFT($B2125,2)</f>
        <v>WI</v>
      </c>
      <c r="K2125" s="91" t="s">
        <v>625</v>
      </c>
      <c r="L2125" s="91" t="s">
        <v>625</v>
      </c>
      <c r="M2125" s="91" t="str">
        <f>+IFERROR(VLOOKUP($K2125,'[2]NHÂN VIÊN'!$H:$I,2,0),"")</f>
        <v>Trương Quang Thanh</v>
      </c>
      <c r="N2125" s="92" t="s">
        <v>1837</v>
      </c>
      <c r="O2125" s="82"/>
    </row>
    <row r="2126" spans="1:15" hidden="1" x14ac:dyDescent="0.25">
      <c r="A2126" s="90" t="s">
        <v>7220</v>
      </c>
      <c r="B2126" s="89" t="s">
        <v>15155</v>
      </c>
      <c r="C2126" s="90" t="s">
        <v>15156</v>
      </c>
      <c r="D2126" s="90" t="s">
        <v>15157</v>
      </c>
      <c r="E2126" s="90" t="s">
        <v>6079</v>
      </c>
      <c r="F2126" s="90"/>
      <c r="G2126" s="90" t="s">
        <v>7553</v>
      </c>
      <c r="H2126" s="91" t="s">
        <v>1837</v>
      </c>
      <c r="I2126" s="91" t="str">
        <f>+IFERROR(VLOOKUP($H2126,'[2]NHÂN VIÊN'!$B:$C,2,0),"")</f>
        <v/>
      </c>
      <c r="J2126" s="91" t="str">
        <f t="shared" si="37"/>
        <v>WI</v>
      </c>
      <c r="K2126" s="91" t="s">
        <v>625</v>
      </c>
      <c r="L2126" s="91" t="s">
        <v>625</v>
      </c>
      <c r="M2126" s="91" t="str">
        <f>+IFERROR(VLOOKUP($K2126,'[2]NHÂN VIÊN'!$H:$I,2,0),"")</f>
        <v>Trương Quang Thanh</v>
      </c>
      <c r="N2126" s="92" t="s">
        <v>1837</v>
      </c>
      <c r="O2126" s="82"/>
    </row>
    <row r="2127" spans="1:15" hidden="1" x14ac:dyDescent="0.25">
      <c r="A2127" s="90" t="s">
        <v>7385</v>
      </c>
      <c r="B2127" s="89" t="s">
        <v>15158</v>
      </c>
      <c r="C2127" s="90" t="s">
        <v>15159</v>
      </c>
      <c r="D2127" s="90" t="s">
        <v>15160</v>
      </c>
      <c r="E2127" s="90" t="s">
        <v>6079</v>
      </c>
      <c r="F2127" s="90"/>
      <c r="G2127" s="90" t="s">
        <v>7567</v>
      </c>
      <c r="H2127" s="91" t="s">
        <v>1837</v>
      </c>
      <c r="I2127" s="91" t="str">
        <f>+IFERROR(VLOOKUP($H2127,'[2]NHÂN VIÊN'!$B:$C,2,0),"")</f>
        <v/>
      </c>
      <c r="J2127" s="91" t="str">
        <f t="shared" si="37"/>
        <v>WI</v>
      </c>
      <c r="K2127" s="91" t="s">
        <v>625</v>
      </c>
      <c r="L2127" s="91" t="s">
        <v>625</v>
      </c>
      <c r="M2127" s="91" t="str">
        <f>+IFERROR(VLOOKUP($K2127,'[2]NHÂN VIÊN'!$H:$I,2,0),"")</f>
        <v>Trương Quang Thanh</v>
      </c>
      <c r="N2127" s="92" t="s">
        <v>1837</v>
      </c>
      <c r="O2127" s="82"/>
    </row>
    <row r="2128" spans="1:15" hidden="1" x14ac:dyDescent="0.25">
      <c r="A2128" s="90" t="s">
        <v>7379</v>
      </c>
      <c r="B2128" s="89" t="s">
        <v>15161</v>
      </c>
      <c r="C2128" s="90" t="s">
        <v>15162</v>
      </c>
      <c r="D2128" s="90" t="s">
        <v>15163</v>
      </c>
      <c r="E2128" s="90" t="s">
        <v>6079</v>
      </c>
      <c r="F2128" s="90"/>
      <c r="G2128" s="90" t="s">
        <v>10225</v>
      </c>
      <c r="H2128" s="91" t="s">
        <v>1837</v>
      </c>
      <c r="I2128" s="91" t="str">
        <f>+IFERROR(VLOOKUP($H2128,'[2]NHÂN VIÊN'!$B:$C,2,0),"")</f>
        <v/>
      </c>
      <c r="J2128" s="91" t="str">
        <f t="shared" si="37"/>
        <v>WI</v>
      </c>
      <c r="K2128" s="91" t="s">
        <v>625</v>
      </c>
      <c r="L2128" s="91" t="s">
        <v>625</v>
      </c>
      <c r="M2128" s="91" t="str">
        <f>+IFERROR(VLOOKUP($K2128,'[2]NHÂN VIÊN'!$H:$I,2,0),"")</f>
        <v>Trương Quang Thanh</v>
      </c>
      <c r="N2128" s="92" t="s">
        <v>1837</v>
      </c>
      <c r="O2128" s="82"/>
    </row>
    <row r="2129" spans="1:15" hidden="1" x14ac:dyDescent="0.25">
      <c r="A2129" s="90" t="s">
        <v>7223</v>
      </c>
      <c r="B2129" s="89" t="s">
        <v>15164</v>
      </c>
      <c r="C2129" s="90" t="s">
        <v>15165</v>
      </c>
      <c r="D2129" s="90" t="s">
        <v>15166</v>
      </c>
      <c r="E2129" s="90" t="s">
        <v>6079</v>
      </c>
      <c r="F2129" s="90"/>
      <c r="G2129" s="90" t="s">
        <v>7499</v>
      </c>
      <c r="H2129" s="91" t="s">
        <v>1837</v>
      </c>
      <c r="I2129" s="91" t="str">
        <f>+IFERROR(VLOOKUP($H2129,'[2]NHÂN VIÊN'!$B:$C,2,0),"")</f>
        <v/>
      </c>
      <c r="J2129" s="91" t="str">
        <f t="shared" si="37"/>
        <v>WI</v>
      </c>
      <c r="K2129" s="91" t="s">
        <v>625</v>
      </c>
      <c r="L2129" s="91" t="s">
        <v>625</v>
      </c>
      <c r="M2129" s="91" t="str">
        <f>+IFERROR(VLOOKUP($K2129,'[2]NHÂN VIÊN'!$H:$I,2,0),"")</f>
        <v>Trương Quang Thanh</v>
      </c>
      <c r="N2129" s="92" t="s">
        <v>1837</v>
      </c>
      <c r="O2129" s="82"/>
    </row>
    <row r="2130" spans="1:15" hidden="1" x14ac:dyDescent="0.25">
      <c r="A2130" s="90" t="s">
        <v>7218</v>
      </c>
      <c r="B2130" s="89" t="s">
        <v>15167</v>
      </c>
      <c r="C2130" s="90" t="s">
        <v>15168</v>
      </c>
      <c r="D2130" s="90" t="s">
        <v>15169</v>
      </c>
      <c r="E2130" s="90" t="s">
        <v>6079</v>
      </c>
      <c r="F2130" s="90"/>
      <c r="G2130" s="90" t="s">
        <v>8187</v>
      </c>
      <c r="H2130" s="91" t="s">
        <v>1837</v>
      </c>
      <c r="I2130" s="91" t="str">
        <f>+IFERROR(VLOOKUP($H2130,'[2]NHÂN VIÊN'!$B:$C,2,0),"")</f>
        <v/>
      </c>
      <c r="J2130" s="91" t="str">
        <f t="shared" si="37"/>
        <v>WI</v>
      </c>
      <c r="K2130" s="91" t="s">
        <v>625</v>
      </c>
      <c r="L2130" s="91" t="s">
        <v>625</v>
      </c>
      <c r="M2130" s="91" t="str">
        <f>+IFERROR(VLOOKUP($K2130,'[2]NHÂN VIÊN'!$H:$I,2,0),"")</f>
        <v>Trương Quang Thanh</v>
      </c>
      <c r="N2130" s="92" t="s">
        <v>1837</v>
      </c>
      <c r="O2130" s="82"/>
    </row>
    <row r="2131" spans="1:15" hidden="1" x14ac:dyDescent="0.25">
      <c r="A2131" s="90" t="s">
        <v>7250</v>
      </c>
      <c r="B2131" s="89" t="s">
        <v>15170</v>
      </c>
      <c r="C2131" s="90" t="s">
        <v>15171</v>
      </c>
      <c r="D2131" s="90" t="s">
        <v>15172</v>
      </c>
      <c r="E2131" s="90" t="s">
        <v>6079</v>
      </c>
      <c r="F2131" s="90"/>
      <c r="G2131" s="90" t="s">
        <v>10277</v>
      </c>
      <c r="H2131" s="91" t="s">
        <v>1837</v>
      </c>
      <c r="I2131" s="91" t="str">
        <f>+IFERROR(VLOOKUP($H2131,'[2]NHÂN VIÊN'!$B:$C,2,0),"")</f>
        <v/>
      </c>
      <c r="J2131" s="91" t="str">
        <f t="shared" si="37"/>
        <v>WI</v>
      </c>
      <c r="K2131" s="91" t="s">
        <v>625</v>
      </c>
      <c r="L2131" s="91" t="s">
        <v>625</v>
      </c>
      <c r="M2131" s="91" t="str">
        <f>+IFERROR(VLOOKUP($K2131,'[2]NHÂN VIÊN'!$H:$I,2,0),"")</f>
        <v>Trương Quang Thanh</v>
      </c>
      <c r="N2131" s="92" t="s">
        <v>1837</v>
      </c>
      <c r="O2131" s="82"/>
    </row>
    <row r="2132" spans="1:15" hidden="1" x14ac:dyDescent="0.25">
      <c r="A2132" s="90" t="s">
        <v>7229</v>
      </c>
      <c r="B2132" s="89" t="s">
        <v>15173</v>
      </c>
      <c r="C2132" s="90" t="s">
        <v>15174</v>
      </c>
      <c r="D2132" s="90" t="s">
        <v>15175</v>
      </c>
      <c r="E2132" s="90" t="s">
        <v>6079</v>
      </c>
      <c r="F2132" s="90"/>
      <c r="G2132" s="90" t="s">
        <v>10394</v>
      </c>
      <c r="H2132" s="91" t="s">
        <v>1837</v>
      </c>
      <c r="I2132" s="91" t="str">
        <f>+IFERROR(VLOOKUP($H2132,'[2]NHÂN VIÊN'!$B:$C,2,0),"")</f>
        <v/>
      </c>
      <c r="J2132" s="91" t="str">
        <f t="shared" si="37"/>
        <v>WI</v>
      </c>
      <c r="K2132" s="91" t="s">
        <v>625</v>
      </c>
      <c r="L2132" s="91" t="s">
        <v>625</v>
      </c>
      <c r="M2132" s="91" t="str">
        <f>+IFERROR(VLOOKUP($K2132,'[2]NHÂN VIÊN'!$H:$I,2,0),"")</f>
        <v>Trương Quang Thanh</v>
      </c>
      <c r="N2132" s="92" t="s">
        <v>1837</v>
      </c>
      <c r="O2132" s="82"/>
    </row>
    <row r="2133" spans="1:15" hidden="1" x14ac:dyDescent="0.25">
      <c r="A2133" s="90" t="s">
        <v>7381</v>
      </c>
      <c r="B2133" s="89" t="s">
        <v>15176</v>
      </c>
      <c r="C2133" s="90" t="s">
        <v>15177</v>
      </c>
      <c r="D2133" s="90" t="s">
        <v>15178</v>
      </c>
      <c r="E2133" s="90" t="s">
        <v>6079</v>
      </c>
      <c r="F2133" s="90"/>
      <c r="G2133" s="90" t="s">
        <v>10330</v>
      </c>
      <c r="H2133" s="91" t="s">
        <v>1837</v>
      </c>
      <c r="I2133" s="91" t="str">
        <f>+IFERROR(VLOOKUP($H2133,'[2]NHÂN VIÊN'!$B:$C,2,0),"")</f>
        <v/>
      </c>
      <c r="J2133" s="91" t="str">
        <f t="shared" si="37"/>
        <v>WI</v>
      </c>
      <c r="K2133" s="91" t="s">
        <v>625</v>
      </c>
      <c r="L2133" s="91" t="s">
        <v>625</v>
      </c>
      <c r="M2133" s="91" t="str">
        <f>+IFERROR(VLOOKUP($K2133,'[2]NHÂN VIÊN'!$H:$I,2,0),"")</f>
        <v>Trương Quang Thanh</v>
      </c>
      <c r="N2133" s="92" t="s">
        <v>1837</v>
      </c>
      <c r="O2133" s="82"/>
    </row>
    <row r="2134" spans="1:15" hidden="1" x14ac:dyDescent="0.25">
      <c r="A2134" s="90" t="s">
        <v>7382</v>
      </c>
      <c r="B2134" s="89" t="s">
        <v>15179</v>
      </c>
      <c r="C2134" s="90" t="s">
        <v>15180</v>
      </c>
      <c r="D2134" s="90" t="s">
        <v>15181</v>
      </c>
      <c r="E2134" s="90" t="s">
        <v>6079</v>
      </c>
      <c r="F2134" s="90"/>
      <c r="G2134" s="90" t="s">
        <v>10161</v>
      </c>
      <c r="H2134" s="91" t="s">
        <v>1837</v>
      </c>
      <c r="I2134" s="91" t="str">
        <f>+IFERROR(VLOOKUP($H2134,'[2]NHÂN VIÊN'!$B:$C,2,0),"")</f>
        <v/>
      </c>
      <c r="J2134" s="91" t="str">
        <f t="shared" si="37"/>
        <v>WI</v>
      </c>
      <c r="K2134" s="91" t="s">
        <v>625</v>
      </c>
      <c r="L2134" s="91" t="s">
        <v>625</v>
      </c>
      <c r="M2134" s="91" t="str">
        <f>+IFERROR(VLOOKUP($K2134,'[2]NHÂN VIÊN'!$H:$I,2,0),"")</f>
        <v>Trương Quang Thanh</v>
      </c>
      <c r="N2134" s="92" t="s">
        <v>1837</v>
      </c>
      <c r="O2134" s="82"/>
    </row>
    <row r="2135" spans="1:15" hidden="1" x14ac:dyDescent="0.25">
      <c r="A2135" s="90" t="s">
        <v>15183</v>
      </c>
      <c r="B2135" s="89" t="s">
        <v>15182</v>
      </c>
      <c r="C2135" s="90" t="s">
        <v>15184</v>
      </c>
      <c r="D2135" s="90" t="s">
        <v>15185</v>
      </c>
      <c r="E2135" s="90" t="s">
        <v>6079</v>
      </c>
      <c r="F2135" s="90"/>
      <c r="G2135" s="90" t="s">
        <v>7584</v>
      </c>
      <c r="H2135" s="91" t="s">
        <v>1837</v>
      </c>
      <c r="I2135" s="91" t="str">
        <f>+IFERROR(VLOOKUP($H2135,'[2]NHÂN VIÊN'!$B:$C,2,0),"")</f>
        <v/>
      </c>
      <c r="J2135" s="91" t="str">
        <f t="shared" si="37"/>
        <v>WI</v>
      </c>
      <c r="K2135" s="91" t="s">
        <v>625</v>
      </c>
      <c r="L2135" s="91" t="s">
        <v>625</v>
      </c>
      <c r="M2135" s="91" t="str">
        <f>+IFERROR(VLOOKUP($K2135,'[2]NHÂN VIÊN'!$H:$I,2,0),"")</f>
        <v>Trương Quang Thanh</v>
      </c>
      <c r="N2135" s="92" t="s">
        <v>1837</v>
      </c>
      <c r="O2135" s="82"/>
    </row>
    <row r="2136" spans="1:15" hidden="1" x14ac:dyDescent="0.25">
      <c r="A2136" s="90" t="s">
        <v>15187</v>
      </c>
      <c r="B2136" s="89" t="s">
        <v>15186</v>
      </c>
      <c r="C2136" s="90" t="s">
        <v>15188</v>
      </c>
      <c r="D2136" s="90" t="s">
        <v>15189</v>
      </c>
      <c r="E2136" s="90" t="s">
        <v>6079</v>
      </c>
      <c r="F2136" s="90" t="s">
        <v>8075</v>
      </c>
      <c r="G2136" s="90" t="s">
        <v>7402</v>
      </c>
      <c r="H2136" s="91" t="s">
        <v>7403</v>
      </c>
      <c r="I2136" s="91" t="str">
        <f>+IFERROR(VLOOKUP($H2136,'[2]NHÂN VIÊN'!$B:$C,2,0),"")</f>
        <v>Hứa Thị Ngọc Thơ</v>
      </c>
      <c r="J2136" s="91" t="str">
        <f t="shared" si="37"/>
        <v>WI</v>
      </c>
      <c r="K2136" s="91" t="s">
        <v>625</v>
      </c>
      <c r="L2136" s="91" t="s">
        <v>15190</v>
      </c>
      <c r="M2136" s="91" t="str">
        <f>+IFERROR(VLOOKUP($K2136,'[2]NHÂN VIÊN'!$H:$I,2,0),"")</f>
        <v>Trương Quang Thanh</v>
      </c>
      <c r="N2136" s="92"/>
      <c r="O2136" s="82"/>
    </row>
    <row r="2137" spans="1:15" hidden="1" x14ac:dyDescent="0.25">
      <c r="A2137" s="90" t="s">
        <v>15192</v>
      </c>
      <c r="B2137" s="89" t="s">
        <v>15191</v>
      </c>
      <c r="C2137" s="90" t="s">
        <v>15193</v>
      </c>
      <c r="D2137" s="90" t="s">
        <v>15194</v>
      </c>
      <c r="E2137" s="90" t="s">
        <v>6079</v>
      </c>
      <c r="F2137" s="90" t="s">
        <v>7417</v>
      </c>
      <c r="G2137" s="90" t="s">
        <v>7402</v>
      </c>
      <c r="H2137" s="91" t="s">
        <v>7418</v>
      </c>
      <c r="I2137" s="91" t="str">
        <f>+IFERROR(VLOOKUP($H2137,'[2]NHÂN VIÊN'!$B:$C,2,0),"")</f>
        <v>Trần Hạo Nhị</v>
      </c>
      <c r="J2137" s="91" t="str">
        <f t="shared" si="37"/>
        <v>WI</v>
      </c>
      <c r="K2137" s="91" t="s">
        <v>625</v>
      </c>
      <c r="L2137" s="91" t="s">
        <v>15190</v>
      </c>
      <c r="M2137" s="91" t="str">
        <f>+IFERROR(VLOOKUP($K2137,'[2]NHÂN VIÊN'!$H:$I,2,0),"")</f>
        <v>Trương Quang Thanh</v>
      </c>
      <c r="N2137" s="92" t="s">
        <v>1837</v>
      </c>
      <c r="O2137" s="82"/>
    </row>
    <row r="2138" spans="1:15" hidden="1" x14ac:dyDescent="0.25">
      <c r="A2138" s="90" t="s">
        <v>15195</v>
      </c>
      <c r="B2138" s="89" t="s">
        <v>15124</v>
      </c>
      <c r="C2138" s="90" t="s">
        <v>15196</v>
      </c>
      <c r="D2138" s="90" t="s">
        <v>15197</v>
      </c>
      <c r="E2138" s="90" t="s">
        <v>6079</v>
      </c>
      <c r="F2138" s="90" t="s">
        <v>7424</v>
      </c>
      <c r="G2138" s="90" t="s">
        <v>7424</v>
      </c>
      <c r="H2138" s="91" t="s">
        <v>7425</v>
      </c>
      <c r="I2138" s="91" t="str">
        <f>+IFERROR(VLOOKUP($H2138,'[2]NHÂN VIÊN'!$B:$C,2,0),"")</f>
        <v>Trần Cao Hoàng Tâm</v>
      </c>
      <c r="J2138" s="91" t="str">
        <f t="shared" si="37"/>
        <v>WI</v>
      </c>
      <c r="K2138" s="91" t="s">
        <v>625</v>
      </c>
      <c r="L2138" s="91" t="s">
        <v>15190</v>
      </c>
      <c r="M2138" s="91" t="str">
        <f>+IFERROR(VLOOKUP($K2138,'[2]NHÂN VIÊN'!$H:$I,2,0),"")</f>
        <v>Trương Quang Thanh</v>
      </c>
      <c r="N2138" s="92" t="s">
        <v>1837</v>
      </c>
      <c r="O2138" s="82"/>
    </row>
    <row r="2139" spans="1:15" hidden="1" x14ac:dyDescent="0.25">
      <c r="A2139" s="90" t="s">
        <v>15199</v>
      </c>
      <c r="B2139" s="89" t="s">
        <v>15198</v>
      </c>
      <c r="C2139" s="90" t="s">
        <v>15200</v>
      </c>
      <c r="D2139" s="90" t="s">
        <v>15201</v>
      </c>
      <c r="E2139" s="90" t="s">
        <v>6079</v>
      </c>
      <c r="F2139" s="90" t="s">
        <v>7417</v>
      </c>
      <c r="G2139" s="90" t="s">
        <v>7402</v>
      </c>
      <c r="H2139" s="91" t="s">
        <v>7418</v>
      </c>
      <c r="I2139" s="91" t="str">
        <f>+IFERROR(VLOOKUP($H2139,'[2]NHÂN VIÊN'!$B:$C,2,0),"")</f>
        <v>Trần Hạo Nhị</v>
      </c>
      <c r="J2139" s="91" t="str">
        <f t="shared" si="37"/>
        <v>WI</v>
      </c>
      <c r="K2139" s="91" t="s">
        <v>625</v>
      </c>
      <c r="L2139" s="91" t="s">
        <v>15190</v>
      </c>
      <c r="M2139" s="91" t="str">
        <f>+IFERROR(VLOOKUP($K2139,'[2]NHÂN VIÊN'!$H:$I,2,0),"")</f>
        <v>Trương Quang Thanh</v>
      </c>
      <c r="N2139" s="92" t="s">
        <v>1837</v>
      </c>
      <c r="O2139" s="82"/>
    </row>
    <row r="2140" spans="1:15" hidden="1" x14ac:dyDescent="0.25">
      <c r="A2140" s="90" t="s">
        <v>15203</v>
      </c>
      <c r="B2140" s="89" t="s">
        <v>15202</v>
      </c>
      <c r="C2140" s="90" t="s">
        <v>15204</v>
      </c>
      <c r="D2140" s="90" t="s">
        <v>15205</v>
      </c>
      <c r="E2140" s="90" t="s">
        <v>6079</v>
      </c>
      <c r="F2140" s="90" t="s">
        <v>7401</v>
      </c>
      <c r="G2140" s="90" t="s">
        <v>7402</v>
      </c>
      <c r="H2140" s="91" t="s">
        <v>7403</v>
      </c>
      <c r="I2140" s="91" t="str">
        <f>+IFERROR(VLOOKUP($H2140,'[2]NHÂN VIÊN'!$B:$C,2,0),"")</f>
        <v>Hứa Thị Ngọc Thơ</v>
      </c>
      <c r="J2140" s="91" t="str">
        <f t="shared" si="37"/>
        <v>WI</v>
      </c>
      <c r="K2140" s="91" t="s">
        <v>625</v>
      </c>
      <c r="L2140" s="91" t="s">
        <v>15190</v>
      </c>
      <c r="M2140" s="91" t="str">
        <f>+IFERROR(VLOOKUP($K2140,'[2]NHÂN VIÊN'!$H:$I,2,0),"")</f>
        <v>Trương Quang Thanh</v>
      </c>
      <c r="N2140" s="92" t="s">
        <v>1837</v>
      </c>
      <c r="O2140" s="82"/>
    </row>
    <row r="2141" spans="1:15" hidden="1" x14ac:dyDescent="0.25">
      <c r="A2141" s="90" t="s">
        <v>15207</v>
      </c>
      <c r="B2141" s="89" t="s">
        <v>15206</v>
      </c>
      <c r="C2141" s="90" t="s">
        <v>15208</v>
      </c>
      <c r="D2141" s="90" t="s">
        <v>15209</v>
      </c>
      <c r="E2141" s="90" t="s">
        <v>6079</v>
      </c>
      <c r="F2141" s="90" t="s">
        <v>7527</v>
      </c>
      <c r="G2141" s="90" t="s">
        <v>7402</v>
      </c>
      <c r="H2141" s="91" t="s">
        <v>7411</v>
      </c>
      <c r="I2141" s="91" t="str">
        <f>+IFERROR(VLOOKUP($H2141,'[2]NHÂN VIÊN'!$B:$C,2,0),"")</f>
        <v>Nguyễn Văn Vinh</v>
      </c>
      <c r="J2141" s="91" t="str">
        <f t="shared" si="37"/>
        <v>WI</v>
      </c>
      <c r="K2141" s="91" t="s">
        <v>625</v>
      </c>
      <c r="L2141" s="91" t="s">
        <v>15190</v>
      </c>
      <c r="M2141" s="91" t="str">
        <f>+IFERROR(VLOOKUP($K2141,'[2]NHÂN VIÊN'!$H:$I,2,0),"")</f>
        <v>Trương Quang Thanh</v>
      </c>
      <c r="N2141" s="92" t="s">
        <v>1837</v>
      </c>
      <c r="O2141" s="82"/>
    </row>
    <row r="2142" spans="1:15" hidden="1" x14ac:dyDescent="0.25">
      <c r="A2142" s="90" t="s">
        <v>7334</v>
      </c>
      <c r="B2142" s="89" t="s">
        <v>15210</v>
      </c>
      <c r="C2142" s="90" t="s">
        <v>15211</v>
      </c>
      <c r="D2142" s="90" t="s">
        <v>15212</v>
      </c>
      <c r="E2142" s="90" t="s">
        <v>6079</v>
      </c>
      <c r="F2142" s="90" t="s">
        <v>7410</v>
      </c>
      <c r="G2142" s="90" t="s">
        <v>7402</v>
      </c>
      <c r="H2142" s="91" t="s">
        <v>7411</v>
      </c>
      <c r="I2142" s="91" t="str">
        <f>+IFERROR(VLOOKUP($H2142,'[2]NHÂN VIÊN'!$B:$C,2,0),"")</f>
        <v>Nguyễn Văn Vinh</v>
      </c>
      <c r="J2142" s="91" t="str">
        <f t="shared" si="37"/>
        <v>WI</v>
      </c>
      <c r="K2142" s="91" t="s">
        <v>625</v>
      </c>
      <c r="L2142" s="91" t="s">
        <v>15190</v>
      </c>
      <c r="M2142" s="91" t="str">
        <f>+IFERROR(VLOOKUP($K2142,'[2]NHÂN VIÊN'!$H:$I,2,0),"")</f>
        <v>Trương Quang Thanh</v>
      </c>
      <c r="N2142" s="92" t="s">
        <v>1837</v>
      </c>
      <c r="O2142" s="82"/>
    </row>
    <row r="2143" spans="1:15" hidden="1" x14ac:dyDescent="0.25">
      <c r="A2143" s="90" t="s">
        <v>15213</v>
      </c>
      <c r="B2143" s="89" t="s">
        <v>15121</v>
      </c>
      <c r="C2143" s="90" t="s">
        <v>15214</v>
      </c>
      <c r="D2143" s="90" t="s">
        <v>15215</v>
      </c>
      <c r="E2143" s="90" t="s">
        <v>6079</v>
      </c>
      <c r="F2143" s="90" t="s">
        <v>7523</v>
      </c>
      <c r="G2143" s="90" t="s">
        <v>7523</v>
      </c>
      <c r="H2143" s="91" t="s">
        <v>7425</v>
      </c>
      <c r="I2143" s="91" t="str">
        <f>+IFERROR(VLOOKUP($H2143,'[2]NHÂN VIÊN'!$B:$C,2,0),"")</f>
        <v>Trần Cao Hoàng Tâm</v>
      </c>
      <c r="J2143" s="91" t="str">
        <f t="shared" si="37"/>
        <v>WI</v>
      </c>
      <c r="K2143" s="91" t="s">
        <v>625</v>
      </c>
      <c r="L2143" s="91" t="s">
        <v>15190</v>
      </c>
      <c r="M2143" s="91" t="str">
        <f>+IFERROR(VLOOKUP($K2143,'[2]NHÂN VIÊN'!$H:$I,2,0),"")</f>
        <v>Trương Quang Thanh</v>
      </c>
      <c r="N2143" s="92" t="s">
        <v>1837</v>
      </c>
      <c r="O2143" s="82"/>
    </row>
    <row r="2144" spans="1:15" hidden="1" x14ac:dyDescent="0.25">
      <c r="A2144" s="90" t="s">
        <v>15217</v>
      </c>
      <c r="B2144" s="89" t="s">
        <v>15216</v>
      </c>
      <c r="C2144" s="90" t="s">
        <v>15218</v>
      </c>
      <c r="D2144" s="90" t="s">
        <v>15219</v>
      </c>
      <c r="E2144" s="90" t="s">
        <v>6079</v>
      </c>
      <c r="F2144" s="90" t="s">
        <v>7903</v>
      </c>
      <c r="G2144" s="90" t="s">
        <v>7402</v>
      </c>
      <c r="H2144" s="91" t="s">
        <v>7436</v>
      </c>
      <c r="I2144" s="91" t="str">
        <f>+IFERROR(VLOOKUP($H2144,'[2]NHÂN VIÊN'!$B:$C,2,0),"")</f>
        <v>Nguyễn Quốc Thái</v>
      </c>
      <c r="J2144" s="91" t="str">
        <f t="shared" si="37"/>
        <v>WI</v>
      </c>
      <c r="K2144" s="91" t="s">
        <v>625</v>
      </c>
      <c r="L2144" s="91" t="s">
        <v>15190</v>
      </c>
      <c r="M2144" s="91" t="str">
        <f>+IFERROR(VLOOKUP($K2144,'[2]NHÂN VIÊN'!$H:$I,2,0),"")</f>
        <v>Trương Quang Thanh</v>
      </c>
      <c r="N2144" s="92" t="s">
        <v>1837</v>
      </c>
      <c r="O2144" s="82"/>
    </row>
    <row r="2145" spans="1:15" hidden="1" x14ac:dyDescent="0.25">
      <c r="A2145" s="90" t="s">
        <v>15221</v>
      </c>
      <c r="B2145" s="89" t="s">
        <v>15220</v>
      </c>
      <c r="C2145" s="90" t="s">
        <v>15222</v>
      </c>
      <c r="D2145" s="90" t="s">
        <v>15223</v>
      </c>
      <c r="E2145" s="90" t="s">
        <v>6079</v>
      </c>
      <c r="F2145" s="90" t="s">
        <v>7903</v>
      </c>
      <c r="G2145" s="90" t="s">
        <v>7402</v>
      </c>
      <c r="H2145" s="91" t="s">
        <v>7436</v>
      </c>
      <c r="I2145" s="91" t="str">
        <f>+IFERROR(VLOOKUP($H2145,'[2]NHÂN VIÊN'!$B:$C,2,0),"")</f>
        <v>Nguyễn Quốc Thái</v>
      </c>
      <c r="J2145" s="91" t="str">
        <f t="shared" si="37"/>
        <v>WI</v>
      </c>
      <c r="K2145" s="91" t="s">
        <v>625</v>
      </c>
      <c r="L2145" s="91" t="s">
        <v>15190</v>
      </c>
      <c r="M2145" s="91" t="str">
        <f>+IFERROR(VLOOKUP($K2145,'[2]NHÂN VIÊN'!$H:$I,2,0),"")</f>
        <v>Trương Quang Thanh</v>
      </c>
      <c r="N2145" s="92" t="s">
        <v>1837</v>
      </c>
      <c r="O2145" s="82"/>
    </row>
    <row r="2146" spans="1:15" hidden="1" x14ac:dyDescent="0.25">
      <c r="A2146" s="90" t="s">
        <v>15224</v>
      </c>
      <c r="B2146" s="89" t="s">
        <v>15124</v>
      </c>
      <c r="C2146" s="90" t="s">
        <v>15225</v>
      </c>
      <c r="D2146" s="90" t="s">
        <v>15226</v>
      </c>
      <c r="E2146" s="90" t="s">
        <v>6079</v>
      </c>
      <c r="F2146" s="90" t="s">
        <v>7424</v>
      </c>
      <c r="G2146" s="90" t="s">
        <v>7424</v>
      </c>
      <c r="H2146" s="91" t="s">
        <v>7425</v>
      </c>
      <c r="I2146" s="91" t="str">
        <f>+IFERROR(VLOOKUP($H2146,'[2]NHÂN VIÊN'!$B:$C,2,0),"")</f>
        <v>Trần Cao Hoàng Tâm</v>
      </c>
      <c r="J2146" s="91" t="str">
        <f t="shared" si="37"/>
        <v>WI</v>
      </c>
      <c r="K2146" s="91" t="s">
        <v>625</v>
      </c>
      <c r="L2146" s="91" t="s">
        <v>15190</v>
      </c>
      <c r="M2146" s="91" t="str">
        <f>+IFERROR(VLOOKUP($K2146,'[2]NHÂN VIÊN'!$H:$I,2,0),"")</f>
        <v>Trương Quang Thanh</v>
      </c>
      <c r="N2146" s="92" t="s">
        <v>1837</v>
      </c>
      <c r="O2146" s="82"/>
    </row>
    <row r="2147" spans="1:15" hidden="1" x14ac:dyDescent="0.25">
      <c r="A2147" s="90" t="s">
        <v>15228</v>
      </c>
      <c r="B2147" s="89" t="s">
        <v>15227</v>
      </c>
      <c r="C2147" s="90" t="s">
        <v>15229</v>
      </c>
      <c r="D2147" s="90" t="s">
        <v>15230</v>
      </c>
      <c r="E2147" s="90" t="s">
        <v>6079</v>
      </c>
      <c r="F2147" s="90" t="s">
        <v>7401</v>
      </c>
      <c r="G2147" s="90" t="s">
        <v>7402</v>
      </c>
      <c r="H2147" s="91" t="s">
        <v>7403</v>
      </c>
      <c r="I2147" s="91" t="str">
        <f>+IFERROR(VLOOKUP($H2147,'[2]NHÂN VIÊN'!$B:$C,2,0),"")</f>
        <v>Hứa Thị Ngọc Thơ</v>
      </c>
      <c r="J2147" s="91" t="str">
        <f t="shared" si="37"/>
        <v>WI</v>
      </c>
      <c r="K2147" s="91" t="s">
        <v>625</v>
      </c>
      <c r="L2147" s="91" t="s">
        <v>15190</v>
      </c>
      <c r="M2147" s="91" t="str">
        <f>+IFERROR(VLOOKUP($K2147,'[2]NHÂN VIÊN'!$H:$I,2,0),"")</f>
        <v>Trương Quang Thanh</v>
      </c>
      <c r="N2147" s="92" t="s">
        <v>1837</v>
      </c>
      <c r="O2147" s="82"/>
    </row>
    <row r="2148" spans="1:15" hidden="1" x14ac:dyDescent="0.25">
      <c r="A2148" s="90" t="s">
        <v>15232</v>
      </c>
      <c r="B2148" s="89" t="s">
        <v>15231</v>
      </c>
      <c r="C2148" s="90" t="s">
        <v>15233</v>
      </c>
      <c r="D2148" s="90" t="s">
        <v>15234</v>
      </c>
      <c r="E2148" s="90" t="s">
        <v>6079</v>
      </c>
      <c r="F2148" s="90" t="s">
        <v>9474</v>
      </c>
      <c r="G2148" s="90" t="s">
        <v>7402</v>
      </c>
      <c r="H2148" s="91" t="s">
        <v>7411</v>
      </c>
      <c r="I2148" s="91" t="str">
        <f>+IFERROR(VLOOKUP($H2148,'[2]NHÂN VIÊN'!$B:$C,2,0),"")</f>
        <v>Nguyễn Văn Vinh</v>
      </c>
      <c r="J2148" s="91" t="str">
        <f t="shared" si="37"/>
        <v>WI</v>
      </c>
      <c r="K2148" s="91" t="s">
        <v>625</v>
      </c>
      <c r="L2148" s="91" t="s">
        <v>15190</v>
      </c>
      <c r="M2148" s="91" t="str">
        <f>+IFERROR(VLOOKUP($K2148,'[2]NHÂN VIÊN'!$H:$I,2,0),"")</f>
        <v>Trương Quang Thanh</v>
      </c>
      <c r="N2148" s="92" t="s">
        <v>1837</v>
      </c>
      <c r="O2148" s="82"/>
    </row>
    <row r="2149" spans="1:15" hidden="1" x14ac:dyDescent="0.25">
      <c r="A2149" s="90" t="s">
        <v>15236</v>
      </c>
      <c r="B2149" s="89" t="s">
        <v>15235</v>
      </c>
      <c r="C2149" s="90" t="s">
        <v>15237</v>
      </c>
      <c r="D2149" s="90" t="s">
        <v>15238</v>
      </c>
      <c r="E2149" s="90" t="s">
        <v>6079</v>
      </c>
      <c r="F2149" s="90" t="s">
        <v>7401</v>
      </c>
      <c r="G2149" s="90" t="s">
        <v>7402</v>
      </c>
      <c r="H2149" s="91" t="s">
        <v>7403</v>
      </c>
      <c r="I2149" s="91" t="str">
        <f>+IFERROR(VLOOKUP($H2149,'[2]NHÂN VIÊN'!$B:$C,2,0),"")</f>
        <v>Hứa Thị Ngọc Thơ</v>
      </c>
      <c r="J2149" s="91" t="str">
        <f t="shared" si="37"/>
        <v>WI</v>
      </c>
      <c r="K2149" s="91" t="s">
        <v>625</v>
      </c>
      <c r="L2149" s="91" t="s">
        <v>15190</v>
      </c>
      <c r="M2149" s="91" t="str">
        <f>+IFERROR(VLOOKUP($K2149,'[2]NHÂN VIÊN'!$H:$I,2,0),"")</f>
        <v>Trương Quang Thanh</v>
      </c>
      <c r="N2149" s="92" t="s">
        <v>1837</v>
      </c>
      <c r="O2149" s="82"/>
    </row>
    <row r="2150" spans="1:15" hidden="1" x14ac:dyDescent="0.25">
      <c r="A2150" s="90" t="s">
        <v>15240</v>
      </c>
      <c r="B2150" s="89" t="s">
        <v>15239</v>
      </c>
      <c r="C2150" s="90" t="s">
        <v>15241</v>
      </c>
      <c r="D2150" s="90" t="s">
        <v>15242</v>
      </c>
      <c r="E2150" s="90" t="s">
        <v>6079</v>
      </c>
      <c r="F2150" s="90" t="s">
        <v>7938</v>
      </c>
      <c r="G2150" s="90" t="s">
        <v>7402</v>
      </c>
      <c r="H2150" s="91" t="s">
        <v>7436</v>
      </c>
      <c r="I2150" s="91" t="str">
        <f>+IFERROR(VLOOKUP($H2150,'[2]NHÂN VIÊN'!$B:$C,2,0),"")</f>
        <v>Nguyễn Quốc Thái</v>
      </c>
      <c r="J2150" s="91" t="str">
        <f t="shared" si="37"/>
        <v>WI</v>
      </c>
      <c r="K2150" s="91" t="s">
        <v>625</v>
      </c>
      <c r="L2150" s="91" t="s">
        <v>15190</v>
      </c>
      <c r="M2150" s="91" t="str">
        <f>+IFERROR(VLOOKUP($K2150,'[2]NHÂN VIÊN'!$H:$I,2,0),"")</f>
        <v>Trương Quang Thanh</v>
      </c>
      <c r="N2150" s="92" t="s">
        <v>1837</v>
      </c>
      <c r="O2150" s="82"/>
    </row>
    <row r="2151" spans="1:15" hidden="1" x14ac:dyDescent="0.25">
      <c r="A2151" s="90" t="s">
        <v>15244</v>
      </c>
      <c r="B2151" s="89" t="s">
        <v>15243</v>
      </c>
      <c r="C2151" s="90" t="s">
        <v>15245</v>
      </c>
      <c r="D2151" s="90" t="s">
        <v>15246</v>
      </c>
      <c r="E2151" s="90" t="s">
        <v>6079</v>
      </c>
      <c r="F2151" s="90" t="s">
        <v>7442</v>
      </c>
      <c r="G2151" s="90" t="s">
        <v>7402</v>
      </c>
      <c r="H2151" s="91" t="s">
        <v>7403</v>
      </c>
      <c r="I2151" s="91" t="str">
        <f>+IFERROR(VLOOKUP($H2151,'[2]NHÂN VIÊN'!$B:$C,2,0),"")</f>
        <v>Hứa Thị Ngọc Thơ</v>
      </c>
      <c r="J2151" s="91" t="str">
        <f t="shared" si="37"/>
        <v>WI</v>
      </c>
      <c r="K2151" s="91" t="s">
        <v>625</v>
      </c>
      <c r="L2151" s="91" t="s">
        <v>15190</v>
      </c>
      <c r="M2151" s="91" t="str">
        <f>+IFERROR(VLOOKUP($K2151,'[2]NHÂN VIÊN'!$H:$I,2,0),"")</f>
        <v>Trương Quang Thanh</v>
      </c>
      <c r="N2151" s="92" t="s">
        <v>1837</v>
      </c>
      <c r="O2151" s="82"/>
    </row>
    <row r="2152" spans="1:15" hidden="1" x14ac:dyDescent="0.25">
      <c r="A2152" s="90" t="s">
        <v>7335</v>
      </c>
      <c r="B2152" s="89" t="s">
        <v>15247</v>
      </c>
      <c r="C2152" s="90" t="s">
        <v>15248</v>
      </c>
      <c r="D2152" s="90" t="s">
        <v>15249</v>
      </c>
      <c r="E2152" s="90" t="s">
        <v>6079</v>
      </c>
      <c r="F2152" s="90" t="s">
        <v>7938</v>
      </c>
      <c r="G2152" s="90" t="s">
        <v>7402</v>
      </c>
      <c r="H2152" s="91" t="s">
        <v>7436</v>
      </c>
      <c r="I2152" s="91" t="str">
        <f>+IFERROR(VLOOKUP($H2152,'[2]NHÂN VIÊN'!$B:$C,2,0),"")</f>
        <v>Nguyễn Quốc Thái</v>
      </c>
      <c r="J2152" s="91" t="str">
        <f t="shared" si="37"/>
        <v>WI</v>
      </c>
      <c r="K2152" s="91" t="s">
        <v>625</v>
      </c>
      <c r="L2152" s="91" t="s">
        <v>15190</v>
      </c>
      <c r="M2152" s="91" t="str">
        <f>+IFERROR(VLOOKUP($K2152,'[2]NHÂN VIÊN'!$H:$I,2,0),"")</f>
        <v>Trương Quang Thanh</v>
      </c>
      <c r="N2152" s="92" t="s">
        <v>1837</v>
      </c>
      <c r="O2152" s="82"/>
    </row>
    <row r="2153" spans="1:15" hidden="1" x14ac:dyDescent="0.25">
      <c r="A2153" s="90" t="s">
        <v>15251</v>
      </c>
      <c r="B2153" s="89" t="s">
        <v>15250</v>
      </c>
      <c r="C2153" s="90" t="s">
        <v>15252</v>
      </c>
      <c r="D2153" s="90" t="s">
        <v>15253</v>
      </c>
      <c r="E2153" s="90" t="s">
        <v>6079</v>
      </c>
      <c r="F2153" s="90" t="s">
        <v>7417</v>
      </c>
      <c r="G2153" s="90" t="s">
        <v>7402</v>
      </c>
      <c r="H2153" s="91" t="s">
        <v>7418</v>
      </c>
      <c r="I2153" s="91" t="str">
        <f>+IFERROR(VLOOKUP($H2153,'[2]NHÂN VIÊN'!$B:$C,2,0),"")</f>
        <v>Trần Hạo Nhị</v>
      </c>
      <c r="J2153" s="91" t="str">
        <f t="shared" si="37"/>
        <v>WI</v>
      </c>
      <c r="K2153" s="91" t="s">
        <v>625</v>
      </c>
      <c r="L2153" s="91" t="s">
        <v>15190</v>
      </c>
      <c r="M2153" s="91" t="str">
        <f>+IFERROR(VLOOKUP($K2153,'[2]NHÂN VIÊN'!$H:$I,2,0),"")</f>
        <v>Trương Quang Thanh</v>
      </c>
      <c r="N2153" s="92" t="s">
        <v>1837</v>
      </c>
      <c r="O2153" s="82"/>
    </row>
    <row r="2154" spans="1:15" hidden="1" x14ac:dyDescent="0.25">
      <c r="A2154" s="90" t="s">
        <v>15254</v>
      </c>
      <c r="B2154" s="89" t="s">
        <v>15124</v>
      </c>
      <c r="C2154" s="90" t="s">
        <v>15255</v>
      </c>
      <c r="D2154" s="90" t="s">
        <v>15256</v>
      </c>
      <c r="E2154" s="90" t="s">
        <v>6079</v>
      </c>
      <c r="F2154" s="90" t="s">
        <v>7424</v>
      </c>
      <c r="G2154" s="90" t="s">
        <v>7424</v>
      </c>
      <c r="H2154" s="91" t="s">
        <v>7425</v>
      </c>
      <c r="I2154" s="91" t="str">
        <f>+IFERROR(VLOOKUP($H2154,'[2]NHÂN VIÊN'!$B:$C,2,0),"")</f>
        <v>Trần Cao Hoàng Tâm</v>
      </c>
      <c r="J2154" s="91" t="str">
        <f t="shared" si="37"/>
        <v>WI</v>
      </c>
      <c r="K2154" s="91" t="s">
        <v>625</v>
      </c>
      <c r="L2154" s="91" t="s">
        <v>15190</v>
      </c>
      <c r="M2154" s="91" t="str">
        <f>+IFERROR(VLOOKUP($K2154,'[2]NHÂN VIÊN'!$H:$I,2,0),"")</f>
        <v>Trương Quang Thanh</v>
      </c>
      <c r="N2154" s="92" t="s">
        <v>1837</v>
      </c>
      <c r="O2154" s="82"/>
    </row>
    <row r="2155" spans="1:15" hidden="1" x14ac:dyDescent="0.25">
      <c r="A2155" s="90" t="s">
        <v>15258</v>
      </c>
      <c r="B2155" s="89" t="s">
        <v>15257</v>
      </c>
      <c r="C2155" s="90" t="s">
        <v>15259</v>
      </c>
      <c r="D2155" s="90" t="s">
        <v>15260</v>
      </c>
      <c r="E2155" s="90" t="s">
        <v>6079</v>
      </c>
      <c r="F2155" s="90" t="s">
        <v>7442</v>
      </c>
      <c r="G2155" s="90" t="s">
        <v>7402</v>
      </c>
      <c r="H2155" s="91" t="s">
        <v>7403</v>
      </c>
      <c r="I2155" s="91" t="str">
        <f>+IFERROR(VLOOKUP($H2155,'[2]NHÂN VIÊN'!$B:$C,2,0),"")</f>
        <v>Hứa Thị Ngọc Thơ</v>
      </c>
      <c r="J2155" s="91" t="str">
        <f t="shared" si="37"/>
        <v>WI</v>
      </c>
      <c r="K2155" s="91" t="s">
        <v>625</v>
      </c>
      <c r="L2155" s="91" t="s">
        <v>15190</v>
      </c>
      <c r="M2155" s="91" t="str">
        <f>+IFERROR(VLOOKUP($K2155,'[2]NHÂN VIÊN'!$H:$I,2,0),"")</f>
        <v>Trương Quang Thanh</v>
      </c>
      <c r="N2155" s="92" t="s">
        <v>1837</v>
      </c>
      <c r="O2155" s="82"/>
    </row>
    <row r="2156" spans="1:15" hidden="1" x14ac:dyDescent="0.25">
      <c r="A2156" s="90" t="s">
        <v>7371</v>
      </c>
      <c r="B2156" s="89" t="s">
        <v>15261</v>
      </c>
      <c r="C2156" s="90" t="s">
        <v>15262</v>
      </c>
      <c r="D2156" s="90" t="s">
        <v>15263</v>
      </c>
      <c r="E2156" s="90" t="s">
        <v>6079</v>
      </c>
      <c r="F2156" s="90" t="s">
        <v>7435</v>
      </c>
      <c r="G2156" s="90" t="s">
        <v>7402</v>
      </c>
      <c r="H2156" s="91" t="s">
        <v>7436</v>
      </c>
      <c r="I2156" s="91" t="str">
        <f>+IFERROR(VLOOKUP($H2156,'[2]NHÂN VIÊN'!$B:$C,2,0),"")</f>
        <v>Nguyễn Quốc Thái</v>
      </c>
      <c r="J2156" s="91" t="str">
        <f t="shared" si="37"/>
        <v>WI</v>
      </c>
      <c r="K2156" s="91" t="s">
        <v>625</v>
      </c>
      <c r="L2156" s="91" t="s">
        <v>15190</v>
      </c>
      <c r="M2156" s="91" t="str">
        <f>+IFERROR(VLOOKUP($K2156,'[2]NHÂN VIÊN'!$H:$I,2,0),"")</f>
        <v>Trương Quang Thanh</v>
      </c>
      <c r="N2156" s="92" t="s">
        <v>1837</v>
      </c>
      <c r="O2156" s="82"/>
    </row>
    <row r="2157" spans="1:15" hidden="1" x14ac:dyDescent="0.25">
      <c r="A2157" s="90" t="s">
        <v>7368</v>
      </c>
      <c r="B2157" s="89" t="s">
        <v>15264</v>
      </c>
      <c r="C2157" s="90" t="s">
        <v>15265</v>
      </c>
      <c r="D2157" s="90" t="s">
        <v>15266</v>
      </c>
      <c r="E2157" s="90" t="s">
        <v>6079</v>
      </c>
      <c r="F2157" s="90" t="s">
        <v>7401</v>
      </c>
      <c r="G2157" s="90" t="s">
        <v>7402</v>
      </c>
      <c r="H2157" s="91" t="s">
        <v>7403</v>
      </c>
      <c r="I2157" s="91" t="str">
        <f>+IFERROR(VLOOKUP($H2157,'[2]NHÂN VIÊN'!$B:$C,2,0),"")</f>
        <v>Hứa Thị Ngọc Thơ</v>
      </c>
      <c r="J2157" s="91" t="str">
        <f t="shared" si="37"/>
        <v>WI</v>
      </c>
      <c r="K2157" s="91" t="s">
        <v>625</v>
      </c>
      <c r="L2157" s="91" t="s">
        <v>15190</v>
      </c>
      <c r="M2157" s="91" t="str">
        <f>+IFERROR(VLOOKUP($K2157,'[2]NHÂN VIÊN'!$H:$I,2,0),"")</f>
        <v>Trương Quang Thanh</v>
      </c>
      <c r="N2157" s="92" t="s">
        <v>1837</v>
      </c>
      <c r="O2157" s="82"/>
    </row>
    <row r="2158" spans="1:15" hidden="1" x14ac:dyDescent="0.25">
      <c r="A2158" s="90" t="s">
        <v>15268</v>
      </c>
      <c r="B2158" s="89" t="s">
        <v>15267</v>
      </c>
      <c r="C2158" s="90" t="s">
        <v>15269</v>
      </c>
      <c r="D2158" s="90" t="s">
        <v>15270</v>
      </c>
      <c r="E2158" s="90" t="s">
        <v>6079</v>
      </c>
      <c r="F2158" s="90" t="s">
        <v>7527</v>
      </c>
      <c r="G2158" s="90" t="s">
        <v>7402</v>
      </c>
      <c r="H2158" s="91" t="s">
        <v>7411</v>
      </c>
      <c r="I2158" s="91" t="str">
        <f>+IFERROR(VLOOKUP($H2158,'[2]NHÂN VIÊN'!$B:$C,2,0),"")</f>
        <v>Nguyễn Văn Vinh</v>
      </c>
      <c r="J2158" s="91" t="str">
        <f t="shared" si="37"/>
        <v>WI</v>
      </c>
      <c r="K2158" s="91" t="s">
        <v>625</v>
      </c>
      <c r="L2158" s="91" t="s">
        <v>15190</v>
      </c>
      <c r="M2158" s="91" t="str">
        <f>+IFERROR(VLOOKUP($K2158,'[2]NHÂN VIÊN'!$H:$I,2,0),"")</f>
        <v>Trương Quang Thanh</v>
      </c>
      <c r="N2158" s="92" t="s">
        <v>1837</v>
      </c>
      <c r="O2158" s="82"/>
    </row>
    <row r="2159" spans="1:15" hidden="1" x14ac:dyDescent="0.25">
      <c r="A2159" s="90" t="s">
        <v>15272</v>
      </c>
      <c r="B2159" s="89" t="s">
        <v>15271</v>
      </c>
      <c r="C2159" s="90" t="s">
        <v>15273</v>
      </c>
      <c r="D2159" s="90" t="s">
        <v>15274</v>
      </c>
      <c r="E2159" s="90" t="s">
        <v>6079</v>
      </c>
      <c r="F2159" s="90" t="s">
        <v>7410</v>
      </c>
      <c r="G2159" s="90" t="s">
        <v>7402</v>
      </c>
      <c r="H2159" s="91" t="s">
        <v>7411</v>
      </c>
      <c r="I2159" s="91" t="str">
        <f>+IFERROR(VLOOKUP($H2159,'[2]NHÂN VIÊN'!$B:$C,2,0),"")</f>
        <v>Nguyễn Văn Vinh</v>
      </c>
      <c r="J2159" s="91" t="str">
        <f t="shared" si="37"/>
        <v>WI</v>
      </c>
      <c r="K2159" s="91" t="s">
        <v>625</v>
      </c>
      <c r="L2159" s="91" t="s">
        <v>15275</v>
      </c>
      <c r="M2159" s="91" t="str">
        <f>+IFERROR(VLOOKUP($K2159,'[2]NHÂN VIÊN'!$H:$I,2,0),"")</f>
        <v>Trương Quang Thanh</v>
      </c>
      <c r="N2159" s="92" t="s">
        <v>1837</v>
      </c>
      <c r="O2159" s="82"/>
    </row>
    <row r="2160" spans="1:15" hidden="1" x14ac:dyDescent="0.25">
      <c r="A2160" s="90" t="s">
        <v>15277</v>
      </c>
      <c r="B2160" s="89" t="s">
        <v>15276</v>
      </c>
      <c r="C2160" s="90" t="s">
        <v>15278</v>
      </c>
      <c r="D2160" s="90" t="s">
        <v>15279</v>
      </c>
      <c r="E2160" s="90" t="s">
        <v>6079</v>
      </c>
      <c r="F2160" s="90" t="s">
        <v>7401</v>
      </c>
      <c r="G2160" s="90" t="s">
        <v>7402</v>
      </c>
      <c r="H2160" s="91" t="s">
        <v>7403</v>
      </c>
      <c r="I2160" s="91" t="str">
        <f>+IFERROR(VLOOKUP($H2160,'[2]NHÂN VIÊN'!$B:$C,2,0),"")</f>
        <v>Hứa Thị Ngọc Thơ</v>
      </c>
      <c r="J2160" s="91" t="str">
        <f t="shared" si="37"/>
        <v>WI</v>
      </c>
      <c r="K2160" s="91" t="s">
        <v>625</v>
      </c>
      <c r="L2160" s="91" t="s">
        <v>15275</v>
      </c>
      <c r="M2160" s="91" t="str">
        <f>+IFERROR(VLOOKUP($K2160,'[2]NHÂN VIÊN'!$H:$I,2,0),"")</f>
        <v>Trương Quang Thanh</v>
      </c>
      <c r="N2160" s="92" t="s">
        <v>1837</v>
      </c>
      <c r="O2160" s="82"/>
    </row>
    <row r="2161" spans="1:15" hidden="1" x14ac:dyDescent="0.25">
      <c r="A2161" s="90" t="s">
        <v>15281</v>
      </c>
      <c r="B2161" s="89" t="s">
        <v>15280</v>
      </c>
      <c r="C2161" s="90" t="s">
        <v>15282</v>
      </c>
      <c r="D2161" s="90" t="s">
        <v>15283</v>
      </c>
      <c r="E2161" s="90" t="s">
        <v>6079</v>
      </c>
      <c r="F2161" s="90" t="s">
        <v>7666</v>
      </c>
      <c r="G2161" s="90" t="s">
        <v>7402</v>
      </c>
      <c r="H2161" s="91" t="s">
        <v>7403</v>
      </c>
      <c r="I2161" s="91" t="str">
        <f>+IFERROR(VLOOKUP($H2161,'[2]NHÂN VIÊN'!$B:$C,2,0),"")</f>
        <v>Hứa Thị Ngọc Thơ</v>
      </c>
      <c r="J2161" s="91" t="str">
        <f t="shared" si="37"/>
        <v>WI</v>
      </c>
      <c r="K2161" s="91" t="s">
        <v>625</v>
      </c>
      <c r="L2161" s="91" t="s">
        <v>15275</v>
      </c>
      <c r="M2161" s="91" t="str">
        <f>+IFERROR(VLOOKUP($K2161,'[2]NHÂN VIÊN'!$H:$I,2,0),"")</f>
        <v>Trương Quang Thanh</v>
      </c>
      <c r="N2161" s="92" t="s">
        <v>1837</v>
      </c>
      <c r="O2161" s="82"/>
    </row>
    <row r="2162" spans="1:15" hidden="1" x14ac:dyDescent="0.25">
      <c r="A2162" s="90" t="s">
        <v>7256</v>
      </c>
      <c r="B2162" s="89" t="s">
        <v>15284</v>
      </c>
      <c r="C2162" s="90" t="s">
        <v>15285</v>
      </c>
      <c r="D2162" s="90" t="s">
        <v>15286</v>
      </c>
      <c r="E2162" s="90" t="s">
        <v>6079</v>
      </c>
      <c r="F2162" s="90" t="s">
        <v>7938</v>
      </c>
      <c r="G2162" s="90" t="s">
        <v>7402</v>
      </c>
      <c r="H2162" s="91" t="s">
        <v>7436</v>
      </c>
      <c r="I2162" s="91" t="str">
        <f>+IFERROR(VLOOKUP($H2162,'[2]NHÂN VIÊN'!$B:$C,2,0),"")</f>
        <v>Nguyễn Quốc Thái</v>
      </c>
      <c r="J2162" s="91" t="str">
        <f t="shared" si="37"/>
        <v>WI</v>
      </c>
      <c r="K2162" s="91" t="s">
        <v>625</v>
      </c>
      <c r="L2162" s="91" t="s">
        <v>15275</v>
      </c>
      <c r="M2162" s="91" t="str">
        <f>+IFERROR(VLOOKUP($K2162,'[2]NHÂN VIÊN'!$H:$I,2,0),"")</f>
        <v>Trương Quang Thanh</v>
      </c>
      <c r="N2162" s="92" t="s">
        <v>1837</v>
      </c>
      <c r="O2162" s="82"/>
    </row>
    <row r="2163" spans="1:15" hidden="1" x14ac:dyDescent="0.25">
      <c r="A2163" s="90" t="s">
        <v>15288</v>
      </c>
      <c r="B2163" s="89" t="s">
        <v>15287</v>
      </c>
      <c r="C2163" s="90" t="s">
        <v>15289</v>
      </c>
      <c r="D2163" s="90" t="s">
        <v>15290</v>
      </c>
      <c r="E2163" s="90" t="s">
        <v>6079</v>
      </c>
      <c r="F2163" s="90" t="s">
        <v>8059</v>
      </c>
      <c r="G2163" s="90" t="s">
        <v>7402</v>
      </c>
      <c r="H2163" s="91" t="s">
        <v>7436</v>
      </c>
      <c r="I2163" s="91" t="str">
        <f>+IFERROR(VLOOKUP($H2163,'[2]NHÂN VIÊN'!$B:$C,2,0),"")</f>
        <v>Nguyễn Quốc Thái</v>
      </c>
      <c r="J2163" s="91" t="str">
        <f t="shared" si="37"/>
        <v>WI</v>
      </c>
      <c r="K2163" s="91" t="s">
        <v>625</v>
      </c>
      <c r="L2163" s="91" t="s">
        <v>15275</v>
      </c>
      <c r="M2163" s="91" t="str">
        <f>+IFERROR(VLOOKUP($K2163,'[2]NHÂN VIÊN'!$H:$I,2,0),"")</f>
        <v>Trương Quang Thanh</v>
      </c>
      <c r="N2163" s="92" t="s">
        <v>1837</v>
      </c>
      <c r="O2163" s="82"/>
    </row>
    <row r="2164" spans="1:15" hidden="1" x14ac:dyDescent="0.25">
      <c r="A2164" s="90" t="s">
        <v>15292</v>
      </c>
      <c r="B2164" s="89" t="s">
        <v>15291</v>
      </c>
      <c r="C2164" s="90" t="s">
        <v>15293</v>
      </c>
      <c r="D2164" s="90" t="s">
        <v>15294</v>
      </c>
      <c r="E2164" s="90" t="s">
        <v>6079</v>
      </c>
      <c r="F2164" s="90" t="s">
        <v>7459</v>
      </c>
      <c r="G2164" s="90" t="s">
        <v>7402</v>
      </c>
      <c r="H2164" s="91" t="s">
        <v>7403</v>
      </c>
      <c r="I2164" s="91" t="str">
        <f>+IFERROR(VLOOKUP($H2164,'[2]NHÂN VIÊN'!$B:$C,2,0),"")</f>
        <v>Hứa Thị Ngọc Thơ</v>
      </c>
      <c r="J2164" s="91" t="str">
        <f t="shared" si="37"/>
        <v>WI</v>
      </c>
      <c r="K2164" s="91" t="s">
        <v>625</v>
      </c>
      <c r="L2164" s="91" t="s">
        <v>15295</v>
      </c>
      <c r="M2164" s="91" t="str">
        <f>+IFERROR(VLOOKUP($K2164,'[2]NHÂN VIÊN'!$H:$I,2,0),"")</f>
        <v>Trương Quang Thanh</v>
      </c>
      <c r="N2164" s="92" t="s">
        <v>1837</v>
      </c>
      <c r="O2164" s="82"/>
    </row>
    <row r="2165" spans="1:15" hidden="1" x14ac:dyDescent="0.25">
      <c r="A2165" s="90" t="s">
        <v>15297</v>
      </c>
      <c r="B2165" s="89" t="s">
        <v>15296</v>
      </c>
      <c r="C2165" s="90" t="s">
        <v>15298</v>
      </c>
      <c r="D2165" s="90" t="s">
        <v>15299</v>
      </c>
      <c r="E2165" s="90" t="s">
        <v>6079</v>
      </c>
      <c r="F2165" s="90" t="s">
        <v>7442</v>
      </c>
      <c r="G2165" s="90" t="s">
        <v>7402</v>
      </c>
      <c r="H2165" s="91" t="s">
        <v>7403</v>
      </c>
      <c r="I2165" s="91" t="str">
        <f>+IFERROR(VLOOKUP($H2165,'[2]NHÂN VIÊN'!$B:$C,2,0),"")</f>
        <v>Hứa Thị Ngọc Thơ</v>
      </c>
      <c r="J2165" s="91" t="str">
        <f t="shared" si="37"/>
        <v>WI</v>
      </c>
      <c r="K2165" s="91" t="s">
        <v>625</v>
      </c>
      <c r="L2165" s="91" t="s">
        <v>15275</v>
      </c>
      <c r="M2165" s="91" t="str">
        <f>+IFERROR(VLOOKUP($K2165,'[2]NHÂN VIÊN'!$H:$I,2,0),"")</f>
        <v>Trương Quang Thanh</v>
      </c>
      <c r="N2165" s="92" t="s">
        <v>1837</v>
      </c>
      <c r="O2165" s="82"/>
    </row>
    <row r="2166" spans="1:15" hidden="1" x14ac:dyDescent="0.25">
      <c r="A2166" s="90" t="s">
        <v>15301</v>
      </c>
      <c r="B2166" s="89" t="s">
        <v>15300</v>
      </c>
      <c r="C2166" s="90" t="s">
        <v>15302</v>
      </c>
      <c r="D2166" s="90" t="s">
        <v>15303</v>
      </c>
      <c r="E2166" s="90" t="s">
        <v>6079</v>
      </c>
      <c r="F2166" s="90" t="s">
        <v>7417</v>
      </c>
      <c r="G2166" s="90" t="s">
        <v>7402</v>
      </c>
      <c r="H2166" s="91" t="s">
        <v>7418</v>
      </c>
      <c r="I2166" s="91" t="str">
        <f>+IFERROR(VLOOKUP($H2166,'[2]NHÂN VIÊN'!$B:$C,2,0),"")</f>
        <v>Trần Hạo Nhị</v>
      </c>
      <c r="J2166" s="91" t="str">
        <f t="shared" si="37"/>
        <v>WI</v>
      </c>
      <c r="K2166" s="91" t="s">
        <v>625</v>
      </c>
      <c r="L2166" s="91" t="s">
        <v>15275</v>
      </c>
      <c r="M2166" s="91" t="str">
        <f>+IFERROR(VLOOKUP($K2166,'[2]NHÂN VIÊN'!$H:$I,2,0),"")</f>
        <v>Trương Quang Thanh</v>
      </c>
      <c r="N2166" s="92" t="s">
        <v>1837</v>
      </c>
      <c r="O2166" s="82"/>
    </row>
    <row r="2167" spans="1:15" hidden="1" x14ac:dyDescent="0.25">
      <c r="A2167" s="90" t="s">
        <v>7257</v>
      </c>
      <c r="B2167" s="89" t="s">
        <v>15304</v>
      </c>
      <c r="C2167" s="90" t="s">
        <v>15305</v>
      </c>
      <c r="D2167" s="90" t="s">
        <v>15306</v>
      </c>
      <c r="E2167" s="90" t="s">
        <v>6079</v>
      </c>
      <c r="F2167" s="90" t="s">
        <v>7417</v>
      </c>
      <c r="G2167" s="90" t="s">
        <v>7402</v>
      </c>
      <c r="H2167" s="91" t="s">
        <v>7418</v>
      </c>
      <c r="I2167" s="91" t="str">
        <f>+IFERROR(VLOOKUP($H2167,'[2]NHÂN VIÊN'!$B:$C,2,0),"")</f>
        <v>Trần Hạo Nhị</v>
      </c>
      <c r="J2167" s="91" t="str">
        <f t="shared" si="37"/>
        <v>WI</v>
      </c>
      <c r="K2167" s="91" t="s">
        <v>625</v>
      </c>
      <c r="L2167" s="91" t="s">
        <v>15275</v>
      </c>
      <c r="M2167" s="91" t="str">
        <f>+IFERROR(VLOOKUP($K2167,'[2]NHÂN VIÊN'!$H:$I,2,0),"")</f>
        <v>Trương Quang Thanh</v>
      </c>
      <c r="N2167" s="92" t="s">
        <v>1837</v>
      </c>
      <c r="O2167" s="82"/>
    </row>
    <row r="2168" spans="1:15" hidden="1" x14ac:dyDescent="0.25">
      <c r="A2168" s="90" t="s">
        <v>7258</v>
      </c>
      <c r="B2168" s="89" t="s">
        <v>15307</v>
      </c>
      <c r="C2168" s="90" t="s">
        <v>15308</v>
      </c>
      <c r="D2168" s="90" t="s">
        <v>15309</v>
      </c>
      <c r="E2168" s="90" t="s">
        <v>6079</v>
      </c>
      <c r="F2168" s="90" t="s">
        <v>7485</v>
      </c>
      <c r="G2168" s="90" t="s">
        <v>7402</v>
      </c>
      <c r="H2168" s="91" t="s">
        <v>7411</v>
      </c>
      <c r="I2168" s="91" t="str">
        <f>+IFERROR(VLOOKUP($H2168,'[2]NHÂN VIÊN'!$B:$C,2,0),"")</f>
        <v>Nguyễn Văn Vinh</v>
      </c>
      <c r="J2168" s="91" t="str">
        <f t="shared" si="37"/>
        <v>WI</v>
      </c>
      <c r="K2168" s="91" t="s">
        <v>625</v>
      </c>
      <c r="L2168" s="91" t="s">
        <v>15275</v>
      </c>
      <c r="M2168" s="91" t="str">
        <f>+IFERROR(VLOOKUP($K2168,'[2]NHÂN VIÊN'!$H:$I,2,0),"")</f>
        <v>Trương Quang Thanh</v>
      </c>
      <c r="N2168" s="92" t="s">
        <v>1837</v>
      </c>
      <c r="O2168" s="82"/>
    </row>
    <row r="2169" spans="1:15" hidden="1" x14ac:dyDescent="0.25">
      <c r="A2169" s="90" t="s">
        <v>15311</v>
      </c>
      <c r="B2169" s="89" t="s">
        <v>15310</v>
      </c>
      <c r="C2169" s="90" t="s">
        <v>15312</v>
      </c>
      <c r="D2169" s="90" t="s">
        <v>15313</v>
      </c>
      <c r="E2169" s="90" t="s">
        <v>6079</v>
      </c>
      <c r="F2169" s="90" t="s">
        <v>8248</v>
      </c>
      <c r="G2169" s="90" t="s">
        <v>7402</v>
      </c>
      <c r="H2169" s="91" t="s">
        <v>7411</v>
      </c>
      <c r="I2169" s="91" t="str">
        <f>+IFERROR(VLOOKUP($H2169,'[2]NHÂN VIÊN'!$B:$C,2,0),"")</f>
        <v>Nguyễn Văn Vinh</v>
      </c>
      <c r="J2169" s="91" t="str">
        <f t="shared" si="37"/>
        <v>WI</v>
      </c>
      <c r="K2169" s="91" t="s">
        <v>625</v>
      </c>
      <c r="L2169" s="91" t="s">
        <v>15295</v>
      </c>
      <c r="M2169" s="91" t="str">
        <f>+IFERROR(VLOOKUP($K2169,'[2]NHÂN VIÊN'!$H:$I,2,0),"")</f>
        <v>Trương Quang Thanh</v>
      </c>
      <c r="N2169" s="92" t="s">
        <v>1837</v>
      </c>
      <c r="O2169" s="82"/>
    </row>
    <row r="2170" spans="1:15" hidden="1" x14ac:dyDescent="0.25">
      <c r="A2170" s="90" t="s">
        <v>7259</v>
      </c>
      <c r="B2170" s="89" t="s">
        <v>15314</v>
      </c>
      <c r="C2170" s="90" t="s">
        <v>15315</v>
      </c>
      <c r="D2170" s="90" t="s">
        <v>15316</v>
      </c>
      <c r="E2170" s="90" t="s">
        <v>6079</v>
      </c>
      <c r="F2170" s="90" t="s">
        <v>7938</v>
      </c>
      <c r="G2170" s="90" t="s">
        <v>7402</v>
      </c>
      <c r="H2170" s="91" t="s">
        <v>7436</v>
      </c>
      <c r="I2170" s="91" t="str">
        <f>+IFERROR(VLOOKUP($H2170,'[2]NHÂN VIÊN'!$B:$C,2,0),"")</f>
        <v>Nguyễn Quốc Thái</v>
      </c>
      <c r="J2170" s="91" t="str">
        <f t="shared" si="37"/>
        <v>WI</v>
      </c>
      <c r="K2170" s="91" t="s">
        <v>625</v>
      </c>
      <c r="L2170" s="91" t="s">
        <v>15275</v>
      </c>
      <c r="M2170" s="91" t="str">
        <f>+IFERROR(VLOOKUP($K2170,'[2]NHÂN VIÊN'!$H:$I,2,0),"")</f>
        <v>Trương Quang Thanh</v>
      </c>
      <c r="N2170" s="92" t="s">
        <v>1837</v>
      </c>
      <c r="O2170" s="82"/>
    </row>
    <row r="2171" spans="1:15" hidden="1" x14ac:dyDescent="0.25">
      <c r="A2171" s="90" t="s">
        <v>7362</v>
      </c>
      <c r="B2171" s="89" t="s">
        <v>15317</v>
      </c>
      <c r="C2171" s="90" t="s">
        <v>15318</v>
      </c>
      <c r="D2171" s="90" t="s">
        <v>15319</v>
      </c>
      <c r="E2171" s="90" t="s">
        <v>6079</v>
      </c>
      <c r="F2171" s="90" t="s">
        <v>7519</v>
      </c>
      <c r="G2171" s="90" t="s">
        <v>7402</v>
      </c>
      <c r="H2171" s="91" t="s">
        <v>7418</v>
      </c>
      <c r="I2171" s="91" t="str">
        <f>+IFERROR(VLOOKUP($H2171,'[2]NHÂN VIÊN'!$B:$C,2,0),"")</f>
        <v>Trần Hạo Nhị</v>
      </c>
      <c r="J2171" s="91" t="str">
        <f t="shared" si="37"/>
        <v>WI</v>
      </c>
      <c r="K2171" s="91" t="s">
        <v>625</v>
      </c>
      <c r="L2171" s="91" t="s">
        <v>15295</v>
      </c>
      <c r="M2171" s="91" t="str">
        <f>+IFERROR(VLOOKUP($K2171,'[2]NHÂN VIÊN'!$H:$I,2,0),"")</f>
        <v>Trương Quang Thanh</v>
      </c>
      <c r="N2171" s="92" t="s">
        <v>1837</v>
      </c>
      <c r="O2171" s="82"/>
    </row>
    <row r="2172" spans="1:15" hidden="1" x14ac:dyDescent="0.25">
      <c r="A2172" s="90" t="s">
        <v>15321</v>
      </c>
      <c r="B2172" s="89" t="s">
        <v>15320</v>
      </c>
      <c r="C2172" s="90" t="s">
        <v>15322</v>
      </c>
      <c r="D2172" s="90" t="s">
        <v>15323</v>
      </c>
      <c r="E2172" s="90" t="s">
        <v>6079</v>
      </c>
      <c r="F2172" s="90" t="s">
        <v>7527</v>
      </c>
      <c r="G2172" s="90" t="s">
        <v>7402</v>
      </c>
      <c r="H2172" s="91" t="s">
        <v>7411</v>
      </c>
      <c r="I2172" s="91" t="str">
        <f>+IFERROR(VLOOKUP($H2172,'[2]NHÂN VIÊN'!$B:$C,2,0),"")</f>
        <v>Nguyễn Văn Vinh</v>
      </c>
      <c r="J2172" s="91" t="str">
        <f t="shared" si="37"/>
        <v>WI</v>
      </c>
      <c r="K2172" s="91" t="s">
        <v>625</v>
      </c>
      <c r="L2172" s="91" t="s">
        <v>15295</v>
      </c>
      <c r="M2172" s="91" t="str">
        <f>+IFERROR(VLOOKUP($K2172,'[2]NHÂN VIÊN'!$H:$I,2,0),"")</f>
        <v>Trương Quang Thanh</v>
      </c>
      <c r="N2172" s="92" t="s">
        <v>1837</v>
      </c>
      <c r="O2172" s="82"/>
    </row>
    <row r="2173" spans="1:15" hidden="1" x14ac:dyDescent="0.25">
      <c r="A2173" s="90" t="s">
        <v>7363</v>
      </c>
      <c r="B2173" s="89" t="s">
        <v>15324</v>
      </c>
      <c r="C2173" s="90" t="s">
        <v>15325</v>
      </c>
      <c r="D2173" s="90" t="s">
        <v>15326</v>
      </c>
      <c r="E2173" s="90" t="s">
        <v>6079</v>
      </c>
      <c r="F2173" s="90" t="s">
        <v>7417</v>
      </c>
      <c r="G2173" s="90" t="s">
        <v>7402</v>
      </c>
      <c r="H2173" s="91" t="s">
        <v>7418</v>
      </c>
      <c r="I2173" s="91" t="str">
        <f>+IFERROR(VLOOKUP($H2173,'[2]NHÂN VIÊN'!$B:$C,2,0),"")</f>
        <v>Trần Hạo Nhị</v>
      </c>
      <c r="J2173" s="91" t="str">
        <f t="shared" si="37"/>
        <v>WI</v>
      </c>
      <c r="K2173" s="91" t="s">
        <v>625</v>
      </c>
      <c r="L2173" s="91" t="s">
        <v>15295</v>
      </c>
      <c r="M2173" s="91" t="str">
        <f>+IFERROR(VLOOKUP($K2173,'[2]NHÂN VIÊN'!$H:$I,2,0),"")</f>
        <v>Trương Quang Thanh</v>
      </c>
      <c r="N2173" s="92" t="s">
        <v>1837</v>
      </c>
      <c r="O2173" s="82"/>
    </row>
    <row r="2174" spans="1:15" hidden="1" x14ac:dyDescent="0.25">
      <c r="A2174" s="90" t="s">
        <v>15328</v>
      </c>
      <c r="B2174" s="89" t="s">
        <v>15327</v>
      </c>
      <c r="C2174" s="90" t="s">
        <v>15329</v>
      </c>
      <c r="D2174" s="90" t="s">
        <v>15330</v>
      </c>
      <c r="E2174" s="90" t="s">
        <v>6079</v>
      </c>
      <c r="F2174" s="90" t="s">
        <v>7499</v>
      </c>
      <c r="G2174" s="90" t="s">
        <v>7402</v>
      </c>
      <c r="H2174" s="91" t="s">
        <v>7436</v>
      </c>
      <c r="I2174" s="91" t="str">
        <f>+IFERROR(VLOOKUP($H2174,'[2]NHÂN VIÊN'!$B:$C,2,0),"")</f>
        <v>Nguyễn Quốc Thái</v>
      </c>
      <c r="J2174" s="91" t="str">
        <f t="shared" si="37"/>
        <v>WI</v>
      </c>
      <c r="K2174" s="91" t="s">
        <v>625</v>
      </c>
      <c r="L2174" s="91" t="s">
        <v>15295</v>
      </c>
      <c r="M2174" s="91" t="str">
        <f>+IFERROR(VLOOKUP($K2174,'[2]NHÂN VIÊN'!$H:$I,2,0),"")</f>
        <v>Trương Quang Thanh</v>
      </c>
      <c r="N2174" s="92" t="s">
        <v>1837</v>
      </c>
      <c r="O2174" s="82"/>
    </row>
    <row r="2175" spans="1:15" hidden="1" x14ac:dyDescent="0.25">
      <c r="A2175" s="87" t="s">
        <v>15332</v>
      </c>
      <c r="B2175" s="86" t="s">
        <v>15331</v>
      </c>
      <c r="C2175" s="87" t="s">
        <v>15333</v>
      </c>
      <c r="D2175" s="87" t="s">
        <v>15334</v>
      </c>
      <c r="E2175" s="87" t="s">
        <v>6079</v>
      </c>
      <c r="F2175" s="87" t="s">
        <v>7442</v>
      </c>
      <c r="G2175" s="87" t="s">
        <v>7402</v>
      </c>
      <c r="H2175" s="87" t="s">
        <v>7403</v>
      </c>
      <c r="I2175" s="87" t="str">
        <f>+IFERROR(VLOOKUP($H2175,'[2]NHÂN VIÊN'!$B:$C,2,0),"")</f>
        <v>Hứa Thị Ngọc Thơ</v>
      </c>
      <c r="J2175" s="87" t="str">
        <f t="shared" si="37"/>
        <v>WI</v>
      </c>
      <c r="K2175" s="87" t="s">
        <v>625</v>
      </c>
      <c r="L2175" s="87" t="s">
        <v>15275</v>
      </c>
      <c r="M2175" s="87" t="str">
        <f>+IFERROR(VLOOKUP($K2175,'[2]NHÂN VIÊN'!$H:$I,2,0),"")</f>
        <v>Trương Quang Thanh</v>
      </c>
      <c r="N2175" s="88" t="s">
        <v>7437</v>
      </c>
      <c r="O2175" s="82"/>
    </row>
    <row r="2176" spans="1:15" hidden="1" x14ac:dyDescent="0.25">
      <c r="A2176" s="90" t="s">
        <v>15336</v>
      </c>
      <c r="B2176" s="89" t="s">
        <v>15335</v>
      </c>
      <c r="C2176" s="90" t="s">
        <v>15337</v>
      </c>
      <c r="D2176" s="90" t="s">
        <v>15338</v>
      </c>
      <c r="E2176" s="90" t="s">
        <v>6079</v>
      </c>
      <c r="F2176" s="90" t="s">
        <v>7401</v>
      </c>
      <c r="G2176" s="90" t="s">
        <v>7402</v>
      </c>
      <c r="H2176" s="91" t="s">
        <v>7403</v>
      </c>
      <c r="I2176" s="91" t="str">
        <f>+IFERROR(VLOOKUP($H2176,'[2]NHÂN VIÊN'!$B:$C,2,0),"")</f>
        <v>Hứa Thị Ngọc Thơ</v>
      </c>
      <c r="J2176" s="91" t="str">
        <f t="shared" si="37"/>
        <v>WI</v>
      </c>
      <c r="K2176" s="91" t="s">
        <v>625</v>
      </c>
      <c r="L2176" s="91" t="s">
        <v>15295</v>
      </c>
      <c r="M2176" s="91" t="str">
        <f>+IFERROR(VLOOKUP($K2176,'[2]NHÂN VIÊN'!$H:$I,2,0),"")</f>
        <v>Trương Quang Thanh</v>
      </c>
      <c r="N2176" s="92" t="s">
        <v>1837</v>
      </c>
      <c r="O2176" s="82"/>
    </row>
    <row r="2177" spans="1:15" hidden="1" x14ac:dyDescent="0.25">
      <c r="A2177" s="90" t="s">
        <v>7260</v>
      </c>
      <c r="B2177" s="89" t="s">
        <v>15339</v>
      </c>
      <c r="C2177" s="90" t="s">
        <v>15340</v>
      </c>
      <c r="D2177" s="90" t="s">
        <v>15341</v>
      </c>
      <c r="E2177" s="90" t="s">
        <v>6079</v>
      </c>
      <c r="F2177" s="90" t="s">
        <v>7499</v>
      </c>
      <c r="G2177" s="90" t="s">
        <v>7402</v>
      </c>
      <c r="H2177" s="91" t="s">
        <v>7436</v>
      </c>
      <c r="I2177" s="91" t="str">
        <f>+IFERROR(VLOOKUP($H2177,'[2]NHÂN VIÊN'!$B:$C,2,0),"")</f>
        <v>Nguyễn Quốc Thái</v>
      </c>
      <c r="J2177" s="91" t="str">
        <f t="shared" si="37"/>
        <v>WI</v>
      </c>
      <c r="K2177" s="91" t="s">
        <v>625</v>
      </c>
      <c r="L2177" s="91" t="s">
        <v>15275</v>
      </c>
      <c r="M2177" s="91" t="str">
        <f>+IFERROR(VLOOKUP($K2177,'[2]NHÂN VIÊN'!$H:$I,2,0),"")</f>
        <v>Trương Quang Thanh</v>
      </c>
      <c r="N2177" s="92" t="s">
        <v>1837</v>
      </c>
      <c r="O2177" s="82"/>
    </row>
    <row r="2178" spans="1:15" hidden="1" x14ac:dyDescent="0.25">
      <c r="A2178" s="90" t="s">
        <v>15343</v>
      </c>
      <c r="B2178" s="89" t="s">
        <v>15342</v>
      </c>
      <c r="C2178" s="90" t="s">
        <v>15344</v>
      </c>
      <c r="D2178" s="90" t="s">
        <v>15345</v>
      </c>
      <c r="E2178" s="90" t="s">
        <v>6079</v>
      </c>
      <c r="F2178" s="90" t="s">
        <v>7527</v>
      </c>
      <c r="G2178" s="90" t="s">
        <v>7402</v>
      </c>
      <c r="H2178" s="91" t="s">
        <v>7411</v>
      </c>
      <c r="I2178" s="91" t="str">
        <f>+IFERROR(VLOOKUP($H2178,'[2]NHÂN VIÊN'!$B:$C,2,0),"")</f>
        <v>Nguyễn Văn Vinh</v>
      </c>
      <c r="J2178" s="91" t="str">
        <f t="shared" si="37"/>
        <v>WI</v>
      </c>
      <c r="K2178" s="91" t="s">
        <v>625</v>
      </c>
      <c r="L2178" s="91" t="s">
        <v>15295</v>
      </c>
      <c r="M2178" s="91" t="str">
        <f>+IFERROR(VLOOKUP($K2178,'[2]NHÂN VIÊN'!$H:$I,2,0),"")</f>
        <v>Trương Quang Thanh</v>
      </c>
      <c r="N2178" s="92" t="s">
        <v>1837</v>
      </c>
      <c r="O2178" s="82"/>
    </row>
    <row r="2179" spans="1:15" hidden="1" x14ac:dyDescent="0.25">
      <c r="A2179" s="90" t="s">
        <v>15347</v>
      </c>
      <c r="B2179" s="89" t="s">
        <v>15346</v>
      </c>
      <c r="C2179" s="90" t="s">
        <v>15348</v>
      </c>
      <c r="D2179" s="90" t="s">
        <v>15349</v>
      </c>
      <c r="E2179" s="90" t="s">
        <v>6079</v>
      </c>
      <c r="F2179" s="90" t="s">
        <v>9474</v>
      </c>
      <c r="G2179" s="90" t="s">
        <v>7402</v>
      </c>
      <c r="H2179" s="91" t="s">
        <v>7411</v>
      </c>
      <c r="I2179" s="91" t="str">
        <f>+IFERROR(VLOOKUP($H2179,'[2]NHÂN VIÊN'!$B:$C,2,0),"")</f>
        <v>Nguyễn Văn Vinh</v>
      </c>
      <c r="J2179" s="91" t="str">
        <f t="shared" si="37"/>
        <v>WI</v>
      </c>
      <c r="K2179" s="91" t="s">
        <v>625</v>
      </c>
      <c r="L2179" s="91" t="s">
        <v>15295</v>
      </c>
      <c r="M2179" s="91" t="str">
        <f>+IFERROR(VLOOKUP($K2179,'[2]NHÂN VIÊN'!$H:$I,2,0),"")</f>
        <v>Trương Quang Thanh</v>
      </c>
      <c r="N2179" s="92" t="s">
        <v>1837</v>
      </c>
      <c r="O2179" s="82"/>
    </row>
    <row r="2180" spans="1:15" hidden="1" x14ac:dyDescent="0.25">
      <c r="A2180" s="90" t="s">
        <v>15351</v>
      </c>
      <c r="B2180" s="89" t="s">
        <v>15350</v>
      </c>
      <c r="C2180" s="90" t="s">
        <v>15352</v>
      </c>
      <c r="D2180" s="90" t="s">
        <v>15353</v>
      </c>
      <c r="E2180" s="90" t="s">
        <v>6079</v>
      </c>
      <c r="F2180" s="90" t="s">
        <v>7401</v>
      </c>
      <c r="G2180" s="90" t="s">
        <v>7402</v>
      </c>
      <c r="H2180" s="91" t="s">
        <v>7403</v>
      </c>
      <c r="I2180" s="91" t="str">
        <f>+IFERROR(VLOOKUP($H2180,'[2]NHÂN VIÊN'!$B:$C,2,0),"")</f>
        <v>Hứa Thị Ngọc Thơ</v>
      </c>
      <c r="J2180" s="91" t="str">
        <f t="shared" si="37"/>
        <v>WI</v>
      </c>
      <c r="K2180" s="91" t="s">
        <v>625</v>
      </c>
      <c r="L2180" s="91" t="s">
        <v>15295</v>
      </c>
      <c r="M2180" s="91" t="str">
        <f>+IFERROR(VLOOKUP($K2180,'[2]NHÂN VIÊN'!$H:$I,2,0),"")</f>
        <v>Trương Quang Thanh</v>
      </c>
      <c r="N2180" s="92" t="s">
        <v>1837</v>
      </c>
      <c r="O2180" s="82"/>
    </row>
    <row r="2181" spans="1:15" hidden="1" x14ac:dyDescent="0.25">
      <c r="A2181" s="90" t="s">
        <v>15355</v>
      </c>
      <c r="B2181" s="89" t="s">
        <v>15354</v>
      </c>
      <c r="C2181" s="90" t="s">
        <v>15356</v>
      </c>
      <c r="D2181" s="90" t="s">
        <v>15357</v>
      </c>
      <c r="E2181" s="90" t="s">
        <v>6079</v>
      </c>
      <c r="F2181" s="90" t="s">
        <v>7430</v>
      </c>
      <c r="G2181" s="90" t="s">
        <v>7402</v>
      </c>
      <c r="H2181" s="91" t="s">
        <v>7411</v>
      </c>
      <c r="I2181" s="91" t="str">
        <f>+IFERROR(VLOOKUP($H2181,'[2]NHÂN VIÊN'!$B:$C,2,0),"")</f>
        <v>Nguyễn Văn Vinh</v>
      </c>
      <c r="J2181" s="91" t="str">
        <f t="shared" si="37"/>
        <v>WI</v>
      </c>
      <c r="K2181" s="91" t="s">
        <v>625</v>
      </c>
      <c r="L2181" s="91" t="s">
        <v>15295</v>
      </c>
      <c r="M2181" s="91" t="str">
        <f>+IFERROR(VLOOKUP($K2181,'[2]NHÂN VIÊN'!$H:$I,2,0),"")</f>
        <v>Trương Quang Thanh</v>
      </c>
      <c r="N2181" s="92" t="s">
        <v>1837</v>
      </c>
      <c r="O2181" s="82"/>
    </row>
    <row r="2182" spans="1:15" hidden="1" x14ac:dyDescent="0.25">
      <c r="A2182" s="90" t="s">
        <v>15359</v>
      </c>
      <c r="B2182" s="89" t="s">
        <v>15358</v>
      </c>
      <c r="C2182" s="90" t="s">
        <v>15360</v>
      </c>
      <c r="D2182" s="90" t="s">
        <v>15361</v>
      </c>
      <c r="E2182" s="90" t="s">
        <v>6079</v>
      </c>
      <c r="F2182" s="90" t="s">
        <v>7938</v>
      </c>
      <c r="G2182" s="90" t="s">
        <v>7402</v>
      </c>
      <c r="H2182" s="91" t="s">
        <v>7436</v>
      </c>
      <c r="I2182" s="91" t="str">
        <f>+IFERROR(VLOOKUP($H2182,'[2]NHÂN VIÊN'!$B:$C,2,0),"")</f>
        <v>Nguyễn Quốc Thái</v>
      </c>
      <c r="J2182" s="91" t="str">
        <f t="shared" si="37"/>
        <v>WI</v>
      </c>
      <c r="K2182" s="91" t="s">
        <v>625</v>
      </c>
      <c r="L2182" s="91" t="s">
        <v>15295</v>
      </c>
      <c r="M2182" s="91" t="str">
        <f>+IFERROR(VLOOKUP($K2182,'[2]NHÂN VIÊN'!$H:$I,2,0),"")</f>
        <v>Trương Quang Thanh</v>
      </c>
      <c r="N2182" s="92" t="s">
        <v>1837</v>
      </c>
      <c r="O2182" s="82"/>
    </row>
    <row r="2183" spans="1:15" hidden="1" x14ac:dyDescent="0.25">
      <c r="A2183" s="90" t="s">
        <v>15363</v>
      </c>
      <c r="B2183" s="89" t="s">
        <v>15362</v>
      </c>
      <c r="C2183" s="90" t="s">
        <v>15364</v>
      </c>
      <c r="D2183" s="90" t="s">
        <v>15365</v>
      </c>
      <c r="E2183" s="90" t="s">
        <v>6079</v>
      </c>
      <c r="F2183" s="90" t="s">
        <v>7938</v>
      </c>
      <c r="G2183" s="90" t="s">
        <v>7402</v>
      </c>
      <c r="H2183" s="91" t="s">
        <v>7436</v>
      </c>
      <c r="I2183" s="91" t="str">
        <f>+IFERROR(VLOOKUP($H2183,'[2]NHÂN VIÊN'!$B:$C,2,0),"")</f>
        <v>Nguyễn Quốc Thái</v>
      </c>
      <c r="J2183" s="91" t="str">
        <f t="shared" si="37"/>
        <v>WI</v>
      </c>
      <c r="K2183" s="91" t="s">
        <v>625</v>
      </c>
      <c r="L2183" s="91" t="s">
        <v>15295</v>
      </c>
      <c r="M2183" s="91" t="str">
        <f>+IFERROR(VLOOKUP($K2183,'[2]NHÂN VIÊN'!$H:$I,2,0),"")</f>
        <v>Trương Quang Thanh</v>
      </c>
      <c r="N2183" s="92" t="s">
        <v>1837</v>
      </c>
      <c r="O2183" s="82"/>
    </row>
    <row r="2184" spans="1:15" hidden="1" x14ac:dyDescent="0.25">
      <c r="A2184" s="90" t="s">
        <v>15367</v>
      </c>
      <c r="B2184" s="89" t="s">
        <v>15366</v>
      </c>
      <c r="C2184" s="90" t="s">
        <v>15368</v>
      </c>
      <c r="D2184" s="90" t="s">
        <v>15369</v>
      </c>
      <c r="E2184" s="90" t="s">
        <v>6079</v>
      </c>
      <c r="F2184" s="90" t="s">
        <v>7430</v>
      </c>
      <c r="G2184" s="90" t="s">
        <v>7402</v>
      </c>
      <c r="H2184" s="91" t="s">
        <v>7411</v>
      </c>
      <c r="I2184" s="91" t="str">
        <f>+IFERROR(VLOOKUP($H2184,'[2]NHÂN VIÊN'!$B:$C,2,0),"")</f>
        <v>Nguyễn Văn Vinh</v>
      </c>
      <c r="J2184" s="91" t="str">
        <f t="shared" si="37"/>
        <v>WI</v>
      </c>
      <c r="K2184" s="91" t="s">
        <v>625</v>
      </c>
      <c r="L2184" s="91" t="s">
        <v>15295</v>
      </c>
      <c r="M2184" s="91" t="str">
        <f>+IFERROR(VLOOKUP($K2184,'[2]NHÂN VIÊN'!$H:$I,2,0),"")</f>
        <v>Trương Quang Thanh</v>
      </c>
      <c r="N2184" s="92" t="s">
        <v>1837</v>
      </c>
      <c r="O2184" s="82"/>
    </row>
    <row r="2185" spans="1:15" hidden="1" x14ac:dyDescent="0.25">
      <c r="A2185" s="90" t="s">
        <v>15371</v>
      </c>
      <c r="B2185" s="89" t="s">
        <v>15370</v>
      </c>
      <c r="C2185" s="90" t="s">
        <v>15372</v>
      </c>
      <c r="D2185" s="90" t="s">
        <v>15373</v>
      </c>
      <c r="E2185" s="90" t="s">
        <v>6079</v>
      </c>
      <c r="F2185" s="90" t="s">
        <v>8075</v>
      </c>
      <c r="G2185" s="90" t="s">
        <v>7402</v>
      </c>
      <c r="H2185" s="91" t="s">
        <v>7403</v>
      </c>
      <c r="I2185" s="91" t="str">
        <f>+IFERROR(VLOOKUP($H2185,'[2]NHÂN VIÊN'!$B:$C,2,0),"")</f>
        <v>Hứa Thị Ngọc Thơ</v>
      </c>
      <c r="J2185" s="91" t="str">
        <f t="shared" si="37"/>
        <v>WI</v>
      </c>
      <c r="K2185" s="91" t="s">
        <v>625</v>
      </c>
      <c r="L2185" s="91" t="s">
        <v>15275</v>
      </c>
      <c r="M2185" s="91" t="str">
        <f>+IFERROR(VLOOKUP($K2185,'[2]NHÂN VIÊN'!$H:$I,2,0),"")</f>
        <v>Trương Quang Thanh</v>
      </c>
      <c r="N2185" s="92" t="s">
        <v>1837</v>
      </c>
      <c r="O2185" s="82"/>
    </row>
    <row r="2186" spans="1:15" hidden="1" x14ac:dyDescent="0.25">
      <c r="A2186" s="90" t="s">
        <v>7337</v>
      </c>
      <c r="B2186" s="89" t="s">
        <v>15374</v>
      </c>
      <c r="C2186" s="90" t="s">
        <v>15375</v>
      </c>
      <c r="D2186" s="90" t="s">
        <v>15376</v>
      </c>
      <c r="E2186" s="90" t="s">
        <v>6079</v>
      </c>
      <c r="F2186" s="90" t="s">
        <v>7519</v>
      </c>
      <c r="G2186" s="90" t="s">
        <v>7402</v>
      </c>
      <c r="H2186" s="91" t="s">
        <v>7418</v>
      </c>
      <c r="I2186" s="91" t="str">
        <f>+IFERROR(VLOOKUP($H2186,'[2]NHÂN VIÊN'!$B:$C,2,0),"")</f>
        <v>Trần Hạo Nhị</v>
      </c>
      <c r="J2186" s="91" t="str">
        <f t="shared" si="37"/>
        <v>WI</v>
      </c>
      <c r="K2186" s="91" t="s">
        <v>625</v>
      </c>
      <c r="L2186" s="91" t="s">
        <v>15295</v>
      </c>
      <c r="M2186" s="91" t="str">
        <f>+IFERROR(VLOOKUP($K2186,'[2]NHÂN VIÊN'!$H:$I,2,0),"")</f>
        <v>Trương Quang Thanh</v>
      </c>
      <c r="N2186" s="92" t="s">
        <v>1837</v>
      </c>
      <c r="O2186" s="82"/>
    </row>
    <row r="2187" spans="1:15" hidden="1" x14ac:dyDescent="0.25">
      <c r="A2187" s="90" t="s">
        <v>15378</v>
      </c>
      <c r="B2187" s="89" t="s">
        <v>15377</v>
      </c>
      <c r="C2187" s="90" t="s">
        <v>15379</v>
      </c>
      <c r="D2187" s="90" t="s">
        <v>15380</v>
      </c>
      <c r="E2187" s="90" t="s">
        <v>6079</v>
      </c>
      <c r="F2187" s="90" t="s">
        <v>7485</v>
      </c>
      <c r="G2187" s="90" t="s">
        <v>7402</v>
      </c>
      <c r="H2187" s="91" t="s">
        <v>7411</v>
      </c>
      <c r="I2187" s="91" t="str">
        <f>+IFERROR(VLOOKUP($H2187,'[2]NHÂN VIÊN'!$B:$C,2,0),"")</f>
        <v>Nguyễn Văn Vinh</v>
      </c>
      <c r="J2187" s="91" t="str">
        <f t="shared" si="37"/>
        <v>WI</v>
      </c>
      <c r="K2187" s="91" t="s">
        <v>625</v>
      </c>
      <c r="L2187" s="91" t="s">
        <v>15275</v>
      </c>
      <c r="M2187" s="91" t="str">
        <f>+IFERROR(VLOOKUP($K2187,'[2]NHÂN VIÊN'!$H:$I,2,0),"")</f>
        <v>Trương Quang Thanh</v>
      </c>
      <c r="N2187" s="92" t="s">
        <v>1837</v>
      </c>
      <c r="O2187" s="82"/>
    </row>
    <row r="2188" spans="1:15" hidden="1" x14ac:dyDescent="0.25">
      <c r="A2188" s="90" t="s">
        <v>7338</v>
      </c>
      <c r="B2188" s="89" t="s">
        <v>15381</v>
      </c>
      <c r="C2188" s="90" t="s">
        <v>15382</v>
      </c>
      <c r="D2188" s="90" t="s">
        <v>15383</v>
      </c>
      <c r="E2188" s="90" t="s">
        <v>6079</v>
      </c>
      <c r="F2188" s="90" t="s">
        <v>7417</v>
      </c>
      <c r="G2188" s="90" t="s">
        <v>7402</v>
      </c>
      <c r="H2188" s="91" t="s">
        <v>7418</v>
      </c>
      <c r="I2188" s="91" t="str">
        <f>+IFERROR(VLOOKUP($H2188,'[2]NHÂN VIÊN'!$B:$C,2,0),"")</f>
        <v>Trần Hạo Nhị</v>
      </c>
      <c r="J2188" s="91" t="str">
        <f t="shared" si="37"/>
        <v>WI</v>
      </c>
      <c r="K2188" s="91" t="s">
        <v>625</v>
      </c>
      <c r="L2188" s="91" t="s">
        <v>15295</v>
      </c>
      <c r="M2188" s="91" t="str">
        <f>+IFERROR(VLOOKUP($K2188,'[2]NHÂN VIÊN'!$H:$I,2,0),"")</f>
        <v>Trương Quang Thanh</v>
      </c>
      <c r="N2188" s="92" t="s">
        <v>1837</v>
      </c>
      <c r="O2188" s="82"/>
    </row>
    <row r="2189" spans="1:15" hidden="1" x14ac:dyDescent="0.25">
      <c r="A2189" s="90" t="s">
        <v>7261</v>
      </c>
      <c r="B2189" s="89" t="s">
        <v>15384</v>
      </c>
      <c r="C2189" s="90" t="s">
        <v>15385</v>
      </c>
      <c r="D2189" s="90" t="s">
        <v>15386</v>
      </c>
      <c r="E2189" s="90" t="s">
        <v>6079</v>
      </c>
      <c r="F2189" s="90" t="s">
        <v>7527</v>
      </c>
      <c r="G2189" s="90" t="s">
        <v>7402</v>
      </c>
      <c r="H2189" s="91" t="s">
        <v>7411</v>
      </c>
      <c r="I2189" s="91" t="str">
        <f>+IFERROR(VLOOKUP($H2189,'[2]NHÂN VIÊN'!$B:$C,2,0),"")</f>
        <v>Nguyễn Văn Vinh</v>
      </c>
      <c r="J2189" s="91" t="str">
        <f t="shared" ref="J2189:J2252" si="38">+LEFT($B2189,2)</f>
        <v>WI</v>
      </c>
      <c r="K2189" s="91" t="s">
        <v>625</v>
      </c>
      <c r="L2189" s="91" t="s">
        <v>15275</v>
      </c>
      <c r="M2189" s="91" t="str">
        <f>+IFERROR(VLOOKUP($K2189,'[2]NHÂN VIÊN'!$H:$I,2,0),"")</f>
        <v>Trương Quang Thanh</v>
      </c>
      <c r="N2189" s="92" t="s">
        <v>1837</v>
      </c>
      <c r="O2189" s="82"/>
    </row>
    <row r="2190" spans="1:15" hidden="1" x14ac:dyDescent="0.25">
      <c r="A2190" s="90" t="s">
        <v>15388</v>
      </c>
      <c r="B2190" s="89" t="s">
        <v>15387</v>
      </c>
      <c r="C2190" s="90" t="s">
        <v>15389</v>
      </c>
      <c r="D2190" s="90" t="s">
        <v>15390</v>
      </c>
      <c r="E2190" s="90" t="s">
        <v>6079</v>
      </c>
      <c r="F2190" s="90" t="s">
        <v>7519</v>
      </c>
      <c r="G2190" s="90" t="s">
        <v>7402</v>
      </c>
      <c r="H2190" s="91" t="s">
        <v>7418</v>
      </c>
      <c r="I2190" s="91" t="str">
        <f>+IFERROR(VLOOKUP($H2190,'[2]NHÂN VIÊN'!$B:$C,2,0),"")</f>
        <v>Trần Hạo Nhị</v>
      </c>
      <c r="J2190" s="91" t="str">
        <f t="shared" si="38"/>
        <v>WI</v>
      </c>
      <c r="K2190" s="91" t="s">
        <v>625</v>
      </c>
      <c r="L2190" s="91" t="s">
        <v>15275</v>
      </c>
      <c r="M2190" s="91" t="str">
        <f>+IFERROR(VLOOKUP($K2190,'[2]NHÂN VIÊN'!$H:$I,2,0),"")</f>
        <v>Trương Quang Thanh</v>
      </c>
      <c r="N2190" s="92" t="s">
        <v>1837</v>
      </c>
      <c r="O2190" s="82"/>
    </row>
    <row r="2191" spans="1:15" hidden="1" x14ac:dyDescent="0.25">
      <c r="A2191" s="90" t="s">
        <v>15392</v>
      </c>
      <c r="B2191" s="89" t="s">
        <v>15391</v>
      </c>
      <c r="C2191" s="90" t="s">
        <v>15393</v>
      </c>
      <c r="D2191" s="90" t="s">
        <v>15394</v>
      </c>
      <c r="E2191" s="90" t="s">
        <v>6079</v>
      </c>
      <c r="F2191" s="90" t="s">
        <v>7485</v>
      </c>
      <c r="G2191" s="90" t="s">
        <v>7402</v>
      </c>
      <c r="H2191" s="91" t="s">
        <v>7411</v>
      </c>
      <c r="I2191" s="91" t="str">
        <f>+IFERROR(VLOOKUP($H2191,'[2]NHÂN VIÊN'!$B:$C,2,0),"")</f>
        <v>Nguyễn Văn Vinh</v>
      </c>
      <c r="J2191" s="91" t="str">
        <f t="shared" si="38"/>
        <v>WI</v>
      </c>
      <c r="K2191" s="91" t="s">
        <v>625</v>
      </c>
      <c r="L2191" s="91" t="s">
        <v>15295</v>
      </c>
      <c r="M2191" s="91" t="str">
        <f>+IFERROR(VLOOKUP($K2191,'[2]NHÂN VIÊN'!$H:$I,2,0),"")</f>
        <v>Trương Quang Thanh</v>
      </c>
      <c r="N2191" s="92" t="s">
        <v>1837</v>
      </c>
      <c r="O2191" s="82"/>
    </row>
    <row r="2192" spans="1:15" hidden="1" x14ac:dyDescent="0.25">
      <c r="A2192" s="90" t="s">
        <v>15396</v>
      </c>
      <c r="B2192" s="89" t="s">
        <v>15395</v>
      </c>
      <c r="C2192" s="90" t="s">
        <v>15397</v>
      </c>
      <c r="D2192" s="90" t="s">
        <v>15398</v>
      </c>
      <c r="E2192" s="90" t="s">
        <v>6079</v>
      </c>
      <c r="F2192" s="90" t="s">
        <v>7442</v>
      </c>
      <c r="G2192" s="90" t="s">
        <v>7402</v>
      </c>
      <c r="H2192" s="91" t="s">
        <v>7403</v>
      </c>
      <c r="I2192" s="91" t="str">
        <f>+IFERROR(VLOOKUP($H2192,'[2]NHÂN VIÊN'!$B:$C,2,0),"")</f>
        <v>Hứa Thị Ngọc Thơ</v>
      </c>
      <c r="J2192" s="91" t="str">
        <f t="shared" si="38"/>
        <v>WI</v>
      </c>
      <c r="K2192" s="91" t="s">
        <v>625</v>
      </c>
      <c r="L2192" s="91" t="s">
        <v>15275</v>
      </c>
      <c r="M2192" s="91" t="str">
        <f>+IFERROR(VLOOKUP($K2192,'[2]NHÂN VIÊN'!$H:$I,2,0),"")</f>
        <v>Trương Quang Thanh</v>
      </c>
      <c r="N2192" s="92" t="s">
        <v>1837</v>
      </c>
      <c r="O2192" s="82"/>
    </row>
    <row r="2193" spans="1:15" hidden="1" x14ac:dyDescent="0.25">
      <c r="A2193" s="90" t="s">
        <v>15400</v>
      </c>
      <c r="B2193" s="89" t="s">
        <v>15399</v>
      </c>
      <c r="C2193" s="90" t="s">
        <v>15401</v>
      </c>
      <c r="D2193" s="90" t="s">
        <v>15402</v>
      </c>
      <c r="E2193" s="90" t="s">
        <v>6079</v>
      </c>
      <c r="F2193" s="90" t="s">
        <v>7401</v>
      </c>
      <c r="G2193" s="90" t="s">
        <v>7402</v>
      </c>
      <c r="H2193" s="91" t="s">
        <v>7403</v>
      </c>
      <c r="I2193" s="91" t="str">
        <f>+IFERROR(VLOOKUP($H2193,'[2]NHÂN VIÊN'!$B:$C,2,0),"")</f>
        <v>Hứa Thị Ngọc Thơ</v>
      </c>
      <c r="J2193" s="91" t="str">
        <f t="shared" si="38"/>
        <v>WI</v>
      </c>
      <c r="K2193" s="91" t="s">
        <v>625</v>
      </c>
      <c r="L2193" s="91" t="s">
        <v>15295</v>
      </c>
      <c r="M2193" s="91" t="str">
        <f>+IFERROR(VLOOKUP($K2193,'[2]NHÂN VIÊN'!$H:$I,2,0),"")</f>
        <v>Trương Quang Thanh</v>
      </c>
      <c r="N2193" s="92" t="s">
        <v>1837</v>
      </c>
      <c r="O2193" s="82"/>
    </row>
    <row r="2194" spans="1:15" hidden="1" x14ac:dyDescent="0.25">
      <c r="A2194" s="90" t="s">
        <v>15403</v>
      </c>
      <c r="B2194" s="89" t="s">
        <v>15121</v>
      </c>
      <c r="C2194" s="90" t="s">
        <v>15404</v>
      </c>
      <c r="D2194" s="90" t="s">
        <v>15405</v>
      </c>
      <c r="E2194" s="90" t="s">
        <v>6079</v>
      </c>
      <c r="F2194" s="90" t="s">
        <v>7523</v>
      </c>
      <c r="G2194" s="90" t="s">
        <v>7523</v>
      </c>
      <c r="H2194" s="91" t="s">
        <v>7425</v>
      </c>
      <c r="I2194" s="91" t="str">
        <f>+IFERROR(VLOOKUP($H2194,'[2]NHÂN VIÊN'!$B:$C,2,0),"")</f>
        <v>Trần Cao Hoàng Tâm</v>
      </c>
      <c r="J2194" s="91" t="str">
        <f t="shared" si="38"/>
        <v>WI</v>
      </c>
      <c r="K2194" s="91" t="s">
        <v>625</v>
      </c>
      <c r="L2194" s="91" t="s">
        <v>15295</v>
      </c>
      <c r="M2194" s="91" t="str">
        <f>+IFERROR(VLOOKUP($K2194,'[2]NHÂN VIÊN'!$H:$I,2,0),"")</f>
        <v>Trương Quang Thanh</v>
      </c>
      <c r="N2194" s="92" t="s">
        <v>1837</v>
      </c>
      <c r="O2194" s="82"/>
    </row>
    <row r="2195" spans="1:15" hidden="1" x14ac:dyDescent="0.25">
      <c r="A2195" s="90" t="s">
        <v>7339</v>
      </c>
      <c r="B2195" s="89" t="s">
        <v>15406</v>
      </c>
      <c r="C2195" s="90" t="s">
        <v>15407</v>
      </c>
      <c r="D2195" s="90" t="s">
        <v>15408</v>
      </c>
      <c r="E2195" s="90" t="s">
        <v>6079</v>
      </c>
      <c r="F2195" s="90" t="s">
        <v>7513</v>
      </c>
      <c r="G2195" s="90" t="s">
        <v>7402</v>
      </c>
      <c r="H2195" s="91" t="s">
        <v>7418</v>
      </c>
      <c r="I2195" s="91" t="str">
        <f>+IFERROR(VLOOKUP($H2195,'[2]NHÂN VIÊN'!$B:$C,2,0),"")</f>
        <v>Trần Hạo Nhị</v>
      </c>
      <c r="J2195" s="91" t="str">
        <f t="shared" si="38"/>
        <v>WI</v>
      </c>
      <c r="K2195" s="91" t="s">
        <v>625</v>
      </c>
      <c r="L2195" s="91" t="s">
        <v>15295</v>
      </c>
      <c r="M2195" s="91" t="str">
        <f>+IFERROR(VLOOKUP($K2195,'[2]NHÂN VIÊN'!$H:$I,2,0),"")</f>
        <v>Trương Quang Thanh</v>
      </c>
      <c r="N2195" s="92" t="s">
        <v>1837</v>
      </c>
      <c r="O2195" s="82"/>
    </row>
    <row r="2196" spans="1:15" hidden="1" x14ac:dyDescent="0.25">
      <c r="A2196" s="90" t="s">
        <v>15410</v>
      </c>
      <c r="B2196" s="89" t="s">
        <v>15409</v>
      </c>
      <c r="C2196" s="90" t="s">
        <v>15411</v>
      </c>
      <c r="D2196" s="90" t="s">
        <v>15412</v>
      </c>
      <c r="E2196" s="90" t="s">
        <v>6079</v>
      </c>
      <c r="F2196" s="90" t="s">
        <v>7490</v>
      </c>
      <c r="G2196" s="90" t="s">
        <v>7402</v>
      </c>
      <c r="H2196" s="91" t="s">
        <v>7418</v>
      </c>
      <c r="I2196" s="91" t="str">
        <f>+IFERROR(VLOOKUP($H2196,'[2]NHÂN VIÊN'!$B:$C,2,0),"")</f>
        <v>Trần Hạo Nhị</v>
      </c>
      <c r="J2196" s="91" t="str">
        <f t="shared" si="38"/>
        <v>WI</v>
      </c>
      <c r="K2196" s="91" t="s">
        <v>625</v>
      </c>
      <c r="L2196" s="91" t="s">
        <v>15295</v>
      </c>
      <c r="M2196" s="91" t="str">
        <f>+IFERROR(VLOOKUP($K2196,'[2]NHÂN VIÊN'!$H:$I,2,0),"")</f>
        <v>Trương Quang Thanh</v>
      </c>
      <c r="N2196" s="92" t="s">
        <v>1837</v>
      </c>
      <c r="O2196" s="82"/>
    </row>
    <row r="2197" spans="1:15" hidden="1" x14ac:dyDescent="0.25">
      <c r="A2197" s="90" t="s">
        <v>7262</v>
      </c>
      <c r="B2197" s="89" t="s">
        <v>15413</v>
      </c>
      <c r="C2197" s="90" t="s">
        <v>15414</v>
      </c>
      <c r="D2197" s="90" t="s">
        <v>15415</v>
      </c>
      <c r="E2197" s="90" t="s">
        <v>6079</v>
      </c>
      <c r="F2197" s="90" t="s">
        <v>7401</v>
      </c>
      <c r="G2197" s="90" t="s">
        <v>7402</v>
      </c>
      <c r="H2197" s="91" t="s">
        <v>7403</v>
      </c>
      <c r="I2197" s="91" t="str">
        <f>+IFERROR(VLOOKUP($H2197,'[2]NHÂN VIÊN'!$B:$C,2,0),"")</f>
        <v>Hứa Thị Ngọc Thơ</v>
      </c>
      <c r="J2197" s="91" t="str">
        <f t="shared" si="38"/>
        <v>WI</v>
      </c>
      <c r="K2197" s="91" t="s">
        <v>625</v>
      </c>
      <c r="L2197" s="91" t="s">
        <v>15275</v>
      </c>
      <c r="M2197" s="91" t="str">
        <f>+IFERROR(VLOOKUP($K2197,'[2]NHÂN VIÊN'!$H:$I,2,0),"")</f>
        <v>Trương Quang Thanh</v>
      </c>
      <c r="N2197" s="92" t="s">
        <v>1837</v>
      </c>
      <c r="O2197" s="82"/>
    </row>
    <row r="2198" spans="1:15" hidden="1" x14ac:dyDescent="0.25">
      <c r="A2198" s="90" t="s">
        <v>15417</v>
      </c>
      <c r="B2198" s="89" t="s">
        <v>15416</v>
      </c>
      <c r="C2198" s="90" t="s">
        <v>15418</v>
      </c>
      <c r="D2198" s="90" t="s">
        <v>15419</v>
      </c>
      <c r="E2198" s="90" t="s">
        <v>6079</v>
      </c>
      <c r="F2198" s="90" t="s">
        <v>7938</v>
      </c>
      <c r="G2198" s="90" t="s">
        <v>7402</v>
      </c>
      <c r="H2198" s="91" t="s">
        <v>7436</v>
      </c>
      <c r="I2198" s="91" t="str">
        <f>+IFERROR(VLOOKUP($H2198,'[2]NHÂN VIÊN'!$B:$C,2,0),"")</f>
        <v>Nguyễn Quốc Thái</v>
      </c>
      <c r="J2198" s="91" t="str">
        <f t="shared" si="38"/>
        <v>WI</v>
      </c>
      <c r="K2198" s="91" t="s">
        <v>625</v>
      </c>
      <c r="L2198" s="91" t="s">
        <v>15295</v>
      </c>
      <c r="M2198" s="91" t="str">
        <f>+IFERROR(VLOOKUP($K2198,'[2]NHÂN VIÊN'!$H:$I,2,0),"")</f>
        <v>Trương Quang Thanh</v>
      </c>
      <c r="N2198" s="92" t="s">
        <v>1837</v>
      </c>
      <c r="O2198" s="82"/>
    </row>
    <row r="2199" spans="1:15" hidden="1" x14ac:dyDescent="0.25">
      <c r="A2199" s="90" t="s">
        <v>15420</v>
      </c>
      <c r="B2199" s="89" t="s">
        <v>15121</v>
      </c>
      <c r="C2199" s="90" t="s">
        <v>15421</v>
      </c>
      <c r="D2199" s="90" t="s">
        <v>15422</v>
      </c>
      <c r="E2199" s="90" t="s">
        <v>6079</v>
      </c>
      <c r="F2199" s="90" t="s">
        <v>7523</v>
      </c>
      <c r="G2199" s="90" t="s">
        <v>7523</v>
      </c>
      <c r="H2199" s="91" t="s">
        <v>7425</v>
      </c>
      <c r="I2199" s="91" t="str">
        <f>+IFERROR(VLOOKUP($H2199,'[2]NHÂN VIÊN'!$B:$C,2,0),"")</f>
        <v>Trần Cao Hoàng Tâm</v>
      </c>
      <c r="J2199" s="91" t="str">
        <f t="shared" si="38"/>
        <v>WI</v>
      </c>
      <c r="K2199" s="91" t="s">
        <v>625</v>
      </c>
      <c r="L2199" s="91" t="s">
        <v>15275</v>
      </c>
      <c r="M2199" s="91" t="str">
        <f>+IFERROR(VLOOKUP($K2199,'[2]NHÂN VIÊN'!$H:$I,2,0),"")</f>
        <v>Trương Quang Thanh</v>
      </c>
      <c r="N2199" s="92" t="s">
        <v>1837</v>
      </c>
      <c r="O2199" s="82"/>
    </row>
    <row r="2200" spans="1:15" hidden="1" x14ac:dyDescent="0.25">
      <c r="A2200" s="90" t="s">
        <v>15423</v>
      </c>
      <c r="B2200" s="89" t="s">
        <v>15124</v>
      </c>
      <c r="C2200" s="90" t="s">
        <v>15424</v>
      </c>
      <c r="D2200" s="90" t="s">
        <v>15425</v>
      </c>
      <c r="E2200" s="90" t="s">
        <v>6079</v>
      </c>
      <c r="F2200" s="90" t="s">
        <v>7424</v>
      </c>
      <c r="G2200" s="90" t="s">
        <v>7424</v>
      </c>
      <c r="H2200" s="91" t="s">
        <v>7425</v>
      </c>
      <c r="I2200" s="91" t="str">
        <f>+IFERROR(VLOOKUP($H2200,'[2]NHÂN VIÊN'!$B:$C,2,0),"")</f>
        <v>Trần Cao Hoàng Tâm</v>
      </c>
      <c r="J2200" s="91" t="str">
        <f t="shared" si="38"/>
        <v>WI</v>
      </c>
      <c r="K2200" s="91" t="s">
        <v>625</v>
      </c>
      <c r="L2200" s="91" t="s">
        <v>15426</v>
      </c>
      <c r="M2200" s="91" t="str">
        <f>+IFERROR(VLOOKUP($K2200,'[2]NHÂN VIÊN'!$H:$I,2,0),"")</f>
        <v>Trương Quang Thanh</v>
      </c>
      <c r="N2200" s="92" t="s">
        <v>1837</v>
      </c>
      <c r="O2200" s="82"/>
    </row>
    <row r="2201" spans="1:15" hidden="1" x14ac:dyDescent="0.25">
      <c r="A2201" s="90" t="s">
        <v>7364</v>
      </c>
      <c r="B2201" s="89" t="s">
        <v>15427</v>
      </c>
      <c r="C2201" s="90" t="s">
        <v>15428</v>
      </c>
      <c r="D2201" s="90" t="s">
        <v>15429</v>
      </c>
      <c r="E2201" s="90" t="s">
        <v>6079</v>
      </c>
      <c r="F2201" s="90" t="s">
        <v>7417</v>
      </c>
      <c r="G2201" s="90" t="s">
        <v>7402</v>
      </c>
      <c r="H2201" s="91" t="s">
        <v>7418</v>
      </c>
      <c r="I2201" s="91" t="str">
        <f>+IFERROR(VLOOKUP($H2201,'[2]NHÂN VIÊN'!$B:$C,2,0),"")</f>
        <v>Trần Hạo Nhị</v>
      </c>
      <c r="J2201" s="91" t="str">
        <f t="shared" si="38"/>
        <v>WI</v>
      </c>
      <c r="K2201" s="91" t="s">
        <v>625</v>
      </c>
      <c r="L2201" s="91" t="s">
        <v>15295</v>
      </c>
      <c r="M2201" s="91" t="str">
        <f>+IFERROR(VLOOKUP($K2201,'[2]NHÂN VIÊN'!$H:$I,2,0),"")</f>
        <v>Trương Quang Thanh</v>
      </c>
      <c r="N2201" s="92" t="s">
        <v>1837</v>
      </c>
      <c r="O2201" s="82"/>
    </row>
    <row r="2202" spans="1:15" hidden="1" x14ac:dyDescent="0.25">
      <c r="A2202" s="90" t="s">
        <v>7263</v>
      </c>
      <c r="B2202" s="89" t="s">
        <v>15430</v>
      </c>
      <c r="C2202" s="90" t="s">
        <v>15431</v>
      </c>
      <c r="D2202" s="90" t="s">
        <v>15432</v>
      </c>
      <c r="E2202" s="90" t="s">
        <v>6079</v>
      </c>
      <c r="F2202" s="90" t="s">
        <v>7527</v>
      </c>
      <c r="G2202" s="90" t="s">
        <v>7402</v>
      </c>
      <c r="H2202" s="91" t="s">
        <v>7411</v>
      </c>
      <c r="I2202" s="91" t="str">
        <f>+IFERROR(VLOOKUP($H2202,'[2]NHÂN VIÊN'!$B:$C,2,0),"")</f>
        <v>Nguyễn Văn Vinh</v>
      </c>
      <c r="J2202" s="91" t="str">
        <f t="shared" si="38"/>
        <v>WI</v>
      </c>
      <c r="K2202" s="91" t="s">
        <v>625</v>
      </c>
      <c r="L2202" s="91" t="s">
        <v>15275</v>
      </c>
      <c r="M2202" s="91" t="str">
        <f>+IFERROR(VLOOKUP($K2202,'[2]NHÂN VIÊN'!$H:$I,2,0),"")</f>
        <v>Trương Quang Thanh</v>
      </c>
      <c r="N2202" s="92" t="s">
        <v>1837</v>
      </c>
      <c r="O2202" s="82"/>
    </row>
    <row r="2203" spans="1:15" hidden="1" x14ac:dyDescent="0.25">
      <c r="A2203" s="90" t="s">
        <v>15434</v>
      </c>
      <c r="B2203" s="89" t="s">
        <v>15433</v>
      </c>
      <c r="C2203" s="90" t="s">
        <v>15435</v>
      </c>
      <c r="D2203" s="90" t="s">
        <v>15436</v>
      </c>
      <c r="E2203" s="90" t="s">
        <v>6079</v>
      </c>
      <c r="F2203" s="90" t="s">
        <v>7442</v>
      </c>
      <c r="G2203" s="90" t="s">
        <v>7402</v>
      </c>
      <c r="H2203" s="91" t="s">
        <v>7403</v>
      </c>
      <c r="I2203" s="91" t="str">
        <f>+IFERROR(VLOOKUP($H2203,'[2]NHÂN VIÊN'!$B:$C,2,0),"")</f>
        <v>Hứa Thị Ngọc Thơ</v>
      </c>
      <c r="J2203" s="91" t="str">
        <f t="shared" si="38"/>
        <v>WI</v>
      </c>
      <c r="K2203" s="91" t="s">
        <v>625</v>
      </c>
      <c r="L2203" s="91" t="s">
        <v>15275</v>
      </c>
      <c r="M2203" s="91" t="str">
        <f>+IFERROR(VLOOKUP($K2203,'[2]NHÂN VIÊN'!$H:$I,2,0),"")</f>
        <v>Trương Quang Thanh</v>
      </c>
      <c r="N2203" s="92" t="s">
        <v>1837</v>
      </c>
      <c r="O2203" s="82"/>
    </row>
    <row r="2204" spans="1:15" hidden="1" x14ac:dyDescent="0.25">
      <c r="A2204" s="90" t="s">
        <v>15438</v>
      </c>
      <c r="B2204" s="89" t="s">
        <v>15437</v>
      </c>
      <c r="C2204" s="90" t="s">
        <v>15439</v>
      </c>
      <c r="D2204" s="90" t="s">
        <v>15440</v>
      </c>
      <c r="E2204" s="90" t="s">
        <v>6079</v>
      </c>
      <c r="F2204" s="90" t="s">
        <v>7401</v>
      </c>
      <c r="G2204" s="90" t="s">
        <v>7402</v>
      </c>
      <c r="H2204" s="91" t="s">
        <v>7403</v>
      </c>
      <c r="I2204" s="91" t="str">
        <f>+IFERROR(VLOOKUP($H2204,'[2]NHÂN VIÊN'!$B:$C,2,0),"")</f>
        <v>Hứa Thị Ngọc Thơ</v>
      </c>
      <c r="J2204" s="91" t="str">
        <f t="shared" si="38"/>
        <v>WI</v>
      </c>
      <c r="K2204" s="91" t="s">
        <v>625</v>
      </c>
      <c r="L2204" s="91" t="s">
        <v>15295</v>
      </c>
      <c r="M2204" s="91" t="str">
        <f>+IFERROR(VLOOKUP($K2204,'[2]NHÂN VIÊN'!$H:$I,2,0),"")</f>
        <v>Trương Quang Thanh</v>
      </c>
      <c r="N2204" s="92" t="s">
        <v>1837</v>
      </c>
      <c r="O2204" s="82"/>
    </row>
    <row r="2205" spans="1:15" hidden="1" x14ac:dyDescent="0.25">
      <c r="A2205" s="90" t="s">
        <v>15441</v>
      </c>
      <c r="B2205" s="89" t="s">
        <v>15124</v>
      </c>
      <c r="C2205" s="90" t="s">
        <v>15442</v>
      </c>
      <c r="D2205" s="90" t="s">
        <v>15443</v>
      </c>
      <c r="E2205" s="90" t="s">
        <v>6079</v>
      </c>
      <c r="F2205" s="90" t="s">
        <v>7424</v>
      </c>
      <c r="G2205" s="90" t="s">
        <v>7424</v>
      </c>
      <c r="H2205" s="91" t="s">
        <v>7425</v>
      </c>
      <c r="I2205" s="91" t="str">
        <f>+IFERROR(VLOOKUP($H2205,'[2]NHÂN VIÊN'!$B:$C,2,0),"")</f>
        <v>Trần Cao Hoàng Tâm</v>
      </c>
      <c r="J2205" s="91" t="str">
        <f t="shared" si="38"/>
        <v>WI</v>
      </c>
      <c r="K2205" s="91" t="s">
        <v>625</v>
      </c>
      <c r="L2205" s="91" t="s">
        <v>15275</v>
      </c>
      <c r="M2205" s="91" t="str">
        <f>+IFERROR(VLOOKUP($K2205,'[2]NHÂN VIÊN'!$H:$I,2,0),"")</f>
        <v>Trương Quang Thanh</v>
      </c>
      <c r="N2205" s="92" t="s">
        <v>1837</v>
      </c>
      <c r="O2205" s="82"/>
    </row>
    <row r="2206" spans="1:15" hidden="1" x14ac:dyDescent="0.25">
      <c r="A2206" s="90" t="s">
        <v>7254</v>
      </c>
      <c r="B2206" s="89" t="s">
        <v>15444</v>
      </c>
      <c r="C2206" s="90" t="s">
        <v>15445</v>
      </c>
      <c r="D2206" s="90" t="s">
        <v>15446</v>
      </c>
      <c r="E2206" s="90" t="s">
        <v>6079</v>
      </c>
      <c r="F2206" s="90" t="s">
        <v>7527</v>
      </c>
      <c r="G2206" s="90" t="s">
        <v>7402</v>
      </c>
      <c r="H2206" s="91" t="s">
        <v>7411</v>
      </c>
      <c r="I2206" s="91" t="str">
        <f>+IFERROR(VLOOKUP($H2206,'[2]NHÂN VIÊN'!$B:$C,2,0),"")</f>
        <v>Nguyễn Văn Vinh</v>
      </c>
      <c r="J2206" s="91" t="str">
        <f t="shared" si="38"/>
        <v>WI</v>
      </c>
      <c r="K2206" s="91" t="s">
        <v>625</v>
      </c>
      <c r="L2206" s="91" t="s">
        <v>15295</v>
      </c>
      <c r="M2206" s="91" t="str">
        <f>+IFERROR(VLOOKUP($K2206,'[2]NHÂN VIÊN'!$H:$I,2,0),"")</f>
        <v>Trương Quang Thanh</v>
      </c>
      <c r="N2206" s="92" t="s">
        <v>1837</v>
      </c>
      <c r="O2206" s="82"/>
    </row>
    <row r="2207" spans="1:15" hidden="1" x14ac:dyDescent="0.25">
      <c r="A2207" s="90" t="s">
        <v>7264</v>
      </c>
      <c r="B2207" s="89" t="s">
        <v>15447</v>
      </c>
      <c r="C2207" s="90" t="s">
        <v>15448</v>
      </c>
      <c r="D2207" s="90" t="s">
        <v>15449</v>
      </c>
      <c r="E2207" s="90" t="s">
        <v>6079</v>
      </c>
      <c r="F2207" s="90" t="s">
        <v>7513</v>
      </c>
      <c r="G2207" s="90" t="s">
        <v>7402</v>
      </c>
      <c r="H2207" s="91" t="s">
        <v>7418</v>
      </c>
      <c r="I2207" s="91" t="str">
        <f>+IFERROR(VLOOKUP($H2207,'[2]NHÂN VIÊN'!$B:$C,2,0),"")</f>
        <v>Trần Hạo Nhị</v>
      </c>
      <c r="J2207" s="91" t="str">
        <f t="shared" si="38"/>
        <v>WI</v>
      </c>
      <c r="K2207" s="91" t="s">
        <v>625</v>
      </c>
      <c r="L2207" s="91" t="s">
        <v>15275</v>
      </c>
      <c r="M2207" s="91" t="str">
        <f>+IFERROR(VLOOKUP($K2207,'[2]NHÂN VIÊN'!$H:$I,2,0),"")</f>
        <v>Trương Quang Thanh</v>
      </c>
      <c r="N2207" s="92" t="s">
        <v>1837</v>
      </c>
      <c r="O2207" s="82"/>
    </row>
    <row r="2208" spans="1:15" hidden="1" x14ac:dyDescent="0.25">
      <c r="A2208" s="90" t="s">
        <v>15451</v>
      </c>
      <c r="B2208" s="89" t="s">
        <v>15450</v>
      </c>
      <c r="C2208" s="90" t="s">
        <v>15452</v>
      </c>
      <c r="D2208" s="90" t="s">
        <v>15453</v>
      </c>
      <c r="E2208" s="90" t="s">
        <v>6079</v>
      </c>
      <c r="F2208" s="90" t="s">
        <v>7938</v>
      </c>
      <c r="G2208" s="90" t="s">
        <v>7402</v>
      </c>
      <c r="H2208" s="91" t="s">
        <v>7436</v>
      </c>
      <c r="I2208" s="91" t="str">
        <f>+IFERROR(VLOOKUP($H2208,'[2]NHÂN VIÊN'!$B:$C,2,0),"")</f>
        <v>Nguyễn Quốc Thái</v>
      </c>
      <c r="J2208" s="91" t="str">
        <f t="shared" si="38"/>
        <v>WI</v>
      </c>
      <c r="K2208" s="91" t="s">
        <v>625</v>
      </c>
      <c r="L2208" s="91" t="s">
        <v>15275</v>
      </c>
      <c r="M2208" s="91" t="str">
        <f>+IFERROR(VLOOKUP($K2208,'[2]NHÂN VIÊN'!$H:$I,2,0),"")</f>
        <v>Trương Quang Thanh</v>
      </c>
      <c r="N2208" s="92" t="s">
        <v>1837</v>
      </c>
      <c r="O2208" s="82"/>
    </row>
    <row r="2209" spans="1:15" hidden="1" x14ac:dyDescent="0.25">
      <c r="A2209" s="90" t="s">
        <v>7340</v>
      </c>
      <c r="B2209" s="89" t="s">
        <v>15454</v>
      </c>
      <c r="C2209" s="90" t="s">
        <v>15455</v>
      </c>
      <c r="D2209" s="90" t="s">
        <v>15456</v>
      </c>
      <c r="E2209" s="90" t="s">
        <v>6079</v>
      </c>
      <c r="F2209" s="90" t="s">
        <v>7519</v>
      </c>
      <c r="G2209" s="90" t="s">
        <v>7402</v>
      </c>
      <c r="H2209" s="91" t="s">
        <v>7418</v>
      </c>
      <c r="I2209" s="91" t="str">
        <f>+IFERROR(VLOOKUP($H2209,'[2]NHÂN VIÊN'!$B:$C,2,0),"")</f>
        <v>Trần Hạo Nhị</v>
      </c>
      <c r="J2209" s="91" t="str">
        <f t="shared" si="38"/>
        <v>WI</v>
      </c>
      <c r="K2209" s="91" t="s">
        <v>625</v>
      </c>
      <c r="L2209" s="91" t="s">
        <v>15295</v>
      </c>
      <c r="M2209" s="91" t="str">
        <f>+IFERROR(VLOOKUP($K2209,'[2]NHÂN VIÊN'!$H:$I,2,0),"")</f>
        <v>Trương Quang Thanh</v>
      </c>
      <c r="N2209" s="92" t="s">
        <v>1837</v>
      </c>
      <c r="O2209" s="82"/>
    </row>
    <row r="2210" spans="1:15" hidden="1" x14ac:dyDescent="0.25">
      <c r="A2210" s="90" t="s">
        <v>15458</v>
      </c>
      <c r="B2210" s="89" t="s">
        <v>15457</v>
      </c>
      <c r="C2210" s="90" t="s">
        <v>15459</v>
      </c>
      <c r="D2210" s="90" t="s">
        <v>15460</v>
      </c>
      <c r="E2210" s="90" t="s">
        <v>6079</v>
      </c>
      <c r="F2210" s="90" t="s">
        <v>9474</v>
      </c>
      <c r="G2210" s="90" t="s">
        <v>7402</v>
      </c>
      <c r="H2210" s="91" t="s">
        <v>7411</v>
      </c>
      <c r="I2210" s="91" t="str">
        <f>+IFERROR(VLOOKUP($H2210,'[2]NHÂN VIÊN'!$B:$C,2,0),"")</f>
        <v>Nguyễn Văn Vinh</v>
      </c>
      <c r="J2210" s="91" t="str">
        <f t="shared" si="38"/>
        <v>WI</v>
      </c>
      <c r="K2210" s="91" t="s">
        <v>625</v>
      </c>
      <c r="L2210" s="91" t="s">
        <v>15295</v>
      </c>
      <c r="M2210" s="91" t="str">
        <f>+IFERROR(VLOOKUP($K2210,'[2]NHÂN VIÊN'!$H:$I,2,0),"")</f>
        <v>Trương Quang Thanh</v>
      </c>
      <c r="N2210" s="92" t="s">
        <v>1837</v>
      </c>
      <c r="O2210" s="82"/>
    </row>
    <row r="2211" spans="1:15" hidden="1" x14ac:dyDescent="0.25">
      <c r="A2211" s="90" t="s">
        <v>7265</v>
      </c>
      <c r="B2211" s="89" t="s">
        <v>15461</v>
      </c>
      <c r="C2211" s="90" t="s">
        <v>15462</v>
      </c>
      <c r="D2211" s="90" t="s">
        <v>15463</v>
      </c>
      <c r="E2211" s="90" t="s">
        <v>6079</v>
      </c>
      <c r="F2211" s="90" t="s">
        <v>7435</v>
      </c>
      <c r="G2211" s="90" t="s">
        <v>7402</v>
      </c>
      <c r="H2211" s="91" t="s">
        <v>7436</v>
      </c>
      <c r="I2211" s="91" t="str">
        <f>+IFERROR(VLOOKUP($H2211,'[2]NHÂN VIÊN'!$B:$C,2,0),"")</f>
        <v>Nguyễn Quốc Thái</v>
      </c>
      <c r="J2211" s="91" t="str">
        <f t="shared" si="38"/>
        <v>WI</v>
      </c>
      <c r="K2211" s="91" t="s">
        <v>625</v>
      </c>
      <c r="L2211" s="91" t="s">
        <v>15275</v>
      </c>
      <c r="M2211" s="91" t="str">
        <f>+IFERROR(VLOOKUP($K2211,'[2]NHÂN VIÊN'!$H:$I,2,0),"")</f>
        <v>Trương Quang Thanh</v>
      </c>
      <c r="N2211" s="92" t="s">
        <v>1837</v>
      </c>
      <c r="O2211" s="82"/>
    </row>
    <row r="2212" spans="1:15" hidden="1" x14ac:dyDescent="0.25">
      <c r="A2212" s="90" t="s">
        <v>15465</v>
      </c>
      <c r="B2212" s="89" t="s">
        <v>15464</v>
      </c>
      <c r="C2212" s="90" t="s">
        <v>15466</v>
      </c>
      <c r="D2212" s="90" t="s">
        <v>15467</v>
      </c>
      <c r="E2212" s="90" t="s">
        <v>6079</v>
      </c>
      <c r="F2212" s="90" t="s">
        <v>7417</v>
      </c>
      <c r="G2212" s="90" t="s">
        <v>7402</v>
      </c>
      <c r="H2212" s="91" t="s">
        <v>7418</v>
      </c>
      <c r="I2212" s="91" t="str">
        <f>+IFERROR(VLOOKUP($H2212,'[2]NHÂN VIÊN'!$B:$C,2,0),"")</f>
        <v>Trần Hạo Nhị</v>
      </c>
      <c r="J2212" s="91" t="str">
        <f t="shared" si="38"/>
        <v>WI</v>
      </c>
      <c r="K2212" s="91" t="s">
        <v>625</v>
      </c>
      <c r="L2212" s="91" t="s">
        <v>15295</v>
      </c>
      <c r="M2212" s="91" t="str">
        <f>+IFERROR(VLOOKUP($K2212,'[2]NHÂN VIÊN'!$H:$I,2,0),"")</f>
        <v>Trương Quang Thanh</v>
      </c>
      <c r="N2212" s="92" t="s">
        <v>1837</v>
      </c>
      <c r="O2212" s="82"/>
    </row>
    <row r="2213" spans="1:15" hidden="1" x14ac:dyDescent="0.25">
      <c r="A2213" s="90" t="s">
        <v>15468</v>
      </c>
      <c r="B2213" s="89" t="s">
        <v>15124</v>
      </c>
      <c r="C2213" s="90" t="s">
        <v>15469</v>
      </c>
      <c r="D2213" s="90" t="s">
        <v>15470</v>
      </c>
      <c r="E2213" s="90" t="s">
        <v>6079</v>
      </c>
      <c r="F2213" s="90" t="s">
        <v>7424</v>
      </c>
      <c r="G2213" s="90" t="s">
        <v>7424</v>
      </c>
      <c r="H2213" s="91" t="s">
        <v>7425</v>
      </c>
      <c r="I2213" s="91" t="str">
        <f>+IFERROR(VLOOKUP($H2213,'[2]NHÂN VIÊN'!$B:$C,2,0),"")</f>
        <v>Trần Cao Hoàng Tâm</v>
      </c>
      <c r="J2213" s="91" t="str">
        <f t="shared" si="38"/>
        <v>WI</v>
      </c>
      <c r="K2213" s="91" t="s">
        <v>625</v>
      </c>
      <c r="L2213" s="91" t="s">
        <v>15295</v>
      </c>
      <c r="M2213" s="91" t="str">
        <f>+IFERROR(VLOOKUP($K2213,'[2]NHÂN VIÊN'!$H:$I,2,0),"")</f>
        <v>Trương Quang Thanh</v>
      </c>
      <c r="N2213" s="92" t="s">
        <v>1837</v>
      </c>
      <c r="O2213" s="82"/>
    </row>
    <row r="2214" spans="1:15" hidden="1" x14ac:dyDescent="0.25">
      <c r="A2214" s="90" t="s">
        <v>15472</v>
      </c>
      <c r="B2214" s="89" t="s">
        <v>15471</v>
      </c>
      <c r="C2214" s="90" t="s">
        <v>15473</v>
      </c>
      <c r="D2214" s="90" t="s">
        <v>15474</v>
      </c>
      <c r="E2214" s="90" t="s">
        <v>6079</v>
      </c>
      <c r="F2214" s="90" t="s">
        <v>7499</v>
      </c>
      <c r="G2214" s="90" t="s">
        <v>7402</v>
      </c>
      <c r="H2214" s="91" t="s">
        <v>7436</v>
      </c>
      <c r="I2214" s="91" t="str">
        <f>+IFERROR(VLOOKUP($H2214,'[2]NHÂN VIÊN'!$B:$C,2,0),"")</f>
        <v>Nguyễn Quốc Thái</v>
      </c>
      <c r="J2214" s="91" t="str">
        <f t="shared" si="38"/>
        <v>WI</v>
      </c>
      <c r="K2214" s="91" t="s">
        <v>625</v>
      </c>
      <c r="L2214" s="91" t="s">
        <v>15295</v>
      </c>
      <c r="M2214" s="91" t="str">
        <f>+IFERROR(VLOOKUP($K2214,'[2]NHÂN VIÊN'!$H:$I,2,0),"")</f>
        <v>Trương Quang Thanh</v>
      </c>
      <c r="N2214" s="92" t="s">
        <v>1837</v>
      </c>
      <c r="O2214" s="82"/>
    </row>
    <row r="2215" spans="1:15" hidden="1" x14ac:dyDescent="0.25">
      <c r="A2215" s="90" t="s">
        <v>7341</v>
      </c>
      <c r="B2215" s="89" t="s">
        <v>15475</v>
      </c>
      <c r="C2215" s="90" t="s">
        <v>15476</v>
      </c>
      <c r="D2215" s="90" t="s">
        <v>15477</v>
      </c>
      <c r="E2215" s="90" t="s">
        <v>6079</v>
      </c>
      <c r="F2215" s="90" t="s">
        <v>7417</v>
      </c>
      <c r="G2215" s="90" t="s">
        <v>7402</v>
      </c>
      <c r="H2215" s="91" t="s">
        <v>7418</v>
      </c>
      <c r="I2215" s="91" t="str">
        <f>+IFERROR(VLOOKUP($H2215,'[2]NHÂN VIÊN'!$B:$C,2,0),"")</f>
        <v>Trần Hạo Nhị</v>
      </c>
      <c r="J2215" s="91" t="str">
        <f t="shared" si="38"/>
        <v>WI</v>
      </c>
      <c r="K2215" s="91" t="s">
        <v>625</v>
      </c>
      <c r="L2215" s="91" t="s">
        <v>15295</v>
      </c>
      <c r="M2215" s="91" t="str">
        <f>+IFERROR(VLOOKUP($K2215,'[2]NHÂN VIÊN'!$H:$I,2,0),"")</f>
        <v>Trương Quang Thanh</v>
      </c>
      <c r="N2215" s="92" t="s">
        <v>1837</v>
      </c>
      <c r="O2215" s="82"/>
    </row>
    <row r="2216" spans="1:15" hidden="1" x14ac:dyDescent="0.25">
      <c r="A2216" s="90" t="s">
        <v>15479</v>
      </c>
      <c r="B2216" s="89" t="s">
        <v>15478</v>
      </c>
      <c r="C2216" s="90" t="s">
        <v>15480</v>
      </c>
      <c r="D2216" s="90" t="s">
        <v>15481</v>
      </c>
      <c r="E2216" s="90" t="s">
        <v>6079</v>
      </c>
      <c r="F2216" s="90" t="s">
        <v>7499</v>
      </c>
      <c r="G2216" s="90" t="s">
        <v>7402</v>
      </c>
      <c r="H2216" s="91" t="s">
        <v>7436</v>
      </c>
      <c r="I2216" s="91" t="str">
        <f>+IFERROR(VLOOKUP($H2216,'[2]NHÂN VIÊN'!$B:$C,2,0),"")</f>
        <v>Nguyễn Quốc Thái</v>
      </c>
      <c r="J2216" s="91" t="str">
        <f t="shared" si="38"/>
        <v>WI</v>
      </c>
      <c r="K2216" s="91" t="s">
        <v>625</v>
      </c>
      <c r="L2216" s="91" t="s">
        <v>15295</v>
      </c>
      <c r="M2216" s="91" t="str">
        <f>+IFERROR(VLOOKUP($K2216,'[2]NHÂN VIÊN'!$H:$I,2,0),"")</f>
        <v>Trương Quang Thanh</v>
      </c>
      <c r="N2216" s="92" t="s">
        <v>1837</v>
      </c>
      <c r="O2216" s="82"/>
    </row>
    <row r="2217" spans="1:15" hidden="1" x14ac:dyDescent="0.25">
      <c r="A2217" s="90" t="s">
        <v>15483</v>
      </c>
      <c r="B2217" s="89" t="s">
        <v>15482</v>
      </c>
      <c r="C2217" s="90" t="s">
        <v>15484</v>
      </c>
      <c r="D2217" s="90" t="s">
        <v>15485</v>
      </c>
      <c r="E2217" s="90" t="s">
        <v>6079</v>
      </c>
      <c r="F2217" s="90" t="s">
        <v>7519</v>
      </c>
      <c r="G2217" s="90" t="s">
        <v>7402</v>
      </c>
      <c r="H2217" s="91" t="s">
        <v>7418</v>
      </c>
      <c r="I2217" s="91" t="str">
        <f>+IFERROR(VLOOKUP($H2217,'[2]NHÂN VIÊN'!$B:$C,2,0),"")</f>
        <v>Trần Hạo Nhị</v>
      </c>
      <c r="J2217" s="91" t="str">
        <f t="shared" si="38"/>
        <v>WI</v>
      </c>
      <c r="K2217" s="91" t="s">
        <v>625</v>
      </c>
      <c r="L2217" s="91" t="s">
        <v>15275</v>
      </c>
      <c r="M2217" s="91" t="str">
        <f>+IFERROR(VLOOKUP($K2217,'[2]NHÂN VIÊN'!$H:$I,2,0),"")</f>
        <v>Trương Quang Thanh</v>
      </c>
      <c r="N2217" s="92" t="s">
        <v>1837</v>
      </c>
      <c r="O2217" s="82"/>
    </row>
    <row r="2218" spans="1:15" hidden="1" x14ac:dyDescent="0.25">
      <c r="A2218" s="90" t="s">
        <v>15487</v>
      </c>
      <c r="B2218" s="89" t="s">
        <v>15486</v>
      </c>
      <c r="C2218" s="90" t="s">
        <v>15488</v>
      </c>
      <c r="D2218" s="90" t="s">
        <v>15489</v>
      </c>
      <c r="E2218" s="90" t="s">
        <v>6079</v>
      </c>
      <c r="F2218" s="90" t="s">
        <v>7527</v>
      </c>
      <c r="G2218" s="90" t="s">
        <v>7402</v>
      </c>
      <c r="H2218" s="91" t="s">
        <v>7411</v>
      </c>
      <c r="I2218" s="91" t="str">
        <f>+IFERROR(VLOOKUP($H2218,'[2]NHÂN VIÊN'!$B:$C,2,0),"")</f>
        <v>Nguyễn Văn Vinh</v>
      </c>
      <c r="J2218" s="91" t="str">
        <f t="shared" si="38"/>
        <v>WI</v>
      </c>
      <c r="K2218" s="91" t="s">
        <v>625</v>
      </c>
      <c r="L2218" s="91" t="s">
        <v>15295</v>
      </c>
      <c r="M2218" s="91" t="str">
        <f>+IFERROR(VLOOKUP($K2218,'[2]NHÂN VIÊN'!$H:$I,2,0),"")</f>
        <v>Trương Quang Thanh</v>
      </c>
      <c r="N2218" s="92" t="s">
        <v>1837</v>
      </c>
      <c r="O2218" s="82"/>
    </row>
    <row r="2219" spans="1:15" hidden="1" x14ac:dyDescent="0.25">
      <c r="A2219" s="90" t="s">
        <v>15491</v>
      </c>
      <c r="B2219" s="89" t="s">
        <v>15490</v>
      </c>
      <c r="C2219" s="90" t="s">
        <v>15492</v>
      </c>
      <c r="D2219" s="90" t="s">
        <v>15493</v>
      </c>
      <c r="E2219" s="90" t="s">
        <v>6079</v>
      </c>
      <c r="F2219" s="90" t="s">
        <v>7401</v>
      </c>
      <c r="G2219" s="90" t="s">
        <v>7402</v>
      </c>
      <c r="H2219" s="91" t="s">
        <v>7403</v>
      </c>
      <c r="I2219" s="91" t="str">
        <f>+IFERROR(VLOOKUP($H2219,'[2]NHÂN VIÊN'!$B:$C,2,0),"")</f>
        <v>Hứa Thị Ngọc Thơ</v>
      </c>
      <c r="J2219" s="91" t="str">
        <f t="shared" si="38"/>
        <v>WI</v>
      </c>
      <c r="K2219" s="91" t="s">
        <v>625</v>
      </c>
      <c r="L2219" s="91" t="s">
        <v>15295</v>
      </c>
      <c r="M2219" s="91" t="str">
        <f>+IFERROR(VLOOKUP($K2219,'[2]NHÂN VIÊN'!$H:$I,2,0),"")</f>
        <v>Trương Quang Thanh</v>
      </c>
      <c r="N2219" s="92" t="s">
        <v>1837</v>
      </c>
      <c r="O2219" s="82"/>
    </row>
    <row r="2220" spans="1:15" hidden="1" x14ac:dyDescent="0.25">
      <c r="A2220" s="90" t="s">
        <v>15495</v>
      </c>
      <c r="B2220" s="89" t="s">
        <v>15494</v>
      </c>
      <c r="C2220" s="90" t="s">
        <v>15496</v>
      </c>
      <c r="D2220" s="90" t="s">
        <v>15497</v>
      </c>
      <c r="E2220" s="90" t="s">
        <v>6079</v>
      </c>
      <c r="F2220" s="90" t="s">
        <v>7401</v>
      </c>
      <c r="G2220" s="90" t="s">
        <v>7402</v>
      </c>
      <c r="H2220" s="91" t="s">
        <v>7403</v>
      </c>
      <c r="I2220" s="91" t="str">
        <f>+IFERROR(VLOOKUP($H2220,'[2]NHÂN VIÊN'!$B:$C,2,0),"")</f>
        <v>Hứa Thị Ngọc Thơ</v>
      </c>
      <c r="J2220" s="91" t="str">
        <f t="shared" si="38"/>
        <v>WI</v>
      </c>
      <c r="K2220" s="91" t="s">
        <v>625</v>
      </c>
      <c r="L2220" s="91" t="s">
        <v>15295</v>
      </c>
      <c r="M2220" s="91" t="str">
        <f>+IFERROR(VLOOKUP($K2220,'[2]NHÂN VIÊN'!$H:$I,2,0),"")</f>
        <v>Trương Quang Thanh</v>
      </c>
      <c r="N2220" s="92" t="s">
        <v>1837</v>
      </c>
      <c r="O2220" s="82"/>
    </row>
    <row r="2221" spans="1:15" hidden="1" x14ac:dyDescent="0.25">
      <c r="A2221" s="90" t="s">
        <v>15499</v>
      </c>
      <c r="B2221" s="89" t="s">
        <v>15498</v>
      </c>
      <c r="C2221" s="90" t="s">
        <v>15500</v>
      </c>
      <c r="D2221" s="90" t="s">
        <v>15501</v>
      </c>
      <c r="E2221" s="90" t="s">
        <v>6079</v>
      </c>
      <c r="F2221" s="90" t="s">
        <v>7442</v>
      </c>
      <c r="G2221" s="90" t="s">
        <v>7402</v>
      </c>
      <c r="H2221" s="91" t="s">
        <v>7403</v>
      </c>
      <c r="I2221" s="91" t="str">
        <f>+IFERROR(VLOOKUP($H2221,'[2]NHÂN VIÊN'!$B:$C,2,0),"")</f>
        <v>Hứa Thị Ngọc Thơ</v>
      </c>
      <c r="J2221" s="91" t="str">
        <f t="shared" si="38"/>
        <v>WI</v>
      </c>
      <c r="K2221" s="91" t="s">
        <v>625</v>
      </c>
      <c r="L2221" s="91" t="s">
        <v>15275</v>
      </c>
      <c r="M2221" s="91" t="str">
        <f>+IFERROR(VLOOKUP($K2221,'[2]NHÂN VIÊN'!$H:$I,2,0),"")</f>
        <v>Trương Quang Thanh</v>
      </c>
      <c r="N2221" s="92" t="s">
        <v>1837</v>
      </c>
      <c r="O2221" s="82"/>
    </row>
    <row r="2222" spans="1:15" hidden="1" x14ac:dyDescent="0.25">
      <c r="A2222" s="90" t="s">
        <v>15503</v>
      </c>
      <c r="B2222" s="89" t="s">
        <v>15502</v>
      </c>
      <c r="C2222" s="90" t="s">
        <v>15504</v>
      </c>
      <c r="D2222" s="90" t="s">
        <v>15505</v>
      </c>
      <c r="E2222" s="90" t="s">
        <v>6079</v>
      </c>
      <c r="F2222" s="90" t="s">
        <v>7435</v>
      </c>
      <c r="G2222" s="90" t="s">
        <v>7402</v>
      </c>
      <c r="H2222" s="91" t="s">
        <v>7436</v>
      </c>
      <c r="I2222" s="91" t="str">
        <f>+IFERROR(VLOOKUP($H2222,'[2]NHÂN VIÊN'!$B:$C,2,0),"")</f>
        <v>Nguyễn Quốc Thái</v>
      </c>
      <c r="J2222" s="91" t="str">
        <f t="shared" si="38"/>
        <v>WI</v>
      </c>
      <c r="K2222" s="91" t="s">
        <v>625</v>
      </c>
      <c r="L2222" s="91" t="s">
        <v>15295</v>
      </c>
      <c r="M2222" s="91" t="str">
        <f>+IFERROR(VLOOKUP($K2222,'[2]NHÂN VIÊN'!$H:$I,2,0),"")</f>
        <v>Trương Quang Thanh</v>
      </c>
      <c r="N2222" s="92" t="s">
        <v>1837</v>
      </c>
      <c r="O2222" s="82"/>
    </row>
    <row r="2223" spans="1:15" hidden="1" x14ac:dyDescent="0.25">
      <c r="A2223" s="90" t="s">
        <v>15507</v>
      </c>
      <c r="B2223" s="89" t="s">
        <v>15506</v>
      </c>
      <c r="C2223" s="90" t="s">
        <v>15508</v>
      </c>
      <c r="D2223" s="90" t="s">
        <v>15509</v>
      </c>
      <c r="E2223" s="90" t="s">
        <v>6079</v>
      </c>
      <c r="F2223" s="90" t="s">
        <v>7410</v>
      </c>
      <c r="G2223" s="90" t="s">
        <v>7402</v>
      </c>
      <c r="H2223" s="91" t="s">
        <v>7411</v>
      </c>
      <c r="I2223" s="91" t="str">
        <f>+IFERROR(VLOOKUP($H2223,'[2]NHÂN VIÊN'!$B:$C,2,0),"")</f>
        <v>Nguyễn Văn Vinh</v>
      </c>
      <c r="J2223" s="91" t="str">
        <f t="shared" si="38"/>
        <v>WI</v>
      </c>
      <c r="K2223" s="91" t="s">
        <v>625</v>
      </c>
      <c r="L2223" s="91" t="s">
        <v>15295</v>
      </c>
      <c r="M2223" s="91" t="str">
        <f>+IFERROR(VLOOKUP($K2223,'[2]NHÂN VIÊN'!$H:$I,2,0),"")</f>
        <v>Trương Quang Thanh</v>
      </c>
      <c r="N2223" s="92" t="s">
        <v>1837</v>
      </c>
      <c r="O2223" s="82"/>
    </row>
    <row r="2224" spans="1:15" hidden="1" x14ac:dyDescent="0.25">
      <c r="A2224" s="90" t="s">
        <v>15510</v>
      </c>
      <c r="B2224" s="89" t="s">
        <v>15124</v>
      </c>
      <c r="C2224" s="90" t="s">
        <v>15511</v>
      </c>
      <c r="D2224" s="90" t="s">
        <v>15512</v>
      </c>
      <c r="E2224" s="90" t="s">
        <v>6079</v>
      </c>
      <c r="F2224" s="90" t="s">
        <v>7424</v>
      </c>
      <c r="G2224" s="90" t="s">
        <v>7424</v>
      </c>
      <c r="H2224" s="91" t="s">
        <v>7425</v>
      </c>
      <c r="I2224" s="91" t="str">
        <f>+IFERROR(VLOOKUP($H2224,'[2]NHÂN VIÊN'!$B:$C,2,0),"")</f>
        <v>Trần Cao Hoàng Tâm</v>
      </c>
      <c r="J2224" s="91" t="str">
        <f t="shared" si="38"/>
        <v>WI</v>
      </c>
      <c r="K2224" s="91" t="s">
        <v>625</v>
      </c>
      <c r="L2224" s="91" t="s">
        <v>15295</v>
      </c>
      <c r="M2224" s="91" t="str">
        <f>+IFERROR(VLOOKUP($K2224,'[2]NHÂN VIÊN'!$H:$I,2,0),"")</f>
        <v>Trương Quang Thanh</v>
      </c>
      <c r="N2224" s="92" t="s">
        <v>1837</v>
      </c>
      <c r="O2224" s="82"/>
    </row>
    <row r="2225" spans="1:15" hidden="1" x14ac:dyDescent="0.25">
      <c r="A2225" s="90" t="s">
        <v>15514</v>
      </c>
      <c r="B2225" s="89" t="s">
        <v>15513</v>
      </c>
      <c r="C2225" s="90" t="s">
        <v>15515</v>
      </c>
      <c r="D2225" s="90" t="s">
        <v>15516</v>
      </c>
      <c r="E2225" s="90" t="s">
        <v>6079</v>
      </c>
      <c r="F2225" s="90" t="s">
        <v>7459</v>
      </c>
      <c r="G2225" s="90" t="s">
        <v>7402</v>
      </c>
      <c r="H2225" s="91" t="s">
        <v>7403</v>
      </c>
      <c r="I2225" s="91" t="str">
        <f>+IFERROR(VLOOKUP($H2225,'[2]NHÂN VIÊN'!$B:$C,2,0),"")</f>
        <v>Hứa Thị Ngọc Thơ</v>
      </c>
      <c r="J2225" s="91" t="str">
        <f t="shared" si="38"/>
        <v>WI</v>
      </c>
      <c r="K2225" s="91" t="s">
        <v>625</v>
      </c>
      <c r="L2225" s="91" t="s">
        <v>15295</v>
      </c>
      <c r="M2225" s="91" t="str">
        <f>+IFERROR(VLOOKUP($K2225,'[2]NHÂN VIÊN'!$H:$I,2,0),"")</f>
        <v>Trương Quang Thanh</v>
      </c>
      <c r="N2225" s="92" t="s">
        <v>1837</v>
      </c>
      <c r="O2225" s="82"/>
    </row>
    <row r="2226" spans="1:15" hidden="1" x14ac:dyDescent="0.25">
      <c r="A2226" s="90" t="s">
        <v>15518</v>
      </c>
      <c r="B2226" s="89" t="s">
        <v>15517</v>
      </c>
      <c r="C2226" s="90" t="s">
        <v>15519</v>
      </c>
      <c r="D2226" s="90" t="s">
        <v>15520</v>
      </c>
      <c r="E2226" s="90" t="s">
        <v>6079</v>
      </c>
      <c r="F2226" s="90" t="s">
        <v>8075</v>
      </c>
      <c r="G2226" s="90" t="s">
        <v>7402</v>
      </c>
      <c r="H2226" s="91" t="s">
        <v>7403</v>
      </c>
      <c r="I2226" s="91" t="str">
        <f>+IFERROR(VLOOKUP($H2226,'[2]NHÂN VIÊN'!$B:$C,2,0),"")</f>
        <v>Hứa Thị Ngọc Thơ</v>
      </c>
      <c r="J2226" s="91" t="str">
        <f t="shared" si="38"/>
        <v>WI</v>
      </c>
      <c r="K2226" s="91" t="s">
        <v>625</v>
      </c>
      <c r="L2226" s="91" t="s">
        <v>15275</v>
      </c>
      <c r="M2226" s="91" t="str">
        <f>+IFERROR(VLOOKUP($K2226,'[2]NHÂN VIÊN'!$H:$I,2,0),"")</f>
        <v>Trương Quang Thanh</v>
      </c>
      <c r="N2226" s="92" t="s">
        <v>1837</v>
      </c>
      <c r="O2226" s="82"/>
    </row>
    <row r="2227" spans="1:15" hidden="1" x14ac:dyDescent="0.25">
      <c r="A2227" s="90" t="s">
        <v>15522</v>
      </c>
      <c r="B2227" s="89" t="s">
        <v>15521</v>
      </c>
      <c r="C2227" s="90" t="s">
        <v>15523</v>
      </c>
      <c r="D2227" s="90" t="s">
        <v>15524</v>
      </c>
      <c r="E2227" s="90" t="s">
        <v>6079</v>
      </c>
      <c r="F2227" s="90" t="s">
        <v>7527</v>
      </c>
      <c r="G2227" s="90" t="s">
        <v>7402</v>
      </c>
      <c r="H2227" s="91" t="s">
        <v>7411</v>
      </c>
      <c r="I2227" s="91" t="str">
        <f>+IFERROR(VLOOKUP($H2227,'[2]NHÂN VIÊN'!$B:$C,2,0),"")</f>
        <v>Nguyễn Văn Vinh</v>
      </c>
      <c r="J2227" s="91" t="str">
        <f t="shared" si="38"/>
        <v>WI</v>
      </c>
      <c r="K2227" s="91" t="s">
        <v>625</v>
      </c>
      <c r="L2227" s="91" t="s">
        <v>15295</v>
      </c>
      <c r="M2227" s="91" t="str">
        <f>+IFERROR(VLOOKUP($K2227,'[2]NHÂN VIÊN'!$H:$I,2,0),"")</f>
        <v>Trương Quang Thanh</v>
      </c>
      <c r="N2227" s="92" t="s">
        <v>1837</v>
      </c>
      <c r="O2227" s="82"/>
    </row>
    <row r="2228" spans="1:15" hidden="1" x14ac:dyDescent="0.25">
      <c r="A2228" s="90" t="s">
        <v>15526</v>
      </c>
      <c r="B2228" s="89" t="s">
        <v>15525</v>
      </c>
      <c r="C2228" s="90" t="s">
        <v>15527</v>
      </c>
      <c r="D2228" s="90" t="s">
        <v>15528</v>
      </c>
      <c r="E2228" s="90" t="s">
        <v>6079</v>
      </c>
      <c r="F2228" s="90" t="s">
        <v>7903</v>
      </c>
      <c r="G2228" s="90" t="s">
        <v>7402</v>
      </c>
      <c r="H2228" s="91" t="s">
        <v>7436</v>
      </c>
      <c r="I2228" s="91" t="str">
        <f>+IFERROR(VLOOKUP($H2228,'[2]NHÂN VIÊN'!$B:$C,2,0),"")</f>
        <v>Nguyễn Quốc Thái</v>
      </c>
      <c r="J2228" s="91" t="str">
        <f t="shared" si="38"/>
        <v>WI</v>
      </c>
      <c r="K2228" s="91" t="s">
        <v>625</v>
      </c>
      <c r="L2228" s="91" t="s">
        <v>15295</v>
      </c>
      <c r="M2228" s="91" t="str">
        <f>+IFERROR(VLOOKUP($K2228,'[2]NHÂN VIÊN'!$H:$I,2,0),"")</f>
        <v>Trương Quang Thanh</v>
      </c>
      <c r="N2228" s="92" t="s">
        <v>1837</v>
      </c>
      <c r="O2228" s="82"/>
    </row>
    <row r="2229" spans="1:15" hidden="1" x14ac:dyDescent="0.25">
      <c r="A2229" s="90" t="s">
        <v>15530</v>
      </c>
      <c r="B2229" s="89" t="s">
        <v>15529</v>
      </c>
      <c r="C2229" s="90" t="s">
        <v>15531</v>
      </c>
      <c r="D2229" s="90" t="s">
        <v>15532</v>
      </c>
      <c r="E2229" s="90" t="s">
        <v>6079</v>
      </c>
      <c r="F2229" s="90" t="s">
        <v>7690</v>
      </c>
      <c r="G2229" s="90" t="s">
        <v>7402</v>
      </c>
      <c r="H2229" s="91" t="s">
        <v>7418</v>
      </c>
      <c r="I2229" s="91" t="str">
        <f>+IFERROR(VLOOKUP($H2229,'[2]NHÂN VIÊN'!$B:$C,2,0),"")</f>
        <v>Trần Hạo Nhị</v>
      </c>
      <c r="J2229" s="91" t="str">
        <f t="shared" si="38"/>
        <v>WI</v>
      </c>
      <c r="K2229" s="91" t="s">
        <v>625</v>
      </c>
      <c r="L2229" s="91" t="s">
        <v>15426</v>
      </c>
      <c r="M2229" s="91" t="str">
        <f>+IFERROR(VLOOKUP($K2229,'[2]NHÂN VIÊN'!$H:$I,2,0),"")</f>
        <v>Trương Quang Thanh</v>
      </c>
      <c r="N2229" s="92" t="s">
        <v>1837</v>
      </c>
      <c r="O2229" s="82"/>
    </row>
    <row r="2230" spans="1:15" hidden="1" x14ac:dyDescent="0.25">
      <c r="A2230" s="90" t="s">
        <v>15534</v>
      </c>
      <c r="B2230" s="89" t="s">
        <v>15533</v>
      </c>
      <c r="C2230" s="90" t="s">
        <v>15535</v>
      </c>
      <c r="D2230" s="90" t="s">
        <v>15536</v>
      </c>
      <c r="E2230" s="90" t="s">
        <v>6079</v>
      </c>
      <c r="F2230" s="90" t="s">
        <v>7690</v>
      </c>
      <c r="G2230" s="90" t="s">
        <v>7402</v>
      </c>
      <c r="H2230" s="91" t="s">
        <v>7418</v>
      </c>
      <c r="I2230" s="91" t="str">
        <f>+IFERROR(VLOOKUP($H2230,'[2]NHÂN VIÊN'!$B:$C,2,0),"")</f>
        <v>Trần Hạo Nhị</v>
      </c>
      <c r="J2230" s="91" t="str">
        <f t="shared" si="38"/>
        <v>WI</v>
      </c>
      <c r="K2230" s="91" t="s">
        <v>625</v>
      </c>
      <c r="L2230" s="91" t="s">
        <v>15426</v>
      </c>
      <c r="M2230" s="91" t="str">
        <f>+IFERROR(VLOOKUP($K2230,'[2]NHÂN VIÊN'!$H:$I,2,0),"")</f>
        <v>Trương Quang Thanh</v>
      </c>
      <c r="N2230" s="92" t="s">
        <v>1837</v>
      </c>
      <c r="O2230" s="82"/>
    </row>
    <row r="2231" spans="1:15" hidden="1" x14ac:dyDescent="0.25">
      <c r="A2231" s="90" t="s">
        <v>15538</v>
      </c>
      <c r="B2231" s="89" t="s">
        <v>15537</v>
      </c>
      <c r="C2231" s="90" t="s">
        <v>15539</v>
      </c>
      <c r="D2231" s="90" t="s">
        <v>15540</v>
      </c>
      <c r="E2231" s="90" t="s">
        <v>6079</v>
      </c>
      <c r="F2231" s="90" t="s">
        <v>7490</v>
      </c>
      <c r="G2231" s="90" t="s">
        <v>7402</v>
      </c>
      <c r="H2231" s="91" t="s">
        <v>7418</v>
      </c>
      <c r="I2231" s="91" t="str">
        <f>+IFERROR(VLOOKUP($H2231,'[2]NHÂN VIÊN'!$B:$C,2,0),"")</f>
        <v>Trần Hạo Nhị</v>
      </c>
      <c r="J2231" s="91" t="str">
        <f t="shared" si="38"/>
        <v>WI</v>
      </c>
      <c r="K2231" s="91" t="s">
        <v>625</v>
      </c>
      <c r="L2231" s="91" t="s">
        <v>15295</v>
      </c>
      <c r="M2231" s="91" t="str">
        <f>+IFERROR(VLOOKUP($K2231,'[2]NHÂN VIÊN'!$H:$I,2,0),"")</f>
        <v>Trương Quang Thanh</v>
      </c>
      <c r="N2231" s="92" t="s">
        <v>1837</v>
      </c>
      <c r="O2231" s="82"/>
    </row>
    <row r="2232" spans="1:15" hidden="1" x14ac:dyDescent="0.25">
      <c r="A2232" s="90" t="s">
        <v>15542</v>
      </c>
      <c r="B2232" s="89" t="s">
        <v>15541</v>
      </c>
      <c r="C2232" s="90" t="s">
        <v>15543</v>
      </c>
      <c r="D2232" s="90" t="s">
        <v>15544</v>
      </c>
      <c r="E2232" s="90" t="s">
        <v>6079</v>
      </c>
      <c r="F2232" s="90" t="s">
        <v>7442</v>
      </c>
      <c r="G2232" s="90" t="s">
        <v>7402</v>
      </c>
      <c r="H2232" s="91" t="s">
        <v>7403</v>
      </c>
      <c r="I2232" s="91" t="str">
        <f>+IFERROR(VLOOKUP($H2232,'[2]NHÂN VIÊN'!$B:$C,2,0),"")</f>
        <v>Hứa Thị Ngọc Thơ</v>
      </c>
      <c r="J2232" s="91" t="str">
        <f t="shared" si="38"/>
        <v>WI</v>
      </c>
      <c r="K2232" s="91" t="s">
        <v>625</v>
      </c>
      <c r="L2232" s="91" t="s">
        <v>15295</v>
      </c>
      <c r="M2232" s="91" t="str">
        <f>+IFERROR(VLOOKUP($K2232,'[2]NHÂN VIÊN'!$H:$I,2,0),"")</f>
        <v>Trương Quang Thanh</v>
      </c>
      <c r="N2232" s="92" t="s">
        <v>1837</v>
      </c>
      <c r="O2232" s="82"/>
    </row>
    <row r="2233" spans="1:15" hidden="1" x14ac:dyDescent="0.25">
      <c r="A2233" s="90" t="s">
        <v>15546</v>
      </c>
      <c r="B2233" s="89" t="s">
        <v>15545</v>
      </c>
      <c r="C2233" s="90" t="s">
        <v>15547</v>
      </c>
      <c r="D2233" s="90" t="s">
        <v>15548</v>
      </c>
      <c r="E2233" s="90" t="s">
        <v>6079</v>
      </c>
      <c r="F2233" s="90" t="s">
        <v>7442</v>
      </c>
      <c r="G2233" s="90" t="s">
        <v>7402</v>
      </c>
      <c r="H2233" s="91" t="s">
        <v>7403</v>
      </c>
      <c r="I2233" s="91" t="str">
        <f>+IFERROR(VLOOKUP($H2233,'[2]NHÂN VIÊN'!$B:$C,2,0),"")</f>
        <v>Hứa Thị Ngọc Thơ</v>
      </c>
      <c r="J2233" s="91" t="str">
        <f t="shared" si="38"/>
        <v>WI</v>
      </c>
      <c r="K2233" s="91" t="s">
        <v>625</v>
      </c>
      <c r="L2233" s="91" t="s">
        <v>15275</v>
      </c>
      <c r="M2233" s="91" t="str">
        <f>+IFERROR(VLOOKUP($K2233,'[2]NHÂN VIÊN'!$H:$I,2,0),"")</f>
        <v>Trương Quang Thanh</v>
      </c>
      <c r="N2233" s="92" t="s">
        <v>1837</v>
      </c>
      <c r="O2233" s="82"/>
    </row>
    <row r="2234" spans="1:15" hidden="1" x14ac:dyDescent="0.25">
      <c r="A2234" s="90" t="s">
        <v>15550</v>
      </c>
      <c r="B2234" s="89" t="s">
        <v>15549</v>
      </c>
      <c r="C2234" s="90" t="s">
        <v>15551</v>
      </c>
      <c r="D2234" s="90" t="s">
        <v>15552</v>
      </c>
      <c r="E2234" s="90" t="s">
        <v>6079</v>
      </c>
      <c r="F2234" s="90" t="s">
        <v>7499</v>
      </c>
      <c r="G2234" s="90" t="s">
        <v>7402</v>
      </c>
      <c r="H2234" s="91" t="s">
        <v>7436</v>
      </c>
      <c r="I2234" s="91" t="str">
        <f>+IFERROR(VLOOKUP($H2234,'[2]NHÂN VIÊN'!$B:$C,2,0),"")</f>
        <v>Nguyễn Quốc Thái</v>
      </c>
      <c r="J2234" s="91" t="str">
        <f t="shared" si="38"/>
        <v>WI</v>
      </c>
      <c r="K2234" s="91" t="s">
        <v>625</v>
      </c>
      <c r="L2234" s="91" t="s">
        <v>15295</v>
      </c>
      <c r="M2234" s="91" t="str">
        <f>+IFERROR(VLOOKUP($K2234,'[2]NHÂN VIÊN'!$H:$I,2,0),"")</f>
        <v>Trương Quang Thanh</v>
      </c>
      <c r="N2234" s="92" t="s">
        <v>1837</v>
      </c>
      <c r="O2234" s="82"/>
    </row>
    <row r="2235" spans="1:15" hidden="1" x14ac:dyDescent="0.25">
      <c r="A2235" s="90" t="s">
        <v>15554</v>
      </c>
      <c r="B2235" s="89" t="s">
        <v>15553</v>
      </c>
      <c r="C2235" s="90" t="s">
        <v>15555</v>
      </c>
      <c r="D2235" s="90" t="s">
        <v>15556</v>
      </c>
      <c r="E2235" s="90" t="s">
        <v>6079</v>
      </c>
      <c r="F2235" s="90" t="s">
        <v>7527</v>
      </c>
      <c r="G2235" s="90" t="s">
        <v>7402</v>
      </c>
      <c r="H2235" s="91" t="s">
        <v>7411</v>
      </c>
      <c r="I2235" s="91" t="str">
        <f>+IFERROR(VLOOKUP($H2235,'[2]NHÂN VIÊN'!$B:$C,2,0),"")</f>
        <v>Nguyễn Văn Vinh</v>
      </c>
      <c r="J2235" s="91" t="str">
        <f t="shared" si="38"/>
        <v>WI</v>
      </c>
      <c r="K2235" s="91" t="s">
        <v>625</v>
      </c>
      <c r="L2235" s="91" t="s">
        <v>15295</v>
      </c>
      <c r="M2235" s="91" t="str">
        <f>+IFERROR(VLOOKUP($K2235,'[2]NHÂN VIÊN'!$H:$I,2,0),"")</f>
        <v>Trương Quang Thanh</v>
      </c>
      <c r="N2235" s="92" t="s">
        <v>1837</v>
      </c>
      <c r="O2235" s="82"/>
    </row>
    <row r="2236" spans="1:15" hidden="1" x14ac:dyDescent="0.25">
      <c r="A2236" s="90" t="s">
        <v>15558</v>
      </c>
      <c r="B2236" s="89" t="s">
        <v>15557</v>
      </c>
      <c r="C2236" s="90" t="s">
        <v>15559</v>
      </c>
      <c r="D2236" s="90" t="s">
        <v>15560</v>
      </c>
      <c r="E2236" s="90" t="s">
        <v>3361</v>
      </c>
      <c r="F2236" s="90" t="s">
        <v>7903</v>
      </c>
      <c r="G2236" s="90" t="s">
        <v>7402</v>
      </c>
      <c r="H2236" s="91" t="s">
        <v>7436</v>
      </c>
      <c r="I2236" s="91" t="str">
        <f>+IFERROR(VLOOKUP($H2236,'[2]NHÂN VIÊN'!$B:$C,2,0),"")</f>
        <v>Nguyễn Quốc Thái</v>
      </c>
      <c r="J2236" s="91" t="str">
        <f t="shared" si="38"/>
        <v>WI</v>
      </c>
      <c r="K2236" s="91" t="s">
        <v>625</v>
      </c>
      <c r="L2236" s="91" t="s">
        <v>15295</v>
      </c>
      <c r="M2236" s="91" t="str">
        <f>+IFERROR(VLOOKUP($K2236,'[2]NHÂN VIÊN'!$H:$I,2,0),"")</f>
        <v>Trương Quang Thanh</v>
      </c>
      <c r="N2236" s="92" t="s">
        <v>1837</v>
      </c>
      <c r="O2236" s="82"/>
    </row>
    <row r="2237" spans="1:15" hidden="1" x14ac:dyDescent="0.25">
      <c r="A2237" s="90" t="s">
        <v>15561</v>
      </c>
      <c r="B2237" s="89" t="s">
        <v>15124</v>
      </c>
      <c r="C2237" s="90" t="s">
        <v>15562</v>
      </c>
      <c r="D2237" s="90" t="s">
        <v>15563</v>
      </c>
      <c r="E2237" s="90" t="s">
        <v>6079</v>
      </c>
      <c r="F2237" s="90" t="s">
        <v>7424</v>
      </c>
      <c r="G2237" s="90" t="s">
        <v>7424</v>
      </c>
      <c r="H2237" s="91" t="s">
        <v>7425</v>
      </c>
      <c r="I2237" s="91" t="str">
        <f>+IFERROR(VLOOKUP($H2237,'[2]NHÂN VIÊN'!$B:$C,2,0),"")</f>
        <v>Trần Cao Hoàng Tâm</v>
      </c>
      <c r="J2237" s="91" t="str">
        <f t="shared" si="38"/>
        <v>WI</v>
      </c>
      <c r="K2237" s="91" t="s">
        <v>625</v>
      </c>
      <c r="L2237" s="91" t="s">
        <v>15426</v>
      </c>
      <c r="M2237" s="91" t="str">
        <f>+IFERROR(VLOOKUP($K2237,'[2]NHÂN VIÊN'!$H:$I,2,0),"")</f>
        <v>Trương Quang Thanh</v>
      </c>
      <c r="N2237" s="92" t="s">
        <v>1837</v>
      </c>
      <c r="O2237" s="82"/>
    </row>
    <row r="2238" spans="1:15" hidden="1" x14ac:dyDescent="0.25">
      <c r="A2238" s="90" t="s">
        <v>15565</v>
      </c>
      <c r="B2238" s="89" t="s">
        <v>15564</v>
      </c>
      <c r="C2238" s="90" t="s">
        <v>15566</v>
      </c>
      <c r="D2238" s="90" t="s">
        <v>15567</v>
      </c>
      <c r="E2238" s="90" t="s">
        <v>6079</v>
      </c>
      <c r="F2238" s="90" t="s">
        <v>7690</v>
      </c>
      <c r="G2238" s="90" t="s">
        <v>7402</v>
      </c>
      <c r="H2238" s="91" t="s">
        <v>7418</v>
      </c>
      <c r="I2238" s="91" t="str">
        <f>+IFERROR(VLOOKUP($H2238,'[2]NHÂN VIÊN'!$B:$C,2,0),"")</f>
        <v>Trần Hạo Nhị</v>
      </c>
      <c r="J2238" s="91" t="str">
        <f t="shared" si="38"/>
        <v>WI</v>
      </c>
      <c r="K2238" s="91" t="s">
        <v>625</v>
      </c>
      <c r="L2238" s="91" t="s">
        <v>15426</v>
      </c>
      <c r="M2238" s="91" t="str">
        <f>+IFERROR(VLOOKUP($K2238,'[2]NHÂN VIÊN'!$H:$I,2,0),"")</f>
        <v>Trương Quang Thanh</v>
      </c>
      <c r="N2238" s="92" t="s">
        <v>1837</v>
      </c>
      <c r="O2238" s="82"/>
    </row>
    <row r="2239" spans="1:15" hidden="1" x14ac:dyDescent="0.25">
      <c r="A2239" s="90" t="s">
        <v>15569</v>
      </c>
      <c r="B2239" s="89" t="s">
        <v>15568</v>
      </c>
      <c r="C2239" s="90" t="s">
        <v>15570</v>
      </c>
      <c r="D2239" s="90" t="s">
        <v>15571</v>
      </c>
      <c r="E2239" s="90" t="s">
        <v>6079</v>
      </c>
      <c r="F2239" s="90" t="s">
        <v>7903</v>
      </c>
      <c r="G2239" s="90" t="s">
        <v>7402</v>
      </c>
      <c r="H2239" s="91" t="s">
        <v>7436</v>
      </c>
      <c r="I2239" s="91" t="str">
        <f>+IFERROR(VLOOKUP($H2239,'[2]NHÂN VIÊN'!$B:$C,2,0),"")</f>
        <v>Nguyễn Quốc Thái</v>
      </c>
      <c r="J2239" s="91" t="str">
        <f t="shared" si="38"/>
        <v>WI</v>
      </c>
      <c r="K2239" s="91" t="s">
        <v>625</v>
      </c>
      <c r="L2239" s="91" t="s">
        <v>15275</v>
      </c>
      <c r="M2239" s="91" t="str">
        <f>+IFERROR(VLOOKUP($K2239,'[2]NHÂN VIÊN'!$H:$I,2,0),"")</f>
        <v>Trương Quang Thanh</v>
      </c>
      <c r="N2239" s="92" t="s">
        <v>1837</v>
      </c>
      <c r="O2239" s="82"/>
    </row>
    <row r="2240" spans="1:15" hidden="1" x14ac:dyDescent="0.25">
      <c r="A2240" s="90" t="s">
        <v>15572</v>
      </c>
      <c r="B2240" s="89" t="s">
        <v>15121</v>
      </c>
      <c r="C2240" s="90" t="s">
        <v>15573</v>
      </c>
      <c r="D2240" s="90" t="s">
        <v>15574</v>
      </c>
      <c r="E2240" s="90" t="s">
        <v>6079</v>
      </c>
      <c r="F2240" s="90" t="s">
        <v>7523</v>
      </c>
      <c r="G2240" s="90" t="s">
        <v>7523</v>
      </c>
      <c r="H2240" s="91" t="s">
        <v>7425</v>
      </c>
      <c r="I2240" s="91" t="str">
        <f>+IFERROR(VLOOKUP($H2240,'[2]NHÂN VIÊN'!$B:$C,2,0),"")</f>
        <v>Trần Cao Hoàng Tâm</v>
      </c>
      <c r="J2240" s="91" t="str">
        <f t="shared" si="38"/>
        <v>WI</v>
      </c>
      <c r="K2240" s="91" t="s">
        <v>625</v>
      </c>
      <c r="L2240" s="91" t="s">
        <v>15275</v>
      </c>
      <c r="M2240" s="91" t="str">
        <f>+IFERROR(VLOOKUP($K2240,'[2]NHÂN VIÊN'!$H:$I,2,0),"")</f>
        <v>Trương Quang Thanh</v>
      </c>
      <c r="N2240" s="92" t="s">
        <v>1837</v>
      </c>
      <c r="O2240" s="82"/>
    </row>
    <row r="2241" spans="1:15" hidden="1" x14ac:dyDescent="0.25">
      <c r="A2241" s="90" t="s">
        <v>7342</v>
      </c>
      <c r="B2241" s="89" t="s">
        <v>15575</v>
      </c>
      <c r="C2241" s="90" t="s">
        <v>15576</v>
      </c>
      <c r="D2241" s="90" t="s">
        <v>15577</v>
      </c>
      <c r="E2241" s="90" t="s">
        <v>3361</v>
      </c>
      <c r="F2241" s="90" t="s">
        <v>8075</v>
      </c>
      <c r="G2241" s="90" t="s">
        <v>7402</v>
      </c>
      <c r="H2241" s="91" t="s">
        <v>7403</v>
      </c>
      <c r="I2241" s="91" t="str">
        <f>+IFERROR(VLOOKUP($H2241,'[2]NHÂN VIÊN'!$B:$C,2,0),"")</f>
        <v>Hứa Thị Ngọc Thơ</v>
      </c>
      <c r="J2241" s="91" t="str">
        <f t="shared" si="38"/>
        <v>WI</v>
      </c>
      <c r="K2241" s="91" t="s">
        <v>625</v>
      </c>
      <c r="L2241" s="91" t="s">
        <v>15295</v>
      </c>
      <c r="M2241" s="91" t="str">
        <f>+IFERROR(VLOOKUP($K2241,'[2]NHÂN VIÊN'!$H:$I,2,0),"")</f>
        <v>Trương Quang Thanh</v>
      </c>
      <c r="N2241" s="92" t="s">
        <v>1837</v>
      </c>
      <c r="O2241" s="82"/>
    </row>
    <row r="2242" spans="1:15" hidden="1" x14ac:dyDescent="0.25">
      <c r="A2242" s="90" t="s">
        <v>15579</v>
      </c>
      <c r="B2242" s="89" t="s">
        <v>15578</v>
      </c>
      <c r="C2242" s="90" t="s">
        <v>15580</v>
      </c>
      <c r="D2242" s="90" t="s">
        <v>15581</v>
      </c>
      <c r="E2242" s="90" t="s">
        <v>3361</v>
      </c>
      <c r="F2242" s="90" t="s">
        <v>7442</v>
      </c>
      <c r="G2242" s="90" t="s">
        <v>7402</v>
      </c>
      <c r="H2242" s="91" t="s">
        <v>7403</v>
      </c>
      <c r="I2242" s="91" t="str">
        <f>+IFERROR(VLOOKUP($H2242,'[2]NHÂN VIÊN'!$B:$C,2,0),"")</f>
        <v>Hứa Thị Ngọc Thơ</v>
      </c>
      <c r="J2242" s="91" t="str">
        <f t="shared" si="38"/>
        <v>WI</v>
      </c>
      <c r="K2242" s="91" t="s">
        <v>625</v>
      </c>
      <c r="L2242" s="91" t="s">
        <v>15295</v>
      </c>
      <c r="M2242" s="91" t="str">
        <f>+IFERROR(VLOOKUP($K2242,'[2]NHÂN VIÊN'!$H:$I,2,0),"")</f>
        <v>Trương Quang Thanh</v>
      </c>
      <c r="N2242" s="92" t="s">
        <v>1837</v>
      </c>
      <c r="O2242" s="82"/>
    </row>
    <row r="2243" spans="1:15" hidden="1" x14ac:dyDescent="0.25">
      <c r="A2243" s="90" t="s">
        <v>15583</v>
      </c>
      <c r="B2243" s="89" t="s">
        <v>15582</v>
      </c>
      <c r="C2243" s="90" t="s">
        <v>15584</v>
      </c>
      <c r="D2243" s="90" t="s">
        <v>15585</v>
      </c>
      <c r="E2243" s="90" t="s">
        <v>6079</v>
      </c>
      <c r="F2243" s="90" t="s">
        <v>7903</v>
      </c>
      <c r="G2243" s="90" t="s">
        <v>7402</v>
      </c>
      <c r="H2243" s="91" t="s">
        <v>7436</v>
      </c>
      <c r="I2243" s="91" t="str">
        <f>+IFERROR(VLOOKUP($H2243,'[2]NHÂN VIÊN'!$B:$C,2,0),"")</f>
        <v>Nguyễn Quốc Thái</v>
      </c>
      <c r="J2243" s="91" t="str">
        <f t="shared" si="38"/>
        <v>WI</v>
      </c>
      <c r="K2243" s="91" t="s">
        <v>625</v>
      </c>
      <c r="L2243" s="91" t="s">
        <v>15275</v>
      </c>
      <c r="M2243" s="91" t="str">
        <f>+IFERROR(VLOOKUP($K2243,'[2]NHÂN VIÊN'!$H:$I,2,0),"")</f>
        <v>Trương Quang Thanh</v>
      </c>
      <c r="N2243" s="92" t="s">
        <v>1837</v>
      </c>
      <c r="O2243" s="82"/>
    </row>
    <row r="2244" spans="1:15" hidden="1" x14ac:dyDescent="0.25">
      <c r="A2244" s="90" t="s">
        <v>15586</v>
      </c>
      <c r="B2244" s="89" t="s">
        <v>15121</v>
      </c>
      <c r="C2244" s="90" t="s">
        <v>15587</v>
      </c>
      <c r="D2244" s="90" t="s">
        <v>15588</v>
      </c>
      <c r="E2244" s="90" t="s">
        <v>6079</v>
      </c>
      <c r="F2244" s="90" t="s">
        <v>7523</v>
      </c>
      <c r="G2244" s="90" t="s">
        <v>7523</v>
      </c>
      <c r="H2244" s="91" t="s">
        <v>7425</v>
      </c>
      <c r="I2244" s="91" t="str">
        <f>+IFERROR(VLOOKUP($H2244,'[2]NHÂN VIÊN'!$B:$C,2,0),"")</f>
        <v>Trần Cao Hoàng Tâm</v>
      </c>
      <c r="J2244" s="91" t="str">
        <f t="shared" si="38"/>
        <v>WI</v>
      </c>
      <c r="K2244" s="91" t="s">
        <v>625</v>
      </c>
      <c r="L2244" s="91" t="s">
        <v>15295</v>
      </c>
      <c r="M2244" s="91" t="str">
        <f>+IFERROR(VLOOKUP($K2244,'[2]NHÂN VIÊN'!$H:$I,2,0),"")</f>
        <v>Trương Quang Thanh</v>
      </c>
      <c r="N2244" s="92" t="s">
        <v>1837</v>
      </c>
      <c r="O2244" s="82"/>
    </row>
    <row r="2245" spans="1:15" hidden="1" x14ac:dyDescent="0.25">
      <c r="A2245" s="90" t="s">
        <v>15590</v>
      </c>
      <c r="B2245" s="89" t="s">
        <v>15589</v>
      </c>
      <c r="C2245" s="90" t="s">
        <v>15591</v>
      </c>
      <c r="D2245" s="90" t="s">
        <v>15592</v>
      </c>
      <c r="E2245" s="90" t="s">
        <v>3361</v>
      </c>
      <c r="F2245" s="90" t="s">
        <v>7442</v>
      </c>
      <c r="G2245" s="90" t="s">
        <v>7402</v>
      </c>
      <c r="H2245" s="91" t="s">
        <v>7403</v>
      </c>
      <c r="I2245" s="91" t="str">
        <f>+IFERROR(VLOOKUP($H2245,'[2]NHÂN VIÊN'!$B:$C,2,0),"")</f>
        <v>Hứa Thị Ngọc Thơ</v>
      </c>
      <c r="J2245" s="91" t="str">
        <f t="shared" si="38"/>
        <v>WI</v>
      </c>
      <c r="K2245" s="91" t="s">
        <v>625</v>
      </c>
      <c r="L2245" s="91" t="s">
        <v>15275</v>
      </c>
      <c r="M2245" s="91" t="str">
        <f>+IFERROR(VLOOKUP($K2245,'[2]NHÂN VIÊN'!$H:$I,2,0),"")</f>
        <v>Trương Quang Thanh</v>
      </c>
      <c r="N2245" s="92" t="s">
        <v>1837</v>
      </c>
      <c r="O2245" s="82"/>
    </row>
    <row r="2246" spans="1:15" hidden="1" x14ac:dyDescent="0.25">
      <c r="A2246" s="90" t="s">
        <v>15594</v>
      </c>
      <c r="B2246" s="89" t="s">
        <v>15593</v>
      </c>
      <c r="C2246" s="90" t="s">
        <v>15595</v>
      </c>
      <c r="D2246" s="90" t="s">
        <v>15596</v>
      </c>
      <c r="E2246" s="90" t="s">
        <v>6079</v>
      </c>
      <c r="F2246" s="90" t="s">
        <v>7527</v>
      </c>
      <c r="G2246" s="90" t="s">
        <v>7402</v>
      </c>
      <c r="H2246" s="91" t="s">
        <v>7411</v>
      </c>
      <c r="I2246" s="91" t="str">
        <f>+IFERROR(VLOOKUP($H2246,'[2]NHÂN VIÊN'!$B:$C,2,0),"")</f>
        <v>Nguyễn Văn Vinh</v>
      </c>
      <c r="J2246" s="91" t="str">
        <f t="shared" si="38"/>
        <v>WI</v>
      </c>
      <c r="K2246" s="91" t="s">
        <v>625</v>
      </c>
      <c r="L2246" s="91" t="s">
        <v>15275</v>
      </c>
      <c r="M2246" s="91" t="str">
        <f>+IFERROR(VLOOKUP($K2246,'[2]NHÂN VIÊN'!$H:$I,2,0),"")</f>
        <v>Trương Quang Thanh</v>
      </c>
      <c r="N2246" s="92" t="s">
        <v>1837</v>
      </c>
      <c r="O2246" s="82"/>
    </row>
    <row r="2247" spans="1:15" hidden="1" x14ac:dyDescent="0.25">
      <c r="A2247" s="90" t="s">
        <v>15598</v>
      </c>
      <c r="B2247" s="89" t="s">
        <v>15597</v>
      </c>
      <c r="C2247" s="90" t="s">
        <v>15599</v>
      </c>
      <c r="D2247" s="90" t="s">
        <v>15600</v>
      </c>
      <c r="E2247" s="90" t="s">
        <v>6079</v>
      </c>
      <c r="F2247" s="90" t="s">
        <v>7527</v>
      </c>
      <c r="G2247" s="90" t="s">
        <v>7402</v>
      </c>
      <c r="H2247" s="91" t="s">
        <v>7411</v>
      </c>
      <c r="I2247" s="91" t="str">
        <f>+IFERROR(VLOOKUP($H2247,'[2]NHÂN VIÊN'!$B:$C,2,0),"")</f>
        <v>Nguyễn Văn Vinh</v>
      </c>
      <c r="J2247" s="91" t="str">
        <f t="shared" si="38"/>
        <v>WI</v>
      </c>
      <c r="K2247" s="91" t="s">
        <v>625</v>
      </c>
      <c r="L2247" s="91" t="s">
        <v>15275</v>
      </c>
      <c r="M2247" s="91" t="str">
        <f>+IFERROR(VLOOKUP($K2247,'[2]NHÂN VIÊN'!$H:$I,2,0),"")</f>
        <v>Trương Quang Thanh</v>
      </c>
      <c r="N2247" s="92" t="s">
        <v>1837</v>
      </c>
      <c r="O2247" s="82"/>
    </row>
    <row r="2248" spans="1:15" hidden="1" x14ac:dyDescent="0.25">
      <c r="A2248" s="90" t="s">
        <v>15601</v>
      </c>
      <c r="B2248" s="89" t="s">
        <v>15124</v>
      </c>
      <c r="C2248" s="90" t="s">
        <v>15602</v>
      </c>
      <c r="D2248" s="90" t="s">
        <v>15603</v>
      </c>
      <c r="E2248" s="90" t="s">
        <v>6079</v>
      </c>
      <c r="F2248" s="90" t="s">
        <v>7424</v>
      </c>
      <c r="G2248" s="90" t="s">
        <v>7424</v>
      </c>
      <c r="H2248" s="91" t="s">
        <v>7425</v>
      </c>
      <c r="I2248" s="91" t="str">
        <f>+IFERROR(VLOOKUP($H2248,'[2]NHÂN VIÊN'!$B:$C,2,0),"")</f>
        <v>Trần Cao Hoàng Tâm</v>
      </c>
      <c r="J2248" s="91" t="str">
        <f t="shared" si="38"/>
        <v>WI</v>
      </c>
      <c r="K2248" s="91" t="s">
        <v>625</v>
      </c>
      <c r="L2248" s="91" t="s">
        <v>15295</v>
      </c>
      <c r="M2248" s="91" t="str">
        <f>+IFERROR(VLOOKUP($K2248,'[2]NHÂN VIÊN'!$H:$I,2,0),"")</f>
        <v>Trương Quang Thanh</v>
      </c>
      <c r="N2248" s="92" t="s">
        <v>1837</v>
      </c>
      <c r="O2248" s="82"/>
    </row>
    <row r="2249" spans="1:15" hidden="1" x14ac:dyDescent="0.25">
      <c r="A2249" s="90" t="s">
        <v>15604</v>
      </c>
      <c r="B2249" s="89" t="s">
        <v>15124</v>
      </c>
      <c r="C2249" s="90" t="s">
        <v>15605</v>
      </c>
      <c r="D2249" s="90" t="s">
        <v>15606</v>
      </c>
      <c r="E2249" s="90" t="s">
        <v>6079</v>
      </c>
      <c r="F2249" s="90" t="s">
        <v>7424</v>
      </c>
      <c r="G2249" s="90" t="s">
        <v>7424</v>
      </c>
      <c r="H2249" s="91" t="s">
        <v>7425</v>
      </c>
      <c r="I2249" s="91" t="str">
        <f>+IFERROR(VLOOKUP($H2249,'[2]NHÂN VIÊN'!$B:$C,2,0),"")</f>
        <v>Trần Cao Hoàng Tâm</v>
      </c>
      <c r="J2249" s="91" t="str">
        <f t="shared" si="38"/>
        <v>WI</v>
      </c>
      <c r="K2249" s="91" t="s">
        <v>625</v>
      </c>
      <c r="L2249" s="91" t="s">
        <v>15295</v>
      </c>
      <c r="M2249" s="91" t="str">
        <f>+IFERROR(VLOOKUP($K2249,'[2]NHÂN VIÊN'!$H:$I,2,0),"")</f>
        <v>Trương Quang Thanh</v>
      </c>
      <c r="N2249" s="92" t="s">
        <v>1837</v>
      </c>
      <c r="O2249" s="82"/>
    </row>
    <row r="2250" spans="1:15" hidden="1" x14ac:dyDescent="0.25">
      <c r="A2250" s="90" t="s">
        <v>15608</v>
      </c>
      <c r="B2250" s="89" t="s">
        <v>15607</v>
      </c>
      <c r="C2250" s="90" t="s">
        <v>15609</v>
      </c>
      <c r="D2250" s="90" t="s">
        <v>15610</v>
      </c>
      <c r="E2250" s="90" t="s">
        <v>6079</v>
      </c>
      <c r="F2250" s="90" t="s">
        <v>7490</v>
      </c>
      <c r="G2250" s="90" t="s">
        <v>7402</v>
      </c>
      <c r="H2250" s="91" t="s">
        <v>7418</v>
      </c>
      <c r="I2250" s="91" t="str">
        <f>+IFERROR(VLOOKUP($H2250,'[2]NHÂN VIÊN'!$B:$C,2,0),"")</f>
        <v>Trần Hạo Nhị</v>
      </c>
      <c r="J2250" s="91" t="str">
        <f t="shared" si="38"/>
        <v>WI</v>
      </c>
      <c r="K2250" s="91" t="s">
        <v>625</v>
      </c>
      <c r="L2250" s="91" t="s">
        <v>15295</v>
      </c>
      <c r="M2250" s="91" t="str">
        <f>+IFERROR(VLOOKUP($K2250,'[2]NHÂN VIÊN'!$H:$I,2,0),"")</f>
        <v>Trương Quang Thanh</v>
      </c>
      <c r="N2250" s="92" t="s">
        <v>1837</v>
      </c>
      <c r="O2250" s="82"/>
    </row>
    <row r="2251" spans="1:15" hidden="1" x14ac:dyDescent="0.25">
      <c r="A2251" s="90" t="s">
        <v>15612</v>
      </c>
      <c r="B2251" s="89" t="s">
        <v>15611</v>
      </c>
      <c r="C2251" s="90" t="s">
        <v>15613</v>
      </c>
      <c r="D2251" s="90" t="s">
        <v>15614</v>
      </c>
      <c r="E2251" s="90" t="s">
        <v>6079</v>
      </c>
      <c r="F2251" s="90" t="s">
        <v>7499</v>
      </c>
      <c r="G2251" s="90" t="s">
        <v>7402</v>
      </c>
      <c r="H2251" s="91" t="s">
        <v>7436</v>
      </c>
      <c r="I2251" s="91" t="str">
        <f>+IFERROR(VLOOKUP($H2251,'[2]NHÂN VIÊN'!$B:$C,2,0),"")</f>
        <v>Nguyễn Quốc Thái</v>
      </c>
      <c r="J2251" s="91" t="str">
        <f t="shared" si="38"/>
        <v>WI</v>
      </c>
      <c r="K2251" s="91" t="s">
        <v>625</v>
      </c>
      <c r="L2251" s="91" t="s">
        <v>15295</v>
      </c>
      <c r="M2251" s="91" t="str">
        <f>+IFERROR(VLOOKUP($K2251,'[2]NHÂN VIÊN'!$H:$I,2,0),"")</f>
        <v>Trương Quang Thanh</v>
      </c>
      <c r="N2251" s="92" t="s">
        <v>1837</v>
      </c>
      <c r="O2251" s="82"/>
    </row>
    <row r="2252" spans="1:15" hidden="1" x14ac:dyDescent="0.25">
      <c r="A2252" s="90" t="s">
        <v>15616</v>
      </c>
      <c r="B2252" s="89" t="s">
        <v>15615</v>
      </c>
      <c r="C2252" s="90" t="s">
        <v>15617</v>
      </c>
      <c r="D2252" s="90" t="s">
        <v>15618</v>
      </c>
      <c r="E2252" s="90" t="s">
        <v>6079</v>
      </c>
      <c r="F2252" s="90" t="s">
        <v>7442</v>
      </c>
      <c r="G2252" s="90" t="s">
        <v>7402</v>
      </c>
      <c r="H2252" s="91" t="s">
        <v>7403</v>
      </c>
      <c r="I2252" s="91" t="str">
        <f>+IFERROR(VLOOKUP($H2252,'[2]NHÂN VIÊN'!$B:$C,2,0),"")</f>
        <v>Hứa Thị Ngọc Thơ</v>
      </c>
      <c r="J2252" s="91" t="str">
        <f t="shared" si="38"/>
        <v>WI</v>
      </c>
      <c r="K2252" s="91" t="s">
        <v>625</v>
      </c>
      <c r="L2252" s="91" t="s">
        <v>15295</v>
      </c>
      <c r="M2252" s="91" t="str">
        <f>+IFERROR(VLOOKUP($K2252,'[2]NHÂN VIÊN'!$H:$I,2,0),"")</f>
        <v>Trương Quang Thanh</v>
      </c>
      <c r="N2252" s="92" t="s">
        <v>1837</v>
      </c>
      <c r="O2252" s="82"/>
    </row>
    <row r="2253" spans="1:15" hidden="1" x14ac:dyDescent="0.25">
      <c r="A2253" s="90" t="s">
        <v>15620</v>
      </c>
      <c r="B2253" s="89" t="s">
        <v>15619</v>
      </c>
      <c r="C2253" s="90" t="s">
        <v>15621</v>
      </c>
      <c r="D2253" s="90" t="s">
        <v>15622</v>
      </c>
      <c r="E2253" s="90" t="s">
        <v>6079</v>
      </c>
      <c r="F2253" s="90" t="s">
        <v>7903</v>
      </c>
      <c r="G2253" s="90" t="s">
        <v>7402</v>
      </c>
      <c r="H2253" s="91" t="s">
        <v>7436</v>
      </c>
      <c r="I2253" s="91" t="str">
        <f>+IFERROR(VLOOKUP($H2253,'[2]NHÂN VIÊN'!$B:$C,2,0),"")</f>
        <v>Nguyễn Quốc Thái</v>
      </c>
      <c r="J2253" s="91" t="str">
        <f t="shared" ref="J2253:J2316" si="39">+LEFT($B2253,2)</f>
        <v>WI</v>
      </c>
      <c r="K2253" s="91" t="s">
        <v>625</v>
      </c>
      <c r="L2253" s="91" t="s">
        <v>15295</v>
      </c>
      <c r="M2253" s="91" t="str">
        <f>+IFERROR(VLOOKUP($K2253,'[2]NHÂN VIÊN'!$H:$I,2,0),"")</f>
        <v>Trương Quang Thanh</v>
      </c>
      <c r="N2253" s="92" t="s">
        <v>1837</v>
      </c>
      <c r="O2253" s="82"/>
    </row>
    <row r="2254" spans="1:15" hidden="1" x14ac:dyDescent="0.25">
      <c r="A2254" s="90" t="s">
        <v>15624</v>
      </c>
      <c r="B2254" s="89" t="s">
        <v>15623</v>
      </c>
      <c r="C2254" s="90" t="s">
        <v>15625</v>
      </c>
      <c r="D2254" s="90" t="s">
        <v>15626</v>
      </c>
      <c r="E2254" s="90" t="s">
        <v>6079</v>
      </c>
      <c r="F2254" s="90" t="s">
        <v>7410</v>
      </c>
      <c r="G2254" s="90" t="s">
        <v>7402</v>
      </c>
      <c r="H2254" s="91" t="s">
        <v>7411</v>
      </c>
      <c r="I2254" s="91" t="str">
        <f>+IFERROR(VLOOKUP($H2254,'[2]NHÂN VIÊN'!$B:$C,2,0),"")</f>
        <v>Nguyễn Văn Vinh</v>
      </c>
      <c r="J2254" s="91" t="str">
        <f t="shared" si="39"/>
        <v>WI</v>
      </c>
      <c r="K2254" s="91" t="s">
        <v>625</v>
      </c>
      <c r="L2254" s="91" t="s">
        <v>15295</v>
      </c>
      <c r="M2254" s="91" t="str">
        <f>+IFERROR(VLOOKUP($K2254,'[2]NHÂN VIÊN'!$H:$I,2,0),"")</f>
        <v>Trương Quang Thanh</v>
      </c>
      <c r="N2254" s="92" t="s">
        <v>1837</v>
      </c>
      <c r="O2254" s="82"/>
    </row>
    <row r="2255" spans="1:15" hidden="1" x14ac:dyDescent="0.25">
      <c r="A2255" s="90" t="s">
        <v>15628</v>
      </c>
      <c r="B2255" s="89" t="s">
        <v>15627</v>
      </c>
      <c r="C2255" s="90" t="s">
        <v>15629</v>
      </c>
      <c r="D2255" s="90" t="s">
        <v>15630</v>
      </c>
      <c r="E2255" s="90" t="s">
        <v>6079</v>
      </c>
      <c r="F2255" s="90" t="s">
        <v>7938</v>
      </c>
      <c r="G2255" s="90" t="s">
        <v>7402</v>
      </c>
      <c r="H2255" s="91" t="s">
        <v>7436</v>
      </c>
      <c r="I2255" s="91" t="str">
        <f>+IFERROR(VLOOKUP($H2255,'[2]NHÂN VIÊN'!$B:$C,2,0),"")</f>
        <v>Nguyễn Quốc Thái</v>
      </c>
      <c r="J2255" s="91" t="str">
        <f t="shared" si="39"/>
        <v>WI</v>
      </c>
      <c r="K2255" s="91" t="s">
        <v>625</v>
      </c>
      <c r="L2255" s="91" t="s">
        <v>15275</v>
      </c>
      <c r="M2255" s="91" t="str">
        <f>+IFERROR(VLOOKUP($K2255,'[2]NHÂN VIÊN'!$H:$I,2,0),"")</f>
        <v>Trương Quang Thanh</v>
      </c>
      <c r="N2255" s="92" t="s">
        <v>1837</v>
      </c>
      <c r="O2255" s="82"/>
    </row>
    <row r="2256" spans="1:15" hidden="1" x14ac:dyDescent="0.25">
      <c r="A2256" s="90" t="s">
        <v>15632</v>
      </c>
      <c r="B2256" s="89" t="s">
        <v>15631</v>
      </c>
      <c r="C2256" s="90" t="s">
        <v>15633</v>
      </c>
      <c r="D2256" s="90" t="s">
        <v>15634</v>
      </c>
      <c r="E2256" s="90" t="s">
        <v>6079</v>
      </c>
      <c r="F2256" s="90" t="s">
        <v>7401</v>
      </c>
      <c r="G2256" s="90" t="s">
        <v>7402</v>
      </c>
      <c r="H2256" s="91" t="s">
        <v>7403</v>
      </c>
      <c r="I2256" s="91" t="str">
        <f>+IFERROR(VLOOKUP($H2256,'[2]NHÂN VIÊN'!$B:$C,2,0),"")</f>
        <v>Hứa Thị Ngọc Thơ</v>
      </c>
      <c r="J2256" s="91" t="str">
        <f t="shared" si="39"/>
        <v>WI</v>
      </c>
      <c r="K2256" s="91" t="s">
        <v>625</v>
      </c>
      <c r="L2256" s="91" t="s">
        <v>15295</v>
      </c>
      <c r="M2256" s="91" t="str">
        <f>+IFERROR(VLOOKUP($K2256,'[2]NHÂN VIÊN'!$H:$I,2,0),"")</f>
        <v>Trương Quang Thanh</v>
      </c>
      <c r="N2256" s="92" t="s">
        <v>1837</v>
      </c>
      <c r="O2256" s="82"/>
    </row>
    <row r="2257" spans="1:15" hidden="1" x14ac:dyDescent="0.25">
      <c r="A2257" s="90" t="s">
        <v>15635</v>
      </c>
      <c r="B2257" s="89" t="s">
        <v>15124</v>
      </c>
      <c r="C2257" s="90" t="s">
        <v>15636</v>
      </c>
      <c r="D2257" s="90" t="s">
        <v>15637</v>
      </c>
      <c r="E2257" s="90" t="s">
        <v>6079</v>
      </c>
      <c r="F2257" s="90" t="s">
        <v>7424</v>
      </c>
      <c r="G2257" s="90" t="s">
        <v>7424</v>
      </c>
      <c r="H2257" s="91" t="s">
        <v>7425</v>
      </c>
      <c r="I2257" s="91" t="str">
        <f>+IFERROR(VLOOKUP($H2257,'[2]NHÂN VIÊN'!$B:$C,2,0),"")</f>
        <v>Trần Cao Hoàng Tâm</v>
      </c>
      <c r="J2257" s="91" t="str">
        <f t="shared" si="39"/>
        <v>WI</v>
      </c>
      <c r="K2257" s="91" t="s">
        <v>625</v>
      </c>
      <c r="L2257" s="91" t="s">
        <v>15295</v>
      </c>
      <c r="M2257" s="91" t="str">
        <f>+IFERROR(VLOOKUP($K2257,'[2]NHÂN VIÊN'!$H:$I,2,0),"")</f>
        <v>Trương Quang Thanh</v>
      </c>
      <c r="N2257" s="92" t="s">
        <v>1837</v>
      </c>
      <c r="O2257" s="82"/>
    </row>
    <row r="2258" spans="1:15" hidden="1" x14ac:dyDescent="0.25">
      <c r="A2258" s="90" t="s">
        <v>15638</v>
      </c>
      <c r="B2258" s="89" t="s">
        <v>15124</v>
      </c>
      <c r="C2258" s="90" t="s">
        <v>15639</v>
      </c>
      <c r="D2258" s="90" t="s">
        <v>15640</v>
      </c>
      <c r="E2258" s="90" t="s">
        <v>6079</v>
      </c>
      <c r="F2258" s="90" t="s">
        <v>7424</v>
      </c>
      <c r="G2258" s="90" t="s">
        <v>7424</v>
      </c>
      <c r="H2258" s="91" t="s">
        <v>7425</v>
      </c>
      <c r="I2258" s="91" t="str">
        <f>+IFERROR(VLOOKUP($H2258,'[2]NHÂN VIÊN'!$B:$C,2,0),"")</f>
        <v>Trần Cao Hoàng Tâm</v>
      </c>
      <c r="J2258" s="91" t="str">
        <f t="shared" si="39"/>
        <v>WI</v>
      </c>
      <c r="K2258" s="91" t="s">
        <v>625</v>
      </c>
      <c r="L2258" s="91" t="s">
        <v>15426</v>
      </c>
      <c r="M2258" s="91" t="str">
        <f>+IFERROR(VLOOKUP($K2258,'[2]NHÂN VIÊN'!$H:$I,2,0),"")</f>
        <v>Trương Quang Thanh</v>
      </c>
      <c r="N2258" s="92" t="s">
        <v>1837</v>
      </c>
      <c r="O2258" s="82"/>
    </row>
    <row r="2259" spans="1:15" hidden="1" x14ac:dyDescent="0.25">
      <c r="A2259" s="90" t="s">
        <v>7237</v>
      </c>
      <c r="B2259" s="89" t="s">
        <v>15641</v>
      </c>
      <c r="C2259" s="90" t="s">
        <v>15642</v>
      </c>
      <c r="D2259" s="90" t="s">
        <v>15643</v>
      </c>
      <c r="E2259" s="90" t="s">
        <v>6079</v>
      </c>
      <c r="F2259" s="90" t="s">
        <v>7401</v>
      </c>
      <c r="G2259" s="90" t="s">
        <v>7402</v>
      </c>
      <c r="H2259" s="91" t="s">
        <v>7403</v>
      </c>
      <c r="I2259" s="91" t="str">
        <f>+IFERROR(VLOOKUP($H2259,'[2]NHÂN VIÊN'!$B:$C,2,0),"")</f>
        <v>Hứa Thị Ngọc Thơ</v>
      </c>
      <c r="J2259" s="91" t="str">
        <f t="shared" si="39"/>
        <v>WI</v>
      </c>
      <c r="K2259" s="91" t="s">
        <v>625</v>
      </c>
      <c r="L2259" s="91" t="s">
        <v>15275</v>
      </c>
      <c r="M2259" s="91" t="str">
        <f>+IFERROR(VLOOKUP($K2259,'[2]NHÂN VIÊN'!$H:$I,2,0),"")</f>
        <v>Trương Quang Thanh</v>
      </c>
      <c r="N2259" s="92" t="s">
        <v>1837</v>
      </c>
      <c r="O2259" s="82"/>
    </row>
    <row r="2260" spans="1:15" hidden="1" x14ac:dyDescent="0.25">
      <c r="A2260" s="90" t="s">
        <v>15644</v>
      </c>
      <c r="B2260" s="89" t="s">
        <v>15121</v>
      </c>
      <c r="C2260" s="90" t="s">
        <v>15645</v>
      </c>
      <c r="D2260" s="90" t="s">
        <v>15646</v>
      </c>
      <c r="E2260" s="90" t="s">
        <v>6079</v>
      </c>
      <c r="F2260" s="90" t="s">
        <v>7523</v>
      </c>
      <c r="G2260" s="90" t="s">
        <v>7523</v>
      </c>
      <c r="H2260" s="91" t="s">
        <v>7425</v>
      </c>
      <c r="I2260" s="91" t="str">
        <f>+IFERROR(VLOOKUP($H2260,'[2]NHÂN VIÊN'!$B:$C,2,0),"")</f>
        <v>Trần Cao Hoàng Tâm</v>
      </c>
      <c r="J2260" s="91" t="str">
        <f t="shared" si="39"/>
        <v>WI</v>
      </c>
      <c r="K2260" s="91" t="s">
        <v>625</v>
      </c>
      <c r="L2260" s="91" t="s">
        <v>15295</v>
      </c>
      <c r="M2260" s="91" t="str">
        <f>+IFERROR(VLOOKUP($K2260,'[2]NHÂN VIÊN'!$H:$I,2,0),"")</f>
        <v>Trương Quang Thanh</v>
      </c>
      <c r="N2260" s="92" t="s">
        <v>1837</v>
      </c>
      <c r="O2260" s="82"/>
    </row>
    <row r="2261" spans="1:15" hidden="1" x14ac:dyDescent="0.25">
      <c r="A2261" s="90" t="s">
        <v>7238</v>
      </c>
      <c r="B2261" s="89" t="s">
        <v>15647</v>
      </c>
      <c r="C2261" s="90" t="s">
        <v>15648</v>
      </c>
      <c r="D2261" s="90" t="s">
        <v>15649</v>
      </c>
      <c r="E2261" s="90" t="s">
        <v>6079</v>
      </c>
      <c r="F2261" s="90" t="s">
        <v>7442</v>
      </c>
      <c r="G2261" s="90" t="s">
        <v>7402</v>
      </c>
      <c r="H2261" s="91" t="s">
        <v>7403</v>
      </c>
      <c r="I2261" s="91" t="str">
        <f>+IFERROR(VLOOKUP($H2261,'[2]NHÂN VIÊN'!$B:$C,2,0),"")</f>
        <v>Hứa Thị Ngọc Thơ</v>
      </c>
      <c r="J2261" s="91" t="str">
        <f t="shared" si="39"/>
        <v>WI</v>
      </c>
      <c r="K2261" s="91" t="s">
        <v>625</v>
      </c>
      <c r="L2261" s="91" t="s">
        <v>15275</v>
      </c>
      <c r="M2261" s="91" t="str">
        <f>+IFERROR(VLOOKUP($K2261,'[2]NHÂN VIÊN'!$H:$I,2,0),"")</f>
        <v>Trương Quang Thanh</v>
      </c>
      <c r="N2261" s="92" t="s">
        <v>1837</v>
      </c>
      <c r="O2261" s="82"/>
    </row>
    <row r="2262" spans="1:15" hidden="1" x14ac:dyDescent="0.25">
      <c r="A2262" s="90" t="s">
        <v>15651</v>
      </c>
      <c r="B2262" s="89" t="s">
        <v>15650</v>
      </c>
      <c r="C2262" s="90" t="s">
        <v>15652</v>
      </c>
      <c r="D2262" s="90" t="s">
        <v>15653</v>
      </c>
      <c r="E2262" s="90" t="s">
        <v>6079</v>
      </c>
      <c r="F2262" s="90" t="s">
        <v>7435</v>
      </c>
      <c r="G2262" s="90" t="s">
        <v>7402</v>
      </c>
      <c r="H2262" s="91" t="s">
        <v>7436</v>
      </c>
      <c r="I2262" s="91" t="str">
        <f>+IFERROR(VLOOKUP($H2262,'[2]NHÂN VIÊN'!$B:$C,2,0),"")</f>
        <v>Nguyễn Quốc Thái</v>
      </c>
      <c r="J2262" s="91" t="str">
        <f t="shared" si="39"/>
        <v>WI</v>
      </c>
      <c r="K2262" s="91" t="s">
        <v>625</v>
      </c>
      <c r="L2262" s="91" t="s">
        <v>15295</v>
      </c>
      <c r="M2262" s="91" t="str">
        <f>+IFERROR(VLOOKUP($K2262,'[2]NHÂN VIÊN'!$H:$I,2,0),"")</f>
        <v>Trương Quang Thanh</v>
      </c>
      <c r="N2262" s="92" t="s">
        <v>1837</v>
      </c>
      <c r="O2262" s="82"/>
    </row>
    <row r="2263" spans="1:15" hidden="1" x14ac:dyDescent="0.25">
      <c r="A2263" s="90" t="s">
        <v>7266</v>
      </c>
      <c r="B2263" s="89" t="s">
        <v>15654</v>
      </c>
      <c r="C2263" s="90" t="s">
        <v>15655</v>
      </c>
      <c r="D2263" s="90" t="s">
        <v>15656</v>
      </c>
      <c r="E2263" s="90" t="s">
        <v>6079</v>
      </c>
      <c r="F2263" s="90" t="s">
        <v>7417</v>
      </c>
      <c r="G2263" s="90" t="s">
        <v>7402</v>
      </c>
      <c r="H2263" s="91" t="s">
        <v>7418</v>
      </c>
      <c r="I2263" s="91" t="str">
        <f>+IFERROR(VLOOKUP($H2263,'[2]NHÂN VIÊN'!$B:$C,2,0),"")</f>
        <v>Trần Hạo Nhị</v>
      </c>
      <c r="J2263" s="91" t="str">
        <f t="shared" si="39"/>
        <v>WI</v>
      </c>
      <c r="K2263" s="91" t="s">
        <v>625</v>
      </c>
      <c r="L2263" s="91" t="s">
        <v>15275</v>
      </c>
      <c r="M2263" s="91" t="str">
        <f>+IFERROR(VLOOKUP($K2263,'[2]NHÂN VIÊN'!$H:$I,2,0),"")</f>
        <v>Trương Quang Thanh</v>
      </c>
      <c r="N2263" s="92" t="s">
        <v>1837</v>
      </c>
      <c r="O2263" s="82"/>
    </row>
    <row r="2264" spans="1:15" hidden="1" x14ac:dyDescent="0.25">
      <c r="A2264" s="90" t="s">
        <v>7267</v>
      </c>
      <c r="B2264" s="89" t="s">
        <v>15657</v>
      </c>
      <c r="C2264" s="90" t="s">
        <v>15658</v>
      </c>
      <c r="D2264" s="90" t="s">
        <v>15659</v>
      </c>
      <c r="E2264" s="90" t="s">
        <v>6079</v>
      </c>
      <c r="F2264" s="90" t="s">
        <v>7519</v>
      </c>
      <c r="G2264" s="90" t="s">
        <v>7402</v>
      </c>
      <c r="H2264" s="91" t="s">
        <v>7418</v>
      </c>
      <c r="I2264" s="91" t="str">
        <f>+IFERROR(VLOOKUP($H2264,'[2]NHÂN VIÊN'!$B:$C,2,0),"")</f>
        <v>Trần Hạo Nhị</v>
      </c>
      <c r="J2264" s="91" t="str">
        <f t="shared" si="39"/>
        <v>WI</v>
      </c>
      <c r="K2264" s="91" t="s">
        <v>625</v>
      </c>
      <c r="L2264" s="91" t="s">
        <v>15275</v>
      </c>
      <c r="M2264" s="91" t="str">
        <f>+IFERROR(VLOOKUP($K2264,'[2]NHÂN VIÊN'!$H:$I,2,0),"")</f>
        <v>Trương Quang Thanh</v>
      </c>
      <c r="N2264" s="92" t="s">
        <v>1837</v>
      </c>
      <c r="O2264" s="82"/>
    </row>
    <row r="2265" spans="1:15" hidden="1" x14ac:dyDescent="0.25">
      <c r="A2265" s="90" t="s">
        <v>7268</v>
      </c>
      <c r="B2265" s="89" t="s">
        <v>15660</v>
      </c>
      <c r="C2265" s="90" t="s">
        <v>15661</v>
      </c>
      <c r="D2265" s="90" t="s">
        <v>15662</v>
      </c>
      <c r="E2265" s="90" t="s">
        <v>6079</v>
      </c>
      <c r="F2265" s="90" t="s">
        <v>7417</v>
      </c>
      <c r="G2265" s="90" t="s">
        <v>7402</v>
      </c>
      <c r="H2265" s="91" t="s">
        <v>7418</v>
      </c>
      <c r="I2265" s="91" t="str">
        <f>+IFERROR(VLOOKUP($H2265,'[2]NHÂN VIÊN'!$B:$C,2,0),"")</f>
        <v>Trần Hạo Nhị</v>
      </c>
      <c r="J2265" s="91" t="str">
        <f t="shared" si="39"/>
        <v>WI</v>
      </c>
      <c r="K2265" s="91" t="s">
        <v>625</v>
      </c>
      <c r="L2265" s="91" t="s">
        <v>15275</v>
      </c>
      <c r="M2265" s="91" t="str">
        <f>+IFERROR(VLOOKUP($K2265,'[2]NHÂN VIÊN'!$H:$I,2,0),"")</f>
        <v>Trương Quang Thanh</v>
      </c>
      <c r="N2265" s="92" t="s">
        <v>1837</v>
      </c>
      <c r="O2265" s="82"/>
    </row>
    <row r="2266" spans="1:15" hidden="1" x14ac:dyDescent="0.25">
      <c r="A2266" s="90" t="s">
        <v>15664</v>
      </c>
      <c r="B2266" s="89" t="s">
        <v>15663</v>
      </c>
      <c r="C2266" s="90" t="s">
        <v>15665</v>
      </c>
      <c r="D2266" s="90" t="s">
        <v>15666</v>
      </c>
      <c r="E2266" s="90" t="s">
        <v>6079</v>
      </c>
      <c r="F2266" s="90" t="s">
        <v>7410</v>
      </c>
      <c r="G2266" s="90" t="s">
        <v>7402</v>
      </c>
      <c r="H2266" s="91" t="s">
        <v>7411</v>
      </c>
      <c r="I2266" s="91" t="str">
        <f>+IFERROR(VLOOKUP($H2266,'[2]NHÂN VIÊN'!$B:$C,2,0),"")</f>
        <v>Nguyễn Văn Vinh</v>
      </c>
      <c r="J2266" s="91" t="str">
        <f t="shared" si="39"/>
        <v>WI</v>
      </c>
      <c r="K2266" s="91" t="s">
        <v>625</v>
      </c>
      <c r="L2266" s="91" t="s">
        <v>15295</v>
      </c>
      <c r="M2266" s="91" t="str">
        <f>+IFERROR(VLOOKUP($K2266,'[2]NHÂN VIÊN'!$H:$I,2,0),"")</f>
        <v>Trương Quang Thanh</v>
      </c>
      <c r="N2266" s="92" t="s">
        <v>1837</v>
      </c>
      <c r="O2266" s="82"/>
    </row>
    <row r="2267" spans="1:15" hidden="1" x14ac:dyDescent="0.25">
      <c r="A2267" s="90" t="s">
        <v>15668</v>
      </c>
      <c r="B2267" s="89" t="s">
        <v>15667</v>
      </c>
      <c r="C2267" s="90" t="s">
        <v>15669</v>
      </c>
      <c r="D2267" s="90" t="s">
        <v>15670</v>
      </c>
      <c r="E2267" s="90" t="s">
        <v>6079</v>
      </c>
      <c r="F2267" s="90" t="s">
        <v>7499</v>
      </c>
      <c r="G2267" s="90" t="s">
        <v>7402</v>
      </c>
      <c r="H2267" s="91" t="s">
        <v>7436</v>
      </c>
      <c r="I2267" s="91" t="str">
        <f>+IFERROR(VLOOKUP($H2267,'[2]NHÂN VIÊN'!$B:$C,2,0),"")</f>
        <v>Nguyễn Quốc Thái</v>
      </c>
      <c r="J2267" s="91" t="str">
        <f t="shared" si="39"/>
        <v>WI</v>
      </c>
      <c r="K2267" s="91" t="s">
        <v>625</v>
      </c>
      <c r="L2267" s="91" t="s">
        <v>15275</v>
      </c>
      <c r="M2267" s="91" t="str">
        <f>+IFERROR(VLOOKUP($K2267,'[2]NHÂN VIÊN'!$H:$I,2,0),"")</f>
        <v>Trương Quang Thanh</v>
      </c>
      <c r="N2267" s="92" t="s">
        <v>1837</v>
      </c>
      <c r="O2267" s="82"/>
    </row>
    <row r="2268" spans="1:15" hidden="1" x14ac:dyDescent="0.25">
      <c r="A2268" s="90" t="s">
        <v>15672</v>
      </c>
      <c r="B2268" s="89" t="s">
        <v>15671</v>
      </c>
      <c r="C2268" s="90" t="s">
        <v>15673</v>
      </c>
      <c r="D2268" s="90" t="s">
        <v>15674</v>
      </c>
      <c r="E2268" s="90" t="s">
        <v>6079</v>
      </c>
      <c r="F2268" s="90" t="s">
        <v>7490</v>
      </c>
      <c r="G2268" s="90" t="s">
        <v>7402</v>
      </c>
      <c r="H2268" s="91" t="s">
        <v>7418</v>
      </c>
      <c r="I2268" s="91" t="str">
        <f>+IFERROR(VLOOKUP($H2268,'[2]NHÂN VIÊN'!$B:$C,2,0),"")</f>
        <v>Trần Hạo Nhị</v>
      </c>
      <c r="J2268" s="91" t="str">
        <f t="shared" si="39"/>
        <v>WI</v>
      </c>
      <c r="K2268" s="91" t="s">
        <v>625</v>
      </c>
      <c r="L2268" s="91" t="s">
        <v>15275</v>
      </c>
      <c r="M2268" s="91" t="str">
        <f>+IFERROR(VLOOKUP($K2268,'[2]NHÂN VIÊN'!$H:$I,2,0),"")</f>
        <v>Trương Quang Thanh</v>
      </c>
      <c r="N2268" s="92" t="s">
        <v>1837</v>
      </c>
      <c r="O2268" s="82"/>
    </row>
    <row r="2269" spans="1:15" hidden="1" x14ac:dyDescent="0.25">
      <c r="A2269" s="90" t="s">
        <v>15676</v>
      </c>
      <c r="B2269" s="89" t="s">
        <v>15675</v>
      </c>
      <c r="C2269" s="90" t="s">
        <v>15677</v>
      </c>
      <c r="D2269" s="90" t="s">
        <v>15678</v>
      </c>
      <c r="E2269" s="90" t="s">
        <v>6079</v>
      </c>
      <c r="F2269" s="90" t="s">
        <v>7527</v>
      </c>
      <c r="G2269" s="90" t="s">
        <v>7402</v>
      </c>
      <c r="H2269" s="91" t="s">
        <v>7411</v>
      </c>
      <c r="I2269" s="91" t="str">
        <f>+IFERROR(VLOOKUP($H2269,'[2]NHÂN VIÊN'!$B:$C,2,0),"")</f>
        <v>Nguyễn Văn Vinh</v>
      </c>
      <c r="J2269" s="91" t="str">
        <f t="shared" si="39"/>
        <v>WI</v>
      </c>
      <c r="K2269" s="91" t="s">
        <v>625</v>
      </c>
      <c r="L2269" s="91" t="s">
        <v>15295</v>
      </c>
      <c r="M2269" s="91" t="str">
        <f>+IFERROR(VLOOKUP($K2269,'[2]NHÂN VIÊN'!$H:$I,2,0),"")</f>
        <v>Trương Quang Thanh</v>
      </c>
      <c r="N2269" s="92" t="s">
        <v>1837</v>
      </c>
      <c r="O2269" s="82"/>
    </row>
    <row r="2270" spans="1:15" hidden="1" x14ac:dyDescent="0.25">
      <c r="A2270" s="90" t="s">
        <v>7374</v>
      </c>
      <c r="B2270" s="89" t="s">
        <v>15679</v>
      </c>
      <c r="C2270" s="90" t="s">
        <v>15680</v>
      </c>
      <c r="D2270" s="90" t="s">
        <v>15681</v>
      </c>
      <c r="E2270" s="90" t="s">
        <v>6079</v>
      </c>
      <c r="F2270" s="90" t="s">
        <v>7527</v>
      </c>
      <c r="G2270" s="90" t="s">
        <v>7402</v>
      </c>
      <c r="H2270" s="91" t="s">
        <v>7411</v>
      </c>
      <c r="I2270" s="91" t="str">
        <f>+IFERROR(VLOOKUP($H2270,'[2]NHÂN VIÊN'!$B:$C,2,0),"")</f>
        <v>Nguyễn Văn Vinh</v>
      </c>
      <c r="J2270" s="91" t="str">
        <f t="shared" si="39"/>
        <v>WI</v>
      </c>
      <c r="K2270" s="91" t="s">
        <v>625</v>
      </c>
      <c r="L2270" s="91" t="s">
        <v>15295</v>
      </c>
      <c r="M2270" s="91" t="str">
        <f>+IFERROR(VLOOKUP($K2270,'[2]NHÂN VIÊN'!$H:$I,2,0),"")</f>
        <v>Trương Quang Thanh</v>
      </c>
      <c r="N2270" s="92" t="s">
        <v>1837</v>
      </c>
      <c r="O2270" s="82"/>
    </row>
    <row r="2271" spans="1:15" hidden="1" x14ac:dyDescent="0.25">
      <c r="A2271" s="90" t="s">
        <v>7343</v>
      </c>
      <c r="B2271" s="89" t="s">
        <v>15682</v>
      </c>
      <c r="C2271" s="90" t="s">
        <v>15683</v>
      </c>
      <c r="D2271" s="90" t="s">
        <v>15684</v>
      </c>
      <c r="E2271" s="90" t="s">
        <v>6079</v>
      </c>
      <c r="F2271" s="90" t="s">
        <v>7513</v>
      </c>
      <c r="G2271" s="90" t="s">
        <v>7402</v>
      </c>
      <c r="H2271" s="91" t="s">
        <v>7418</v>
      </c>
      <c r="I2271" s="91" t="str">
        <f>+IFERROR(VLOOKUP($H2271,'[2]NHÂN VIÊN'!$B:$C,2,0),"")</f>
        <v>Trần Hạo Nhị</v>
      </c>
      <c r="J2271" s="91" t="str">
        <f t="shared" si="39"/>
        <v>WI</v>
      </c>
      <c r="K2271" s="91" t="s">
        <v>625</v>
      </c>
      <c r="L2271" s="91" t="s">
        <v>15295</v>
      </c>
      <c r="M2271" s="91" t="str">
        <f>+IFERROR(VLOOKUP($K2271,'[2]NHÂN VIÊN'!$H:$I,2,0),"")</f>
        <v>Trương Quang Thanh</v>
      </c>
      <c r="N2271" s="92" t="s">
        <v>1837</v>
      </c>
      <c r="O2271" s="82"/>
    </row>
    <row r="2272" spans="1:15" hidden="1" x14ac:dyDescent="0.25">
      <c r="A2272" s="90" t="s">
        <v>15686</v>
      </c>
      <c r="B2272" s="89" t="s">
        <v>15685</v>
      </c>
      <c r="C2272" s="90" t="s">
        <v>15687</v>
      </c>
      <c r="D2272" s="90" t="s">
        <v>15688</v>
      </c>
      <c r="E2272" s="90" t="s">
        <v>6079</v>
      </c>
      <c r="F2272" s="90" t="s">
        <v>8075</v>
      </c>
      <c r="G2272" s="90" t="s">
        <v>7402</v>
      </c>
      <c r="H2272" s="91" t="s">
        <v>7403</v>
      </c>
      <c r="I2272" s="91" t="str">
        <f>+IFERROR(VLOOKUP($H2272,'[2]NHÂN VIÊN'!$B:$C,2,0),"")</f>
        <v>Hứa Thị Ngọc Thơ</v>
      </c>
      <c r="J2272" s="91" t="str">
        <f t="shared" si="39"/>
        <v>WI</v>
      </c>
      <c r="K2272" s="91" t="s">
        <v>625</v>
      </c>
      <c r="L2272" s="91" t="s">
        <v>15275</v>
      </c>
      <c r="M2272" s="91" t="str">
        <f>+IFERROR(VLOOKUP($K2272,'[2]NHÂN VIÊN'!$H:$I,2,0),"")</f>
        <v>Trương Quang Thanh</v>
      </c>
      <c r="N2272" s="92" t="s">
        <v>1837</v>
      </c>
      <c r="O2272" s="82"/>
    </row>
    <row r="2273" spans="1:15" hidden="1" x14ac:dyDescent="0.25">
      <c r="A2273" s="90" t="s">
        <v>15690</v>
      </c>
      <c r="B2273" s="89" t="s">
        <v>15689</v>
      </c>
      <c r="C2273" s="90" t="s">
        <v>15691</v>
      </c>
      <c r="D2273" s="90" t="s">
        <v>15692</v>
      </c>
      <c r="E2273" s="90" t="s">
        <v>6079</v>
      </c>
      <c r="F2273" s="90" t="s">
        <v>7417</v>
      </c>
      <c r="G2273" s="90" t="s">
        <v>7402</v>
      </c>
      <c r="H2273" s="91" t="s">
        <v>7418</v>
      </c>
      <c r="I2273" s="91" t="str">
        <f>+IFERROR(VLOOKUP($H2273,'[2]NHÂN VIÊN'!$B:$C,2,0),"")</f>
        <v>Trần Hạo Nhị</v>
      </c>
      <c r="J2273" s="91" t="str">
        <f t="shared" si="39"/>
        <v>WI</v>
      </c>
      <c r="K2273" s="91" t="s">
        <v>625</v>
      </c>
      <c r="L2273" s="91" t="s">
        <v>15275</v>
      </c>
      <c r="M2273" s="91" t="str">
        <f>+IFERROR(VLOOKUP($K2273,'[2]NHÂN VIÊN'!$H:$I,2,0),"")</f>
        <v>Trương Quang Thanh</v>
      </c>
      <c r="N2273" s="92" t="s">
        <v>1837</v>
      </c>
      <c r="O2273" s="82"/>
    </row>
    <row r="2274" spans="1:15" hidden="1" x14ac:dyDescent="0.25">
      <c r="A2274" s="90" t="s">
        <v>15694</v>
      </c>
      <c r="B2274" s="89" t="s">
        <v>15693</v>
      </c>
      <c r="C2274" s="90" t="s">
        <v>15695</v>
      </c>
      <c r="D2274" s="90" t="s">
        <v>15696</v>
      </c>
      <c r="E2274" s="90" t="s">
        <v>6079</v>
      </c>
      <c r="F2274" s="90" t="s">
        <v>9474</v>
      </c>
      <c r="G2274" s="90" t="s">
        <v>7402</v>
      </c>
      <c r="H2274" s="91" t="s">
        <v>7411</v>
      </c>
      <c r="I2274" s="91" t="str">
        <f>+IFERROR(VLOOKUP($H2274,'[2]NHÂN VIÊN'!$B:$C,2,0),"")</f>
        <v>Nguyễn Văn Vinh</v>
      </c>
      <c r="J2274" s="91" t="str">
        <f t="shared" si="39"/>
        <v>WI</v>
      </c>
      <c r="K2274" s="91" t="s">
        <v>625</v>
      </c>
      <c r="L2274" s="91" t="s">
        <v>15275</v>
      </c>
      <c r="M2274" s="91" t="str">
        <f>+IFERROR(VLOOKUP($K2274,'[2]NHÂN VIÊN'!$H:$I,2,0),"")</f>
        <v>Trương Quang Thanh</v>
      </c>
      <c r="N2274" s="92" t="s">
        <v>1837</v>
      </c>
      <c r="O2274" s="82"/>
    </row>
    <row r="2275" spans="1:15" hidden="1" x14ac:dyDescent="0.25">
      <c r="A2275" s="90" t="s">
        <v>15698</v>
      </c>
      <c r="B2275" s="89" t="s">
        <v>15697</v>
      </c>
      <c r="C2275" s="90" t="s">
        <v>15699</v>
      </c>
      <c r="D2275" s="90" t="s">
        <v>15700</v>
      </c>
      <c r="E2275" s="90" t="s">
        <v>6079</v>
      </c>
      <c r="F2275" s="90" t="s">
        <v>7435</v>
      </c>
      <c r="G2275" s="90" t="s">
        <v>7402</v>
      </c>
      <c r="H2275" s="91" t="s">
        <v>7436</v>
      </c>
      <c r="I2275" s="91" t="str">
        <f>+IFERROR(VLOOKUP($H2275,'[2]NHÂN VIÊN'!$B:$C,2,0),"")</f>
        <v>Nguyễn Quốc Thái</v>
      </c>
      <c r="J2275" s="91" t="str">
        <f t="shared" si="39"/>
        <v>WI</v>
      </c>
      <c r="K2275" s="91" t="s">
        <v>625</v>
      </c>
      <c r="L2275" s="91" t="s">
        <v>15295</v>
      </c>
      <c r="M2275" s="91" t="str">
        <f>+IFERROR(VLOOKUP($K2275,'[2]NHÂN VIÊN'!$H:$I,2,0),"")</f>
        <v>Trương Quang Thanh</v>
      </c>
      <c r="N2275" s="92" t="s">
        <v>1837</v>
      </c>
      <c r="O2275" s="82"/>
    </row>
    <row r="2276" spans="1:15" hidden="1" x14ac:dyDescent="0.25">
      <c r="A2276" s="91" t="s">
        <v>15702</v>
      </c>
      <c r="B2276" s="93" t="s">
        <v>15701</v>
      </c>
      <c r="C2276" s="91" t="s">
        <v>15703</v>
      </c>
      <c r="D2276" s="91" t="s">
        <v>15704</v>
      </c>
      <c r="E2276" s="91" t="s">
        <v>6079</v>
      </c>
      <c r="F2276" s="91" t="s">
        <v>7938</v>
      </c>
      <c r="G2276" s="91" t="s">
        <v>7402</v>
      </c>
      <c r="H2276" s="91" t="s">
        <v>7436</v>
      </c>
      <c r="I2276" s="91" t="str">
        <f>+IFERROR(VLOOKUP($H2276,'[2]NHÂN VIÊN'!$B:$C,2,0),"")</f>
        <v>Nguyễn Quốc Thái</v>
      </c>
      <c r="J2276" s="91" t="str">
        <f t="shared" si="39"/>
        <v>WI</v>
      </c>
      <c r="K2276" s="91" t="s">
        <v>625</v>
      </c>
      <c r="L2276" s="91" t="s">
        <v>15295</v>
      </c>
      <c r="M2276" s="91" t="str">
        <f>+IFERROR(VLOOKUP($K2276,'[2]NHÂN VIÊN'!$H:$I,2,0),"")</f>
        <v>Trương Quang Thanh</v>
      </c>
      <c r="N2276" s="94"/>
      <c r="O2276" s="82"/>
    </row>
    <row r="2277" spans="1:15" hidden="1" x14ac:dyDescent="0.25">
      <c r="A2277" s="90" t="s">
        <v>15705</v>
      </c>
      <c r="B2277" s="89" t="s">
        <v>15121</v>
      </c>
      <c r="C2277" s="90" t="s">
        <v>15706</v>
      </c>
      <c r="D2277" s="90" t="s">
        <v>15707</v>
      </c>
      <c r="E2277" s="90" t="s">
        <v>6079</v>
      </c>
      <c r="F2277" s="90" t="s">
        <v>7523</v>
      </c>
      <c r="G2277" s="90" t="s">
        <v>7523</v>
      </c>
      <c r="H2277" s="91" t="s">
        <v>7425</v>
      </c>
      <c r="I2277" s="91" t="str">
        <f>+IFERROR(VLOOKUP($H2277,'[2]NHÂN VIÊN'!$B:$C,2,0),"")</f>
        <v>Trần Cao Hoàng Tâm</v>
      </c>
      <c r="J2277" s="91" t="str">
        <f t="shared" si="39"/>
        <v>WI</v>
      </c>
      <c r="K2277" s="91" t="s">
        <v>625</v>
      </c>
      <c r="L2277" s="91" t="s">
        <v>15295</v>
      </c>
      <c r="M2277" s="91" t="str">
        <f>+IFERROR(VLOOKUP($K2277,'[2]NHÂN VIÊN'!$H:$I,2,0),"")</f>
        <v>Trương Quang Thanh</v>
      </c>
      <c r="N2277" s="92"/>
      <c r="O2277" s="82"/>
    </row>
    <row r="2278" spans="1:15" hidden="1" x14ac:dyDescent="0.25">
      <c r="A2278" s="90" t="s">
        <v>15709</v>
      </c>
      <c r="B2278" s="89" t="s">
        <v>15708</v>
      </c>
      <c r="C2278" s="90" t="s">
        <v>15710</v>
      </c>
      <c r="D2278" s="90" t="s">
        <v>15711</v>
      </c>
      <c r="E2278" s="90" t="s">
        <v>6079</v>
      </c>
      <c r="F2278" s="90" t="s">
        <v>7410</v>
      </c>
      <c r="G2278" s="90" t="s">
        <v>7402</v>
      </c>
      <c r="H2278" s="91" t="s">
        <v>7411</v>
      </c>
      <c r="I2278" s="91" t="str">
        <f>+IFERROR(VLOOKUP($H2278,'[2]NHÂN VIÊN'!$B:$C,2,0),"")</f>
        <v>Nguyễn Văn Vinh</v>
      </c>
      <c r="J2278" s="91" t="str">
        <f t="shared" si="39"/>
        <v>WI</v>
      </c>
      <c r="K2278" s="91" t="s">
        <v>625</v>
      </c>
      <c r="L2278" s="91" t="s">
        <v>15295</v>
      </c>
      <c r="M2278" s="91" t="str">
        <f>+IFERROR(VLOOKUP($K2278,'[2]NHÂN VIÊN'!$H:$I,2,0),"")</f>
        <v>Trương Quang Thanh</v>
      </c>
      <c r="N2278" s="92"/>
      <c r="O2278" s="82"/>
    </row>
    <row r="2279" spans="1:15" hidden="1" x14ac:dyDescent="0.25">
      <c r="A2279" s="90" t="s">
        <v>15713</v>
      </c>
      <c r="B2279" s="89" t="s">
        <v>15712</v>
      </c>
      <c r="C2279" s="90" t="s">
        <v>15714</v>
      </c>
      <c r="D2279" s="90" t="s">
        <v>15715</v>
      </c>
      <c r="E2279" s="90" t="s">
        <v>6079</v>
      </c>
      <c r="F2279" s="90" t="s">
        <v>7925</v>
      </c>
      <c r="G2279" s="90" t="s">
        <v>7402</v>
      </c>
      <c r="H2279" s="91" t="s">
        <v>7418</v>
      </c>
      <c r="I2279" s="91" t="str">
        <f>+IFERROR(VLOOKUP($H2279,'[2]NHÂN VIÊN'!$B:$C,2,0),"")</f>
        <v>Trần Hạo Nhị</v>
      </c>
      <c r="J2279" s="91" t="str">
        <f t="shared" si="39"/>
        <v>WI</v>
      </c>
      <c r="K2279" s="91" t="s">
        <v>625</v>
      </c>
      <c r="L2279" s="91" t="s">
        <v>15426</v>
      </c>
      <c r="M2279" s="91" t="str">
        <f>+IFERROR(VLOOKUP($K2279,'[2]NHÂN VIÊN'!$H:$I,2,0),"")</f>
        <v>Trương Quang Thanh</v>
      </c>
      <c r="N2279" s="92" t="s">
        <v>1837</v>
      </c>
      <c r="O2279" s="82"/>
    </row>
    <row r="2280" spans="1:15" hidden="1" x14ac:dyDescent="0.25">
      <c r="A2280" s="90" t="s">
        <v>15717</v>
      </c>
      <c r="B2280" s="89" t="s">
        <v>15716</v>
      </c>
      <c r="C2280" s="90" t="s">
        <v>15718</v>
      </c>
      <c r="D2280" s="90" t="s">
        <v>15719</v>
      </c>
      <c r="E2280" s="90" t="s">
        <v>6079</v>
      </c>
      <c r="F2280" s="90" t="s">
        <v>7527</v>
      </c>
      <c r="G2280" s="90" t="s">
        <v>7402</v>
      </c>
      <c r="H2280" s="91" t="s">
        <v>7411</v>
      </c>
      <c r="I2280" s="91" t="str">
        <f>+IFERROR(VLOOKUP($H2280,'[2]NHÂN VIÊN'!$B:$C,2,0),"")</f>
        <v>Nguyễn Văn Vinh</v>
      </c>
      <c r="J2280" s="91" t="str">
        <f t="shared" si="39"/>
        <v>WI</v>
      </c>
      <c r="K2280" s="91" t="s">
        <v>625</v>
      </c>
      <c r="L2280" s="91" t="s">
        <v>15295</v>
      </c>
      <c r="M2280" s="91" t="str">
        <f>+IFERROR(VLOOKUP($K2280,'[2]NHÂN VIÊN'!$H:$I,2,0),"")</f>
        <v>Trương Quang Thanh</v>
      </c>
      <c r="N2280" s="92" t="s">
        <v>1837</v>
      </c>
      <c r="O2280" s="82"/>
    </row>
    <row r="2281" spans="1:15" hidden="1" x14ac:dyDescent="0.25">
      <c r="A2281" s="90" t="s">
        <v>15721</v>
      </c>
      <c r="B2281" s="89" t="s">
        <v>15720</v>
      </c>
      <c r="C2281" s="90" t="s">
        <v>15722</v>
      </c>
      <c r="D2281" s="90" t="s">
        <v>15723</v>
      </c>
      <c r="E2281" s="90" t="s">
        <v>6079</v>
      </c>
      <c r="F2281" s="90" t="s">
        <v>7442</v>
      </c>
      <c r="G2281" s="90" t="s">
        <v>7402</v>
      </c>
      <c r="H2281" s="91" t="s">
        <v>7403</v>
      </c>
      <c r="I2281" s="91" t="str">
        <f>+IFERROR(VLOOKUP($H2281,'[2]NHÂN VIÊN'!$B:$C,2,0),"")</f>
        <v>Hứa Thị Ngọc Thơ</v>
      </c>
      <c r="J2281" s="91" t="str">
        <f t="shared" si="39"/>
        <v>WI</v>
      </c>
      <c r="K2281" s="91" t="s">
        <v>625</v>
      </c>
      <c r="L2281" s="91" t="s">
        <v>15275</v>
      </c>
      <c r="M2281" s="91" t="str">
        <f>+IFERROR(VLOOKUP($K2281,'[2]NHÂN VIÊN'!$H:$I,2,0),"")</f>
        <v>Trương Quang Thanh</v>
      </c>
      <c r="N2281" s="92" t="s">
        <v>1837</v>
      </c>
      <c r="O2281" s="82"/>
    </row>
    <row r="2282" spans="1:15" hidden="1" x14ac:dyDescent="0.25">
      <c r="A2282" s="90" t="s">
        <v>15725</v>
      </c>
      <c r="B2282" s="89" t="s">
        <v>15724</v>
      </c>
      <c r="C2282" s="90" t="s">
        <v>15726</v>
      </c>
      <c r="D2282" s="90" t="s">
        <v>15727</v>
      </c>
      <c r="E2282" s="90" t="s">
        <v>6079</v>
      </c>
      <c r="F2282" s="90" t="s">
        <v>7527</v>
      </c>
      <c r="G2282" s="90" t="s">
        <v>7402</v>
      </c>
      <c r="H2282" s="91" t="s">
        <v>7411</v>
      </c>
      <c r="I2282" s="91" t="str">
        <f>+IFERROR(VLOOKUP($H2282,'[2]NHÂN VIÊN'!$B:$C,2,0),"")</f>
        <v>Nguyễn Văn Vinh</v>
      </c>
      <c r="J2282" s="91" t="str">
        <f t="shared" si="39"/>
        <v>WI</v>
      </c>
      <c r="K2282" s="91" t="s">
        <v>625</v>
      </c>
      <c r="L2282" s="91" t="s">
        <v>15295</v>
      </c>
      <c r="M2282" s="91" t="str">
        <f>+IFERROR(VLOOKUP($K2282,'[2]NHÂN VIÊN'!$H:$I,2,0),"")</f>
        <v>Trương Quang Thanh</v>
      </c>
      <c r="N2282" s="92" t="s">
        <v>1837</v>
      </c>
      <c r="O2282" s="82"/>
    </row>
    <row r="2283" spans="1:15" hidden="1" x14ac:dyDescent="0.25">
      <c r="A2283" s="90" t="s">
        <v>15728</v>
      </c>
      <c r="B2283" s="89" t="s">
        <v>15121</v>
      </c>
      <c r="C2283" s="90" t="s">
        <v>15729</v>
      </c>
      <c r="D2283" s="90" t="s">
        <v>15730</v>
      </c>
      <c r="E2283" s="90" t="s">
        <v>6079</v>
      </c>
      <c r="F2283" s="90" t="s">
        <v>7523</v>
      </c>
      <c r="G2283" s="90" t="s">
        <v>7523</v>
      </c>
      <c r="H2283" s="91" t="s">
        <v>7425</v>
      </c>
      <c r="I2283" s="91" t="str">
        <f>+IFERROR(VLOOKUP($H2283,'[2]NHÂN VIÊN'!$B:$C,2,0),"")</f>
        <v>Trần Cao Hoàng Tâm</v>
      </c>
      <c r="J2283" s="91" t="str">
        <f t="shared" si="39"/>
        <v>WI</v>
      </c>
      <c r="K2283" s="91" t="s">
        <v>625</v>
      </c>
      <c r="L2283" s="91" t="s">
        <v>15295</v>
      </c>
      <c r="M2283" s="91" t="str">
        <f>+IFERROR(VLOOKUP($K2283,'[2]NHÂN VIÊN'!$H:$I,2,0),"")</f>
        <v>Trương Quang Thanh</v>
      </c>
      <c r="N2283" s="92" t="s">
        <v>1837</v>
      </c>
      <c r="O2283" s="82"/>
    </row>
    <row r="2284" spans="1:15" hidden="1" x14ac:dyDescent="0.25">
      <c r="A2284" s="90" t="s">
        <v>15732</v>
      </c>
      <c r="B2284" s="89" t="s">
        <v>15731</v>
      </c>
      <c r="C2284" s="90" t="s">
        <v>15733</v>
      </c>
      <c r="D2284" s="90" t="s">
        <v>15734</v>
      </c>
      <c r="E2284" s="90" t="s">
        <v>6079</v>
      </c>
      <c r="F2284" s="90" t="s">
        <v>7435</v>
      </c>
      <c r="G2284" s="90" t="s">
        <v>7402</v>
      </c>
      <c r="H2284" s="91" t="s">
        <v>7436</v>
      </c>
      <c r="I2284" s="91" t="str">
        <f>+IFERROR(VLOOKUP($H2284,'[2]NHÂN VIÊN'!$B:$C,2,0),"")</f>
        <v>Nguyễn Quốc Thái</v>
      </c>
      <c r="J2284" s="91" t="str">
        <f t="shared" si="39"/>
        <v>WI</v>
      </c>
      <c r="K2284" s="91" t="s">
        <v>625</v>
      </c>
      <c r="L2284" s="91" t="s">
        <v>15295</v>
      </c>
      <c r="M2284" s="91" t="str">
        <f>+IFERROR(VLOOKUP($K2284,'[2]NHÂN VIÊN'!$H:$I,2,0),"")</f>
        <v>Trương Quang Thanh</v>
      </c>
      <c r="N2284" s="92" t="s">
        <v>1837</v>
      </c>
      <c r="O2284" s="82"/>
    </row>
    <row r="2285" spans="1:15" hidden="1" x14ac:dyDescent="0.25">
      <c r="A2285" s="90" t="s">
        <v>15736</v>
      </c>
      <c r="B2285" s="89" t="s">
        <v>15735</v>
      </c>
      <c r="C2285" s="90" t="s">
        <v>15737</v>
      </c>
      <c r="D2285" s="90" t="s">
        <v>15738</v>
      </c>
      <c r="E2285" s="90" t="s">
        <v>6079</v>
      </c>
      <c r="F2285" s="90" t="s">
        <v>9474</v>
      </c>
      <c r="G2285" s="90" t="s">
        <v>7402</v>
      </c>
      <c r="H2285" s="91" t="s">
        <v>7411</v>
      </c>
      <c r="I2285" s="91" t="str">
        <f>+IFERROR(VLOOKUP($H2285,'[2]NHÂN VIÊN'!$B:$C,2,0),"")</f>
        <v>Nguyễn Văn Vinh</v>
      </c>
      <c r="J2285" s="91" t="str">
        <f t="shared" si="39"/>
        <v>WI</v>
      </c>
      <c r="K2285" s="91" t="s">
        <v>625</v>
      </c>
      <c r="L2285" s="91" t="s">
        <v>15295</v>
      </c>
      <c r="M2285" s="91" t="str">
        <f>+IFERROR(VLOOKUP($K2285,'[2]NHÂN VIÊN'!$H:$I,2,0),"")</f>
        <v>Trương Quang Thanh</v>
      </c>
      <c r="N2285" s="92" t="s">
        <v>1837</v>
      </c>
      <c r="O2285" s="82"/>
    </row>
    <row r="2286" spans="1:15" hidden="1" x14ac:dyDescent="0.25">
      <c r="A2286" s="90" t="s">
        <v>15740</v>
      </c>
      <c r="B2286" s="89" t="s">
        <v>15739</v>
      </c>
      <c r="C2286" s="90" t="s">
        <v>15741</v>
      </c>
      <c r="D2286" s="90" t="s">
        <v>15742</v>
      </c>
      <c r="E2286" s="90" t="s">
        <v>6079</v>
      </c>
      <c r="F2286" s="90" t="s">
        <v>7442</v>
      </c>
      <c r="G2286" s="90" t="s">
        <v>7402</v>
      </c>
      <c r="H2286" s="91" t="s">
        <v>7403</v>
      </c>
      <c r="I2286" s="91" t="str">
        <f>+IFERROR(VLOOKUP($H2286,'[2]NHÂN VIÊN'!$B:$C,2,0),"")</f>
        <v>Hứa Thị Ngọc Thơ</v>
      </c>
      <c r="J2286" s="91" t="str">
        <f t="shared" si="39"/>
        <v>WI</v>
      </c>
      <c r="K2286" s="91" t="s">
        <v>625</v>
      </c>
      <c r="L2286" s="91" t="s">
        <v>15275</v>
      </c>
      <c r="M2286" s="91" t="str">
        <f>+IFERROR(VLOOKUP($K2286,'[2]NHÂN VIÊN'!$H:$I,2,0),"")</f>
        <v>Trương Quang Thanh</v>
      </c>
      <c r="N2286" s="92" t="s">
        <v>1837</v>
      </c>
      <c r="O2286" s="82"/>
    </row>
    <row r="2287" spans="1:15" hidden="1" x14ac:dyDescent="0.25">
      <c r="A2287" s="90" t="s">
        <v>15744</v>
      </c>
      <c r="B2287" s="89" t="s">
        <v>15743</v>
      </c>
      <c r="C2287" s="90" t="s">
        <v>15745</v>
      </c>
      <c r="D2287" s="90" t="s">
        <v>15746</v>
      </c>
      <c r="E2287" s="90" t="s">
        <v>6079</v>
      </c>
      <c r="F2287" s="90" t="s">
        <v>7499</v>
      </c>
      <c r="G2287" s="90" t="s">
        <v>7402</v>
      </c>
      <c r="H2287" s="91" t="s">
        <v>7436</v>
      </c>
      <c r="I2287" s="91" t="str">
        <f>+IFERROR(VLOOKUP($H2287,'[2]NHÂN VIÊN'!$B:$C,2,0),"")</f>
        <v>Nguyễn Quốc Thái</v>
      </c>
      <c r="J2287" s="91" t="str">
        <f t="shared" si="39"/>
        <v>WI</v>
      </c>
      <c r="K2287" s="91" t="s">
        <v>625</v>
      </c>
      <c r="L2287" s="91" t="s">
        <v>15275</v>
      </c>
      <c r="M2287" s="91" t="str">
        <f>+IFERROR(VLOOKUP($K2287,'[2]NHÂN VIÊN'!$H:$I,2,0),"")</f>
        <v>Trương Quang Thanh</v>
      </c>
      <c r="N2287" s="92" t="s">
        <v>1837</v>
      </c>
      <c r="O2287" s="82"/>
    </row>
    <row r="2288" spans="1:15" hidden="1" x14ac:dyDescent="0.25">
      <c r="A2288" s="90" t="s">
        <v>15748</v>
      </c>
      <c r="B2288" s="89" t="s">
        <v>15747</v>
      </c>
      <c r="C2288" s="90" t="s">
        <v>15749</v>
      </c>
      <c r="D2288" s="90" t="s">
        <v>15750</v>
      </c>
      <c r="E2288" s="90" t="s">
        <v>6079</v>
      </c>
      <c r="F2288" s="90" t="s">
        <v>7442</v>
      </c>
      <c r="G2288" s="90" t="s">
        <v>7402</v>
      </c>
      <c r="H2288" s="91" t="s">
        <v>7403</v>
      </c>
      <c r="I2288" s="91" t="str">
        <f>+IFERROR(VLOOKUP($H2288,'[2]NHÂN VIÊN'!$B:$C,2,0),"")</f>
        <v>Hứa Thị Ngọc Thơ</v>
      </c>
      <c r="J2288" s="91" t="str">
        <f t="shared" si="39"/>
        <v>WI</v>
      </c>
      <c r="K2288" s="91" t="s">
        <v>625</v>
      </c>
      <c r="L2288" s="91" t="s">
        <v>15275</v>
      </c>
      <c r="M2288" s="91" t="str">
        <f>+IFERROR(VLOOKUP($K2288,'[2]NHÂN VIÊN'!$H:$I,2,0),"")</f>
        <v>Trương Quang Thanh</v>
      </c>
      <c r="N2288" s="92" t="s">
        <v>1837</v>
      </c>
      <c r="O2288" s="82"/>
    </row>
    <row r="2289" spans="1:15" hidden="1" x14ac:dyDescent="0.25">
      <c r="A2289" s="90" t="s">
        <v>15752</v>
      </c>
      <c r="B2289" s="89" t="s">
        <v>15751</v>
      </c>
      <c r="C2289" s="90" t="s">
        <v>15753</v>
      </c>
      <c r="D2289" s="90" t="s">
        <v>15754</v>
      </c>
      <c r="E2289" s="90" t="s">
        <v>6079</v>
      </c>
      <c r="F2289" s="90" t="s">
        <v>7459</v>
      </c>
      <c r="G2289" s="90" t="s">
        <v>7402</v>
      </c>
      <c r="H2289" s="91" t="s">
        <v>7403</v>
      </c>
      <c r="I2289" s="91" t="str">
        <f>+IFERROR(VLOOKUP($H2289,'[2]NHÂN VIÊN'!$B:$C,2,0),"")</f>
        <v>Hứa Thị Ngọc Thơ</v>
      </c>
      <c r="J2289" s="91" t="str">
        <f t="shared" si="39"/>
        <v>WI</v>
      </c>
      <c r="K2289" s="91" t="s">
        <v>625</v>
      </c>
      <c r="L2289" s="91" t="s">
        <v>15275</v>
      </c>
      <c r="M2289" s="91" t="str">
        <f>+IFERROR(VLOOKUP($K2289,'[2]NHÂN VIÊN'!$H:$I,2,0),"")</f>
        <v>Trương Quang Thanh</v>
      </c>
      <c r="N2289" s="92" t="s">
        <v>1837</v>
      </c>
      <c r="O2289" s="82"/>
    </row>
    <row r="2290" spans="1:15" hidden="1" x14ac:dyDescent="0.25">
      <c r="A2290" s="90" t="s">
        <v>15756</v>
      </c>
      <c r="B2290" s="89" t="s">
        <v>15755</v>
      </c>
      <c r="C2290" s="90" t="s">
        <v>15757</v>
      </c>
      <c r="D2290" s="90" t="s">
        <v>15758</v>
      </c>
      <c r="E2290" s="90" t="s">
        <v>6079</v>
      </c>
      <c r="F2290" s="90" t="s">
        <v>7459</v>
      </c>
      <c r="G2290" s="90" t="s">
        <v>7402</v>
      </c>
      <c r="H2290" s="91" t="s">
        <v>7403</v>
      </c>
      <c r="I2290" s="91" t="str">
        <f>+IFERROR(VLOOKUP($H2290,'[2]NHÂN VIÊN'!$B:$C,2,0),"")</f>
        <v>Hứa Thị Ngọc Thơ</v>
      </c>
      <c r="J2290" s="91" t="str">
        <f t="shared" si="39"/>
        <v>WI</v>
      </c>
      <c r="K2290" s="91" t="s">
        <v>625</v>
      </c>
      <c r="L2290" s="91" t="s">
        <v>15295</v>
      </c>
      <c r="M2290" s="91" t="str">
        <f>+IFERROR(VLOOKUP($K2290,'[2]NHÂN VIÊN'!$H:$I,2,0),"")</f>
        <v>Trương Quang Thanh</v>
      </c>
      <c r="N2290" s="92" t="s">
        <v>1837</v>
      </c>
      <c r="O2290" s="82"/>
    </row>
    <row r="2291" spans="1:15" hidden="1" x14ac:dyDescent="0.25">
      <c r="A2291" s="90" t="s">
        <v>15760</v>
      </c>
      <c r="B2291" s="89" t="s">
        <v>15759</v>
      </c>
      <c r="C2291" s="90" t="s">
        <v>15761</v>
      </c>
      <c r="D2291" s="90" t="s">
        <v>15762</v>
      </c>
      <c r="E2291" s="90" t="s">
        <v>6079</v>
      </c>
      <c r="F2291" s="90" t="s">
        <v>7938</v>
      </c>
      <c r="G2291" s="90" t="s">
        <v>7402</v>
      </c>
      <c r="H2291" s="91" t="s">
        <v>7436</v>
      </c>
      <c r="I2291" s="91" t="str">
        <f>+IFERROR(VLOOKUP($H2291,'[2]NHÂN VIÊN'!$B:$C,2,0),"")</f>
        <v>Nguyễn Quốc Thái</v>
      </c>
      <c r="J2291" s="91" t="str">
        <f t="shared" si="39"/>
        <v>WI</v>
      </c>
      <c r="K2291" s="91" t="s">
        <v>625</v>
      </c>
      <c r="L2291" s="91" t="s">
        <v>15295</v>
      </c>
      <c r="M2291" s="91" t="str">
        <f>+IFERROR(VLOOKUP($K2291,'[2]NHÂN VIÊN'!$H:$I,2,0),"")</f>
        <v>Trương Quang Thanh</v>
      </c>
      <c r="N2291" s="92" t="s">
        <v>1837</v>
      </c>
      <c r="O2291" s="82"/>
    </row>
    <row r="2292" spans="1:15" hidden="1" x14ac:dyDescent="0.25">
      <c r="A2292" s="90" t="s">
        <v>15764</v>
      </c>
      <c r="B2292" s="89" t="s">
        <v>15763</v>
      </c>
      <c r="C2292" s="90" t="s">
        <v>15765</v>
      </c>
      <c r="D2292" s="90" t="s">
        <v>15766</v>
      </c>
      <c r="E2292" s="90" t="s">
        <v>6079</v>
      </c>
      <c r="F2292" s="90" t="s">
        <v>7442</v>
      </c>
      <c r="G2292" s="90" t="s">
        <v>7402</v>
      </c>
      <c r="H2292" s="91" t="s">
        <v>7403</v>
      </c>
      <c r="I2292" s="91" t="str">
        <f>+IFERROR(VLOOKUP($H2292,'[2]NHÂN VIÊN'!$B:$C,2,0),"")</f>
        <v>Hứa Thị Ngọc Thơ</v>
      </c>
      <c r="J2292" s="91" t="str">
        <f t="shared" si="39"/>
        <v>WI</v>
      </c>
      <c r="K2292" s="91" t="s">
        <v>625</v>
      </c>
      <c r="L2292" s="91" t="s">
        <v>15275</v>
      </c>
      <c r="M2292" s="91" t="str">
        <f>+IFERROR(VLOOKUP($K2292,'[2]NHÂN VIÊN'!$H:$I,2,0),"")</f>
        <v>Trương Quang Thanh</v>
      </c>
      <c r="N2292" s="92" t="s">
        <v>1837</v>
      </c>
      <c r="O2292" s="82"/>
    </row>
    <row r="2293" spans="1:15" hidden="1" x14ac:dyDescent="0.25">
      <c r="A2293" s="90" t="s">
        <v>15768</v>
      </c>
      <c r="B2293" s="89" t="s">
        <v>15767</v>
      </c>
      <c r="C2293" s="90" t="s">
        <v>15769</v>
      </c>
      <c r="D2293" s="90" t="s">
        <v>15770</v>
      </c>
      <c r="E2293" s="90" t="s">
        <v>6079</v>
      </c>
      <c r="F2293" s="90" t="s">
        <v>7938</v>
      </c>
      <c r="G2293" s="90" t="s">
        <v>7402</v>
      </c>
      <c r="H2293" s="91" t="s">
        <v>7436</v>
      </c>
      <c r="I2293" s="91" t="str">
        <f>+IFERROR(VLOOKUP($H2293,'[2]NHÂN VIÊN'!$B:$C,2,0),"")</f>
        <v>Nguyễn Quốc Thái</v>
      </c>
      <c r="J2293" s="91" t="str">
        <f t="shared" si="39"/>
        <v>WI</v>
      </c>
      <c r="K2293" s="91" t="s">
        <v>625</v>
      </c>
      <c r="L2293" s="91" t="s">
        <v>15295</v>
      </c>
      <c r="M2293" s="91" t="str">
        <f>+IFERROR(VLOOKUP($K2293,'[2]NHÂN VIÊN'!$H:$I,2,0),"")</f>
        <v>Trương Quang Thanh</v>
      </c>
      <c r="N2293" s="92" t="s">
        <v>1837</v>
      </c>
      <c r="O2293" s="82"/>
    </row>
    <row r="2294" spans="1:15" hidden="1" x14ac:dyDescent="0.25">
      <c r="A2294" s="90" t="s">
        <v>15771</v>
      </c>
      <c r="B2294" s="89" t="s">
        <v>15121</v>
      </c>
      <c r="C2294" s="90" t="s">
        <v>15772</v>
      </c>
      <c r="D2294" s="90" t="s">
        <v>15773</v>
      </c>
      <c r="E2294" s="90" t="s">
        <v>6079</v>
      </c>
      <c r="F2294" s="90" t="s">
        <v>7523</v>
      </c>
      <c r="G2294" s="90" t="s">
        <v>7523</v>
      </c>
      <c r="H2294" s="91" t="s">
        <v>7425</v>
      </c>
      <c r="I2294" s="91" t="str">
        <f>+IFERROR(VLOOKUP($H2294,'[2]NHÂN VIÊN'!$B:$C,2,0),"")</f>
        <v>Trần Cao Hoàng Tâm</v>
      </c>
      <c r="J2294" s="91" t="str">
        <f t="shared" si="39"/>
        <v>WI</v>
      </c>
      <c r="K2294" s="91" t="s">
        <v>625</v>
      </c>
      <c r="L2294" s="91" t="s">
        <v>15295</v>
      </c>
      <c r="M2294" s="91" t="str">
        <f>+IFERROR(VLOOKUP($K2294,'[2]NHÂN VIÊN'!$H:$I,2,0),"")</f>
        <v>Trương Quang Thanh</v>
      </c>
      <c r="N2294" s="92" t="s">
        <v>1837</v>
      </c>
      <c r="O2294" s="82"/>
    </row>
    <row r="2295" spans="1:15" hidden="1" x14ac:dyDescent="0.25">
      <c r="A2295" s="90" t="s">
        <v>15775</v>
      </c>
      <c r="B2295" s="89" t="s">
        <v>15774</v>
      </c>
      <c r="C2295" s="90" t="s">
        <v>15776</v>
      </c>
      <c r="D2295" s="90" t="s">
        <v>15777</v>
      </c>
      <c r="E2295" s="90" t="s">
        <v>6079</v>
      </c>
      <c r="F2295" s="90" t="s">
        <v>8075</v>
      </c>
      <c r="G2295" s="90" t="s">
        <v>7402</v>
      </c>
      <c r="H2295" s="91" t="s">
        <v>7403</v>
      </c>
      <c r="I2295" s="91" t="str">
        <f>+IFERROR(VLOOKUP($H2295,'[2]NHÂN VIÊN'!$B:$C,2,0),"")</f>
        <v>Hứa Thị Ngọc Thơ</v>
      </c>
      <c r="J2295" s="91" t="str">
        <f t="shared" si="39"/>
        <v>WI</v>
      </c>
      <c r="K2295" s="91" t="s">
        <v>625</v>
      </c>
      <c r="L2295" s="91" t="s">
        <v>15275</v>
      </c>
      <c r="M2295" s="91" t="str">
        <f>+IFERROR(VLOOKUP($K2295,'[2]NHÂN VIÊN'!$H:$I,2,0),"")</f>
        <v>Trương Quang Thanh</v>
      </c>
      <c r="N2295" s="92" t="s">
        <v>1837</v>
      </c>
      <c r="O2295" s="82"/>
    </row>
    <row r="2296" spans="1:15" hidden="1" x14ac:dyDescent="0.25">
      <c r="A2296" s="90" t="s">
        <v>15779</v>
      </c>
      <c r="B2296" s="89" t="s">
        <v>15778</v>
      </c>
      <c r="C2296" s="90" t="s">
        <v>15780</v>
      </c>
      <c r="D2296" s="90" t="s">
        <v>15781</v>
      </c>
      <c r="E2296" s="90" t="s">
        <v>6079</v>
      </c>
      <c r="F2296" s="90" t="s">
        <v>7401</v>
      </c>
      <c r="G2296" s="90" t="s">
        <v>7402</v>
      </c>
      <c r="H2296" s="91" t="s">
        <v>7403</v>
      </c>
      <c r="I2296" s="91" t="str">
        <f>+IFERROR(VLOOKUP($H2296,'[2]NHÂN VIÊN'!$B:$C,2,0),"")</f>
        <v>Hứa Thị Ngọc Thơ</v>
      </c>
      <c r="J2296" s="91" t="str">
        <f t="shared" si="39"/>
        <v>WI</v>
      </c>
      <c r="K2296" s="91" t="s">
        <v>625</v>
      </c>
      <c r="L2296" s="91" t="s">
        <v>15295</v>
      </c>
      <c r="M2296" s="91" t="str">
        <f>+IFERROR(VLOOKUP($K2296,'[2]NHÂN VIÊN'!$H:$I,2,0),"")</f>
        <v>Trương Quang Thanh</v>
      </c>
      <c r="N2296" s="92" t="s">
        <v>1837</v>
      </c>
      <c r="O2296" s="82"/>
    </row>
    <row r="2297" spans="1:15" hidden="1" x14ac:dyDescent="0.25">
      <c r="A2297" s="90" t="s">
        <v>7239</v>
      </c>
      <c r="B2297" s="89" t="s">
        <v>15782</v>
      </c>
      <c r="C2297" s="90" t="s">
        <v>15783</v>
      </c>
      <c r="D2297" s="90" t="s">
        <v>15784</v>
      </c>
      <c r="E2297" s="90" t="s">
        <v>6079</v>
      </c>
      <c r="F2297" s="90" t="s">
        <v>7401</v>
      </c>
      <c r="G2297" s="90" t="s">
        <v>7402</v>
      </c>
      <c r="H2297" s="91" t="s">
        <v>7403</v>
      </c>
      <c r="I2297" s="91" t="str">
        <f>+IFERROR(VLOOKUP($H2297,'[2]NHÂN VIÊN'!$B:$C,2,0),"")</f>
        <v>Hứa Thị Ngọc Thơ</v>
      </c>
      <c r="J2297" s="91" t="str">
        <f t="shared" si="39"/>
        <v>WI</v>
      </c>
      <c r="K2297" s="91" t="s">
        <v>625</v>
      </c>
      <c r="L2297" s="91" t="s">
        <v>15275</v>
      </c>
      <c r="M2297" s="91" t="str">
        <f>+IFERROR(VLOOKUP($K2297,'[2]NHÂN VIÊN'!$H:$I,2,0),"")</f>
        <v>Trương Quang Thanh</v>
      </c>
      <c r="N2297" s="92" t="s">
        <v>1837</v>
      </c>
      <c r="O2297" s="82"/>
    </row>
    <row r="2298" spans="1:15" hidden="1" x14ac:dyDescent="0.25">
      <c r="A2298" s="90" t="s">
        <v>7269</v>
      </c>
      <c r="B2298" s="89" t="s">
        <v>15785</v>
      </c>
      <c r="C2298" s="90" t="s">
        <v>15786</v>
      </c>
      <c r="D2298" s="90" t="s">
        <v>15787</v>
      </c>
      <c r="E2298" s="90" t="s">
        <v>6079</v>
      </c>
      <c r="F2298" s="90" t="s">
        <v>7527</v>
      </c>
      <c r="G2298" s="90" t="s">
        <v>7402</v>
      </c>
      <c r="H2298" s="91" t="s">
        <v>7411</v>
      </c>
      <c r="I2298" s="91" t="str">
        <f>+IFERROR(VLOOKUP($H2298,'[2]NHÂN VIÊN'!$B:$C,2,0),"")</f>
        <v>Nguyễn Văn Vinh</v>
      </c>
      <c r="J2298" s="91" t="str">
        <f t="shared" si="39"/>
        <v>WI</v>
      </c>
      <c r="K2298" s="91" t="s">
        <v>625</v>
      </c>
      <c r="L2298" s="91" t="s">
        <v>15275</v>
      </c>
      <c r="M2298" s="91" t="str">
        <f>+IFERROR(VLOOKUP($K2298,'[2]NHÂN VIÊN'!$H:$I,2,0),"")</f>
        <v>Trương Quang Thanh</v>
      </c>
      <c r="N2298" s="92" t="s">
        <v>1837</v>
      </c>
      <c r="O2298" s="82"/>
    </row>
    <row r="2299" spans="1:15" hidden="1" x14ac:dyDescent="0.25">
      <c r="A2299" s="90" t="s">
        <v>15789</v>
      </c>
      <c r="B2299" s="89" t="s">
        <v>15788</v>
      </c>
      <c r="C2299" s="90" t="s">
        <v>15790</v>
      </c>
      <c r="D2299" s="90" t="s">
        <v>15791</v>
      </c>
      <c r="E2299" s="90" t="s">
        <v>6079</v>
      </c>
      <c r="F2299" s="90" t="s">
        <v>7519</v>
      </c>
      <c r="G2299" s="90" t="s">
        <v>7402</v>
      </c>
      <c r="H2299" s="91" t="s">
        <v>7418</v>
      </c>
      <c r="I2299" s="91" t="str">
        <f>+IFERROR(VLOOKUP($H2299,'[2]NHÂN VIÊN'!$B:$C,2,0),"")</f>
        <v>Trần Hạo Nhị</v>
      </c>
      <c r="J2299" s="91" t="str">
        <f t="shared" si="39"/>
        <v>WI</v>
      </c>
      <c r="K2299" s="91" t="s">
        <v>625</v>
      </c>
      <c r="L2299" s="91" t="s">
        <v>15426</v>
      </c>
      <c r="M2299" s="91" t="str">
        <f>+IFERROR(VLOOKUP($K2299,'[2]NHÂN VIÊN'!$H:$I,2,0),"")</f>
        <v>Trương Quang Thanh</v>
      </c>
      <c r="N2299" s="92" t="s">
        <v>1837</v>
      </c>
      <c r="O2299" s="82"/>
    </row>
    <row r="2300" spans="1:15" hidden="1" x14ac:dyDescent="0.25">
      <c r="A2300" s="90" t="s">
        <v>15793</v>
      </c>
      <c r="B2300" s="89" t="s">
        <v>15792</v>
      </c>
      <c r="C2300" s="90" t="s">
        <v>15794</v>
      </c>
      <c r="D2300" s="90" t="s">
        <v>15795</v>
      </c>
      <c r="E2300" s="90" t="s">
        <v>6079</v>
      </c>
      <c r="F2300" s="90" t="s">
        <v>7903</v>
      </c>
      <c r="G2300" s="90" t="s">
        <v>7402</v>
      </c>
      <c r="H2300" s="91" t="s">
        <v>7436</v>
      </c>
      <c r="I2300" s="91" t="str">
        <f>+IFERROR(VLOOKUP($H2300,'[2]NHÂN VIÊN'!$B:$C,2,0),"")</f>
        <v>Nguyễn Quốc Thái</v>
      </c>
      <c r="J2300" s="91" t="str">
        <f t="shared" si="39"/>
        <v>WI</v>
      </c>
      <c r="K2300" s="91" t="s">
        <v>625</v>
      </c>
      <c r="L2300" s="91" t="s">
        <v>15275</v>
      </c>
      <c r="M2300" s="91" t="str">
        <f>+IFERROR(VLOOKUP($K2300,'[2]NHÂN VIÊN'!$H:$I,2,0),"")</f>
        <v>Trương Quang Thanh</v>
      </c>
      <c r="N2300" s="92" t="s">
        <v>1837</v>
      </c>
      <c r="O2300" s="82"/>
    </row>
    <row r="2301" spans="1:15" hidden="1" x14ac:dyDescent="0.25">
      <c r="A2301" s="90" t="s">
        <v>15797</v>
      </c>
      <c r="B2301" s="89" t="s">
        <v>15796</v>
      </c>
      <c r="C2301" s="90" t="s">
        <v>15798</v>
      </c>
      <c r="D2301" s="90" t="s">
        <v>15799</v>
      </c>
      <c r="E2301" s="90" t="s">
        <v>6079</v>
      </c>
      <c r="F2301" s="90" t="s">
        <v>7417</v>
      </c>
      <c r="G2301" s="90" t="s">
        <v>7402</v>
      </c>
      <c r="H2301" s="91" t="s">
        <v>7418</v>
      </c>
      <c r="I2301" s="91" t="str">
        <f>+IFERROR(VLOOKUP($H2301,'[2]NHÂN VIÊN'!$B:$C,2,0),"")</f>
        <v>Trần Hạo Nhị</v>
      </c>
      <c r="J2301" s="91" t="str">
        <f t="shared" si="39"/>
        <v>WI</v>
      </c>
      <c r="K2301" s="91" t="s">
        <v>625</v>
      </c>
      <c r="L2301" s="91" t="s">
        <v>15275</v>
      </c>
      <c r="M2301" s="91" t="str">
        <f>+IFERROR(VLOOKUP($K2301,'[2]NHÂN VIÊN'!$H:$I,2,0),"")</f>
        <v>Trương Quang Thanh</v>
      </c>
      <c r="N2301" s="92" t="s">
        <v>1837</v>
      </c>
      <c r="O2301" s="82"/>
    </row>
    <row r="2302" spans="1:15" hidden="1" x14ac:dyDescent="0.25">
      <c r="A2302" s="90" t="s">
        <v>7270</v>
      </c>
      <c r="B2302" s="89" t="s">
        <v>15800</v>
      </c>
      <c r="C2302" s="90" t="s">
        <v>15801</v>
      </c>
      <c r="D2302" s="90" t="s">
        <v>15802</v>
      </c>
      <c r="E2302" s="90" t="s">
        <v>6079</v>
      </c>
      <c r="F2302" s="90" t="s">
        <v>7527</v>
      </c>
      <c r="G2302" s="90" t="s">
        <v>7402</v>
      </c>
      <c r="H2302" s="91" t="s">
        <v>7411</v>
      </c>
      <c r="I2302" s="91" t="str">
        <f>+IFERROR(VLOOKUP($H2302,'[2]NHÂN VIÊN'!$B:$C,2,0),"")</f>
        <v>Nguyễn Văn Vinh</v>
      </c>
      <c r="J2302" s="91" t="str">
        <f t="shared" si="39"/>
        <v>WI</v>
      </c>
      <c r="K2302" s="91" t="s">
        <v>625</v>
      </c>
      <c r="L2302" s="91" t="s">
        <v>15275</v>
      </c>
      <c r="M2302" s="91" t="str">
        <f>+IFERROR(VLOOKUP($K2302,'[2]NHÂN VIÊN'!$H:$I,2,0),"")</f>
        <v>Trương Quang Thanh</v>
      </c>
      <c r="N2302" s="92" t="s">
        <v>1837</v>
      </c>
      <c r="O2302" s="82"/>
    </row>
    <row r="2303" spans="1:15" hidden="1" x14ac:dyDescent="0.25">
      <c r="A2303" s="90" t="s">
        <v>7344</v>
      </c>
      <c r="B2303" s="89" t="s">
        <v>15803</v>
      </c>
      <c r="C2303" s="90" t="s">
        <v>15804</v>
      </c>
      <c r="D2303" s="90" t="s">
        <v>15805</v>
      </c>
      <c r="E2303" s="90" t="s">
        <v>6079</v>
      </c>
      <c r="F2303" s="90" t="s">
        <v>7417</v>
      </c>
      <c r="G2303" s="90" t="s">
        <v>7402</v>
      </c>
      <c r="H2303" s="91" t="s">
        <v>7418</v>
      </c>
      <c r="I2303" s="91" t="str">
        <f>+IFERROR(VLOOKUP($H2303,'[2]NHÂN VIÊN'!$B:$C,2,0),"")</f>
        <v>Trần Hạo Nhị</v>
      </c>
      <c r="J2303" s="91" t="str">
        <f t="shared" si="39"/>
        <v>WI</v>
      </c>
      <c r="K2303" s="91" t="s">
        <v>625</v>
      </c>
      <c r="L2303" s="91" t="s">
        <v>15295</v>
      </c>
      <c r="M2303" s="91" t="str">
        <f>+IFERROR(VLOOKUP($K2303,'[2]NHÂN VIÊN'!$H:$I,2,0),"")</f>
        <v>Trương Quang Thanh</v>
      </c>
      <c r="N2303" s="92" t="s">
        <v>1837</v>
      </c>
      <c r="O2303" s="82"/>
    </row>
    <row r="2304" spans="1:15" hidden="1" x14ac:dyDescent="0.25">
      <c r="A2304" s="90" t="s">
        <v>15807</v>
      </c>
      <c r="B2304" s="89" t="s">
        <v>15806</v>
      </c>
      <c r="C2304" s="90" t="s">
        <v>15808</v>
      </c>
      <c r="D2304" s="90" t="s">
        <v>15809</v>
      </c>
      <c r="E2304" s="90" t="s">
        <v>6079</v>
      </c>
      <c r="F2304" s="90" t="s">
        <v>7417</v>
      </c>
      <c r="G2304" s="90" t="s">
        <v>7402</v>
      </c>
      <c r="H2304" s="91" t="s">
        <v>7418</v>
      </c>
      <c r="I2304" s="91" t="str">
        <f>+IFERROR(VLOOKUP($H2304,'[2]NHÂN VIÊN'!$B:$C,2,0),"")</f>
        <v>Trần Hạo Nhị</v>
      </c>
      <c r="J2304" s="91" t="str">
        <f t="shared" si="39"/>
        <v>WI</v>
      </c>
      <c r="K2304" s="91" t="s">
        <v>625</v>
      </c>
      <c r="L2304" s="91" t="s">
        <v>15275</v>
      </c>
      <c r="M2304" s="91" t="str">
        <f>+IFERROR(VLOOKUP($K2304,'[2]NHÂN VIÊN'!$H:$I,2,0),"")</f>
        <v>Trương Quang Thanh</v>
      </c>
      <c r="N2304" s="92" t="s">
        <v>1837</v>
      </c>
      <c r="O2304" s="82"/>
    </row>
    <row r="2305" spans="1:15" hidden="1" x14ac:dyDescent="0.25">
      <c r="A2305" s="90" t="s">
        <v>15811</v>
      </c>
      <c r="B2305" s="89" t="s">
        <v>15810</v>
      </c>
      <c r="C2305" s="90" t="s">
        <v>15812</v>
      </c>
      <c r="D2305" s="90" t="s">
        <v>15813</v>
      </c>
      <c r="E2305" s="90" t="s">
        <v>6079</v>
      </c>
      <c r="F2305" s="90" t="s">
        <v>7490</v>
      </c>
      <c r="G2305" s="90" t="s">
        <v>7402</v>
      </c>
      <c r="H2305" s="91" t="s">
        <v>7418</v>
      </c>
      <c r="I2305" s="91" t="str">
        <f>+IFERROR(VLOOKUP($H2305,'[2]NHÂN VIÊN'!$B:$C,2,0),"")</f>
        <v>Trần Hạo Nhị</v>
      </c>
      <c r="J2305" s="91" t="str">
        <f t="shared" si="39"/>
        <v>WI</v>
      </c>
      <c r="K2305" s="91" t="s">
        <v>625</v>
      </c>
      <c r="L2305" s="91" t="s">
        <v>15275</v>
      </c>
      <c r="M2305" s="91" t="str">
        <f>+IFERROR(VLOOKUP($K2305,'[2]NHÂN VIÊN'!$H:$I,2,0),"")</f>
        <v>Trương Quang Thanh</v>
      </c>
      <c r="N2305" s="92" t="s">
        <v>1837</v>
      </c>
      <c r="O2305" s="82"/>
    </row>
    <row r="2306" spans="1:15" hidden="1" x14ac:dyDescent="0.25">
      <c r="A2306" s="90" t="s">
        <v>15815</v>
      </c>
      <c r="B2306" s="89" t="s">
        <v>15814</v>
      </c>
      <c r="C2306" s="90" t="s">
        <v>15816</v>
      </c>
      <c r="D2306" s="90" t="s">
        <v>15817</v>
      </c>
      <c r="E2306" s="90" t="s">
        <v>6079</v>
      </c>
      <c r="F2306" s="90" t="s">
        <v>7435</v>
      </c>
      <c r="G2306" s="90" t="s">
        <v>7402</v>
      </c>
      <c r="H2306" s="91" t="s">
        <v>7436</v>
      </c>
      <c r="I2306" s="91" t="str">
        <f>+IFERROR(VLOOKUP($H2306,'[2]NHÂN VIÊN'!$B:$C,2,0),"")</f>
        <v>Nguyễn Quốc Thái</v>
      </c>
      <c r="J2306" s="91" t="str">
        <f t="shared" si="39"/>
        <v>WI</v>
      </c>
      <c r="K2306" s="91" t="s">
        <v>625</v>
      </c>
      <c r="L2306" s="91" t="s">
        <v>15426</v>
      </c>
      <c r="M2306" s="91" t="str">
        <f>+IFERROR(VLOOKUP($K2306,'[2]NHÂN VIÊN'!$H:$I,2,0),"")</f>
        <v>Trương Quang Thanh</v>
      </c>
      <c r="N2306" s="92" t="s">
        <v>1837</v>
      </c>
      <c r="O2306" s="82"/>
    </row>
    <row r="2307" spans="1:15" hidden="1" x14ac:dyDescent="0.25">
      <c r="A2307" s="90" t="s">
        <v>7271</v>
      </c>
      <c r="B2307" s="89" t="s">
        <v>15818</v>
      </c>
      <c r="C2307" s="90" t="s">
        <v>15819</v>
      </c>
      <c r="D2307" s="90" t="s">
        <v>15820</v>
      </c>
      <c r="E2307" s="90" t="s">
        <v>6079</v>
      </c>
      <c r="F2307" s="90" t="s">
        <v>7417</v>
      </c>
      <c r="G2307" s="90" t="s">
        <v>7402</v>
      </c>
      <c r="H2307" s="91" t="s">
        <v>7418</v>
      </c>
      <c r="I2307" s="91" t="str">
        <f>+IFERROR(VLOOKUP($H2307,'[2]NHÂN VIÊN'!$B:$C,2,0),"")</f>
        <v>Trần Hạo Nhị</v>
      </c>
      <c r="J2307" s="91" t="str">
        <f t="shared" si="39"/>
        <v>WI</v>
      </c>
      <c r="K2307" s="91" t="s">
        <v>625</v>
      </c>
      <c r="L2307" s="91" t="s">
        <v>15275</v>
      </c>
      <c r="M2307" s="91" t="str">
        <f>+IFERROR(VLOOKUP($K2307,'[2]NHÂN VIÊN'!$H:$I,2,0),"")</f>
        <v>Trương Quang Thanh</v>
      </c>
      <c r="N2307" s="92" t="s">
        <v>1837</v>
      </c>
      <c r="O2307" s="82"/>
    </row>
    <row r="2308" spans="1:15" hidden="1" x14ac:dyDescent="0.25">
      <c r="A2308" s="90" t="s">
        <v>15822</v>
      </c>
      <c r="B2308" s="89" t="s">
        <v>15821</v>
      </c>
      <c r="C2308" s="90" t="s">
        <v>15823</v>
      </c>
      <c r="D2308" s="90" t="s">
        <v>15824</v>
      </c>
      <c r="E2308" s="90" t="s">
        <v>6079</v>
      </c>
      <c r="F2308" s="90" t="s">
        <v>7519</v>
      </c>
      <c r="G2308" s="90" t="s">
        <v>7402</v>
      </c>
      <c r="H2308" s="91" t="s">
        <v>7418</v>
      </c>
      <c r="I2308" s="91" t="str">
        <f>+IFERROR(VLOOKUP($H2308,'[2]NHÂN VIÊN'!$B:$C,2,0),"")</f>
        <v>Trần Hạo Nhị</v>
      </c>
      <c r="J2308" s="91" t="str">
        <f t="shared" si="39"/>
        <v>WI</v>
      </c>
      <c r="K2308" s="91" t="s">
        <v>625</v>
      </c>
      <c r="L2308" s="91" t="s">
        <v>15426</v>
      </c>
      <c r="M2308" s="91" t="str">
        <f>+IFERROR(VLOOKUP($K2308,'[2]NHÂN VIÊN'!$H:$I,2,0),"")</f>
        <v>Trương Quang Thanh</v>
      </c>
      <c r="N2308" s="92" t="s">
        <v>1837</v>
      </c>
      <c r="O2308" s="82"/>
    </row>
    <row r="2309" spans="1:15" hidden="1" x14ac:dyDescent="0.25">
      <c r="A2309" s="90" t="s">
        <v>15826</v>
      </c>
      <c r="B2309" s="89" t="s">
        <v>15825</v>
      </c>
      <c r="C2309" s="90" t="s">
        <v>15827</v>
      </c>
      <c r="D2309" s="90" t="s">
        <v>15828</v>
      </c>
      <c r="E2309" s="90" t="s">
        <v>6079</v>
      </c>
      <c r="F2309" s="90" t="s">
        <v>7903</v>
      </c>
      <c r="G2309" s="90" t="s">
        <v>7402</v>
      </c>
      <c r="H2309" s="91" t="s">
        <v>7436</v>
      </c>
      <c r="I2309" s="91" t="str">
        <f>+IFERROR(VLOOKUP($H2309,'[2]NHÂN VIÊN'!$B:$C,2,0),"")</f>
        <v>Nguyễn Quốc Thái</v>
      </c>
      <c r="J2309" s="91" t="str">
        <f t="shared" si="39"/>
        <v>WI</v>
      </c>
      <c r="K2309" s="91" t="s">
        <v>625</v>
      </c>
      <c r="L2309" s="91" t="s">
        <v>15295</v>
      </c>
      <c r="M2309" s="91" t="str">
        <f>+IFERROR(VLOOKUP($K2309,'[2]NHÂN VIÊN'!$H:$I,2,0),"")</f>
        <v>Trương Quang Thanh</v>
      </c>
      <c r="N2309" s="92" t="s">
        <v>1837</v>
      </c>
      <c r="O2309" s="82"/>
    </row>
    <row r="2310" spans="1:15" hidden="1" x14ac:dyDescent="0.25">
      <c r="A2310" s="90" t="s">
        <v>15830</v>
      </c>
      <c r="B2310" s="89" t="s">
        <v>15829</v>
      </c>
      <c r="C2310" s="90" t="s">
        <v>15831</v>
      </c>
      <c r="D2310" s="90" t="s">
        <v>15832</v>
      </c>
      <c r="E2310" s="90" t="s">
        <v>6079</v>
      </c>
      <c r="F2310" s="90" t="s">
        <v>9474</v>
      </c>
      <c r="G2310" s="90" t="s">
        <v>7402</v>
      </c>
      <c r="H2310" s="91" t="s">
        <v>7411</v>
      </c>
      <c r="I2310" s="91" t="str">
        <f>+IFERROR(VLOOKUP($H2310,'[2]NHÂN VIÊN'!$B:$C,2,0),"")</f>
        <v>Nguyễn Văn Vinh</v>
      </c>
      <c r="J2310" s="91" t="str">
        <f t="shared" si="39"/>
        <v>WI</v>
      </c>
      <c r="K2310" s="91" t="s">
        <v>625</v>
      </c>
      <c r="L2310" s="91" t="s">
        <v>15275</v>
      </c>
      <c r="M2310" s="91" t="str">
        <f>+IFERROR(VLOOKUP($K2310,'[2]NHÂN VIÊN'!$H:$I,2,0),"")</f>
        <v>Trương Quang Thanh</v>
      </c>
      <c r="N2310" s="92" t="s">
        <v>1837</v>
      </c>
      <c r="O2310" s="82"/>
    </row>
    <row r="2311" spans="1:15" hidden="1" x14ac:dyDescent="0.25">
      <c r="A2311" s="90" t="s">
        <v>15834</v>
      </c>
      <c r="B2311" s="89" t="s">
        <v>15833</v>
      </c>
      <c r="C2311" s="90" t="s">
        <v>15835</v>
      </c>
      <c r="D2311" s="90" t="s">
        <v>15836</v>
      </c>
      <c r="E2311" s="90" t="s">
        <v>6079</v>
      </c>
      <c r="F2311" s="90" t="s">
        <v>7490</v>
      </c>
      <c r="G2311" s="90" t="s">
        <v>7402</v>
      </c>
      <c r="H2311" s="91" t="s">
        <v>7418</v>
      </c>
      <c r="I2311" s="91" t="str">
        <f>+IFERROR(VLOOKUP($H2311,'[2]NHÂN VIÊN'!$B:$C,2,0),"")</f>
        <v>Trần Hạo Nhị</v>
      </c>
      <c r="J2311" s="91" t="str">
        <f t="shared" si="39"/>
        <v>WI</v>
      </c>
      <c r="K2311" s="91" t="s">
        <v>625</v>
      </c>
      <c r="L2311" s="91" t="s">
        <v>15275</v>
      </c>
      <c r="M2311" s="91" t="str">
        <f>+IFERROR(VLOOKUP($K2311,'[2]NHÂN VIÊN'!$H:$I,2,0),"")</f>
        <v>Trương Quang Thanh</v>
      </c>
      <c r="N2311" s="92" t="s">
        <v>1837</v>
      </c>
      <c r="O2311" s="82"/>
    </row>
    <row r="2312" spans="1:15" hidden="1" x14ac:dyDescent="0.25">
      <c r="A2312" s="90" t="s">
        <v>15838</v>
      </c>
      <c r="B2312" s="89" t="s">
        <v>15837</v>
      </c>
      <c r="C2312" s="90" t="s">
        <v>15839</v>
      </c>
      <c r="D2312" s="90" t="s">
        <v>15840</v>
      </c>
      <c r="E2312" s="90" t="s">
        <v>6079</v>
      </c>
      <c r="F2312" s="90" t="s">
        <v>7485</v>
      </c>
      <c r="G2312" s="90" t="s">
        <v>7402</v>
      </c>
      <c r="H2312" s="91" t="s">
        <v>7411</v>
      </c>
      <c r="I2312" s="91" t="str">
        <f>+IFERROR(VLOOKUP($H2312,'[2]NHÂN VIÊN'!$B:$C,2,0),"")</f>
        <v>Nguyễn Văn Vinh</v>
      </c>
      <c r="J2312" s="91" t="str">
        <f t="shared" si="39"/>
        <v>WI</v>
      </c>
      <c r="K2312" s="91" t="s">
        <v>625</v>
      </c>
      <c r="L2312" s="91" t="s">
        <v>15295</v>
      </c>
      <c r="M2312" s="91" t="str">
        <f>+IFERROR(VLOOKUP($K2312,'[2]NHÂN VIÊN'!$H:$I,2,0),"")</f>
        <v>Trương Quang Thanh</v>
      </c>
      <c r="N2312" s="92" t="s">
        <v>1837</v>
      </c>
      <c r="O2312" s="82"/>
    </row>
    <row r="2313" spans="1:15" hidden="1" x14ac:dyDescent="0.25">
      <c r="A2313" s="90" t="s">
        <v>15842</v>
      </c>
      <c r="B2313" s="89" t="s">
        <v>15841</v>
      </c>
      <c r="C2313" s="90" t="s">
        <v>15843</v>
      </c>
      <c r="D2313" s="90" t="s">
        <v>15844</v>
      </c>
      <c r="E2313" s="90" t="s">
        <v>6079</v>
      </c>
      <c r="F2313" s="90" t="s">
        <v>7519</v>
      </c>
      <c r="G2313" s="90" t="s">
        <v>7402</v>
      </c>
      <c r="H2313" s="91" t="s">
        <v>7418</v>
      </c>
      <c r="I2313" s="91" t="str">
        <f>+IFERROR(VLOOKUP($H2313,'[2]NHÂN VIÊN'!$B:$C,2,0),"")</f>
        <v>Trần Hạo Nhị</v>
      </c>
      <c r="J2313" s="91" t="str">
        <f t="shared" si="39"/>
        <v>WI</v>
      </c>
      <c r="K2313" s="91" t="s">
        <v>625</v>
      </c>
      <c r="L2313" s="91" t="s">
        <v>15426</v>
      </c>
      <c r="M2313" s="91" t="str">
        <f>+IFERROR(VLOOKUP($K2313,'[2]NHÂN VIÊN'!$H:$I,2,0),"")</f>
        <v>Trương Quang Thanh</v>
      </c>
      <c r="N2313" s="92" t="s">
        <v>1837</v>
      </c>
      <c r="O2313" s="82"/>
    </row>
    <row r="2314" spans="1:15" hidden="1" x14ac:dyDescent="0.25">
      <c r="A2314" s="90" t="s">
        <v>7232</v>
      </c>
      <c r="B2314" s="89" t="s">
        <v>15845</v>
      </c>
      <c r="C2314" s="90" t="s">
        <v>15846</v>
      </c>
      <c r="D2314" s="90" t="s">
        <v>15847</v>
      </c>
      <c r="E2314" s="90" t="s">
        <v>6079</v>
      </c>
      <c r="F2314" s="90" t="s">
        <v>9474</v>
      </c>
      <c r="G2314" s="90" t="s">
        <v>7402</v>
      </c>
      <c r="H2314" s="91" t="s">
        <v>7411</v>
      </c>
      <c r="I2314" s="91" t="str">
        <f>+IFERROR(VLOOKUP($H2314,'[2]NHÂN VIÊN'!$B:$C,2,0),"")</f>
        <v>Nguyễn Văn Vinh</v>
      </c>
      <c r="J2314" s="91" t="str">
        <f t="shared" si="39"/>
        <v>WI</v>
      </c>
      <c r="K2314" s="91" t="s">
        <v>625</v>
      </c>
      <c r="L2314" s="91" t="s">
        <v>15275</v>
      </c>
      <c r="M2314" s="91" t="str">
        <f>+IFERROR(VLOOKUP($K2314,'[2]NHÂN VIÊN'!$H:$I,2,0),"")</f>
        <v>Trương Quang Thanh</v>
      </c>
      <c r="N2314" s="92" t="s">
        <v>1837</v>
      </c>
      <c r="O2314" s="82"/>
    </row>
    <row r="2315" spans="1:15" hidden="1" x14ac:dyDescent="0.25">
      <c r="A2315" s="90" t="s">
        <v>15849</v>
      </c>
      <c r="B2315" s="89" t="s">
        <v>15848</v>
      </c>
      <c r="C2315" s="90" t="s">
        <v>15850</v>
      </c>
      <c r="D2315" s="90" t="s">
        <v>15851</v>
      </c>
      <c r="E2315" s="90" t="s">
        <v>6079</v>
      </c>
      <c r="F2315" s="90" t="s">
        <v>7490</v>
      </c>
      <c r="G2315" s="90" t="s">
        <v>7402</v>
      </c>
      <c r="H2315" s="91" t="s">
        <v>7418</v>
      </c>
      <c r="I2315" s="91" t="str">
        <f>+IFERROR(VLOOKUP($H2315,'[2]NHÂN VIÊN'!$B:$C,2,0),"")</f>
        <v>Trần Hạo Nhị</v>
      </c>
      <c r="J2315" s="91" t="str">
        <f t="shared" si="39"/>
        <v>WI</v>
      </c>
      <c r="K2315" s="91" t="s">
        <v>625</v>
      </c>
      <c r="L2315" s="91" t="s">
        <v>15275</v>
      </c>
      <c r="M2315" s="91" t="str">
        <f>+IFERROR(VLOOKUP($K2315,'[2]NHÂN VIÊN'!$H:$I,2,0),"")</f>
        <v>Trương Quang Thanh</v>
      </c>
      <c r="N2315" s="92" t="s">
        <v>1837</v>
      </c>
      <c r="O2315" s="82"/>
    </row>
    <row r="2316" spans="1:15" hidden="1" x14ac:dyDescent="0.25">
      <c r="A2316" s="90" t="s">
        <v>15853</v>
      </c>
      <c r="B2316" s="89" t="s">
        <v>15852</v>
      </c>
      <c r="C2316" s="90" t="s">
        <v>15854</v>
      </c>
      <c r="D2316" s="90" t="s">
        <v>15855</v>
      </c>
      <c r="E2316" s="90" t="s">
        <v>6079</v>
      </c>
      <c r="F2316" s="90" t="s">
        <v>7527</v>
      </c>
      <c r="G2316" s="90" t="s">
        <v>7402</v>
      </c>
      <c r="H2316" s="91" t="s">
        <v>7411</v>
      </c>
      <c r="I2316" s="91" t="str">
        <f>+IFERROR(VLOOKUP($H2316,'[2]NHÂN VIÊN'!$B:$C,2,0),"")</f>
        <v>Nguyễn Văn Vinh</v>
      </c>
      <c r="J2316" s="91" t="str">
        <f t="shared" si="39"/>
        <v>WI</v>
      </c>
      <c r="K2316" s="91" t="s">
        <v>625</v>
      </c>
      <c r="L2316" s="91" t="s">
        <v>15295</v>
      </c>
      <c r="M2316" s="91" t="str">
        <f>+IFERROR(VLOOKUP($K2316,'[2]NHÂN VIÊN'!$H:$I,2,0),"")</f>
        <v>Trương Quang Thanh</v>
      </c>
      <c r="N2316" s="92" t="s">
        <v>1837</v>
      </c>
      <c r="O2316" s="82"/>
    </row>
    <row r="2317" spans="1:15" hidden="1" x14ac:dyDescent="0.25">
      <c r="A2317" s="90" t="s">
        <v>15857</v>
      </c>
      <c r="B2317" s="89" t="s">
        <v>15856</v>
      </c>
      <c r="C2317" s="90" t="s">
        <v>15858</v>
      </c>
      <c r="D2317" s="90" t="s">
        <v>15859</v>
      </c>
      <c r="E2317" s="90" t="s">
        <v>6079</v>
      </c>
      <c r="F2317" s="90" t="s">
        <v>7519</v>
      </c>
      <c r="G2317" s="90" t="s">
        <v>7402</v>
      </c>
      <c r="H2317" s="91" t="s">
        <v>7418</v>
      </c>
      <c r="I2317" s="91" t="str">
        <f>+IFERROR(VLOOKUP($H2317,'[2]NHÂN VIÊN'!$B:$C,2,0),"")</f>
        <v>Trần Hạo Nhị</v>
      </c>
      <c r="J2317" s="91" t="str">
        <f t="shared" ref="J2317:J2380" si="40">+LEFT($B2317,2)</f>
        <v>WI</v>
      </c>
      <c r="K2317" s="91" t="s">
        <v>625</v>
      </c>
      <c r="L2317" s="91" t="s">
        <v>15426</v>
      </c>
      <c r="M2317" s="91" t="str">
        <f>+IFERROR(VLOOKUP($K2317,'[2]NHÂN VIÊN'!$H:$I,2,0),"")</f>
        <v>Trương Quang Thanh</v>
      </c>
      <c r="N2317" s="92" t="s">
        <v>1837</v>
      </c>
      <c r="O2317" s="82"/>
    </row>
    <row r="2318" spans="1:15" hidden="1" x14ac:dyDescent="0.25">
      <c r="A2318" s="90" t="s">
        <v>15861</v>
      </c>
      <c r="B2318" s="89" t="s">
        <v>15860</v>
      </c>
      <c r="C2318" s="90" t="s">
        <v>15862</v>
      </c>
      <c r="D2318" s="90" t="s">
        <v>15863</v>
      </c>
      <c r="E2318" s="90" t="s">
        <v>6079</v>
      </c>
      <c r="F2318" s="90" t="s">
        <v>7690</v>
      </c>
      <c r="G2318" s="90" t="s">
        <v>7402</v>
      </c>
      <c r="H2318" s="91" t="s">
        <v>7418</v>
      </c>
      <c r="I2318" s="91" t="str">
        <f>+IFERROR(VLOOKUP($H2318,'[2]NHÂN VIÊN'!$B:$C,2,0),"")</f>
        <v>Trần Hạo Nhị</v>
      </c>
      <c r="J2318" s="91" t="str">
        <f t="shared" si="40"/>
        <v>WI</v>
      </c>
      <c r="K2318" s="91" t="s">
        <v>625</v>
      </c>
      <c r="L2318" s="91" t="s">
        <v>15426</v>
      </c>
      <c r="M2318" s="91" t="str">
        <f>+IFERROR(VLOOKUP($K2318,'[2]NHÂN VIÊN'!$H:$I,2,0),"")</f>
        <v>Trương Quang Thanh</v>
      </c>
      <c r="N2318" s="92" t="s">
        <v>1837</v>
      </c>
      <c r="O2318" s="82"/>
    </row>
    <row r="2319" spans="1:15" hidden="1" x14ac:dyDescent="0.25">
      <c r="A2319" s="90" t="s">
        <v>15865</v>
      </c>
      <c r="B2319" s="89" t="s">
        <v>15864</v>
      </c>
      <c r="C2319" s="90" t="s">
        <v>15866</v>
      </c>
      <c r="D2319" s="90" t="s">
        <v>15867</v>
      </c>
      <c r="E2319" s="90" t="s">
        <v>6079</v>
      </c>
      <c r="F2319" s="90" t="s">
        <v>7519</v>
      </c>
      <c r="G2319" s="90" t="s">
        <v>7402</v>
      </c>
      <c r="H2319" s="91" t="s">
        <v>7418</v>
      </c>
      <c r="I2319" s="91" t="str">
        <f>+IFERROR(VLOOKUP($H2319,'[2]NHÂN VIÊN'!$B:$C,2,0),"")</f>
        <v>Trần Hạo Nhị</v>
      </c>
      <c r="J2319" s="91" t="str">
        <f t="shared" si="40"/>
        <v>WI</v>
      </c>
      <c r="K2319" s="91" t="s">
        <v>625</v>
      </c>
      <c r="L2319" s="91" t="s">
        <v>15426</v>
      </c>
      <c r="M2319" s="91" t="str">
        <f>+IFERROR(VLOOKUP($K2319,'[2]NHÂN VIÊN'!$H:$I,2,0),"")</f>
        <v>Trương Quang Thanh</v>
      </c>
      <c r="N2319" s="92" t="s">
        <v>1837</v>
      </c>
      <c r="O2319" s="82"/>
    </row>
    <row r="2320" spans="1:15" hidden="1" x14ac:dyDescent="0.25">
      <c r="A2320" s="90" t="s">
        <v>15869</v>
      </c>
      <c r="B2320" s="89" t="s">
        <v>15868</v>
      </c>
      <c r="C2320" s="90" t="s">
        <v>15870</v>
      </c>
      <c r="D2320" s="90" t="s">
        <v>15871</v>
      </c>
      <c r="E2320" s="90" t="s">
        <v>6079</v>
      </c>
      <c r="F2320" s="90" t="s">
        <v>7499</v>
      </c>
      <c r="G2320" s="90" t="s">
        <v>7402</v>
      </c>
      <c r="H2320" s="91" t="s">
        <v>7436</v>
      </c>
      <c r="I2320" s="91" t="str">
        <f>+IFERROR(VLOOKUP($H2320,'[2]NHÂN VIÊN'!$B:$C,2,0),"")</f>
        <v>Nguyễn Quốc Thái</v>
      </c>
      <c r="J2320" s="91" t="str">
        <f t="shared" si="40"/>
        <v>WI</v>
      </c>
      <c r="K2320" s="91" t="s">
        <v>625</v>
      </c>
      <c r="L2320" s="91" t="s">
        <v>15275</v>
      </c>
      <c r="M2320" s="91" t="str">
        <f>+IFERROR(VLOOKUP($K2320,'[2]NHÂN VIÊN'!$H:$I,2,0),"")</f>
        <v>Trương Quang Thanh</v>
      </c>
      <c r="N2320" s="92" t="s">
        <v>1837</v>
      </c>
      <c r="O2320" s="82"/>
    </row>
    <row r="2321" spans="1:15" hidden="1" x14ac:dyDescent="0.25">
      <c r="A2321" s="90" t="s">
        <v>15873</v>
      </c>
      <c r="B2321" s="89" t="s">
        <v>15872</v>
      </c>
      <c r="C2321" s="90" t="s">
        <v>15874</v>
      </c>
      <c r="D2321" s="90" t="s">
        <v>15875</v>
      </c>
      <c r="E2321" s="90" t="s">
        <v>6079</v>
      </c>
      <c r="F2321" s="90" t="s">
        <v>7435</v>
      </c>
      <c r="G2321" s="90" t="s">
        <v>7402</v>
      </c>
      <c r="H2321" s="91" t="s">
        <v>7436</v>
      </c>
      <c r="I2321" s="91" t="str">
        <f>+IFERROR(VLOOKUP($H2321,'[2]NHÂN VIÊN'!$B:$C,2,0),"")</f>
        <v>Nguyễn Quốc Thái</v>
      </c>
      <c r="J2321" s="91" t="str">
        <f t="shared" si="40"/>
        <v>WI</v>
      </c>
      <c r="K2321" s="91" t="s">
        <v>625</v>
      </c>
      <c r="L2321" s="91" t="s">
        <v>15426</v>
      </c>
      <c r="M2321" s="91" t="str">
        <f>+IFERROR(VLOOKUP($K2321,'[2]NHÂN VIÊN'!$H:$I,2,0),"")</f>
        <v>Trương Quang Thanh</v>
      </c>
      <c r="N2321" s="92" t="s">
        <v>1837</v>
      </c>
      <c r="O2321" s="82"/>
    </row>
    <row r="2322" spans="1:15" hidden="1" x14ac:dyDescent="0.25">
      <c r="A2322" s="90" t="s">
        <v>15877</v>
      </c>
      <c r="B2322" s="89" t="s">
        <v>15876</v>
      </c>
      <c r="C2322" s="90" t="s">
        <v>15878</v>
      </c>
      <c r="D2322" s="90" t="s">
        <v>15879</v>
      </c>
      <c r="E2322" s="90" t="s">
        <v>6079</v>
      </c>
      <c r="F2322" s="90" t="s">
        <v>7519</v>
      </c>
      <c r="G2322" s="90" t="s">
        <v>7402</v>
      </c>
      <c r="H2322" s="91" t="s">
        <v>7418</v>
      </c>
      <c r="I2322" s="91" t="str">
        <f>+IFERROR(VLOOKUP($H2322,'[2]NHÂN VIÊN'!$B:$C,2,0),"")</f>
        <v>Trần Hạo Nhị</v>
      </c>
      <c r="J2322" s="91" t="str">
        <f t="shared" si="40"/>
        <v>WI</v>
      </c>
      <c r="K2322" s="91" t="s">
        <v>625</v>
      </c>
      <c r="L2322" s="91" t="s">
        <v>15426</v>
      </c>
      <c r="M2322" s="91" t="str">
        <f>+IFERROR(VLOOKUP($K2322,'[2]NHÂN VIÊN'!$H:$I,2,0),"")</f>
        <v>Trương Quang Thanh</v>
      </c>
      <c r="N2322" s="92" t="s">
        <v>1837</v>
      </c>
      <c r="O2322" s="82"/>
    </row>
    <row r="2323" spans="1:15" hidden="1" x14ac:dyDescent="0.25">
      <c r="A2323" s="90" t="s">
        <v>7253</v>
      </c>
      <c r="B2323" s="89" t="s">
        <v>15880</v>
      </c>
      <c r="C2323" s="90" t="s">
        <v>15881</v>
      </c>
      <c r="D2323" s="90" t="s">
        <v>15882</v>
      </c>
      <c r="E2323" s="90" t="s">
        <v>6079</v>
      </c>
      <c r="F2323" s="90" t="s">
        <v>7938</v>
      </c>
      <c r="G2323" s="90" t="s">
        <v>7402</v>
      </c>
      <c r="H2323" s="91" t="s">
        <v>7436</v>
      </c>
      <c r="I2323" s="91" t="str">
        <f>+IFERROR(VLOOKUP($H2323,'[2]NHÂN VIÊN'!$B:$C,2,0),"")</f>
        <v>Nguyễn Quốc Thái</v>
      </c>
      <c r="J2323" s="91" t="str">
        <f t="shared" si="40"/>
        <v>WI</v>
      </c>
      <c r="K2323" s="91" t="s">
        <v>625</v>
      </c>
      <c r="L2323" s="91" t="s">
        <v>15275</v>
      </c>
      <c r="M2323" s="91" t="str">
        <f>+IFERROR(VLOOKUP($K2323,'[2]NHÂN VIÊN'!$H:$I,2,0),"")</f>
        <v>Trương Quang Thanh</v>
      </c>
      <c r="N2323" s="92" t="s">
        <v>1837</v>
      </c>
      <c r="O2323" s="82"/>
    </row>
    <row r="2324" spans="1:15" hidden="1" x14ac:dyDescent="0.25">
      <c r="A2324" s="90" t="s">
        <v>15884</v>
      </c>
      <c r="B2324" s="89" t="s">
        <v>15883</v>
      </c>
      <c r="C2324" s="90" t="s">
        <v>15885</v>
      </c>
      <c r="D2324" s="90" t="s">
        <v>15886</v>
      </c>
      <c r="E2324" s="90" t="s">
        <v>6079</v>
      </c>
      <c r="F2324" s="90" t="s">
        <v>7690</v>
      </c>
      <c r="G2324" s="90" t="s">
        <v>7402</v>
      </c>
      <c r="H2324" s="91" t="s">
        <v>7418</v>
      </c>
      <c r="I2324" s="91" t="str">
        <f>+IFERROR(VLOOKUP($H2324,'[2]NHÂN VIÊN'!$B:$C,2,0),"")</f>
        <v>Trần Hạo Nhị</v>
      </c>
      <c r="J2324" s="91" t="str">
        <f t="shared" si="40"/>
        <v>WI</v>
      </c>
      <c r="K2324" s="91" t="s">
        <v>625</v>
      </c>
      <c r="L2324" s="91" t="s">
        <v>15426</v>
      </c>
      <c r="M2324" s="91" t="str">
        <f>+IFERROR(VLOOKUP($K2324,'[2]NHÂN VIÊN'!$H:$I,2,0),"")</f>
        <v>Trương Quang Thanh</v>
      </c>
      <c r="N2324" s="92" t="s">
        <v>1837</v>
      </c>
      <c r="O2324" s="82"/>
    </row>
    <row r="2325" spans="1:15" hidden="1" x14ac:dyDescent="0.25">
      <c r="A2325" s="90" t="s">
        <v>7272</v>
      </c>
      <c r="B2325" s="89" t="s">
        <v>15887</v>
      </c>
      <c r="C2325" s="90" t="s">
        <v>15888</v>
      </c>
      <c r="D2325" s="90" t="s">
        <v>15889</v>
      </c>
      <c r="E2325" s="90" t="s">
        <v>6079</v>
      </c>
      <c r="F2325" s="90" t="s">
        <v>7435</v>
      </c>
      <c r="G2325" s="90" t="s">
        <v>7402</v>
      </c>
      <c r="H2325" s="91" t="s">
        <v>7436</v>
      </c>
      <c r="I2325" s="91" t="str">
        <f>+IFERROR(VLOOKUP($H2325,'[2]NHÂN VIÊN'!$B:$C,2,0),"")</f>
        <v>Nguyễn Quốc Thái</v>
      </c>
      <c r="J2325" s="91" t="str">
        <f t="shared" si="40"/>
        <v>WI</v>
      </c>
      <c r="K2325" s="91" t="s">
        <v>625</v>
      </c>
      <c r="L2325" s="91" t="s">
        <v>15275</v>
      </c>
      <c r="M2325" s="91" t="str">
        <f>+IFERROR(VLOOKUP($K2325,'[2]NHÂN VIÊN'!$H:$I,2,0),"")</f>
        <v>Trương Quang Thanh</v>
      </c>
      <c r="N2325" s="92" t="s">
        <v>1837</v>
      </c>
      <c r="O2325" s="82"/>
    </row>
    <row r="2326" spans="1:15" hidden="1" x14ac:dyDescent="0.25">
      <c r="A2326" s="90" t="s">
        <v>15891</v>
      </c>
      <c r="B2326" s="89" t="s">
        <v>15890</v>
      </c>
      <c r="C2326" s="90" t="s">
        <v>15892</v>
      </c>
      <c r="D2326" s="90" t="s">
        <v>15893</v>
      </c>
      <c r="E2326" s="90" t="s">
        <v>6079</v>
      </c>
      <c r="F2326" s="90" t="s">
        <v>7499</v>
      </c>
      <c r="G2326" s="90" t="s">
        <v>7402</v>
      </c>
      <c r="H2326" s="91" t="s">
        <v>7436</v>
      </c>
      <c r="I2326" s="91" t="str">
        <f>+IFERROR(VLOOKUP($H2326,'[2]NHÂN VIÊN'!$B:$C,2,0),"")</f>
        <v>Nguyễn Quốc Thái</v>
      </c>
      <c r="J2326" s="91" t="str">
        <f t="shared" si="40"/>
        <v>WI</v>
      </c>
      <c r="K2326" s="91" t="s">
        <v>625</v>
      </c>
      <c r="L2326" s="91" t="s">
        <v>15275</v>
      </c>
      <c r="M2326" s="91" t="str">
        <f>+IFERROR(VLOOKUP($K2326,'[2]NHÂN VIÊN'!$H:$I,2,0),"")</f>
        <v>Trương Quang Thanh</v>
      </c>
      <c r="N2326" s="92" t="s">
        <v>1837</v>
      </c>
      <c r="O2326" s="82"/>
    </row>
    <row r="2327" spans="1:15" hidden="1" x14ac:dyDescent="0.25">
      <c r="A2327" s="90" t="s">
        <v>15895</v>
      </c>
      <c r="B2327" s="89" t="s">
        <v>15894</v>
      </c>
      <c r="C2327" s="90" t="s">
        <v>15896</v>
      </c>
      <c r="D2327" s="90" t="s">
        <v>15897</v>
      </c>
      <c r="E2327" s="90" t="s">
        <v>6079</v>
      </c>
      <c r="F2327" s="90" t="s">
        <v>7903</v>
      </c>
      <c r="G2327" s="90" t="s">
        <v>7402</v>
      </c>
      <c r="H2327" s="91" t="s">
        <v>7436</v>
      </c>
      <c r="I2327" s="91" t="str">
        <f>+IFERROR(VLOOKUP($H2327,'[2]NHÂN VIÊN'!$B:$C,2,0),"")</f>
        <v>Nguyễn Quốc Thái</v>
      </c>
      <c r="J2327" s="91" t="str">
        <f t="shared" si="40"/>
        <v>WI</v>
      </c>
      <c r="K2327" s="91" t="s">
        <v>625</v>
      </c>
      <c r="L2327" s="91" t="s">
        <v>15295</v>
      </c>
      <c r="M2327" s="91" t="str">
        <f>+IFERROR(VLOOKUP($K2327,'[2]NHÂN VIÊN'!$H:$I,2,0),"")</f>
        <v>Trương Quang Thanh</v>
      </c>
      <c r="N2327" s="92" t="s">
        <v>1837</v>
      </c>
      <c r="O2327" s="82"/>
    </row>
    <row r="2328" spans="1:15" hidden="1" x14ac:dyDescent="0.25">
      <c r="A2328" s="90" t="s">
        <v>7273</v>
      </c>
      <c r="B2328" s="89" t="s">
        <v>15898</v>
      </c>
      <c r="C2328" s="90" t="s">
        <v>15899</v>
      </c>
      <c r="D2328" s="90" t="s">
        <v>15900</v>
      </c>
      <c r="E2328" s="90" t="s">
        <v>6079</v>
      </c>
      <c r="F2328" s="90" t="s">
        <v>7513</v>
      </c>
      <c r="G2328" s="90" t="s">
        <v>7402</v>
      </c>
      <c r="H2328" s="91" t="s">
        <v>7418</v>
      </c>
      <c r="I2328" s="91" t="str">
        <f>+IFERROR(VLOOKUP($H2328,'[2]NHÂN VIÊN'!$B:$C,2,0),"")</f>
        <v>Trần Hạo Nhị</v>
      </c>
      <c r="J2328" s="91" t="str">
        <f t="shared" si="40"/>
        <v>WI</v>
      </c>
      <c r="K2328" s="91" t="s">
        <v>625</v>
      </c>
      <c r="L2328" s="91" t="s">
        <v>15275</v>
      </c>
      <c r="M2328" s="91" t="str">
        <f>+IFERROR(VLOOKUP($K2328,'[2]NHÂN VIÊN'!$H:$I,2,0),"")</f>
        <v>Trương Quang Thanh</v>
      </c>
      <c r="N2328" s="92" t="s">
        <v>1837</v>
      </c>
      <c r="O2328" s="82"/>
    </row>
    <row r="2329" spans="1:15" hidden="1" x14ac:dyDescent="0.25">
      <c r="A2329" s="90" t="s">
        <v>15902</v>
      </c>
      <c r="B2329" s="89" t="s">
        <v>15901</v>
      </c>
      <c r="C2329" s="90" t="s">
        <v>15903</v>
      </c>
      <c r="D2329" s="90" t="s">
        <v>15904</v>
      </c>
      <c r="E2329" s="90" t="s">
        <v>6079</v>
      </c>
      <c r="F2329" s="90" t="s">
        <v>7435</v>
      </c>
      <c r="G2329" s="90" t="s">
        <v>7402</v>
      </c>
      <c r="H2329" s="91" t="s">
        <v>7436</v>
      </c>
      <c r="I2329" s="91" t="str">
        <f>+IFERROR(VLOOKUP($H2329,'[2]NHÂN VIÊN'!$B:$C,2,0),"")</f>
        <v>Nguyễn Quốc Thái</v>
      </c>
      <c r="J2329" s="91" t="str">
        <f t="shared" si="40"/>
        <v>WI</v>
      </c>
      <c r="K2329" s="91" t="s">
        <v>625</v>
      </c>
      <c r="L2329" s="91" t="s">
        <v>15426</v>
      </c>
      <c r="M2329" s="91" t="str">
        <f>+IFERROR(VLOOKUP($K2329,'[2]NHÂN VIÊN'!$H:$I,2,0),"")</f>
        <v>Trương Quang Thanh</v>
      </c>
      <c r="N2329" s="92" t="s">
        <v>1837</v>
      </c>
      <c r="O2329" s="82"/>
    </row>
    <row r="2330" spans="1:15" hidden="1" x14ac:dyDescent="0.25">
      <c r="A2330" s="90" t="s">
        <v>7274</v>
      </c>
      <c r="B2330" s="89" t="s">
        <v>15905</v>
      </c>
      <c r="C2330" s="90" t="s">
        <v>15906</v>
      </c>
      <c r="D2330" s="90" t="s">
        <v>15907</v>
      </c>
      <c r="E2330" s="90" t="s">
        <v>6079</v>
      </c>
      <c r="F2330" s="90" t="s">
        <v>7499</v>
      </c>
      <c r="G2330" s="90" t="s">
        <v>7402</v>
      </c>
      <c r="H2330" s="91" t="s">
        <v>7436</v>
      </c>
      <c r="I2330" s="91" t="str">
        <f>+IFERROR(VLOOKUP($H2330,'[2]NHÂN VIÊN'!$B:$C,2,0),"")</f>
        <v>Nguyễn Quốc Thái</v>
      </c>
      <c r="J2330" s="91" t="str">
        <f t="shared" si="40"/>
        <v>WI</v>
      </c>
      <c r="K2330" s="91" t="s">
        <v>625</v>
      </c>
      <c r="L2330" s="91" t="s">
        <v>15275</v>
      </c>
      <c r="M2330" s="91" t="str">
        <f>+IFERROR(VLOOKUP($K2330,'[2]NHÂN VIÊN'!$H:$I,2,0),"")</f>
        <v>Trương Quang Thanh</v>
      </c>
      <c r="N2330" s="92" t="s">
        <v>1837</v>
      </c>
      <c r="O2330" s="82"/>
    </row>
    <row r="2331" spans="1:15" hidden="1" x14ac:dyDescent="0.25">
      <c r="A2331" s="90" t="s">
        <v>15909</v>
      </c>
      <c r="B2331" s="89" t="s">
        <v>15908</v>
      </c>
      <c r="C2331" s="90" t="s">
        <v>15910</v>
      </c>
      <c r="D2331" s="90" t="s">
        <v>15911</v>
      </c>
      <c r="E2331" s="90" t="s">
        <v>6079</v>
      </c>
      <c r="F2331" s="90" t="s">
        <v>7925</v>
      </c>
      <c r="G2331" s="90" t="s">
        <v>7402</v>
      </c>
      <c r="H2331" s="91" t="s">
        <v>7418</v>
      </c>
      <c r="I2331" s="91" t="str">
        <f>+IFERROR(VLOOKUP($H2331,'[2]NHÂN VIÊN'!$B:$C,2,0),"")</f>
        <v>Trần Hạo Nhị</v>
      </c>
      <c r="J2331" s="91" t="str">
        <f t="shared" si="40"/>
        <v>WI</v>
      </c>
      <c r="K2331" s="91" t="s">
        <v>625</v>
      </c>
      <c r="L2331" s="91" t="s">
        <v>15426</v>
      </c>
      <c r="M2331" s="91" t="str">
        <f>+IFERROR(VLOOKUP($K2331,'[2]NHÂN VIÊN'!$H:$I,2,0),"")</f>
        <v>Trương Quang Thanh</v>
      </c>
      <c r="N2331" s="92" t="s">
        <v>1837</v>
      </c>
      <c r="O2331" s="82"/>
    </row>
    <row r="2332" spans="1:15" hidden="1" x14ac:dyDescent="0.25">
      <c r="A2332" s="90" t="s">
        <v>15912</v>
      </c>
      <c r="B2332" s="89" t="s">
        <v>15124</v>
      </c>
      <c r="C2332" s="90" t="s">
        <v>15913</v>
      </c>
      <c r="D2332" s="90" t="s">
        <v>15914</v>
      </c>
      <c r="E2332" s="90" t="s">
        <v>15915</v>
      </c>
      <c r="F2332" s="90" t="s">
        <v>7424</v>
      </c>
      <c r="G2332" s="90" t="s">
        <v>7424</v>
      </c>
      <c r="H2332" s="91" t="s">
        <v>7425</v>
      </c>
      <c r="I2332" s="91" t="str">
        <f>+IFERROR(VLOOKUP($H2332,'[2]NHÂN VIÊN'!$B:$C,2,0),"")</f>
        <v>Trần Cao Hoàng Tâm</v>
      </c>
      <c r="J2332" s="91" t="str">
        <f t="shared" si="40"/>
        <v>WI</v>
      </c>
      <c r="K2332" s="91" t="s">
        <v>625</v>
      </c>
      <c r="L2332" s="91" t="s">
        <v>15426</v>
      </c>
      <c r="M2332" s="91" t="str">
        <f>+IFERROR(VLOOKUP($K2332,'[2]NHÂN VIÊN'!$H:$I,2,0),"")</f>
        <v>Trương Quang Thanh</v>
      </c>
      <c r="N2332" s="92" t="s">
        <v>1837</v>
      </c>
      <c r="O2332" s="82"/>
    </row>
    <row r="2333" spans="1:15" hidden="1" x14ac:dyDescent="0.25">
      <c r="A2333" s="90" t="s">
        <v>15917</v>
      </c>
      <c r="B2333" s="89" t="s">
        <v>15916</v>
      </c>
      <c r="C2333" s="90" t="s">
        <v>15918</v>
      </c>
      <c r="D2333" s="90" t="s">
        <v>15919</v>
      </c>
      <c r="E2333" s="90" t="s">
        <v>6079</v>
      </c>
      <c r="F2333" s="90" t="s">
        <v>7938</v>
      </c>
      <c r="G2333" s="90" t="s">
        <v>7402</v>
      </c>
      <c r="H2333" s="91" t="s">
        <v>7436</v>
      </c>
      <c r="I2333" s="91" t="str">
        <f>+IFERROR(VLOOKUP($H2333,'[2]NHÂN VIÊN'!$B:$C,2,0),"")</f>
        <v>Nguyễn Quốc Thái</v>
      </c>
      <c r="J2333" s="91" t="str">
        <f t="shared" si="40"/>
        <v>WI</v>
      </c>
      <c r="K2333" s="91" t="s">
        <v>625</v>
      </c>
      <c r="L2333" s="91" t="s">
        <v>15295</v>
      </c>
      <c r="M2333" s="91" t="str">
        <f>+IFERROR(VLOOKUP($K2333,'[2]NHÂN VIÊN'!$H:$I,2,0),"")</f>
        <v>Trương Quang Thanh</v>
      </c>
      <c r="N2333" s="92" t="s">
        <v>1837</v>
      </c>
      <c r="O2333" s="82"/>
    </row>
    <row r="2334" spans="1:15" hidden="1" x14ac:dyDescent="0.25">
      <c r="A2334" s="90" t="s">
        <v>7275</v>
      </c>
      <c r="B2334" s="89" t="s">
        <v>15920</v>
      </c>
      <c r="C2334" s="90" t="s">
        <v>15921</v>
      </c>
      <c r="D2334" s="90" t="s">
        <v>15922</v>
      </c>
      <c r="E2334" s="90" t="s">
        <v>6079</v>
      </c>
      <c r="F2334" s="90" t="s">
        <v>9474</v>
      </c>
      <c r="G2334" s="90" t="s">
        <v>7402</v>
      </c>
      <c r="H2334" s="91" t="s">
        <v>7411</v>
      </c>
      <c r="I2334" s="91" t="str">
        <f>+IFERROR(VLOOKUP($H2334,'[2]NHÂN VIÊN'!$B:$C,2,0),"")</f>
        <v>Nguyễn Văn Vinh</v>
      </c>
      <c r="J2334" s="91" t="str">
        <f t="shared" si="40"/>
        <v>WI</v>
      </c>
      <c r="K2334" s="91" t="s">
        <v>625</v>
      </c>
      <c r="L2334" s="91" t="s">
        <v>15275</v>
      </c>
      <c r="M2334" s="91" t="str">
        <f>+IFERROR(VLOOKUP($K2334,'[2]NHÂN VIÊN'!$H:$I,2,0),"")</f>
        <v>Trương Quang Thanh</v>
      </c>
      <c r="N2334" s="92" t="s">
        <v>1837</v>
      </c>
      <c r="O2334" s="82"/>
    </row>
    <row r="2335" spans="1:15" hidden="1" x14ac:dyDescent="0.25">
      <c r="A2335" s="90" t="s">
        <v>15924</v>
      </c>
      <c r="B2335" s="89" t="s">
        <v>15923</v>
      </c>
      <c r="C2335" s="90" t="s">
        <v>15925</v>
      </c>
      <c r="D2335" s="90" t="s">
        <v>15926</v>
      </c>
      <c r="E2335" s="90" t="s">
        <v>6079</v>
      </c>
      <c r="F2335" s="90" t="s">
        <v>7527</v>
      </c>
      <c r="G2335" s="90" t="s">
        <v>7402</v>
      </c>
      <c r="H2335" s="91" t="s">
        <v>7411</v>
      </c>
      <c r="I2335" s="91" t="str">
        <f>+IFERROR(VLOOKUP($H2335,'[2]NHÂN VIÊN'!$B:$C,2,0),"")</f>
        <v>Nguyễn Văn Vinh</v>
      </c>
      <c r="J2335" s="91" t="str">
        <f t="shared" si="40"/>
        <v>WI</v>
      </c>
      <c r="K2335" s="91" t="s">
        <v>625</v>
      </c>
      <c r="L2335" s="91" t="s">
        <v>15295</v>
      </c>
      <c r="M2335" s="91" t="str">
        <f>+IFERROR(VLOOKUP($K2335,'[2]NHÂN VIÊN'!$H:$I,2,0),"")</f>
        <v>Trương Quang Thanh</v>
      </c>
      <c r="N2335" s="92" t="s">
        <v>1837</v>
      </c>
      <c r="O2335" s="82"/>
    </row>
    <row r="2336" spans="1:15" hidden="1" x14ac:dyDescent="0.25">
      <c r="A2336" s="90" t="s">
        <v>7276</v>
      </c>
      <c r="B2336" s="89" t="s">
        <v>15927</v>
      </c>
      <c r="C2336" s="90" t="s">
        <v>15928</v>
      </c>
      <c r="D2336" s="90" t="s">
        <v>15929</v>
      </c>
      <c r="E2336" s="90" t="s">
        <v>6079</v>
      </c>
      <c r="F2336" s="90" t="s">
        <v>7938</v>
      </c>
      <c r="G2336" s="90" t="s">
        <v>7402</v>
      </c>
      <c r="H2336" s="91" t="s">
        <v>7436</v>
      </c>
      <c r="I2336" s="91" t="str">
        <f>+IFERROR(VLOOKUP($H2336,'[2]NHÂN VIÊN'!$B:$C,2,0),"")</f>
        <v>Nguyễn Quốc Thái</v>
      </c>
      <c r="J2336" s="91" t="str">
        <f t="shared" si="40"/>
        <v>WI</v>
      </c>
      <c r="K2336" s="91" t="s">
        <v>625</v>
      </c>
      <c r="L2336" s="91" t="s">
        <v>15275</v>
      </c>
      <c r="M2336" s="91" t="str">
        <f>+IFERROR(VLOOKUP($K2336,'[2]NHÂN VIÊN'!$H:$I,2,0),"")</f>
        <v>Trương Quang Thanh</v>
      </c>
      <c r="N2336" s="92" t="s">
        <v>1837</v>
      </c>
      <c r="O2336" s="82"/>
    </row>
    <row r="2337" spans="1:15" hidden="1" x14ac:dyDescent="0.25">
      <c r="A2337" s="90" t="s">
        <v>15931</v>
      </c>
      <c r="B2337" s="89" t="s">
        <v>15930</v>
      </c>
      <c r="C2337" s="90" t="s">
        <v>15932</v>
      </c>
      <c r="D2337" s="90" t="s">
        <v>15933</v>
      </c>
      <c r="E2337" s="90" t="s">
        <v>6079</v>
      </c>
      <c r="F2337" s="90" t="s">
        <v>7690</v>
      </c>
      <c r="G2337" s="90" t="s">
        <v>7402</v>
      </c>
      <c r="H2337" s="91" t="s">
        <v>7418</v>
      </c>
      <c r="I2337" s="91" t="str">
        <f>+IFERROR(VLOOKUP($H2337,'[2]NHÂN VIÊN'!$B:$C,2,0),"")</f>
        <v>Trần Hạo Nhị</v>
      </c>
      <c r="J2337" s="91" t="str">
        <f t="shared" si="40"/>
        <v>WI</v>
      </c>
      <c r="K2337" s="91" t="s">
        <v>625</v>
      </c>
      <c r="L2337" s="91" t="s">
        <v>15426</v>
      </c>
      <c r="M2337" s="91" t="str">
        <f>+IFERROR(VLOOKUP($K2337,'[2]NHÂN VIÊN'!$H:$I,2,0),"")</f>
        <v>Trương Quang Thanh</v>
      </c>
      <c r="N2337" s="92" t="s">
        <v>1837</v>
      </c>
      <c r="O2337" s="82"/>
    </row>
    <row r="2338" spans="1:15" hidden="1" x14ac:dyDescent="0.25">
      <c r="A2338" s="90" t="s">
        <v>15935</v>
      </c>
      <c r="B2338" s="89" t="s">
        <v>15934</v>
      </c>
      <c r="C2338" s="90" t="s">
        <v>15936</v>
      </c>
      <c r="D2338" s="90" t="s">
        <v>15937</v>
      </c>
      <c r="E2338" s="90" t="s">
        <v>6079</v>
      </c>
      <c r="F2338" s="90" t="s">
        <v>7519</v>
      </c>
      <c r="G2338" s="90" t="s">
        <v>7402</v>
      </c>
      <c r="H2338" s="91" t="s">
        <v>7418</v>
      </c>
      <c r="I2338" s="91" t="str">
        <f>+IFERROR(VLOOKUP($H2338,'[2]NHÂN VIÊN'!$B:$C,2,0),"")</f>
        <v>Trần Hạo Nhị</v>
      </c>
      <c r="J2338" s="91" t="str">
        <f t="shared" si="40"/>
        <v>WI</v>
      </c>
      <c r="K2338" s="91" t="s">
        <v>625</v>
      </c>
      <c r="L2338" s="91" t="s">
        <v>15275</v>
      </c>
      <c r="M2338" s="91" t="str">
        <f>+IFERROR(VLOOKUP($K2338,'[2]NHÂN VIÊN'!$H:$I,2,0),"")</f>
        <v>Trương Quang Thanh</v>
      </c>
      <c r="N2338" s="92" t="s">
        <v>1837</v>
      </c>
      <c r="O2338" s="82"/>
    </row>
    <row r="2339" spans="1:15" hidden="1" x14ac:dyDescent="0.25">
      <c r="A2339" s="90" t="s">
        <v>15939</v>
      </c>
      <c r="B2339" s="89" t="s">
        <v>15938</v>
      </c>
      <c r="C2339" s="90" t="s">
        <v>15940</v>
      </c>
      <c r="D2339" s="90" t="s">
        <v>15941</v>
      </c>
      <c r="E2339" s="90" t="s">
        <v>6079</v>
      </c>
      <c r="F2339" s="90" t="s">
        <v>7490</v>
      </c>
      <c r="G2339" s="90" t="s">
        <v>7402</v>
      </c>
      <c r="H2339" s="91" t="s">
        <v>7418</v>
      </c>
      <c r="I2339" s="91" t="str">
        <f>+IFERROR(VLOOKUP($H2339,'[2]NHÂN VIÊN'!$B:$C,2,0),"")</f>
        <v>Trần Hạo Nhị</v>
      </c>
      <c r="J2339" s="91" t="str">
        <f t="shared" si="40"/>
        <v>WI</v>
      </c>
      <c r="K2339" s="91" t="s">
        <v>625</v>
      </c>
      <c r="L2339" s="91" t="s">
        <v>15275</v>
      </c>
      <c r="M2339" s="91" t="str">
        <f>+IFERROR(VLOOKUP($K2339,'[2]NHÂN VIÊN'!$H:$I,2,0),"")</f>
        <v>Trương Quang Thanh</v>
      </c>
      <c r="N2339" s="92" t="s">
        <v>1837</v>
      </c>
      <c r="O2339" s="82"/>
    </row>
    <row r="2340" spans="1:15" hidden="1" x14ac:dyDescent="0.25">
      <c r="A2340" s="90" t="s">
        <v>15943</v>
      </c>
      <c r="B2340" s="89" t="s">
        <v>15942</v>
      </c>
      <c r="C2340" s="90" t="s">
        <v>15944</v>
      </c>
      <c r="D2340" s="90" t="s">
        <v>15945</v>
      </c>
      <c r="E2340" s="90" t="s">
        <v>6079</v>
      </c>
      <c r="F2340" s="90" t="s">
        <v>7527</v>
      </c>
      <c r="G2340" s="90" t="s">
        <v>7402</v>
      </c>
      <c r="H2340" s="91" t="s">
        <v>7411</v>
      </c>
      <c r="I2340" s="91" t="str">
        <f>+IFERROR(VLOOKUP($H2340,'[2]NHÂN VIÊN'!$B:$C,2,0),"")</f>
        <v>Nguyễn Văn Vinh</v>
      </c>
      <c r="J2340" s="91" t="str">
        <f t="shared" si="40"/>
        <v>WI</v>
      </c>
      <c r="K2340" s="91" t="s">
        <v>625</v>
      </c>
      <c r="L2340" s="91" t="s">
        <v>15295</v>
      </c>
      <c r="M2340" s="91" t="str">
        <f>+IFERROR(VLOOKUP($K2340,'[2]NHÂN VIÊN'!$H:$I,2,0),"")</f>
        <v>Trương Quang Thanh</v>
      </c>
      <c r="N2340" s="92" t="s">
        <v>1837</v>
      </c>
      <c r="O2340" s="82"/>
    </row>
    <row r="2341" spans="1:15" hidden="1" x14ac:dyDescent="0.25">
      <c r="A2341" s="90" t="s">
        <v>15947</v>
      </c>
      <c r="B2341" s="89" t="s">
        <v>15946</v>
      </c>
      <c r="C2341" s="90" t="s">
        <v>15948</v>
      </c>
      <c r="D2341" s="90" t="s">
        <v>15949</v>
      </c>
      <c r="E2341" s="90" t="s">
        <v>6079</v>
      </c>
      <c r="F2341" s="90" t="s">
        <v>7435</v>
      </c>
      <c r="G2341" s="90" t="s">
        <v>7402</v>
      </c>
      <c r="H2341" s="91" t="s">
        <v>7436</v>
      </c>
      <c r="I2341" s="91" t="str">
        <f>+IFERROR(VLOOKUP($H2341,'[2]NHÂN VIÊN'!$B:$C,2,0),"")</f>
        <v>Nguyễn Quốc Thái</v>
      </c>
      <c r="J2341" s="91" t="str">
        <f t="shared" si="40"/>
        <v>WI</v>
      </c>
      <c r="K2341" s="91" t="s">
        <v>625</v>
      </c>
      <c r="L2341" s="91" t="s">
        <v>15426</v>
      </c>
      <c r="M2341" s="91" t="str">
        <f>+IFERROR(VLOOKUP($K2341,'[2]NHÂN VIÊN'!$H:$I,2,0),"")</f>
        <v>Trương Quang Thanh</v>
      </c>
      <c r="N2341" s="92" t="s">
        <v>1837</v>
      </c>
      <c r="O2341" s="82"/>
    </row>
    <row r="2342" spans="1:15" hidden="1" x14ac:dyDescent="0.25">
      <c r="A2342" s="90" t="s">
        <v>15951</v>
      </c>
      <c r="B2342" s="89" t="s">
        <v>15950</v>
      </c>
      <c r="C2342" s="90" t="s">
        <v>15952</v>
      </c>
      <c r="D2342" s="90" t="s">
        <v>15953</v>
      </c>
      <c r="E2342" s="90" t="s">
        <v>6079</v>
      </c>
      <c r="F2342" s="90" t="s">
        <v>7527</v>
      </c>
      <c r="G2342" s="90" t="s">
        <v>7402</v>
      </c>
      <c r="H2342" s="91" t="s">
        <v>7411</v>
      </c>
      <c r="I2342" s="91" t="str">
        <f>+IFERROR(VLOOKUP($H2342,'[2]NHÂN VIÊN'!$B:$C,2,0),"")</f>
        <v>Nguyễn Văn Vinh</v>
      </c>
      <c r="J2342" s="91" t="str">
        <f t="shared" si="40"/>
        <v>WI</v>
      </c>
      <c r="K2342" s="91" t="s">
        <v>625</v>
      </c>
      <c r="L2342" s="91" t="s">
        <v>15295</v>
      </c>
      <c r="M2342" s="91" t="str">
        <f>+IFERROR(VLOOKUP($K2342,'[2]NHÂN VIÊN'!$H:$I,2,0),"")</f>
        <v>Trương Quang Thanh</v>
      </c>
      <c r="N2342" s="92" t="s">
        <v>1837</v>
      </c>
      <c r="O2342" s="82"/>
    </row>
    <row r="2343" spans="1:15" hidden="1" x14ac:dyDescent="0.25">
      <c r="A2343" s="90" t="s">
        <v>15955</v>
      </c>
      <c r="B2343" s="89" t="s">
        <v>15954</v>
      </c>
      <c r="C2343" s="90" t="s">
        <v>15956</v>
      </c>
      <c r="D2343" s="90" t="s">
        <v>15957</v>
      </c>
      <c r="E2343" s="90" t="s">
        <v>6079</v>
      </c>
      <c r="F2343" s="90" t="s">
        <v>7519</v>
      </c>
      <c r="G2343" s="90" t="s">
        <v>7402</v>
      </c>
      <c r="H2343" s="91" t="s">
        <v>7418</v>
      </c>
      <c r="I2343" s="91" t="str">
        <f>+IFERROR(VLOOKUP($H2343,'[2]NHÂN VIÊN'!$B:$C,2,0),"")</f>
        <v>Trần Hạo Nhị</v>
      </c>
      <c r="J2343" s="91" t="str">
        <f t="shared" si="40"/>
        <v>WI</v>
      </c>
      <c r="K2343" s="91" t="s">
        <v>625</v>
      </c>
      <c r="L2343" s="91" t="s">
        <v>15426</v>
      </c>
      <c r="M2343" s="91" t="str">
        <f>+IFERROR(VLOOKUP($K2343,'[2]NHÂN VIÊN'!$H:$I,2,0),"")</f>
        <v>Trương Quang Thanh</v>
      </c>
      <c r="N2343" s="92" t="s">
        <v>1837</v>
      </c>
      <c r="O2343" s="82"/>
    </row>
    <row r="2344" spans="1:15" hidden="1" x14ac:dyDescent="0.25">
      <c r="A2344" s="90" t="s">
        <v>15959</v>
      </c>
      <c r="B2344" s="89" t="s">
        <v>15958</v>
      </c>
      <c r="C2344" s="90" t="s">
        <v>15960</v>
      </c>
      <c r="D2344" s="90" t="s">
        <v>15961</v>
      </c>
      <c r="E2344" s="90" t="s">
        <v>6079</v>
      </c>
      <c r="F2344" s="90" t="s">
        <v>7513</v>
      </c>
      <c r="G2344" s="90" t="s">
        <v>7402</v>
      </c>
      <c r="H2344" s="91" t="s">
        <v>7418</v>
      </c>
      <c r="I2344" s="91" t="str">
        <f>+IFERROR(VLOOKUP($H2344,'[2]NHÂN VIÊN'!$B:$C,2,0),"")</f>
        <v>Trần Hạo Nhị</v>
      </c>
      <c r="J2344" s="91" t="str">
        <f t="shared" si="40"/>
        <v>WI</v>
      </c>
      <c r="K2344" s="91" t="s">
        <v>625</v>
      </c>
      <c r="L2344" s="91" t="s">
        <v>15275</v>
      </c>
      <c r="M2344" s="91" t="str">
        <f>+IFERROR(VLOOKUP($K2344,'[2]NHÂN VIÊN'!$H:$I,2,0),"")</f>
        <v>Trương Quang Thanh</v>
      </c>
      <c r="N2344" s="92" t="s">
        <v>1837</v>
      </c>
      <c r="O2344" s="82"/>
    </row>
    <row r="2345" spans="1:15" hidden="1" x14ac:dyDescent="0.25">
      <c r="A2345" s="90" t="s">
        <v>15963</v>
      </c>
      <c r="B2345" s="89" t="s">
        <v>15962</v>
      </c>
      <c r="C2345" s="90" t="s">
        <v>15964</v>
      </c>
      <c r="D2345" s="90" t="s">
        <v>15965</v>
      </c>
      <c r="E2345" s="90" t="s">
        <v>6079</v>
      </c>
      <c r="F2345" s="90" t="s">
        <v>7690</v>
      </c>
      <c r="G2345" s="90" t="s">
        <v>7402</v>
      </c>
      <c r="H2345" s="91" t="s">
        <v>7418</v>
      </c>
      <c r="I2345" s="91" t="str">
        <f>+IFERROR(VLOOKUP($H2345,'[2]NHÂN VIÊN'!$B:$C,2,0),"")</f>
        <v>Trần Hạo Nhị</v>
      </c>
      <c r="J2345" s="91" t="str">
        <f t="shared" si="40"/>
        <v>WI</v>
      </c>
      <c r="K2345" s="91" t="s">
        <v>625</v>
      </c>
      <c r="L2345" s="91" t="s">
        <v>15426</v>
      </c>
      <c r="M2345" s="91" t="str">
        <f>+IFERROR(VLOOKUP($K2345,'[2]NHÂN VIÊN'!$H:$I,2,0),"")</f>
        <v>Trương Quang Thanh</v>
      </c>
      <c r="N2345" s="92" t="s">
        <v>1837</v>
      </c>
      <c r="O2345" s="82"/>
    </row>
    <row r="2346" spans="1:15" hidden="1" x14ac:dyDescent="0.25">
      <c r="A2346" s="90" t="s">
        <v>15966</v>
      </c>
      <c r="B2346" s="89" t="s">
        <v>15124</v>
      </c>
      <c r="C2346" s="90" t="s">
        <v>15967</v>
      </c>
      <c r="D2346" s="90" t="s">
        <v>15968</v>
      </c>
      <c r="E2346" s="90" t="s">
        <v>6079</v>
      </c>
      <c r="F2346" s="90" t="s">
        <v>7424</v>
      </c>
      <c r="G2346" s="90" t="s">
        <v>7424</v>
      </c>
      <c r="H2346" s="91" t="s">
        <v>7425</v>
      </c>
      <c r="I2346" s="91" t="str">
        <f>+IFERROR(VLOOKUP($H2346,'[2]NHÂN VIÊN'!$B:$C,2,0),"")</f>
        <v>Trần Cao Hoàng Tâm</v>
      </c>
      <c r="J2346" s="91" t="str">
        <f t="shared" si="40"/>
        <v>WI</v>
      </c>
      <c r="K2346" s="91" t="s">
        <v>625</v>
      </c>
      <c r="L2346" s="91" t="s">
        <v>15275</v>
      </c>
      <c r="M2346" s="91" t="str">
        <f>+IFERROR(VLOOKUP($K2346,'[2]NHÂN VIÊN'!$H:$I,2,0),"")</f>
        <v>Trương Quang Thanh</v>
      </c>
      <c r="N2346" s="92" t="s">
        <v>1837</v>
      </c>
      <c r="O2346" s="82"/>
    </row>
    <row r="2347" spans="1:15" hidden="1" x14ac:dyDescent="0.25">
      <c r="A2347" s="90" t="s">
        <v>15970</v>
      </c>
      <c r="B2347" s="89" t="s">
        <v>15969</v>
      </c>
      <c r="C2347" s="90" t="s">
        <v>15971</v>
      </c>
      <c r="D2347" s="90" t="s">
        <v>15972</v>
      </c>
      <c r="E2347" s="90" t="s">
        <v>6079</v>
      </c>
      <c r="F2347" s="90" t="s">
        <v>7435</v>
      </c>
      <c r="G2347" s="90" t="s">
        <v>7402</v>
      </c>
      <c r="H2347" s="91" t="s">
        <v>7436</v>
      </c>
      <c r="I2347" s="91" t="str">
        <f>+IFERROR(VLOOKUP($H2347,'[2]NHÂN VIÊN'!$B:$C,2,0),"")</f>
        <v>Nguyễn Quốc Thái</v>
      </c>
      <c r="J2347" s="91" t="str">
        <f t="shared" si="40"/>
        <v>WI</v>
      </c>
      <c r="K2347" s="91" t="s">
        <v>625</v>
      </c>
      <c r="L2347" s="91" t="s">
        <v>15426</v>
      </c>
      <c r="M2347" s="91" t="str">
        <f>+IFERROR(VLOOKUP($K2347,'[2]NHÂN VIÊN'!$H:$I,2,0),"")</f>
        <v>Trương Quang Thanh</v>
      </c>
      <c r="N2347" s="92" t="s">
        <v>1837</v>
      </c>
      <c r="O2347" s="82"/>
    </row>
    <row r="2348" spans="1:15" hidden="1" x14ac:dyDescent="0.25">
      <c r="A2348" s="90" t="s">
        <v>15974</v>
      </c>
      <c r="B2348" s="89" t="s">
        <v>15973</v>
      </c>
      <c r="C2348" s="90" t="s">
        <v>15975</v>
      </c>
      <c r="D2348" s="90" t="s">
        <v>15976</v>
      </c>
      <c r="E2348" s="90" t="s">
        <v>6079</v>
      </c>
      <c r="F2348" s="90" t="s">
        <v>7435</v>
      </c>
      <c r="G2348" s="90" t="s">
        <v>7402</v>
      </c>
      <c r="H2348" s="91" t="s">
        <v>7436</v>
      </c>
      <c r="I2348" s="91" t="str">
        <f>+IFERROR(VLOOKUP($H2348,'[2]NHÂN VIÊN'!$B:$C,2,0),"")</f>
        <v>Nguyễn Quốc Thái</v>
      </c>
      <c r="J2348" s="91" t="str">
        <f t="shared" si="40"/>
        <v>WI</v>
      </c>
      <c r="K2348" s="91" t="s">
        <v>625</v>
      </c>
      <c r="L2348" s="91" t="s">
        <v>15426</v>
      </c>
      <c r="M2348" s="91" t="str">
        <f>+IFERROR(VLOOKUP($K2348,'[2]NHÂN VIÊN'!$H:$I,2,0),"")</f>
        <v>Trương Quang Thanh</v>
      </c>
      <c r="N2348" s="92" t="s">
        <v>1837</v>
      </c>
      <c r="O2348" s="82"/>
    </row>
    <row r="2349" spans="1:15" hidden="1" x14ac:dyDescent="0.25">
      <c r="A2349" s="90" t="s">
        <v>15978</v>
      </c>
      <c r="B2349" s="89" t="s">
        <v>15977</v>
      </c>
      <c r="C2349" s="90" t="s">
        <v>15979</v>
      </c>
      <c r="D2349" s="90" t="s">
        <v>15980</v>
      </c>
      <c r="E2349" s="90" t="s">
        <v>6079</v>
      </c>
      <c r="F2349" s="90" t="s">
        <v>7903</v>
      </c>
      <c r="G2349" s="90" t="s">
        <v>7402</v>
      </c>
      <c r="H2349" s="91" t="s">
        <v>7436</v>
      </c>
      <c r="I2349" s="91" t="str">
        <f>+IFERROR(VLOOKUP($H2349,'[2]NHÂN VIÊN'!$B:$C,2,0),"")</f>
        <v>Nguyễn Quốc Thái</v>
      </c>
      <c r="J2349" s="91" t="str">
        <f t="shared" si="40"/>
        <v>WI</v>
      </c>
      <c r="K2349" s="91" t="s">
        <v>625</v>
      </c>
      <c r="L2349" s="91" t="s">
        <v>15275</v>
      </c>
      <c r="M2349" s="91" t="str">
        <f>+IFERROR(VLOOKUP($K2349,'[2]NHÂN VIÊN'!$H:$I,2,0),"")</f>
        <v>Trương Quang Thanh</v>
      </c>
      <c r="N2349" s="92" t="s">
        <v>1837</v>
      </c>
      <c r="O2349" s="82"/>
    </row>
    <row r="2350" spans="1:15" hidden="1" x14ac:dyDescent="0.25">
      <c r="A2350" s="90" t="s">
        <v>15982</v>
      </c>
      <c r="B2350" s="89" t="s">
        <v>15981</v>
      </c>
      <c r="C2350" s="90" t="s">
        <v>15983</v>
      </c>
      <c r="D2350" s="90" t="s">
        <v>15984</v>
      </c>
      <c r="E2350" s="90" t="s">
        <v>6079</v>
      </c>
      <c r="F2350" s="90" t="s">
        <v>7903</v>
      </c>
      <c r="G2350" s="90" t="s">
        <v>7402</v>
      </c>
      <c r="H2350" s="91" t="s">
        <v>7436</v>
      </c>
      <c r="I2350" s="91" t="str">
        <f>+IFERROR(VLOOKUP($H2350,'[2]NHÂN VIÊN'!$B:$C,2,0),"")</f>
        <v>Nguyễn Quốc Thái</v>
      </c>
      <c r="J2350" s="91" t="str">
        <f t="shared" si="40"/>
        <v>WI</v>
      </c>
      <c r="K2350" s="91" t="s">
        <v>625</v>
      </c>
      <c r="L2350" s="91" t="s">
        <v>15275</v>
      </c>
      <c r="M2350" s="91" t="str">
        <f>+IFERROR(VLOOKUP($K2350,'[2]NHÂN VIÊN'!$H:$I,2,0),"")</f>
        <v>Trương Quang Thanh</v>
      </c>
      <c r="N2350" s="92" t="s">
        <v>1837</v>
      </c>
      <c r="O2350" s="82"/>
    </row>
    <row r="2351" spans="1:15" hidden="1" x14ac:dyDescent="0.25">
      <c r="A2351" s="90" t="s">
        <v>15986</v>
      </c>
      <c r="B2351" s="89" t="s">
        <v>15985</v>
      </c>
      <c r="C2351" s="90" t="s">
        <v>15987</v>
      </c>
      <c r="D2351" s="90" t="s">
        <v>15988</v>
      </c>
      <c r="E2351" s="90" t="s">
        <v>6079</v>
      </c>
      <c r="F2351" s="90" t="s">
        <v>7527</v>
      </c>
      <c r="G2351" s="90" t="s">
        <v>7402</v>
      </c>
      <c r="H2351" s="91" t="s">
        <v>7411</v>
      </c>
      <c r="I2351" s="91" t="str">
        <f>+IFERROR(VLOOKUP($H2351,'[2]NHÂN VIÊN'!$B:$C,2,0),"")</f>
        <v>Nguyễn Văn Vinh</v>
      </c>
      <c r="J2351" s="91" t="str">
        <f t="shared" si="40"/>
        <v>WI</v>
      </c>
      <c r="K2351" s="91" t="s">
        <v>625</v>
      </c>
      <c r="L2351" s="91" t="s">
        <v>15295</v>
      </c>
      <c r="M2351" s="91" t="str">
        <f>+IFERROR(VLOOKUP($K2351,'[2]NHÂN VIÊN'!$H:$I,2,0),"")</f>
        <v>Trương Quang Thanh</v>
      </c>
      <c r="N2351" s="92" t="s">
        <v>1837</v>
      </c>
      <c r="O2351" s="82"/>
    </row>
    <row r="2352" spans="1:15" hidden="1" x14ac:dyDescent="0.25">
      <c r="A2352" s="90" t="s">
        <v>15990</v>
      </c>
      <c r="B2352" s="89" t="s">
        <v>15989</v>
      </c>
      <c r="C2352" s="90" t="s">
        <v>15991</v>
      </c>
      <c r="D2352" s="90" t="s">
        <v>15992</v>
      </c>
      <c r="E2352" s="90" t="s">
        <v>6079</v>
      </c>
      <c r="F2352" s="90" t="s">
        <v>8075</v>
      </c>
      <c r="G2352" s="90" t="s">
        <v>7402</v>
      </c>
      <c r="H2352" s="91" t="s">
        <v>7403</v>
      </c>
      <c r="I2352" s="91" t="str">
        <f>+IFERROR(VLOOKUP($H2352,'[2]NHÂN VIÊN'!$B:$C,2,0),"")</f>
        <v>Hứa Thị Ngọc Thơ</v>
      </c>
      <c r="J2352" s="91" t="str">
        <f t="shared" si="40"/>
        <v>WI</v>
      </c>
      <c r="K2352" s="91" t="s">
        <v>625</v>
      </c>
      <c r="L2352" s="91" t="s">
        <v>15275</v>
      </c>
      <c r="M2352" s="91" t="str">
        <f>+IFERROR(VLOOKUP($K2352,'[2]NHÂN VIÊN'!$H:$I,2,0),"")</f>
        <v>Trương Quang Thanh</v>
      </c>
      <c r="N2352" s="92" t="s">
        <v>1837</v>
      </c>
      <c r="O2352" s="82"/>
    </row>
    <row r="2353" spans="1:15" hidden="1" x14ac:dyDescent="0.25">
      <c r="A2353" s="90" t="s">
        <v>15994</v>
      </c>
      <c r="B2353" s="89" t="s">
        <v>15993</v>
      </c>
      <c r="C2353" s="90" t="s">
        <v>15995</v>
      </c>
      <c r="D2353" s="90" t="s">
        <v>15996</v>
      </c>
      <c r="E2353" s="90" t="s">
        <v>6079</v>
      </c>
      <c r="F2353" s="90" t="s">
        <v>9474</v>
      </c>
      <c r="G2353" s="90" t="s">
        <v>7402</v>
      </c>
      <c r="H2353" s="91" t="s">
        <v>7411</v>
      </c>
      <c r="I2353" s="91" t="str">
        <f>+IFERROR(VLOOKUP($H2353,'[2]NHÂN VIÊN'!$B:$C,2,0),"")</f>
        <v>Nguyễn Văn Vinh</v>
      </c>
      <c r="J2353" s="91" t="str">
        <f t="shared" si="40"/>
        <v>WI</v>
      </c>
      <c r="K2353" s="91" t="s">
        <v>625</v>
      </c>
      <c r="L2353" s="91" t="s">
        <v>15275</v>
      </c>
      <c r="M2353" s="91" t="str">
        <f>+IFERROR(VLOOKUP($K2353,'[2]NHÂN VIÊN'!$H:$I,2,0),"")</f>
        <v>Trương Quang Thanh</v>
      </c>
      <c r="N2353" s="92" t="s">
        <v>1837</v>
      </c>
      <c r="O2353" s="82"/>
    </row>
    <row r="2354" spans="1:15" hidden="1" x14ac:dyDescent="0.25">
      <c r="A2354" s="90" t="s">
        <v>15998</v>
      </c>
      <c r="B2354" s="89" t="s">
        <v>15997</v>
      </c>
      <c r="C2354" s="90" t="s">
        <v>15999</v>
      </c>
      <c r="D2354" s="90" t="s">
        <v>16000</v>
      </c>
      <c r="E2354" s="90" t="s">
        <v>6079</v>
      </c>
      <c r="F2354" s="90" t="s">
        <v>7401</v>
      </c>
      <c r="G2354" s="90" t="s">
        <v>7402</v>
      </c>
      <c r="H2354" s="91" t="s">
        <v>7403</v>
      </c>
      <c r="I2354" s="91" t="str">
        <f>+IFERROR(VLOOKUP($H2354,'[2]NHÂN VIÊN'!$B:$C,2,0),"")</f>
        <v>Hứa Thị Ngọc Thơ</v>
      </c>
      <c r="J2354" s="91" t="str">
        <f t="shared" si="40"/>
        <v>WI</v>
      </c>
      <c r="K2354" s="91" t="s">
        <v>625</v>
      </c>
      <c r="L2354" s="91" t="s">
        <v>15295</v>
      </c>
      <c r="M2354" s="91" t="str">
        <f>+IFERROR(VLOOKUP($K2354,'[2]NHÂN VIÊN'!$H:$I,2,0),"")</f>
        <v>Trương Quang Thanh</v>
      </c>
      <c r="N2354" s="92" t="s">
        <v>1837</v>
      </c>
      <c r="O2354" s="82"/>
    </row>
    <row r="2355" spans="1:15" hidden="1" x14ac:dyDescent="0.25">
      <c r="A2355" s="87" t="s">
        <v>7277</v>
      </c>
      <c r="B2355" s="86" t="s">
        <v>16001</v>
      </c>
      <c r="C2355" s="87" t="s">
        <v>16002</v>
      </c>
      <c r="D2355" s="87" t="s">
        <v>16003</v>
      </c>
      <c r="E2355" s="87" t="s">
        <v>6079</v>
      </c>
      <c r="F2355" s="87" t="s">
        <v>7527</v>
      </c>
      <c r="G2355" s="87" t="s">
        <v>7402</v>
      </c>
      <c r="H2355" s="87" t="s">
        <v>7411</v>
      </c>
      <c r="I2355" s="87" t="str">
        <f>+IFERROR(VLOOKUP($H2355,'[2]NHÂN VIÊN'!$B:$C,2,0),"")</f>
        <v>Nguyễn Văn Vinh</v>
      </c>
      <c r="J2355" s="87" t="str">
        <f t="shared" si="40"/>
        <v>WI</v>
      </c>
      <c r="K2355" s="87" t="s">
        <v>625</v>
      </c>
      <c r="L2355" s="87" t="s">
        <v>15275</v>
      </c>
      <c r="M2355" s="87" t="str">
        <f>+IFERROR(VLOOKUP($K2355,'[2]NHÂN VIÊN'!$H:$I,2,0),"")</f>
        <v>Trương Quang Thanh</v>
      </c>
      <c r="N2355" s="88" t="s">
        <v>16004</v>
      </c>
      <c r="O2355" s="82"/>
    </row>
    <row r="2356" spans="1:15" hidden="1" x14ac:dyDescent="0.25">
      <c r="A2356" s="90" t="s">
        <v>16006</v>
      </c>
      <c r="B2356" s="89" t="s">
        <v>16005</v>
      </c>
      <c r="C2356" s="90" t="s">
        <v>16007</v>
      </c>
      <c r="D2356" s="90" t="s">
        <v>16008</v>
      </c>
      <c r="E2356" s="90" t="s">
        <v>6079</v>
      </c>
      <c r="F2356" s="90" t="s">
        <v>7690</v>
      </c>
      <c r="G2356" s="90" t="s">
        <v>7402</v>
      </c>
      <c r="H2356" s="91" t="s">
        <v>7418</v>
      </c>
      <c r="I2356" s="91" t="str">
        <f>+IFERROR(VLOOKUP($H2356,'[2]NHÂN VIÊN'!$B:$C,2,0),"")</f>
        <v>Trần Hạo Nhị</v>
      </c>
      <c r="J2356" s="91" t="str">
        <f t="shared" si="40"/>
        <v>WI</v>
      </c>
      <c r="K2356" s="91" t="s">
        <v>625</v>
      </c>
      <c r="L2356" s="91" t="s">
        <v>15426</v>
      </c>
      <c r="M2356" s="91" t="str">
        <f>+IFERROR(VLOOKUP($K2356,'[2]NHÂN VIÊN'!$H:$I,2,0),"")</f>
        <v>Trương Quang Thanh</v>
      </c>
      <c r="N2356" s="92" t="s">
        <v>1837</v>
      </c>
      <c r="O2356" s="82"/>
    </row>
    <row r="2357" spans="1:15" hidden="1" x14ac:dyDescent="0.25">
      <c r="A2357" s="90" t="s">
        <v>16010</v>
      </c>
      <c r="B2357" s="89" t="s">
        <v>16009</v>
      </c>
      <c r="C2357" s="90" t="s">
        <v>16011</v>
      </c>
      <c r="D2357" s="90" t="s">
        <v>16012</v>
      </c>
      <c r="E2357" s="90" t="s">
        <v>6079</v>
      </c>
      <c r="F2357" s="90" t="s">
        <v>7490</v>
      </c>
      <c r="G2357" s="90" t="s">
        <v>7402</v>
      </c>
      <c r="H2357" s="91" t="s">
        <v>7418</v>
      </c>
      <c r="I2357" s="91" t="str">
        <f>+IFERROR(VLOOKUP($H2357,'[2]NHÂN VIÊN'!$B:$C,2,0),"")</f>
        <v>Trần Hạo Nhị</v>
      </c>
      <c r="J2357" s="91" t="str">
        <f t="shared" si="40"/>
        <v>WI</v>
      </c>
      <c r="K2357" s="91" t="s">
        <v>625</v>
      </c>
      <c r="L2357" s="91" t="s">
        <v>15275</v>
      </c>
      <c r="M2357" s="91" t="str">
        <f>+IFERROR(VLOOKUP($K2357,'[2]NHÂN VIÊN'!$H:$I,2,0),"")</f>
        <v>Trương Quang Thanh</v>
      </c>
      <c r="N2357" s="92" t="s">
        <v>1837</v>
      </c>
      <c r="O2357" s="82"/>
    </row>
    <row r="2358" spans="1:15" hidden="1" x14ac:dyDescent="0.25">
      <c r="A2358" s="90" t="s">
        <v>16014</v>
      </c>
      <c r="B2358" s="89" t="s">
        <v>16013</v>
      </c>
      <c r="C2358" s="90" t="s">
        <v>16015</v>
      </c>
      <c r="D2358" s="90" t="s">
        <v>16016</v>
      </c>
      <c r="E2358" s="90" t="s">
        <v>6079</v>
      </c>
      <c r="F2358" s="90" t="s">
        <v>7903</v>
      </c>
      <c r="G2358" s="90" t="s">
        <v>7402</v>
      </c>
      <c r="H2358" s="91" t="s">
        <v>7436</v>
      </c>
      <c r="I2358" s="91" t="str">
        <f>+IFERROR(VLOOKUP($H2358,'[2]NHÂN VIÊN'!$B:$C,2,0),"")</f>
        <v>Nguyễn Quốc Thái</v>
      </c>
      <c r="J2358" s="91" t="str">
        <f t="shared" si="40"/>
        <v>WI</v>
      </c>
      <c r="K2358" s="91" t="s">
        <v>625</v>
      </c>
      <c r="L2358" s="91" t="s">
        <v>15275</v>
      </c>
      <c r="M2358" s="91" t="str">
        <f>+IFERROR(VLOOKUP($K2358,'[2]NHÂN VIÊN'!$H:$I,2,0),"")</f>
        <v>Trương Quang Thanh</v>
      </c>
      <c r="N2358" s="92" t="s">
        <v>1837</v>
      </c>
      <c r="O2358" s="82"/>
    </row>
    <row r="2359" spans="1:15" hidden="1" x14ac:dyDescent="0.25">
      <c r="A2359" s="90" t="s">
        <v>16018</v>
      </c>
      <c r="B2359" s="89" t="s">
        <v>16017</v>
      </c>
      <c r="C2359" s="90" t="s">
        <v>16019</v>
      </c>
      <c r="D2359" s="90" t="s">
        <v>16020</v>
      </c>
      <c r="E2359" s="90" t="s">
        <v>6079</v>
      </c>
      <c r="F2359" s="90" t="s">
        <v>7490</v>
      </c>
      <c r="G2359" s="90" t="s">
        <v>7402</v>
      </c>
      <c r="H2359" s="91" t="s">
        <v>7418</v>
      </c>
      <c r="I2359" s="91" t="str">
        <f>+IFERROR(VLOOKUP($H2359,'[2]NHÂN VIÊN'!$B:$C,2,0),"")</f>
        <v>Trần Hạo Nhị</v>
      </c>
      <c r="J2359" s="91" t="str">
        <f t="shared" si="40"/>
        <v>WI</v>
      </c>
      <c r="K2359" s="91" t="s">
        <v>625</v>
      </c>
      <c r="L2359" s="91" t="s">
        <v>15275</v>
      </c>
      <c r="M2359" s="91" t="str">
        <f>+IFERROR(VLOOKUP($K2359,'[2]NHÂN VIÊN'!$H:$I,2,0),"")</f>
        <v>Trương Quang Thanh</v>
      </c>
      <c r="N2359" s="92" t="s">
        <v>1837</v>
      </c>
      <c r="O2359" s="82"/>
    </row>
    <row r="2360" spans="1:15" hidden="1" x14ac:dyDescent="0.25">
      <c r="A2360" s="90" t="s">
        <v>16022</v>
      </c>
      <c r="B2360" s="89" t="s">
        <v>16021</v>
      </c>
      <c r="C2360" s="90" t="s">
        <v>16023</v>
      </c>
      <c r="D2360" s="90" t="s">
        <v>16024</v>
      </c>
      <c r="E2360" s="90" t="s">
        <v>6079</v>
      </c>
      <c r="F2360" s="90" t="s">
        <v>7690</v>
      </c>
      <c r="G2360" s="90" t="s">
        <v>7402</v>
      </c>
      <c r="H2360" s="91" t="s">
        <v>7418</v>
      </c>
      <c r="I2360" s="91" t="str">
        <f>+IFERROR(VLOOKUP($H2360,'[2]NHÂN VIÊN'!$B:$C,2,0),"")</f>
        <v>Trần Hạo Nhị</v>
      </c>
      <c r="J2360" s="91" t="str">
        <f t="shared" si="40"/>
        <v>WI</v>
      </c>
      <c r="K2360" s="91" t="s">
        <v>625</v>
      </c>
      <c r="L2360" s="91" t="s">
        <v>15426</v>
      </c>
      <c r="M2360" s="91" t="str">
        <f>+IFERROR(VLOOKUP($K2360,'[2]NHÂN VIÊN'!$H:$I,2,0),"")</f>
        <v>Trương Quang Thanh</v>
      </c>
      <c r="N2360" s="92" t="s">
        <v>1837</v>
      </c>
      <c r="O2360" s="82"/>
    </row>
    <row r="2361" spans="1:15" hidden="1" x14ac:dyDescent="0.25">
      <c r="A2361" s="90" t="s">
        <v>16026</v>
      </c>
      <c r="B2361" s="89" t="s">
        <v>16025</v>
      </c>
      <c r="C2361" s="90" t="s">
        <v>16027</v>
      </c>
      <c r="D2361" s="90" t="s">
        <v>16028</v>
      </c>
      <c r="E2361" s="90" t="s">
        <v>6079</v>
      </c>
      <c r="F2361" s="90" t="s">
        <v>7459</v>
      </c>
      <c r="G2361" s="90" t="s">
        <v>7402</v>
      </c>
      <c r="H2361" s="91" t="s">
        <v>7403</v>
      </c>
      <c r="I2361" s="91" t="str">
        <f>+IFERROR(VLOOKUP($H2361,'[2]NHÂN VIÊN'!$B:$C,2,0),"")</f>
        <v>Hứa Thị Ngọc Thơ</v>
      </c>
      <c r="J2361" s="91" t="str">
        <f t="shared" si="40"/>
        <v>WI</v>
      </c>
      <c r="K2361" s="91" t="s">
        <v>625</v>
      </c>
      <c r="L2361" s="91" t="s">
        <v>15275</v>
      </c>
      <c r="M2361" s="91" t="str">
        <f>+IFERROR(VLOOKUP($K2361,'[2]NHÂN VIÊN'!$H:$I,2,0),"")</f>
        <v>Trương Quang Thanh</v>
      </c>
      <c r="N2361" s="92" t="s">
        <v>1837</v>
      </c>
      <c r="O2361" s="82"/>
    </row>
    <row r="2362" spans="1:15" hidden="1" x14ac:dyDescent="0.25">
      <c r="A2362" s="90" t="s">
        <v>7278</v>
      </c>
      <c r="B2362" s="89" t="s">
        <v>16029</v>
      </c>
      <c r="C2362" s="90" t="s">
        <v>16030</v>
      </c>
      <c r="D2362" s="90" t="s">
        <v>16031</v>
      </c>
      <c r="E2362" s="90" t="s">
        <v>6079</v>
      </c>
      <c r="F2362" s="90" t="s">
        <v>7938</v>
      </c>
      <c r="G2362" s="90" t="s">
        <v>7402</v>
      </c>
      <c r="H2362" s="91" t="s">
        <v>7436</v>
      </c>
      <c r="I2362" s="91" t="str">
        <f>+IFERROR(VLOOKUP($H2362,'[2]NHÂN VIÊN'!$B:$C,2,0),"")</f>
        <v>Nguyễn Quốc Thái</v>
      </c>
      <c r="J2362" s="91" t="str">
        <f t="shared" si="40"/>
        <v>WI</v>
      </c>
      <c r="K2362" s="91" t="s">
        <v>625</v>
      </c>
      <c r="L2362" s="91" t="s">
        <v>15275</v>
      </c>
      <c r="M2362" s="91" t="str">
        <f>+IFERROR(VLOOKUP($K2362,'[2]NHÂN VIÊN'!$H:$I,2,0),"")</f>
        <v>Trương Quang Thanh</v>
      </c>
      <c r="N2362" s="92" t="s">
        <v>1837</v>
      </c>
      <c r="O2362" s="82"/>
    </row>
    <row r="2363" spans="1:15" hidden="1" x14ac:dyDescent="0.25">
      <c r="A2363" s="90" t="s">
        <v>16032</v>
      </c>
      <c r="B2363" s="89" t="s">
        <v>15121</v>
      </c>
      <c r="C2363" s="90" t="s">
        <v>16033</v>
      </c>
      <c r="D2363" s="90" t="s">
        <v>16034</v>
      </c>
      <c r="E2363" s="90" t="s">
        <v>6079</v>
      </c>
      <c r="F2363" s="90" t="s">
        <v>7523</v>
      </c>
      <c r="G2363" s="90" t="s">
        <v>7523</v>
      </c>
      <c r="H2363" s="91" t="s">
        <v>7425</v>
      </c>
      <c r="I2363" s="91" t="str">
        <f>+IFERROR(VLOOKUP($H2363,'[2]NHÂN VIÊN'!$B:$C,2,0),"")</f>
        <v>Trần Cao Hoàng Tâm</v>
      </c>
      <c r="J2363" s="91" t="str">
        <f t="shared" si="40"/>
        <v>WI</v>
      </c>
      <c r="K2363" s="91" t="s">
        <v>625</v>
      </c>
      <c r="L2363" s="91" t="s">
        <v>15295</v>
      </c>
      <c r="M2363" s="91" t="str">
        <f>+IFERROR(VLOOKUP($K2363,'[2]NHÂN VIÊN'!$H:$I,2,0),"")</f>
        <v>Trương Quang Thanh</v>
      </c>
      <c r="N2363" s="92" t="s">
        <v>1837</v>
      </c>
      <c r="O2363" s="82"/>
    </row>
    <row r="2364" spans="1:15" hidden="1" x14ac:dyDescent="0.25">
      <c r="A2364" s="90" t="s">
        <v>16036</v>
      </c>
      <c r="B2364" s="89" t="s">
        <v>16035</v>
      </c>
      <c r="C2364" s="90" t="s">
        <v>16037</v>
      </c>
      <c r="D2364" s="90" t="s">
        <v>16038</v>
      </c>
      <c r="E2364" s="90" t="s">
        <v>6079</v>
      </c>
      <c r="F2364" s="90" t="s">
        <v>7410</v>
      </c>
      <c r="G2364" s="90" t="s">
        <v>7402</v>
      </c>
      <c r="H2364" s="91" t="s">
        <v>7411</v>
      </c>
      <c r="I2364" s="91" t="str">
        <f>+IFERROR(VLOOKUP($H2364,'[2]NHÂN VIÊN'!$B:$C,2,0),"")</f>
        <v>Nguyễn Văn Vinh</v>
      </c>
      <c r="J2364" s="91" t="str">
        <f t="shared" si="40"/>
        <v>WI</v>
      </c>
      <c r="K2364" s="91" t="s">
        <v>625</v>
      </c>
      <c r="L2364" s="91" t="s">
        <v>15295</v>
      </c>
      <c r="M2364" s="91" t="str">
        <f>+IFERROR(VLOOKUP($K2364,'[2]NHÂN VIÊN'!$H:$I,2,0),"")</f>
        <v>Trương Quang Thanh</v>
      </c>
      <c r="N2364" s="92" t="s">
        <v>1837</v>
      </c>
      <c r="O2364" s="82"/>
    </row>
    <row r="2365" spans="1:15" hidden="1" x14ac:dyDescent="0.25">
      <c r="A2365" s="90" t="s">
        <v>16040</v>
      </c>
      <c r="B2365" s="89" t="s">
        <v>16039</v>
      </c>
      <c r="C2365" s="90" t="s">
        <v>16041</v>
      </c>
      <c r="D2365" s="90" t="s">
        <v>16042</v>
      </c>
      <c r="E2365" s="90" t="s">
        <v>6079</v>
      </c>
      <c r="F2365" s="90" t="s">
        <v>7490</v>
      </c>
      <c r="G2365" s="90" t="s">
        <v>7402</v>
      </c>
      <c r="H2365" s="91" t="s">
        <v>7418</v>
      </c>
      <c r="I2365" s="91" t="str">
        <f>+IFERROR(VLOOKUP($H2365,'[2]NHÂN VIÊN'!$B:$C,2,0),"")</f>
        <v>Trần Hạo Nhị</v>
      </c>
      <c r="J2365" s="91" t="str">
        <f t="shared" si="40"/>
        <v>WI</v>
      </c>
      <c r="K2365" s="91" t="s">
        <v>625</v>
      </c>
      <c r="L2365" s="91" t="s">
        <v>15275</v>
      </c>
      <c r="M2365" s="91" t="str">
        <f>+IFERROR(VLOOKUP($K2365,'[2]NHÂN VIÊN'!$H:$I,2,0),"")</f>
        <v>Trương Quang Thanh</v>
      </c>
      <c r="N2365" s="92" t="s">
        <v>1837</v>
      </c>
      <c r="O2365" s="82"/>
    </row>
    <row r="2366" spans="1:15" hidden="1" x14ac:dyDescent="0.25">
      <c r="A2366" s="90" t="s">
        <v>16044</v>
      </c>
      <c r="B2366" s="89" t="s">
        <v>16043</v>
      </c>
      <c r="C2366" s="90" t="s">
        <v>16045</v>
      </c>
      <c r="D2366" s="90" t="s">
        <v>16046</v>
      </c>
      <c r="E2366" s="90" t="s">
        <v>6079</v>
      </c>
      <c r="F2366" s="90" t="s">
        <v>8075</v>
      </c>
      <c r="G2366" s="90" t="s">
        <v>7402</v>
      </c>
      <c r="H2366" s="91" t="s">
        <v>7403</v>
      </c>
      <c r="I2366" s="91" t="str">
        <f>+IFERROR(VLOOKUP($H2366,'[2]NHÂN VIÊN'!$B:$C,2,0),"")</f>
        <v>Hứa Thị Ngọc Thơ</v>
      </c>
      <c r="J2366" s="91" t="str">
        <f t="shared" si="40"/>
        <v>WI</v>
      </c>
      <c r="K2366" s="91" t="s">
        <v>625</v>
      </c>
      <c r="L2366" s="91" t="s">
        <v>15275</v>
      </c>
      <c r="M2366" s="91" t="str">
        <f>+IFERROR(VLOOKUP($K2366,'[2]NHÂN VIÊN'!$H:$I,2,0),"")</f>
        <v>Trương Quang Thanh</v>
      </c>
      <c r="N2366" s="92" t="s">
        <v>1837</v>
      </c>
      <c r="O2366" s="82"/>
    </row>
    <row r="2367" spans="1:15" hidden="1" x14ac:dyDescent="0.25">
      <c r="A2367" s="90" t="s">
        <v>16048</v>
      </c>
      <c r="B2367" s="89" t="s">
        <v>16047</v>
      </c>
      <c r="C2367" s="90" t="s">
        <v>16049</v>
      </c>
      <c r="D2367" s="90" t="s">
        <v>16050</v>
      </c>
      <c r="E2367" s="90" t="s">
        <v>6079</v>
      </c>
      <c r="F2367" s="90" t="s">
        <v>7485</v>
      </c>
      <c r="G2367" s="90" t="s">
        <v>7402</v>
      </c>
      <c r="H2367" s="91" t="s">
        <v>7411</v>
      </c>
      <c r="I2367" s="91" t="str">
        <f>+IFERROR(VLOOKUP($H2367,'[2]NHÂN VIÊN'!$B:$C,2,0),"")</f>
        <v>Nguyễn Văn Vinh</v>
      </c>
      <c r="J2367" s="91" t="str">
        <f t="shared" si="40"/>
        <v>WI</v>
      </c>
      <c r="K2367" s="91" t="s">
        <v>625</v>
      </c>
      <c r="L2367" s="91" t="s">
        <v>15295</v>
      </c>
      <c r="M2367" s="91" t="str">
        <f>+IFERROR(VLOOKUP($K2367,'[2]NHÂN VIÊN'!$H:$I,2,0),"")</f>
        <v>Trương Quang Thanh</v>
      </c>
      <c r="N2367" s="92" t="s">
        <v>1837</v>
      </c>
      <c r="O2367" s="82"/>
    </row>
    <row r="2368" spans="1:15" hidden="1" x14ac:dyDescent="0.25">
      <c r="A2368" s="90" t="s">
        <v>16052</v>
      </c>
      <c r="B2368" s="89" t="s">
        <v>16051</v>
      </c>
      <c r="C2368" s="90" t="s">
        <v>16053</v>
      </c>
      <c r="D2368" s="90" t="s">
        <v>16054</v>
      </c>
      <c r="E2368" s="90" t="s">
        <v>6079</v>
      </c>
      <c r="F2368" s="90" t="s">
        <v>7690</v>
      </c>
      <c r="G2368" s="90" t="s">
        <v>7402</v>
      </c>
      <c r="H2368" s="91" t="s">
        <v>7418</v>
      </c>
      <c r="I2368" s="91" t="str">
        <f>+IFERROR(VLOOKUP($H2368,'[2]NHÂN VIÊN'!$B:$C,2,0),"")</f>
        <v>Trần Hạo Nhị</v>
      </c>
      <c r="J2368" s="91" t="str">
        <f t="shared" si="40"/>
        <v>WI</v>
      </c>
      <c r="K2368" s="91" t="s">
        <v>625</v>
      </c>
      <c r="L2368" s="91" t="s">
        <v>15426</v>
      </c>
      <c r="M2368" s="91" t="str">
        <f>+IFERROR(VLOOKUP($K2368,'[2]NHÂN VIÊN'!$H:$I,2,0),"")</f>
        <v>Trương Quang Thanh</v>
      </c>
      <c r="N2368" s="92" t="s">
        <v>1837</v>
      </c>
      <c r="O2368" s="82"/>
    </row>
    <row r="2369" spans="1:15" hidden="1" x14ac:dyDescent="0.25">
      <c r="A2369" s="90" t="s">
        <v>16055</v>
      </c>
      <c r="B2369" s="89" t="s">
        <v>15121</v>
      </c>
      <c r="C2369" s="90" t="s">
        <v>16056</v>
      </c>
      <c r="D2369" s="90" t="s">
        <v>16057</v>
      </c>
      <c r="E2369" s="90" t="s">
        <v>6079</v>
      </c>
      <c r="F2369" s="90" t="s">
        <v>7523</v>
      </c>
      <c r="G2369" s="90" t="s">
        <v>7523</v>
      </c>
      <c r="H2369" s="91" t="s">
        <v>7425</v>
      </c>
      <c r="I2369" s="91" t="str">
        <f>+IFERROR(VLOOKUP($H2369,'[2]NHÂN VIÊN'!$B:$C,2,0),"")</f>
        <v>Trần Cao Hoàng Tâm</v>
      </c>
      <c r="J2369" s="91" t="str">
        <f t="shared" si="40"/>
        <v>WI</v>
      </c>
      <c r="K2369" s="91" t="s">
        <v>625</v>
      </c>
      <c r="L2369" s="91" t="s">
        <v>15275</v>
      </c>
      <c r="M2369" s="91" t="str">
        <f>+IFERROR(VLOOKUP($K2369,'[2]NHÂN VIÊN'!$H:$I,2,0),"")</f>
        <v>Trương Quang Thanh</v>
      </c>
      <c r="N2369" s="92" t="s">
        <v>1837</v>
      </c>
      <c r="O2369" s="82"/>
    </row>
    <row r="2370" spans="1:15" hidden="1" x14ac:dyDescent="0.25">
      <c r="A2370" s="90" t="s">
        <v>16058</v>
      </c>
      <c r="B2370" s="89" t="s">
        <v>15124</v>
      </c>
      <c r="C2370" s="90" t="s">
        <v>16059</v>
      </c>
      <c r="D2370" s="90" t="s">
        <v>16060</v>
      </c>
      <c r="E2370" s="90" t="s">
        <v>6079</v>
      </c>
      <c r="F2370" s="90" t="s">
        <v>7424</v>
      </c>
      <c r="G2370" s="90" t="s">
        <v>7424</v>
      </c>
      <c r="H2370" s="91" t="s">
        <v>7425</v>
      </c>
      <c r="I2370" s="91" t="str">
        <f>+IFERROR(VLOOKUP($H2370,'[2]NHÂN VIÊN'!$B:$C,2,0),"")</f>
        <v>Trần Cao Hoàng Tâm</v>
      </c>
      <c r="J2370" s="91" t="str">
        <f t="shared" si="40"/>
        <v>WI</v>
      </c>
      <c r="K2370" s="91" t="s">
        <v>625</v>
      </c>
      <c r="L2370" s="91" t="s">
        <v>15426</v>
      </c>
      <c r="M2370" s="91" t="str">
        <f>+IFERROR(VLOOKUP($K2370,'[2]NHÂN VIÊN'!$H:$I,2,0),"")</f>
        <v>Trương Quang Thanh</v>
      </c>
      <c r="N2370" s="92" t="s">
        <v>1837</v>
      </c>
      <c r="O2370" s="82"/>
    </row>
    <row r="2371" spans="1:15" hidden="1" x14ac:dyDescent="0.25">
      <c r="A2371" s="90" t="s">
        <v>16061</v>
      </c>
      <c r="B2371" s="89" t="s">
        <v>15121</v>
      </c>
      <c r="C2371" s="90" t="s">
        <v>16062</v>
      </c>
      <c r="D2371" s="90" t="s">
        <v>16063</v>
      </c>
      <c r="E2371" s="90" t="s">
        <v>6079</v>
      </c>
      <c r="F2371" s="90" t="s">
        <v>7523</v>
      </c>
      <c r="G2371" s="90" t="s">
        <v>7523</v>
      </c>
      <c r="H2371" s="91" t="s">
        <v>7425</v>
      </c>
      <c r="I2371" s="91" t="str">
        <f>+IFERROR(VLOOKUP($H2371,'[2]NHÂN VIÊN'!$B:$C,2,0),"")</f>
        <v>Trần Cao Hoàng Tâm</v>
      </c>
      <c r="J2371" s="91" t="str">
        <f t="shared" si="40"/>
        <v>WI</v>
      </c>
      <c r="K2371" s="91" t="s">
        <v>625</v>
      </c>
      <c r="L2371" s="91" t="s">
        <v>15275</v>
      </c>
      <c r="M2371" s="91" t="str">
        <f>+IFERROR(VLOOKUP($K2371,'[2]NHÂN VIÊN'!$H:$I,2,0),"")</f>
        <v>Trương Quang Thanh</v>
      </c>
      <c r="N2371" s="92" t="s">
        <v>1837</v>
      </c>
      <c r="O2371" s="82"/>
    </row>
    <row r="2372" spans="1:15" hidden="1" x14ac:dyDescent="0.25">
      <c r="A2372" s="90" t="s">
        <v>16064</v>
      </c>
      <c r="B2372" s="89" t="s">
        <v>15121</v>
      </c>
      <c r="C2372" s="90" t="s">
        <v>16065</v>
      </c>
      <c r="D2372" s="90" t="s">
        <v>16066</v>
      </c>
      <c r="E2372" s="90" t="s">
        <v>6079</v>
      </c>
      <c r="F2372" s="90" t="s">
        <v>7523</v>
      </c>
      <c r="G2372" s="90" t="s">
        <v>7523</v>
      </c>
      <c r="H2372" s="91" t="s">
        <v>7425</v>
      </c>
      <c r="I2372" s="91" t="str">
        <f>+IFERROR(VLOOKUP($H2372,'[2]NHÂN VIÊN'!$B:$C,2,0),"")</f>
        <v>Trần Cao Hoàng Tâm</v>
      </c>
      <c r="J2372" s="91" t="str">
        <f t="shared" si="40"/>
        <v>WI</v>
      </c>
      <c r="K2372" s="91" t="s">
        <v>625</v>
      </c>
      <c r="L2372" s="91" t="s">
        <v>15275</v>
      </c>
      <c r="M2372" s="91" t="str">
        <f>+IFERROR(VLOOKUP($K2372,'[2]NHÂN VIÊN'!$H:$I,2,0),"")</f>
        <v>Trương Quang Thanh</v>
      </c>
      <c r="N2372" s="92" t="s">
        <v>1837</v>
      </c>
      <c r="O2372" s="82"/>
    </row>
    <row r="2373" spans="1:15" hidden="1" x14ac:dyDescent="0.25">
      <c r="A2373" s="90" t="s">
        <v>16067</v>
      </c>
      <c r="B2373" s="89" t="s">
        <v>15121</v>
      </c>
      <c r="C2373" s="90" t="s">
        <v>16068</v>
      </c>
      <c r="D2373" s="90" t="s">
        <v>16069</v>
      </c>
      <c r="E2373" s="90" t="s">
        <v>6079</v>
      </c>
      <c r="F2373" s="90" t="s">
        <v>7523</v>
      </c>
      <c r="G2373" s="90" t="s">
        <v>7523</v>
      </c>
      <c r="H2373" s="91" t="s">
        <v>7425</v>
      </c>
      <c r="I2373" s="91" t="str">
        <f>+IFERROR(VLOOKUP($H2373,'[2]NHÂN VIÊN'!$B:$C,2,0),"")</f>
        <v>Trần Cao Hoàng Tâm</v>
      </c>
      <c r="J2373" s="91" t="str">
        <f t="shared" si="40"/>
        <v>WI</v>
      </c>
      <c r="K2373" s="91" t="s">
        <v>625</v>
      </c>
      <c r="L2373" s="91" t="s">
        <v>15275</v>
      </c>
      <c r="M2373" s="91" t="str">
        <f>+IFERROR(VLOOKUP($K2373,'[2]NHÂN VIÊN'!$H:$I,2,0),"")</f>
        <v>Trương Quang Thanh</v>
      </c>
      <c r="N2373" s="92" t="s">
        <v>1837</v>
      </c>
      <c r="O2373" s="82"/>
    </row>
    <row r="2374" spans="1:15" hidden="1" x14ac:dyDescent="0.25">
      <c r="A2374" s="90" t="s">
        <v>16071</v>
      </c>
      <c r="B2374" s="89" t="s">
        <v>16070</v>
      </c>
      <c r="C2374" s="90" t="s">
        <v>16072</v>
      </c>
      <c r="D2374" s="90" t="s">
        <v>16073</v>
      </c>
      <c r="E2374" s="90" t="s">
        <v>6079</v>
      </c>
      <c r="F2374" s="90" t="s">
        <v>9474</v>
      </c>
      <c r="G2374" s="90" t="s">
        <v>7402</v>
      </c>
      <c r="H2374" s="91" t="s">
        <v>7411</v>
      </c>
      <c r="I2374" s="91" t="str">
        <f>+IFERROR(VLOOKUP($H2374,'[2]NHÂN VIÊN'!$B:$C,2,0),"")</f>
        <v>Nguyễn Văn Vinh</v>
      </c>
      <c r="J2374" s="91" t="str">
        <f t="shared" si="40"/>
        <v>WI</v>
      </c>
      <c r="K2374" s="91" t="s">
        <v>625</v>
      </c>
      <c r="L2374" s="91" t="s">
        <v>15275</v>
      </c>
      <c r="M2374" s="91" t="str">
        <f>+IFERROR(VLOOKUP($K2374,'[2]NHÂN VIÊN'!$H:$I,2,0),"")</f>
        <v>Trương Quang Thanh</v>
      </c>
      <c r="N2374" s="92" t="s">
        <v>1837</v>
      </c>
      <c r="O2374" s="82"/>
    </row>
    <row r="2375" spans="1:15" hidden="1" x14ac:dyDescent="0.25">
      <c r="A2375" s="90" t="s">
        <v>16075</v>
      </c>
      <c r="B2375" s="89" t="s">
        <v>16074</v>
      </c>
      <c r="C2375" s="90" t="s">
        <v>16076</v>
      </c>
      <c r="D2375" s="90" t="s">
        <v>16077</v>
      </c>
      <c r="E2375" s="90" t="s">
        <v>6079</v>
      </c>
      <c r="F2375" s="90" t="s">
        <v>7499</v>
      </c>
      <c r="G2375" s="90" t="s">
        <v>7402</v>
      </c>
      <c r="H2375" s="91" t="s">
        <v>7436</v>
      </c>
      <c r="I2375" s="91" t="str">
        <f>+IFERROR(VLOOKUP($H2375,'[2]NHÂN VIÊN'!$B:$C,2,0),"")</f>
        <v>Nguyễn Quốc Thái</v>
      </c>
      <c r="J2375" s="91" t="str">
        <f t="shared" si="40"/>
        <v>WI</v>
      </c>
      <c r="K2375" s="91" t="s">
        <v>625</v>
      </c>
      <c r="L2375" s="91" t="s">
        <v>15295</v>
      </c>
      <c r="M2375" s="91" t="str">
        <f>+IFERROR(VLOOKUP($K2375,'[2]NHÂN VIÊN'!$H:$I,2,0),"")</f>
        <v>Trương Quang Thanh</v>
      </c>
      <c r="N2375" s="92" t="s">
        <v>1837</v>
      </c>
      <c r="O2375" s="82"/>
    </row>
    <row r="2376" spans="1:15" hidden="1" x14ac:dyDescent="0.25">
      <c r="A2376" s="90" t="s">
        <v>16079</v>
      </c>
      <c r="B2376" s="89" t="s">
        <v>16078</v>
      </c>
      <c r="C2376" s="90" t="s">
        <v>16080</v>
      </c>
      <c r="D2376" s="90" t="s">
        <v>16081</v>
      </c>
      <c r="E2376" s="90" t="s">
        <v>6079</v>
      </c>
      <c r="F2376" s="90" t="s">
        <v>7499</v>
      </c>
      <c r="G2376" s="90" t="s">
        <v>7402</v>
      </c>
      <c r="H2376" s="91" t="s">
        <v>7436</v>
      </c>
      <c r="I2376" s="91" t="str">
        <f>+IFERROR(VLOOKUP($H2376,'[2]NHÂN VIÊN'!$B:$C,2,0),"")</f>
        <v>Nguyễn Quốc Thái</v>
      </c>
      <c r="J2376" s="91" t="str">
        <f t="shared" si="40"/>
        <v>WI</v>
      </c>
      <c r="K2376" s="91" t="s">
        <v>625</v>
      </c>
      <c r="L2376" s="91" t="s">
        <v>15295</v>
      </c>
      <c r="M2376" s="91" t="str">
        <f>+IFERROR(VLOOKUP($K2376,'[2]NHÂN VIÊN'!$H:$I,2,0),"")</f>
        <v>Trương Quang Thanh</v>
      </c>
      <c r="N2376" s="92" t="s">
        <v>1837</v>
      </c>
      <c r="O2376" s="82"/>
    </row>
    <row r="2377" spans="1:15" hidden="1" x14ac:dyDescent="0.25">
      <c r="A2377" s="90" t="s">
        <v>16083</v>
      </c>
      <c r="B2377" s="89" t="s">
        <v>16082</v>
      </c>
      <c r="C2377" s="90" t="s">
        <v>16084</v>
      </c>
      <c r="D2377" s="90" t="s">
        <v>16085</v>
      </c>
      <c r="E2377" s="90" t="s">
        <v>6079</v>
      </c>
      <c r="F2377" s="90" t="s">
        <v>7490</v>
      </c>
      <c r="G2377" s="90" t="s">
        <v>7402</v>
      </c>
      <c r="H2377" s="91" t="s">
        <v>7418</v>
      </c>
      <c r="I2377" s="91" t="str">
        <f>+IFERROR(VLOOKUP($H2377,'[2]NHÂN VIÊN'!$B:$C,2,0),"")</f>
        <v>Trần Hạo Nhị</v>
      </c>
      <c r="J2377" s="91" t="str">
        <f t="shared" si="40"/>
        <v>WI</v>
      </c>
      <c r="K2377" s="91" t="s">
        <v>625</v>
      </c>
      <c r="L2377" s="91" t="s">
        <v>15275</v>
      </c>
      <c r="M2377" s="91" t="str">
        <f>+IFERROR(VLOOKUP($K2377,'[2]NHÂN VIÊN'!$H:$I,2,0),"")</f>
        <v>Trương Quang Thanh</v>
      </c>
      <c r="N2377" s="92" t="s">
        <v>1837</v>
      </c>
      <c r="O2377" s="82"/>
    </row>
    <row r="2378" spans="1:15" hidden="1" x14ac:dyDescent="0.25">
      <c r="A2378" s="90" t="s">
        <v>16087</v>
      </c>
      <c r="B2378" s="89" t="s">
        <v>16086</v>
      </c>
      <c r="C2378" s="90" t="s">
        <v>16088</v>
      </c>
      <c r="D2378" s="90" t="s">
        <v>16089</v>
      </c>
      <c r="E2378" s="90" t="s">
        <v>6079</v>
      </c>
      <c r="F2378" s="90" t="s">
        <v>7903</v>
      </c>
      <c r="G2378" s="90" t="s">
        <v>7402</v>
      </c>
      <c r="H2378" s="91" t="s">
        <v>7436</v>
      </c>
      <c r="I2378" s="91" t="str">
        <f>+IFERROR(VLOOKUP($H2378,'[2]NHÂN VIÊN'!$B:$C,2,0),"")</f>
        <v>Nguyễn Quốc Thái</v>
      </c>
      <c r="J2378" s="91" t="str">
        <f t="shared" si="40"/>
        <v>WI</v>
      </c>
      <c r="K2378" s="91" t="s">
        <v>625</v>
      </c>
      <c r="L2378" s="91" t="s">
        <v>15275</v>
      </c>
      <c r="M2378" s="91" t="str">
        <f>+IFERROR(VLOOKUP($K2378,'[2]NHÂN VIÊN'!$H:$I,2,0),"")</f>
        <v>Trương Quang Thanh</v>
      </c>
      <c r="N2378" s="92" t="s">
        <v>1837</v>
      </c>
      <c r="O2378" s="82"/>
    </row>
    <row r="2379" spans="1:15" hidden="1" x14ac:dyDescent="0.25">
      <c r="A2379" s="90" t="s">
        <v>16090</v>
      </c>
      <c r="B2379" s="89" t="s">
        <v>15121</v>
      </c>
      <c r="C2379" s="90" t="s">
        <v>16091</v>
      </c>
      <c r="D2379" s="90" t="s">
        <v>16092</v>
      </c>
      <c r="E2379" s="90" t="s">
        <v>6079</v>
      </c>
      <c r="F2379" s="90" t="s">
        <v>7523</v>
      </c>
      <c r="G2379" s="90" t="s">
        <v>7523</v>
      </c>
      <c r="H2379" s="91" t="s">
        <v>7425</v>
      </c>
      <c r="I2379" s="91" t="str">
        <f>+IFERROR(VLOOKUP($H2379,'[2]NHÂN VIÊN'!$B:$C,2,0),"")</f>
        <v>Trần Cao Hoàng Tâm</v>
      </c>
      <c r="J2379" s="91" t="str">
        <f t="shared" si="40"/>
        <v>WI</v>
      </c>
      <c r="K2379" s="91" t="s">
        <v>625</v>
      </c>
      <c r="L2379" s="91" t="s">
        <v>15295</v>
      </c>
      <c r="M2379" s="91" t="str">
        <f>+IFERROR(VLOOKUP($K2379,'[2]NHÂN VIÊN'!$H:$I,2,0),"")</f>
        <v>Trương Quang Thanh</v>
      </c>
      <c r="N2379" s="92" t="s">
        <v>1837</v>
      </c>
      <c r="O2379" s="82"/>
    </row>
    <row r="2380" spans="1:15" hidden="1" x14ac:dyDescent="0.25">
      <c r="A2380" s="90" t="s">
        <v>16094</v>
      </c>
      <c r="B2380" s="89" t="s">
        <v>16093</v>
      </c>
      <c r="C2380" s="90" t="s">
        <v>16095</v>
      </c>
      <c r="D2380" s="90" t="s">
        <v>16096</v>
      </c>
      <c r="E2380" s="90" t="s">
        <v>6079</v>
      </c>
      <c r="F2380" s="90" t="s">
        <v>7519</v>
      </c>
      <c r="G2380" s="90" t="s">
        <v>7402</v>
      </c>
      <c r="H2380" s="91" t="s">
        <v>7418</v>
      </c>
      <c r="I2380" s="91" t="str">
        <f>+IFERROR(VLOOKUP($H2380,'[2]NHÂN VIÊN'!$B:$C,2,0),"")</f>
        <v>Trần Hạo Nhị</v>
      </c>
      <c r="J2380" s="91" t="str">
        <f t="shared" si="40"/>
        <v>WI</v>
      </c>
      <c r="K2380" s="91" t="s">
        <v>625</v>
      </c>
      <c r="L2380" s="91" t="s">
        <v>15426</v>
      </c>
      <c r="M2380" s="91" t="str">
        <f>+IFERROR(VLOOKUP($K2380,'[2]NHÂN VIÊN'!$H:$I,2,0),"")</f>
        <v>Trương Quang Thanh</v>
      </c>
      <c r="N2380" s="92" t="s">
        <v>1837</v>
      </c>
      <c r="O2380" s="82"/>
    </row>
    <row r="2381" spans="1:15" hidden="1" x14ac:dyDescent="0.25">
      <c r="A2381" s="90" t="s">
        <v>16098</v>
      </c>
      <c r="B2381" s="89" t="s">
        <v>16097</v>
      </c>
      <c r="C2381" s="90" t="s">
        <v>16099</v>
      </c>
      <c r="D2381" s="90" t="s">
        <v>16100</v>
      </c>
      <c r="E2381" s="90" t="s">
        <v>6079</v>
      </c>
      <c r="F2381" s="90" t="s">
        <v>7499</v>
      </c>
      <c r="G2381" s="90" t="s">
        <v>7402</v>
      </c>
      <c r="H2381" s="91" t="s">
        <v>7436</v>
      </c>
      <c r="I2381" s="91" t="str">
        <f>+IFERROR(VLOOKUP($H2381,'[2]NHÂN VIÊN'!$B:$C,2,0),"")</f>
        <v>Nguyễn Quốc Thái</v>
      </c>
      <c r="J2381" s="91" t="str">
        <f t="shared" ref="J2381:J2444" si="41">+LEFT($B2381,2)</f>
        <v>WI</v>
      </c>
      <c r="K2381" s="91" t="s">
        <v>625</v>
      </c>
      <c r="L2381" s="91" t="s">
        <v>15275</v>
      </c>
      <c r="M2381" s="91" t="str">
        <f>+IFERROR(VLOOKUP($K2381,'[2]NHÂN VIÊN'!$H:$I,2,0),"")</f>
        <v>Trương Quang Thanh</v>
      </c>
      <c r="N2381" s="92" t="s">
        <v>1837</v>
      </c>
      <c r="O2381" s="82"/>
    </row>
    <row r="2382" spans="1:15" hidden="1" x14ac:dyDescent="0.25">
      <c r="A2382" s="90" t="s">
        <v>16102</v>
      </c>
      <c r="B2382" s="89" t="s">
        <v>16101</v>
      </c>
      <c r="C2382" s="90" t="s">
        <v>16103</v>
      </c>
      <c r="D2382" s="90" t="s">
        <v>16104</v>
      </c>
      <c r="E2382" s="90" t="s">
        <v>6079</v>
      </c>
      <c r="F2382" s="90" t="s">
        <v>7903</v>
      </c>
      <c r="G2382" s="90" t="s">
        <v>7402</v>
      </c>
      <c r="H2382" s="91" t="s">
        <v>7436</v>
      </c>
      <c r="I2382" s="91" t="str">
        <f>+IFERROR(VLOOKUP($H2382,'[2]NHÂN VIÊN'!$B:$C,2,0),"")</f>
        <v>Nguyễn Quốc Thái</v>
      </c>
      <c r="J2382" s="91" t="str">
        <f t="shared" si="41"/>
        <v>WI</v>
      </c>
      <c r="K2382" s="91" t="s">
        <v>625</v>
      </c>
      <c r="L2382" s="91" t="s">
        <v>15275</v>
      </c>
      <c r="M2382" s="91" t="str">
        <f>+IFERROR(VLOOKUP($K2382,'[2]NHÂN VIÊN'!$H:$I,2,0),"")</f>
        <v>Trương Quang Thanh</v>
      </c>
      <c r="N2382" s="92" t="s">
        <v>1837</v>
      </c>
      <c r="O2382" s="82"/>
    </row>
    <row r="2383" spans="1:15" hidden="1" x14ac:dyDescent="0.25">
      <c r="A2383" s="90" t="s">
        <v>16106</v>
      </c>
      <c r="B2383" s="89" t="s">
        <v>16105</v>
      </c>
      <c r="C2383" s="90" t="s">
        <v>16107</v>
      </c>
      <c r="D2383" s="90" t="s">
        <v>16108</v>
      </c>
      <c r="E2383" s="90" t="s">
        <v>6079</v>
      </c>
      <c r="F2383" s="90" t="s">
        <v>7417</v>
      </c>
      <c r="G2383" s="90" t="s">
        <v>7402</v>
      </c>
      <c r="H2383" s="91" t="s">
        <v>7418</v>
      </c>
      <c r="I2383" s="91" t="str">
        <f>+IFERROR(VLOOKUP($H2383,'[2]NHÂN VIÊN'!$B:$C,2,0),"")</f>
        <v>Trần Hạo Nhị</v>
      </c>
      <c r="J2383" s="91" t="str">
        <f t="shared" si="41"/>
        <v>WI</v>
      </c>
      <c r="K2383" s="91" t="s">
        <v>625</v>
      </c>
      <c r="L2383" s="91" t="s">
        <v>15275</v>
      </c>
      <c r="M2383" s="91" t="str">
        <f>+IFERROR(VLOOKUP($K2383,'[2]NHÂN VIÊN'!$H:$I,2,0),"")</f>
        <v>Trương Quang Thanh</v>
      </c>
      <c r="N2383" s="92" t="s">
        <v>1837</v>
      </c>
      <c r="O2383" s="82"/>
    </row>
    <row r="2384" spans="1:15" hidden="1" x14ac:dyDescent="0.25">
      <c r="A2384" s="90" t="s">
        <v>16110</v>
      </c>
      <c r="B2384" s="89" t="s">
        <v>16109</v>
      </c>
      <c r="C2384" s="90" t="s">
        <v>16111</v>
      </c>
      <c r="D2384" s="90" t="s">
        <v>16112</v>
      </c>
      <c r="E2384" s="90" t="s">
        <v>6079</v>
      </c>
      <c r="F2384" s="90" t="s">
        <v>7938</v>
      </c>
      <c r="G2384" s="90" t="s">
        <v>7402</v>
      </c>
      <c r="H2384" s="91" t="s">
        <v>7436</v>
      </c>
      <c r="I2384" s="91" t="str">
        <f>+IFERROR(VLOOKUP($H2384,'[2]NHÂN VIÊN'!$B:$C,2,0),"")</f>
        <v>Nguyễn Quốc Thái</v>
      </c>
      <c r="J2384" s="91" t="str">
        <f t="shared" si="41"/>
        <v>WI</v>
      </c>
      <c r="K2384" s="91" t="s">
        <v>625</v>
      </c>
      <c r="L2384" s="91" t="s">
        <v>15275</v>
      </c>
      <c r="M2384" s="91" t="str">
        <f>+IFERROR(VLOOKUP($K2384,'[2]NHÂN VIÊN'!$H:$I,2,0),"")</f>
        <v>Trương Quang Thanh</v>
      </c>
      <c r="N2384" s="92" t="s">
        <v>1837</v>
      </c>
      <c r="O2384" s="82"/>
    </row>
    <row r="2385" spans="1:15" hidden="1" x14ac:dyDescent="0.25">
      <c r="A2385" s="90" t="s">
        <v>16114</v>
      </c>
      <c r="B2385" s="89" t="s">
        <v>16113</v>
      </c>
      <c r="C2385" s="90" t="s">
        <v>16115</v>
      </c>
      <c r="D2385" s="90" t="s">
        <v>16116</v>
      </c>
      <c r="E2385" s="90" t="s">
        <v>6079</v>
      </c>
      <c r="F2385" s="90" t="s">
        <v>7527</v>
      </c>
      <c r="G2385" s="90" t="s">
        <v>7402</v>
      </c>
      <c r="H2385" s="91" t="s">
        <v>7411</v>
      </c>
      <c r="I2385" s="91" t="str">
        <f>+IFERROR(VLOOKUP($H2385,'[2]NHÂN VIÊN'!$B:$C,2,0),"")</f>
        <v>Nguyễn Văn Vinh</v>
      </c>
      <c r="J2385" s="91" t="str">
        <f t="shared" si="41"/>
        <v>WI</v>
      </c>
      <c r="K2385" s="91" t="s">
        <v>625</v>
      </c>
      <c r="L2385" s="91" t="s">
        <v>15295</v>
      </c>
      <c r="M2385" s="91" t="str">
        <f>+IFERROR(VLOOKUP($K2385,'[2]NHÂN VIÊN'!$H:$I,2,0),"")</f>
        <v>Trương Quang Thanh</v>
      </c>
      <c r="N2385" s="92" t="s">
        <v>1837</v>
      </c>
      <c r="O2385" s="82"/>
    </row>
    <row r="2386" spans="1:15" hidden="1" x14ac:dyDescent="0.25">
      <c r="A2386" s="90" t="s">
        <v>16118</v>
      </c>
      <c r="B2386" s="89" t="s">
        <v>16117</v>
      </c>
      <c r="C2386" s="90" t="s">
        <v>16119</v>
      </c>
      <c r="D2386" s="90" t="s">
        <v>16120</v>
      </c>
      <c r="E2386" s="90" t="s">
        <v>6079</v>
      </c>
      <c r="F2386" s="90" t="s">
        <v>7499</v>
      </c>
      <c r="G2386" s="90" t="s">
        <v>7402</v>
      </c>
      <c r="H2386" s="91" t="s">
        <v>7436</v>
      </c>
      <c r="I2386" s="91" t="str">
        <f>+IFERROR(VLOOKUP($H2386,'[2]NHÂN VIÊN'!$B:$C,2,0),"")</f>
        <v>Nguyễn Quốc Thái</v>
      </c>
      <c r="J2386" s="91" t="str">
        <f t="shared" si="41"/>
        <v>WI</v>
      </c>
      <c r="K2386" s="91" t="s">
        <v>625</v>
      </c>
      <c r="L2386" s="91" t="s">
        <v>15295</v>
      </c>
      <c r="M2386" s="91" t="str">
        <f>+IFERROR(VLOOKUP($K2386,'[2]NHÂN VIÊN'!$H:$I,2,0),"")</f>
        <v>Trương Quang Thanh</v>
      </c>
      <c r="N2386" s="92" t="s">
        <v>1837</v>
      </c>
      <c r="O2386" s="82"/>
    </row>
    <row r="2387" spans="1:15" hidden="1" x14ac:dyDescent="0.25">
      <c r="A2387" s="90" t="s">
        <v>7345</v>
      </c>
      <c r="B2387" s="89" t="s">
        <v>16121</v>
      </c>
      <c r="C2387" s="90" t="s">
        <v>16122</v>
      </c>
      <c r="D2387" s="90" t="s">
        <v>16123</v>
      </c>
      <c r="E2387" s="90" t="s">
        <v>6079</v>
      </c>
      <c r="F2387" s="90" t="s">
        <v>7472</v>
      </c>
      <c r="G2387" s="90" t="s">
        <v>7402</v>
      </c>
      <c r="H2387" s="91" t="s">
        <v>7436</v>
      </c>
      <c r="I2387" s="91" t="str">
        <f>+IFERROR(VLOOKUP($H2387,'[2]NHÂN VIÊN'!$B:$C,2,0),"")</f>
        <v>Nguyễn Quốc Thái</v>
      </c>
      <c r="J2387" s="91" t="str">
        <f t="shared" si="41"/>
        <v>WI</v>
      </c>
      <c r="K2387" s="91" t="s">
        <v>625</v>
      </c>
      <c r="L2387" s="91" t="s">
        <v>15295</v>
      </c>
      <c r="M2387" s="91" t="str">
        <f>+IFERROR(VLOOKUP($K2387,'[2]NHÂN VIÊN'!$H:$I,2,0),"")</f>
        <v>Trương Quang Thanh</v>
      </c>
      <c r="N2387" s="92" t="s">
        <v>1837</v>
      </c>
      <c r="O2387" s="82"/>
    </row>
    <row r="2388" spans="1:15" hidden="1" x14ac:dyDescent="0.25">
      <c r="A2388" s="90" t="s">
        <v>16125</v>
      </c>
      <c r="B2388" s="89" t="s">
        <v>16124</v>
      </c>
      <c r="C2388" s="90" t="s">
        <v>16126</v>
      </c>
      <c r="D2388" s="90" t="s">
        <v>16127</v>
      </c>
      <c r="E2388" s="90" t="s">
        <v>6079</v>
      </c>
      <c r="F2388" s="90" t="s">
        <v>8075</v>
      </c>
      <c r="G2388" s="90" t="s">
        <v>7402</v>
      </c>
      <c r="H2388" s="91" t="s">
        <v>7403</v>
      </c>
      <c r="I2388" s="91" t="str">
        <f>+IFERROR(VLOOKUP($H2388,'[2]NHÂN VIÊN'!$B:$C,2,0),"")</f>
        <v>Hứa Thị Ngọc Thơ</v>
      </c>
      <c r="J2388" s="91" t="str">
        <f t="shared" si="41"/>
        <v>WI</v>
      </c>
      <c r="K2388" s="91" t="s">
        <v>625</v>
      </c>
      <c r="L2388" s="91" t="s">
        <v>15275</v>
      </c>
      <c r="M2388" s="91" t="str">
        <f>+IFERROR(VLOOKUP($K2388,'[2]NHÂN VIÊN'!$H:$I,2,0),"")</f>
        <v>Trương Quang Thanh</v>
      </c>
      <c r="N2388" s="92" t="s">
        <v>1837</v>
      </c>
      <c r="O2388" s="82"/>
    </row>
    <row r="2389" spans="1:15" hidden="1" x14ac:dyDescent="0.25">
      <c r="A2389" s="90" t="s">
        <v>16129</v>
      </c>
      <c r="B2389" s="89" t="s">
        <v>16128</v>
      </c>
      <c r="C2389" s="90" t="s">
        <v>16130</v>
      </c>
      <c r="D2389" s="90" t="s">
        <v>16131</v>
      </c>
      <c r="E2389" s="90" t="s">
        <v>6079</v>
      </c>
      <c r="F2389" s="90" t="s">
        <v>7903</v>
      </c>
      <c r="G2389" s="90" t="s">
        <v>7402</v>
      </c>
      <c r="H2389" s="91" t="s">
        <v>7436</v>
      </c>
      <c r="I2389" s="91" t="str">
        <f>+IFERROR(VLOOKUP($H2389,'[2]NHÂN VIÊN'!$B:$C,2,0),"")</f>
        <v>Nguyễn Quốc Thái</v>
      </c>
      <c r="J2389" s="91" t="str">
        <f t="shared" si="41"/>
        <v>WI</v>
      </c>
      <c r="K2389" s="91" t="s">
        <v>625</v>
      </c>
      <c r="L2389" s="91" t="s">
        <v>15295</v>
      </c>
      <c r="M2389" s="91" t="str">
        <f>+IFERROR(VLOOKUP($K2389,'[2]NHÂN VIÊN'!$H:$I,2,0),"")</f>
        <v>Trương Quang Thanh</v>
      </c>
      <c r="N2389" s="92" t="s">
        <v>1837</v>
      </c>
      <c r="O2389" s="82"/>
    </row>
    <row r="2390" spans="1:15" hidden="1" x14ac:dyDescent="0.25">
      <c r="A2390" s="90" t="s">
        <v>16132</v>
      </c>
      <c r="B2390" s="89" t="s">
        <v>15124</v>
      </c>
      <c r="C2390" s="90" t="s">
        <v>16133</v>
      </c>
      <c r="D2390" s="90" t="s">
        <v>16134</v>
      </c>
      <c r="E2390" s="90" t="s">
        <v>15915</v>
      </c>
      <c r="F2390" s="90" t="s">
        <v>7424</v>
      </c>
      <c r="G2390" s="90" t="s">
        <v>7424</v>
      </c>
      <c r="H2390" s="91" t="s">
        <v>7425</v>
      </c>
      <c r="I2390" s="91" t="str">
        <f>+IFERROR(VLOOKUP($H2390,'[2]NHÂN VIÊN'!$B:$C,2,0),"")</f>
        <v>Trần Cao Hoàng Tâm</v>
      </c>
      <c r="J2390" s="91" t="str">
        <f t="shared" si="41"/>
        <v>WI</v>
      </c>
      <c r="K2390" s="91" t="s">
        <v>625</v>
      </c>
      <c r="L2390" s="91" t="s">
        <v>15426</v>
      </c>
      <c r="M2390" s="91" t="str">
        <f>+IFERROR(VLOOKUP($K2390,'[2]NHÂN VIÊN'!$H:$I,2,0),"")</f>
        <v>Trương Quang Thanh</v>
      </c>
      <c r="N2390" s="92" t="s">
        <v>1837</v>
      </c>
      <c r="O2390" s="82"/>
    </row>
    <row r="2391" spans="1:15" hidden="1" x14ac:dyDescent="0.25">
      <c r="A2391" s="90" t="s">
        <v>7279</v>
      </c>
      <c r="B2391" s="89" t="s">
        <v>16135</v>
      </c>
      <c r="C2391" s="90" t="s">
        <v>16136</v>
      </c>
      <c r="D2391" s="90" t="s">
        <v>16137</v>
      </c>
      <c r="E2391" s="90" t="s">
        <v>6079</v>
      </c>
      <c r="F2391" s="90" t="s">
        <v>7527</v>
      </c>
      <c r="G2391" s="90" t="s">
        <v>7402</v>
      </c>
      <c r="H2391" s="91" t="s">
        <v>7411</v>
      </c>
      <c r="I2391" s="91" t="str">
        <f>+IFERROR(VLOOKUP($H2391,'[2]NHÂN VIÊN'!$B:$C,2,0),"")</f>
        <v>Nguyễn Văn Vinh</v>
      </c>
      <c r="J2391" s="91" t="str">
        <f t="shared" si="41"/>
        <v>WI</v>
      </c>
      <c r="K2391" s="91" t="s">
        <v>625</v>
      </c>
      <c r="L2391" s="91" t="s">
        <v>15275</v>
      </c>
      <c r="M2391" s="91" t="str">
        <f>+IFERROR(VLOOKUP($K2391,'[2]NHÂN VIÊN'!$H:$I,2,0),"")</f>
        <v>Trương Quang Thanh</v>
      </c>
      <c r="N2391" s="92" t="s">
        <v>1837</v>
      </c>
      <c r="O2391" s="82"/>
    </row>
    <row r="2392" spans="1:15" hidden="1" x14ac:dyDescent="0.25">
      <c r="A2392" s="90" t="s">
        <v>16138</v>
      </c>
      <c r="B2392" s="89" t="s">
        <v>15124</v>
      </c>
      <c r="C2392" s="90" t="s">
        <v>16139</v>
      </c>
      <c r="D2392" s="90" t="s">
        <v>16140</v>
      </c>
      <c r="E2392" s="90" t="s">
        <v>6079</v>
      </c>
      <c r="F2392" s="90" t="s">
        <v>7424</v>
      </c>
      <c r="G2392" s="90" t="s">
        <v>7424</v>
      </c>
      <c r="H2392" s="91" t="s">
        <v>7425</v>
      </c>
      <c r="I2392" s="91" t="str">
        <f>+IFERROR(VLOOKUP($H2392,'[2]NHÂN VIÊN'!$B:$C,2,0),"")</f>
        <v>Trần Cao Hoàng Tâm</v>
      </c>
      <c r="J2392" s="91" t="str">
        <f t="shared" si="41"/>
        <v>WI</v>
      </c>
      <c r="K2392" s="91" t="s">
        <v>625</v>
      </c>
      <c r="L2392" s="91" t="s">
        <v>15275</v>
      </c>
      <c r="M2392" s="91" t="str">
        <f>+IFERROR(VLOOKUP($K2392,'[2]NHÂN VIÊN'!$H:$I,2,0),"")</f>
        <v>Trương Quang Thanh</v>
      </c>
      <c r="N2392" s="92" t="s">
        <v>1837</v>
      </c>
      <c r="O2392" s="82"/>
    </row>
    <row r="2393" spans="1:15" hidden="1" x14ac:dyDescent="0.25">
      <c r="A2393" s="90" t="s">
        <v>7365</v>
      </c>
      <c r="B2393" s="89" t="s">
        <v>16141</v>
      </c>
      <c r="C2393" s="90" t="s">
        <v>16142</v>
      </c>
      <c r="D2393" s="90" t="s">
        <v>16143</v>
      </c>
      <c r="E2393" s="90" t="s">
        <v>6079</v>
      </c>
      <c r="F2393" s="90" t="s">
        <v>7472</v>
      </c>
      <c r="G2393" s="90" t="s">
        <v>7402</v>
      </c>
      <c r="H2393" s="91" t="s">
        <v>7436</v>
      </c>
      <c r="I2393" s="91" t="str">
        <f>+IFERROR(VLOOKUP($H2393,'[2]NHÂN VIÊN'!$B:$C,2,0),"")</f>
        <v>Nguyễn Quốc Thái</v>
      </c>
      <c r="J2393" s="91" t="str">
        <f t="shared" si="41"/>
        <v>WI</v>
      </c>
      <c r="K2393" s="91" t="s">
        <v>625</v>
      </c>
      <c r="L2393" s="91" t="s">
        <v>15295</v>
      </c>
      <c r="M2393" s="91" t="str">
        <f>+IFERROR(VLOOKUP($K2393,'[2]NHÂN VIÊN'!$H:$I,2,0),"")</f>
        <v>Trương Quang Thanh</v>
      </c>
      <c r="N2393" s="92" t="s">
        <v>1837</v>
      </c>
      <c r="O2393" s="82"/>
    </row>
    <row r="2394" spans="1:15" hidden="1" x14ac:dyDescent="0.25">
      <c r="A2394" s="90" t="s">
        <v>16145</v>
      </c>
      <c r="B2394" s="89" t="s">
        <v>16144</v>
      </c>
      <c r="C2394" s="90" t="s">
        <v>16146</v>
      </c>
      <c r="D2394" s="90" t="s">
        <v>16147</v>
      </c>
      <c r="E2394" s="90" t="s">
        <v>6079</v>
      </c>
      <c r="F2394" s="90" t="s">
        <v>7903</v>
      </c>
      <c r="G2394" s="90" t="s">
        <v>7402</v>
      </c>
      <c r="H2394" s="91" t="s">
        <v>7436</v>
      </c>
      <c r="I2394" s="91" t="str">
        <f>+IFERROR(VLOOKUP($H2394,'[2]NHÂN VIÊN'!$B:$C,2,0),"")</f>
        <v>Nguyễn Quốc Thái</v>
      </c>
      <c r="J2394" s="91" t="str">
        <f t="shared" si="41"/>
        <v>WI</v>
      </c>
      <c r="K2394" s="91" t="s">
        <v>625</v>
      </c>
      <c r="L2394" s="91" t="s">
        <v>15275</v>
      </c>
      <c r="M2394" s="91" t="str">
        <f>+IFERROR(VLOOKUP($K2394,'[2]NHÂN VIÊN'!$H:$I,2,0),"")</f>
        <v>Trương Quang Thanh</v>
      </c>
      <c r="N2394" s="92" t="s">
        <v>1837</v>
      </c>
      <c r="O2394" s="82"/>
    </row>
    <row r="2395" spans="1:15" hidden="1" x14ac:dyDescent="0.25">
      <c r="A2395" s="90" t="s">
        <v>7280</v>
      </c>
      <c r="B2395" s="89" t="s">
        <v>16148</v>
      </c>
      <c r="C2395" s="90" t="s">
        <v>16149</v>
      </c>
      <c r="D2395" s="90" t="s">
        <v>16150</v>
      </c>
      <c r="E2395" s="90" t="s">
        <v>6079</v>
      </c>
      <c r="F2395" s="90" t="s">
        <v>7527</v>
      </c>
      <c r="G2395" s="90" t="s">
        <v>7402</v>
      </c>
      <c r="H2395" s="91" t="s">
        <v>7411</v>
      </c>
      <c r="I2395" s="91" t="str">
        <f>+IFERROR(VLOOKUP($H2395,'[2]NHÂN VIÊN'!$B:$C,2,0),"")</f>
        <v>Nguyễn Văn Vinh</v>
      </c>
      <c r="J2395" s="91" t="str">
        <f t="shared" si="41"/>
        <v>WI</v>
      </c>
      <c r="K2395" s="91" t="s">
        <v>625</v>
      </c>
      <c r="L2395" s="91" t="s">
        <v>15275</v>
      </c>
      <c r="M2395" s="91" t="str">
        <f>+IFERROR(VLOOKUP($K2395,'[2]NHÂN VIÊN'!$H:$I,2,0),"")</f>
        <v>Trương Quang Thanh</v>
      </c>
      <c r="N2395" s="92" t="s">
        <v>1837</v>
      </c>
      <c r="O2395" s="82"/>
    </row>
    <row r="2396" spans="1:15" hidden="1" x14ac:dyDescent="0.25">
      <c r="A2396" s="90" t="s">
        <v>16152</v>
      </c>
      <c r="B2396" s="89" t="s">
        <v>16151</v>
      </c>
      <c r="C2396" s="90" t="s">
        <v>16153</v>
      </c>
      <c r="D2396" s="90" t="s">
        <v>16154</v>
      </c>
      <c r="E2396" s="90" t="s">
        <v>6079</v>
      </c>
      <c r="F2396" s="90" t="s">
        <v>7903</v>
      </c>
      <c r="G2396" s="90" t="s">
        <v>7402</v>
      </c>
      <c r="H2396" s="91" t="s">
        <v>7436</v>
      </c>
      <c r="I2396" s="91" t="str">
        <f>+IFERROR(VLOOKUP($H2396,'[2]NHÂN VIÊN'!$B:$C,2,0),"")</f>
        <v>Nguyễn Quốc Thái</v>
      </c>
      <c r="J2396" s="91" t="str">
        <f t="shared" si="41"/>
        <v>WI</v>
      </c>
      <c r="K2396" s="91" t="s">
        <v>625</v>
      </c>
      <c r="L2396" s="91" t="s">
        <v>15275</v>
      </c>
      <c r="M2396" s="91" t="str">
        <f>+IFERROR(VLOOKUP($K2396,'[2]NHÂN VIÊN'!$H:$I,2,0),"")</f>
        <v>Trương Quang Thanh</v>
      </c>
      <c r="N2396" s="92" t="s">
        <v>1837</v>
      </c>
      <c r="O2396" s="82"/>
    </row>
    <row r="2397" spans="1:15" hidden="1" x14ac:dyDescent="0.25">
      <c r="A2397" s="90" t="s">
        <v>16156</v>
      </c>
      <c r="B2397" s="89" t="s">
        <v>16155</v>
      </c>
      <c r="C2397" s="90" t="s">
        <v>16157</v>
      </c>
      <c r="D2397" s="90" t="s">
        <v>16158</v>
      </c>
      <c r="E2397" s="90" t="s">
        <v>6079</v>
      </c>
      <c r="F2397" s="90" t="s">
        <v>7690</v>
      </c>
      <c r="G2397" s="90" t="s">
        <v>7402</v>
      </c>
      <c r="H2397" s="91" t="s">
        <v>7418</v>
      </c>
      <c r="I2397" s="91" t="str">
        <f>+IFERROR(VLOOKUP($H2397,'[2]NHÂN VIÊN'!$B:$C,2,0),"")</f>
        <v>Trần Hạo Nhị</v>
      </c>
      <c r="J2397" s="91" t="str">
        <f t="shared" si="41"/>
        <v>WI</v>
      </c>
      <c r="K2397" s="91" t="s">
        <v>625</v>
      </c>
      <c r="L2397" s="91" t="s">
        <v>15426</v>
      </c>
      <c r="M2397" s="91" t="str">
        <f>+IFERROR(VLOOKUP($K2397,'[2]NHÂN VIÊN'!$H:$I,2,0),"")</f>
        <v>Trương Quang Thanh</v>
      </c>
      <c r="N2397" s="92" t="s">
        <v>1837</v>
      </c>
      <c r="O2397" s="82"/>
    </row>
    <row r="2398" spans="1:15" hidden="1" x14ac:dyDescent="0.25">
      <c r="A2398" s="90" t="s">
        <v>16160</v>
      </c>
      <c r="B2398" s="89" t="s">
        <v>16159</v>
      </c>
      <c r="C2398" s="90" t="s">
        <v>16161</v>
      </c>
      <c r="D2398" s="90" t="s">
        <v>16162</v>
      </c>
      <c r="E2398" s="90" t="s">
        <v>6079</v>
      </c>
      <c r="F2398" s="90" t="s">
        <v>7417</v>
      </c>
      <c r="G2398" s="90" t="s">
        <v>7402</v>
      </c>
      <c r="H2398" s="91" t="s">
        <v>7418</v>
      </c>
      <c r="I2398" s="91" t="str">
        <f>+IFERROR(VLOOKUP($H2398,'[2]NHÂN VIÊN'!$B:$C,2,0),"")</f>
        <v>Trần Hạo Nhị</v>
      </c>
      <c r="J2398" s="91" t="str">
        <f t="shared" si="41"/>
        <v>WI</v>
      </c>
      <c r="K2398" s="91" t="s">
        <v>625</v>
      </c>
      <c r="L2398" s="91" t="s">
        <v>15275</v>
      </c>
      <c r="M2398" s="91" t="str">
        <f>+IFERROR(VLOOKUP($K2398,'[2]NHÂN VIÊN'!$H:$I,2,0),"")</f>
        <v>Trương Quang Thanh</v>
      </c>
      <c r="N2398" s="92" t="s">
        <v>1837</v>
      </c>
      <c r="O2398" s="82"/>
    </row>
    <row r="2399" spans="1:15" hidden="1" x14ac:dyDescent="0.25">
      <c r="A2399" s="90" t="s">
        <v>16164</v>
      </c>
      <c r="B2399" s="89" t="s">
        <v>16163</v>
      </c>
      <c r="C2399" s="90" t="s">
        <v>16165</v>
      </c>
      <c r="D2399" s="90" t="s">
        <v>16166</v>
      </c>
      <c r="E2399" s="90" t="s">
        <v>6079</v>
      </c>
      <c r="F2399" s="90" t="s">
        <v>9474</v>
      </c>
      <c r="G2399" s="90" t="s">
        <v>7402</v>
      </c>
      <c r="H2399" s="91" t="s">
        <v>7411</v>
      </c>
      <c r="I2399" s="91" t="str">
        <f>+IFERROR(VLOOKUP($H2399,'[2]NHÂN VIÊN'!$B:$C,2,0),"")</f>
        <v>Nguyễn Văn Vinh</v>
      </c>
      <c r="J2399" s="91" t="str">
        <f t="shared" si="41"/>
        <v>WI</v>
      </c>
      <c r="K2399" s="91" t="s">
        <v>625</v>
      </c>
      <c r="L2399" s="91" t="s">
        <v>15275</v>
      </c>
      <c r="M2399" s="91" t="str">
        <f>+IFERROR(VLOOKUP($K2399,'[2]NHÂN VIÊN'!$H:$I,2,0),"")</f>
        <v>Trương Quang Thanh</v>
      </c>
      <c r="N2399" s="92" t="s">
        <v>1837</v>
      </c>
      <c r="O2399" s="82"/>
    </row>
    <row r="2400" spans="1:15" hidden="1" x14ac:dyDescent="0.25">
      <c r="A2400" s="90" t="s">
        <v>16168</v>
      </c>
      <c r="B2400" s="89" t="s">
        <v>16167</v>
      </c>
      <c r="C2400" s="90" t="s">
        <v>16169</v>
      </c>
      <c r="D2400" s="90" t="s">
        <v>16170</v>
      </c>
      <c r="E2400" s="90" t="s">
        <v>6079</v>
      </c>
      <c r="F2400" s="90" t="s">
        <v>8059</v>
      </c>
      <c r="G2400" s="90" t="s">
        <v>7402</v>
      </c>
      <c r="H2400" s="91" t="s">
        <v>7436</v>
      </c>
      <c r="I2400" s="91" t="str">
        <f>+IFERROR(VLOOKUP($H2400,'[2]NHÂN VIÊN'!$B:$C,2,0),"")</f>
        <v>Nguyễn Quốc Thái</v>
      </c>
      <c r="J2400" s="91" t="str">
        <f t="shared" si="41"/>
        <v>WI</v>
      </c>
      <c r="K2400" s="91" t="s">
        <v>625</v>
      </c>
      <c r="L2400" s="91" t="s">
        <v>15275</v>
      </c>
      <c r="M2400" s="91" t="str">
        <f>+IFERROR(VLOOKUP($K2400,'[2]NHÂN VIÊN'!$H:$I,2,0),"")</f>
        <v>Trương Quang Thanh</v>
      </c>
      <c r="N2400" s="92" t="s">
        <v>1837</v>
      </c>
      <c r="O2400" s="82"/>
    </row>
    <row r="2401" spans="1:15" hidden="1" x14ac:dyDescent="0.25">
      <c r="A2401" s="90" t="s">
        <v>16172</v>
      </c>
      <c r="B2401" s="89" t="s">
        <v>16171</v>
      </c>
      <c r="C2401" s="90" t="s">
        <v>16173</v>
      </c>
      <c r="D2401" s="90" t="s">
        <v>16174</v>
      </c>
      <c r="E2401" s="90" t="s">
        <v>6079</v>
      </c>
      <c r="F2401" s="90" t="s">
        <v>8059</v>
      </c>
      <c r="G2401" s="90" t="s">
        <v>7402</v>
      </c>
      <c r="H2401" s="91" t="s">
        <v>7436</v>
      </c>
      <c r="I2401" s="91" t="str">
        <f>+IFERROR(VLOOKUP($H2401,'[2]NHÂN VIÊN'!$B:$C,2,0),"")</f>
        <v>Nguyễn Quốc Thái</v>
      </c>
      <c r="J2401" s="91" t="str">
        <f t="shared" si="41"/>
        <v>WI</v>
      </c>
      <c r="K2401" s="91" t="s">
        <v>625</v>
      </c>
      <c r="L2401" s="91" t="s">
        <v>15295</v>
      </c>
      <c r="M2401" s="91" t="str">
        <f>+IFERROR(VLOOKUP($K2401,'[2]NHÂN VIÊN'!$H:$I,2,0),"")</f>
        <v>Trương Quang Thanh</v>
      </c>
      <c r="N2401" s="92" t="s">
        <v>1837</v>
      </c>
      <c r="O2401" s="82"/>
    </row>
    <row r="2402" spans="1:15" hidden="1" x14ac:dyDescent="0.25">
      <c r="A2402" s="90" t="s">
        <v>16176</v>
      </c>
      <c r="B2402" s="89" t="s">
        <v>16175</v>
      </c>
      <c r="C2402" s="90" t="s">
        <v>16177</v>
      </c>
      <c r="D2402" s="90" t="s">
        <v>16178</v>
      </c>
      <c r="E2402" s="90" t="s">
        <v>6079</v>
      </c>
      <c r="F2402" s="90" t="s">
        <v>7442</v>
      </c>
      <c r="G2402" s="90" t="s">
        <v>7402</v>
      </c>
      <c r="H2402" s="91" t="s">
        <v>7403</v>
      </c>
      <c r="I2402" s="91" t="str">
        <f>+IFERROR(VLOOKUP($H2402,'[2]NHÂN VIÊN'!$B:$C,2,0),"")</f>
        <v>Hứa Thị Ngọc Thơ</v>
      </c>
      <c r="J2402" s="91" t="str">
        <f t="shared" si="41"/>
        <v>WI</v>
      </c>
      <c r="K2402" s="91" t="s">
        <v>625</v>
      </c>
      <c r="L2402" s="91" t="s">
        <v>15275</v>
      </c>
      <c r="M2402" s="91" t="str">
        <f>+IFERROR(VLOOKUP($K2402,'[2]NHÂN VIÊN'!$H:$I,2,0),"")</f>
        <v>Trương Quang Thanh</v>
      </c>
      <c r="N2402" s="92" t="s">
        <v>1837</v>
      </c>
      <c r="O2402" s="82"/>
    </row>
    <row r="2403" spans="1:15" hidden="1" x14ac:dyDescent="0.25">
      <c r="A2403" s="90" t="s">
        <v>7281</v>
      </c>
      <c r="B2403" s="89" t="s">
        <v>16179</v>
      </c>
      <c r="C2403" s="90" t="s">
        <v>16180</v>
      </c>
      <c r="D2403" s="90" t="s">
        <v>16181</v>
      </c>
      <c r="E2403" s="90" t="s">
        <v>6079</v>
      </c>
      <c r="F2403" s="90" t="s">
        <v>7513</v>
      </c>
      <c r="G2403" s="90" t="s">
        <v>7402</v>
      </c>
      <c r="H2403" s="91" t="s">
        <v>7418</v>
      </c>
      <c r="I2403" s="91" t="str">
        <f>+IFERROR(VLOOKUP($H2403,'[2]NHÂN VIÊN'!$B:$C,2,0),"")</f>
        <v>Trần Hạo Nhị</v>
      </c>
      <c r="J2403" s="91" t="str">
        <f t="shared" si="41"/>
        <v>WI</v>
      </c>
      <c r="K2403" s="91" t="s">
        <v>625</v>
      </c>
      <c r="L2403" s="91" t="s">
        <v>15275</v>
      </c>
      <c r="M2403" s="91" t="str">
        <f>+IFERROR(VLOOKUP($K2403,'[2]NHÂN VIÊN'!$H:$I,2,0),"")</f>
        <v>Trương Quang Thanh</v>
      </c>
      <c r="N2403" s="92" t="s">
        <v>1837</v>
      </c>
      <c r="O2403" s="82"/>
    </row>
    <row r="2404" spans="1:15" hidden="1" x14ac:dyDescent="0.25">
      <c r="A2404" s="90" t="s">
        <v>7282</v>
      </c>
      <c r="B2404" s="89" t="s">
        <v>16182</v>
      </c>
      <c r="C2404" s="90" t="s">
        <v>16183</v>
      </c>
      <c r="D2404" s="90" t="s">
        <v>16184</v>
      </c>
      <c r="E2404" s="90" t="s">
        <v>6079</v>
      </c>
      <c r="F2404" s="90" t="s">
        <v>7513</v>
      </c>
      <c r="G2404" s="90" t="s">
        <v>7402</v>
      </c>
      <c r="H2404" s="91" t="s">
        <v>7418</v>
      </c>
      <c r="I2404" s="91" t="str">
        <f>+IFERROR(VLOOKUP($H2404,'[2]NHÂN VIÊN'!$B:$C,2,0),"")</f>
        <v>Trần Hạo Nhị</v>
      </c>
      <c r="J2404" s="91" t="str">
        <f t="shared" si="41"/>
        <v>WI</v>
      </c>
      <c r="K2404" s="91" t="s">
        <v>625</v>
      </c>
      <c r="L2404" s="91" t="s">
        <v>15275</v>
      </c>
      <c r="M2404" s="91" t="str">
        <f>+IFERROR(VLOOKUP($K2404,'[2]NHÂN VIÊN'!$H:$I,2,0),"")</f>
        <v>Trương Quang Thanh</v>
      </c>
      <c r="N2404" s="92" t="s">
        <v>1837</v>
      </c>
      <c r="O2404" s="82"/>
    </row>
    <row r="2405" spans="1:15" hidden="1" x14ac:dyDescent="0.25">
      <c r="A2405" s="90" t="s">
        <v>16186</v>
      </c>
      <c r="B2405" s="89" t="s">
        <v>16185</v>
      </c>
      <c r="C2405" s="90" t="s">
        <v>16187</v>
      </c>
      <c r="D2405" s="90" t="s">
        <v>16188</v>
      </c>
      <c r="E2405" s="90" t="s">
        <v>6079</v>
      </c>
      <c r="F2405" s="90" t="s">
        <v>7938</v>
      </c>
      <c r="G2405" s="90" t="s">
        <v>7402</v>
      </c>
      <c r="H2405" s="91" t="s">
        <v>7436</v>
      </c>
      <c r="I2405" s="91" t="str">
        <f>+IFERROR(VLOOKUP($H2405,'[2]NHÂN VIÊN'!$B:$C,2,0),"")</f>
        <v>Nguyễn Quốc Thái</v>
      </c>
      <c r="J2405" s="91" t="str">
        <f t="shared" si="41"/>
        <v>WI</v>
      </c>
      <c r="K2405" s="91" t="s">
        <v>625</v>
      </c>
      <c r="L2405" s="91" t="s">
        <v>15295</v>
      </c>
      <c r="M2405" s="91" t="str">
        <f>+IFERROR(VLOOKUP($K2405,'[2]NHÂN VIÊN'!$H:$I,2,0),"")</f>
        <v>Trương Quang Thanh</v>
      </c>
      <c r="N2405" s="92" t="s">
        <v>1837</v>
      </c>
      <c r="O2405" s="82"/>
    </row>
    <row r="2406" spans="1:15" hidden="1" x14ac:dyDescent="0.25">
      <c r="A2406" s="90" t="s">
        <v>16190</v>
      </c>
      <c r="B2406" s="89" t="s">
        <v>16189</v>
      </c>
      <c r="C2406" s="90" t="s">
        <v>16191</v>
      </c>
      <c r="D2406" s="90" t="s">
        <v>16192</v>
      </c>
      <c r="E2406" s="90" t="s">
        <v>6079</v>
      </c>
      <c r="F2406" s="90" t="s">
        <v>7417</v>
      </c>
      <c r="G2406" s="90" t="s">
        <v>7402</v>
      </c>
      <c r="H2406" s="91" t="s">
        <v>7418</v>
      </c>
      <c r="I2406" s="91" t="str">
        <f>+IFERROR(VLOOKUP($H2406,'[2]NHÂN VIÊN'!$B:$C,2,0),"")</f>
        <v>Trần Hạo Nhị</v>
      </c>
      <c r="J2406" s="91" t="str">
        <f t="shared" si="41"/>
        <v>WI</v>
      </c>
      <c r="K2406" s="91" t="s">
        <v>625</v>
      </c>
      <c r="L2406" s="91" t="s">
        <v>15275</v>
      </c>
      <c r="M2406" s="91" t="str">
        <f>+IFERROR(VLOOKUP($K2406,'[2]NHÂN VIÊN'!$H:$I,2,0),"")</f>
        <v>Trương Quang Thanh</v>
      </c>
      <c r="N2406" s="92" t="s">
        <v>1837</v>
      </c>
      <c r="O2406" s="82"/>
    </row>
    <row r="2407" spans="1:15" hidden="1" x14ac:dyDescent="0.25">
      <c r="A2407" s="90" t="s">
        <v>16193</v>
      </c>
      <c r="B2407" s="89" t="s">
        <v>15124</v>
      </c>
      <c r="C2407" s="90" t="s">
        <v>16194</v>
      </c>
      <c r="D2407" s="90" t="s">
        <v>16195</v>
      </c>
      <c r="E2407" s="90" t="s">
        <v>6079</v>
      </c>
      <c r="F2407" s="90" t="s">
        <v>7424</v>
      </c>
      <c r="G2407" s="90" t="s">
        <v>7424</v>
      </c>
      <c r="H2407" s="91" t="s">
        <v>7425</v>
      </c>
      <c r="I2407" s="91" t="str">
        <f>+IFERROR(VLOOKUP($H2407,'[2]NHÂN VIÊN'!$B:$C,2,0),"")</f>
        <v>Trần Cao Hoàng Tâm</v>
      </c>
      <c r="J2407" s="91" t="str">
        <f t="shared" si="41"/>
        <v>WI</v>
      </c>
      <c r="K2407" s="91" t="s">
        <v>625</v>
      </c>
      <c r="L2407" s="91" t="s">
        <v>15275</v>
      </c>
      <c r="M2407" s="91" t="str">
        <f>+IFERROR(VLOOKUP($K2407,'[2]NHÂN VIÊN'!$H:$I,2,0),"")</f>
        <v>Trương Quang Thanh</v>
      </c>
      <c r="N2407" s="92" t="s">
        <v>1837</v>
      </c>
      <c r="O2407" s="82"/>
    </row>
    <row r="2408" spans="1:15" hidden="1" x14ac:dyDescent="0.25">
      <c r="A2408" s="90" t="s">
        <v>16197</v>
      </c>
      <c r="B2408" s="89" t="s">
        <v>16196</v>
      </c>
      <c r="C2408" s="90" t="s">
        <v>16198</v>
      </c>
      <c r="D2408" s="90" t="s">
        <v>16199</v>
      </c>
      <c r="E2408" s="90" t="s">
        <v>6079</v>
      </c>
      <c r="F2408" s="90" t="s">
        <v>7903</v>
      </c>
      <c r="G2408" s="90" t="s">
        <v>7402</v>
      </c>
      <c r="H2408" s="91" t="s">
        <v>7436</v>
      </c>
      <c r="I2408" s="91" t="str">
        <f>+IFERROR(VLOOKUP($H2408,'[2]NHÂN VIÊN'!$B:$C,2,0),"")</f>
        <v>Nguyễn Quốc Thái</v>
      </c>
      <c r="J2408" s="91" t="str">
        <f t="shared" si="41"/>
        <v>WI</v>
      </c>
      <c r="K2408" s="91" t="s">
        <v>625</v>
      </c>
      <c r="L2408" s="91" t="s">
        <v>15275</v>
      </c>
      <c r="M2408" s="91" t="str">
        <f>+IFERROR(VLOOKUP($K2408,'[2]NHÂN VIÊN'!$H:$I,2,0),"")</f>
        <v>Trương Quang Thanh</v>
      </c>
      <c r="N2408" s="92" t="s">
        <v>1837</v>
      </c>
      <c r="O2408" s="82"/>
    </row>
    <row r="2409" spans="1:15" hidden="1" x14ac:dyDescent="0.25">
      <c r="A2409" s="90" t="s">
        <v>16201</v>
      </c>
      <c r="B2409" s="89" t="s">
        <v>16200</v>
      </c>
      <c r="C2409" s="90" t="s">
        <v>16202</v>
      </c>
      <c r="D2409" s="90" t="s">
        <v>16203</v>
      </c>
      <c r="E2409" s="90" t="s">
        <v>6079</v>
      </c>
      <c r="F2409" s="90" t="s">
        <v>7472</v>
      </c>
      <c r="G2409" s="90" t="s">
        <v>7402</v>
      </c>
      <c r="H2409" s="91" t="s">
        <v>7436</v>
      </c>
      <c r="I2409" s="91" t="str">
        <f>+IFERROR(VLOOKUP($H2409,'[2]NHÂN VIÊN'!$B:$C,2,0),"")</f>
        <v>Nguyễn Quốc Thái</v>
      </c>
      <c r="J2409" s="91" t="str">
        <f t="shared" si="41"/>
        <v>WI</v>
      </c>
      <c r="K2409" s="91" t="s">
        <v>625</v>
      </c>
      <c r="L2409" s="91" t="s">
        <v>15275</v>
      </c>
      <c r="M2409" s="91" t="str">
        <f>+IFERROR(VLOOKUP($K2409,'[2]NHÂN VIÊN'!$H:$I,2,0),"")</f>
        <v>Trương Quang Thanh</v>
      </c>
      <c r="N2409" s="92" t="s">
        <v>1837</v>
      </c>
      <c r="O2409" s="82"/>
    </row>
    <row r="2410" spans="1:15" hidden="1" x14ac:dyDescent="0.25">
      <c r="A2410" s="90" t="s">
        <v>16204</v>
      </c>
      <c r="B2410" s="89" t="s">
        <v>15124</v>
      </c>
      <c r="C2410" s="90" t="s">
        <v>16205</v>
      </c>
      <c r="D2410" s="90" t="s">
        <v>16206</v>
      </c>
      <c r="E2410" s="90" t="s">
        <v>6079</v>
      </c>
      <c r="F2410" s="90" t="s">
        <v>7424</v>
      </c>
      <c r="G2410" s="90" t="s">
        <v>7424</v>
      </c>
      <c r="H2410" s="91" t="s">
        <v>7425</v>
      </c>
      <c r="I2410" s="91" t="str">
        <f>+IFERROR(VLOOKUP($H2410,'[2]NHÂN VIÊN'!$B:$C,2,0),"")</f>
        <v>Trần Cao Hoàng Tâm</v>
      </c>
      <c r="J2410" s="91" t="str">
        <f t="shared" si="41"/>
        <v>WI</v>
      </c>
      <c r="K2410" s="91" t="s">
        <v>625</v>
      </c>
      <c r="L2410" s="91" t="s">
        <v>15275</v>
      </c>
      <c r="M2410" s="91" t="str">
        <f>+IFERROR(VLOOKUP($K2410,'[2]NHÂN VIÊN'!$H:$I,2,0),"")</f>
        <v>Trương Quang Thanh</v>
      </c>
      <c r="N2410" s="92" t="s">
        <v>1837</v>
      </c>
      <c r="O2410" s="82"/>
    </row>
    <row r="2411" spans="1:15" hidden="1" x14ac:dyDescent="0.25">
      <c r="A2411" s="90" t="s">
        <v>16208</v>
      </c>
      <c r="B2411" s="89" t="s">
        <v>16207</v>
      </c>
      <c r="C2411" s="90" t="s">
        <v>16209</v>
      </c>
      <c r="D2411" s="90" t="s">
        <v>16210</v>
      </c>
      <c r="E2411" s="90" t="s">
        <v>6079</v>
      </c>
      <c r="F2411" s="90" t="s">
        <v>8075</v>
      </c>
      <c r="G2411" s="90" t="s">
        <v>7402</v>
      </c>
      <c r="H2411" s="91" t="s">
        <v>7403</v>
      </c>
      <c r="I2411" s="91" t="str">
        <f>+IFERROR(VLOOKUP($H2411,'[2]NHÂN VIÊN'!$B:$C,2,0),"")</f>
        <v>Hứa Thị Ngọc Thơ</v>
      </c>
      <c r="J2411" s="91" t="str">
        <f t="shared" si="41"/>
        <v>WI</v>
      </c>
      <c r="K2411" s="91" t="s">
        <v>625</v>
      </c>
      <c r="L2411" s="91" t="s">
        <v>15275</v>
      </c>
      <c r="M2411" s="91" t="str">
        <f>+IFERROR(VLOOKUP($K2411,'[2]NHÂN VIÊN'!$H:$I,2,0),"")</f>
        <v>Trương Quang Thanh</v>
      </c>
      <c r="N2411" s="92" t="s">
        <v>1837</v>
      </c>
      <c r="O2411" s="82"/>
    </row>
    <row r="2412" spans="1:15" hidden="1" x14ac:dyDescent="0.25">
      <c r="A2412" s="90" t="s">
        <v>16212</v>
      </c>
      <c r="B2412" s="89" t="s">
        <v>16211</v>
      </c>
      <c r="C2412" s="90" t="s">
        <v>16213</v>
      </c>
      <c r="D2412" s="90" t="s">
        <v>16214</v>
      </c>
      <c r="E2412" s="90" t="s">
        <v>6079</v>
      </c>
      <c r="F2412" s="90" t="s">
        <v>9474</v>
      </c>
      <c r="G2412" s="90" t="s">
        <v>7402</v>
      </c>
      <c r="H2412" s="91" t="s">
        <v>7411</v>
      </c>
      <c r="I2412" s="91" t="str">
        <f>+IFERROR(VLOOKUP($H2412,'[2]NHÂN VIÊN'!$B:$C,2,0),"")</f>
        <v>Nguyễn Văn Vinh</v>
      </c>
      <c r="J2412" s="91" t="str">
        <f t="shared" si="41"/>
        <v>WI</v>
      </c>
      <c r="K2412" s="91" t="s">
        <v>625</v>
      </c>
      <c r="L2412" s="91" t="s">
        <v>15295</v>
      </c>
      <c r="M2412" s="91" t="str">
        <f>+IFERROR(VLOOKUP($K2412,'[2]NHÂN VIÊN'!$H:$I,2,0),"")</f>
        <v>Trương Quang Thanh</v>
      </c>
      <c r="N2412" s="92" t="s">
        <v>1837</v>
      </c>
      <c r="O2412" s="82"/>
    </row>
    <row r="2413" spans="1:15" hidden="1" x14ac:dyDescent="0.25">
      <c r="A2413" s="90" t="s">
        <v>16215</v>
      </c>
      <c r="B2413" s="89" t="s">
        <v>15124</v>
      </c>
      <c r="C2413" s="90" t="s">
        <v>16216</v>
      </c>
      <c r="D2413" s="90" t="s">
        <v>16217</v>
      </c>
      <c r="E2413" s="90" t="s">
        <v>6079</v>
      </c>
      <c r="F2413" s="90" t="s">
        <v>7424</v>
      </c>
      <c r="G2413" s="90" t="s">
        <v>7424</v>
      </c>
      <c r="H2413" s="91" t="s">
        <v>7425</v>
      </c>
      <c r="I2413" s="91" t="str">
        <f>+IFERROR(VLOOKUP($H2413,'[2]NHÂN VIÊN'!$B:$C,2,0),"")</f>
        <v>Trần Cao Hoàng Tâm</v>
      </c>
      <c r="J2413" s="91" t="str">
        <f t="shared" si="41"/>
        <v>WI</v>
      </c>
      <c r="K2413" s="91" t="s">
        <v>625</v>
      </c>
      <c r="L2413" s="91" t="s">
        <v>15295</v>
      </c>
      <c r="M2413" s="91" t="str">
        <f>+IFERROR(VLOOKUP($K2413,'[2]NHÂN VIÊN'!$H:$I,2,0),"")</f>
        <v>Trương Quang Thanh</v>
      </c>
      <c r="N2413" s="92" t="s">
        <v>1837</v>
      </c>
      <c r="O2413" s="82"/>
    </row>
    <row r="2414" spans="1:15" hidden="1" x14ac:dyDescent="0.25">
      <c r="A2414" s="90" t="s">
        <v>16218</v>
      </c>
      <c r="B2414" s="89" t="s">
        <v>15124</v>
      </c>
      <c r="C2414" s="90" t="s">
        <v>16219</v>
      </c>
      <c r="D2414" s="90" t="s">
        <v>16220</v>
      </c>
      <c r="E2414" s="90" t="s">
        <v>6079</v>
      </c>
      <c r="F2414" s="90" t="s">
        <v>7424</v>
      </c>
      <c r="G2414" s="90" t="s">
        <v>7424</v>
      </c>
      <c r="H2414" s="91" t="s">
        <v>7425</v>
      </c>
      <c r="I2414" s="91" t="str">
        <f>+IFERROR(VLOOKUP($H2414,'[2]NHÂN VIÊN'!$B:$C,2,0),"")</f>
        <v>Trần Cao Hoàng Tâm</v>
      </c>
      <c r="J2414" s="91" t="str">
        <f t="shared" si="41"/>
        <v>WI</v>
      </c>
      <c r="K2414" s="91" t="s">
        <v>625</v>
      </c>
      <c r="L2414" s="91" t="s">
        <v>15426</v>
      </c>
      <c r="M2414" s="91" t="str">
        <f>+IFERROR(VLOOKUP($K2414,'[2]NHÂN VIÊN'!$H:$I,2,0),"")</f>
        <v>Trương Quang Thanh</v>
      </c>
      <c r="N2414" s="92" t="s">
        <v>1837</v>
      </c>
      <c r="O2414" s="82"/>
    </row>
    <row r="2415" spans="1:15" hidden="1" x14ac:dyDescent="0.25">
      <c r="A2415" s="90" t="s">
        <v>16222</v>
      </c>
      <c r="B2415" s="89" t="s">
        <v>16221</v>
      </c>
      <c r="C2415" s="90" t="s">
        <v>16223</v>
      </c>
      <c r="D2415" s="90" t="s">
        <v>16224</v>
      </c>
      <c r="E2415" s="90" t="s">
        <v>6079</v>
      </c>
      <c r="F2415" s="90" t="s">
        <v>7472</v>
      </c>
      <c r="G2415" s="90" t="s">
        <v>7402</v>
      </c>
      <c r="H2415" s="91" t="s">
        <v>7436</v>
      </c>
      <c r="I2415" s="91" t="str">
        <f>+IFERROR(VLOOKUP($H2415,'[2]NHÂN VIÊN'!$B:$C,2,0),"")</f>
        <v>Nguyễn Quốc Thái</v>
      </c>
      <c r="J2415" s="91" t="str">
        <f t="shared" si="41"/>
        <v>WI</v>
      </c>
      <c r="K2415" s="91" t="s">
        <v>625</v>
      </c>
      <c r="L2415" s="91" t="s">
        <v>15275</v>
      </c>
      <c r="M2415" s="91" t="str">
        <f>+IFERROR(VLOOKUP($K2415,'[2]NHÂN VIÊN'!$H:$I,2,0),"")</f>
        <v>Trương Quang Thanh</v>
      </c>
      <c r="N2415" s="92" t="s">
        <v>1837</v>
      </c>
      <c r="O2415" s="82"/>
    </row>
    <row r="2416" spans="1:15" hidden="1" x14ac:dyDescent="0.25">
      <c r="A2416" s="90" t="s">
        <v>16225</v>
      </c>
      <c r="B2416" s="89" t="s">
        <v>15121</v>
      </c>
      <c r="C2416" s="90" t="s">
        <v>16226</v>
      </c>
      <c r="D2416" s="90" t="s">
        <v>16227</v>
      </c>
      <c r="E2416" s="90" t="s">
        <v>15915</v>
      </c>
      <c r="F2416" s="90" t="s">
        <v>7523</v>
      </c>
      <c r="G2416" s="90" t="s">
        <v>7523</v>
      </c>
      <c r="H2416" s="91" t="s">
        <v>7425</v>
      </c>
      <c r="I2416" s="91" t="str">
        <f>+IFERROR(VLOOKUP($H2416,'[2]NHÂN VIÊN'!$B:$C,2,0),"")</f>
        <v>Trần Cao Hoàng Tâm</v>
      </c>
      <c r="J2416" s="91" t="str">
        <f t="shared" si="41"/>
        <v>WI</v>
      </c>
      <c r="K2416" s="91" t="s">
        <v>625</v>
      </c>
      <c r="L2416" s="91" t="s">
        <v>15275</v>
      </c>
      <c r="M2416" s="91" t="str">
        <f>+IFERROR(VLOOKUP($K2416,'[2]NHÂN VIÊN'!$H:$I,2,0),"")</f>
        <v>Trương Quang Thanh</v>
      </c>
      <c r="N2416" s="92" t="s">
        <v>1837</v>
      </c>
      <c r="O2416" s="82"/>
    </row>
    <row r="2417" spans="1:15" hidden="1" x14ac:dyDescent="0.25">
      <c r="A2417" s="90" t="s">
        <v>16228</v>
      </c>
      <c r="B2417" s="89" t="s">
        <v>15124</v>
      </c>
      <c r="C2417" s="90" t="s">
        <v>16229</v>
      </c>
      <c r="D2417" s="90" t="s">
        <v>16230</v>
      </c>
      <c r="E2417" s="90" t="s">
        <v>6079</v>
      </c>
      <c r="F2417" s="90" t="s">
        <v>7424</v>
      </c>
      <c r="G2417" s="90" t="s">
        <v>7424</v>
      </c>
      <c r="H2417" s="91" t="s">
        <v>7425</v>
      </c>
      <c r="I2417" s="91" t="str">
        <f>+IFERROR(VLOOKUP($H2417,'[2]NHÂN VIÊN'!$B:$C,2,0),"")</f>
        <v>Trần Cao Hoàng Tâm</v>
      </c>
      <c r="J2417" s="91" t="str">
        <f t="shared" si="41"/>
        <v>WI</v>
      </c>
      <c r="K2417" s="91" t="s">
        <v>625</v>
      </c>
      <c r="L2417" s="91" t="s">
        <v>15295</v>
      </c>
      <c r="M2417" s="91" t="str">
        <f>+IFERROR(VLOOKUP($K2417,'[2]NHÂN VIÊN'!$H:$I,2,0),"")</f>
        <v>Trương Quang Thanh</v>
      </c>
      <c r="N2417" s="92" t="s">
        <v>1837</v>
      </c>
      <c r="O2417" s="82"/>
    </row>
    <row r="2418" spans="1:15" hidden="1" x14ac:dyDescent="0.25">
      <c r="A2418" s="90" t="s">
        <v>16231</v>
      </c>
      <c r="B2418" s="89" t="s">
        <v>15121</v>
      </c>
      <c r="C2418" s="90" t="s">
        <v>16232</v>
      </c>
      <c r="D2418" s="90" t="s">
        <v>16233</v>
      </c>
      <c r="E2418" s="90" t="s">
        <v>6079</v>
      </c>
      <c r="F2418" s="90" t="s">
        <v>7523</v>
      </c>
      <c r="G2418" s="90" t="s">
        <v>7523</v>
      </c>
      <c r="H2418" s="91" t="s">
        <v>7425</v>
      </c>
      <c r="I2418" s="91" t="str">
        <f>+IFERROR(VLOOKUP($H2418,'[2]NHÂN VIÊN'!$B:$C,2,0),"")</f>
        <v>Trần Cao Hoàng Tâm</v>
      </c>
      <c r="J2418" s="91" t="str">
        <f t="shared" si="41"/>
        <v>WI</v>
      </c>
      <c r="K2418" s="91" t="s">
        <v>625</v>
      </c>
      <c r="L2418" s="91" t="s">
        <v>15295</v>
      </c>
      <c r="M2418" s="91" t="str">
        <f>+IFERROR(VLOOKUP($K2418,'[2]NHÂN VIÊN'!$H:$I,2,0),"")</f>
        <v>Trương Quang Thanh</v>
      </c>
      <c r="N2418" s="92" t="s">
        <v>1837</v>
      </c>
      <c r="O2418" s="82"/>
    </row>
    <row r="2419" spans="1:15" hidden="1" x14ac:dyDescent="0.25">
      <c r="A2419" s="90" t="s">
        <v>7283</v>
      </c>
      <c r="B2419" s="89" t="s">
        <v>16234</v>
      </c>
      <c r="C2419" s="90" t="s">
        <v>16235</v>
      </c>
      <c r="D2419" s="90" t="s">
        <v>16236</v>
      </c>
      <c r="E2419" s="90" t="s">
        <v>6079</v>
      </c>
      <c r="F2419" s="90" t="s">
        <v>7485</v>
      </c>
      <c r="G2419" s="90" t="s">
        <v>7402</v>
      </c>
      <c r="H2419" s="91" t="s">
        <v>7411</v>
      </c>
      <c r="I2419" s="91" t="str">
        <f>+IFERROR(VLOOKUP($H2419,'[2]NHÂN VIÊN'!$B:$C,2,0),"")</f>
        <v>Nguyễn Văn Vinh</v>
      </c>
      <c r="J2419" s="91" t="str">
        <f t="shared" si="41"/>
        <v>WI</v>
      </c>
      <c r="K2419" s="91" t="s">
        <v>625</v>
      </c>
      <c r="L2419" s="91" t="s">
        <v>15275</v>
      </c>
      <c r="M2419" s="91" t="str">
        <f>+IFERROR(VLOOKUP($K2419,'[2]NHÂN VIÊN'!$H:$I,2,0),"")</f>
        <v>Trương Quang Thanh</v>
      </c>
      <c r="N2419" s="92" t="s">
        <v>1837</v>
      </c>
      <c r="O2419" s="82"/>
    </row>
    <row r="2420" spans="1:15" hidden="1" x14ac:dyDescent="0.25">
      <c r="A2420" s="90" t="s">
        <v>16237</v>
      </c>
      <c r="B2420" s="89" t="s">
        <v>15124</v>
      </c>
      <c r="C2420" s="90" t="s">
        <v>16238</v>
      </c>
      <c r="D2420" s="90" t="s">
        <v>16239</v>
      </c>
      <c r="E2420" s="90" t="s">
        <v>15915</v>
      </c>
      <c r="F2420" s="90" t="s">
        <v>7424</v>
      </c>
      <c r="G2420" s="90" t="s">
        <v>7424</v>
      </c>
      <c r="H2420" s="91" t="s">
        <v>7425</v>
      </c>
      <c r="I2420" s="91" t="str">
        <f>+IFERROR(VLOOKUP($H2420,'[2]NHÂN VIÊN'!$B:$C,2,0),"")</f>
        <v>Trần Cao Hoàng Tâm</v>
      </c>
      <c r="J2420" s="91" t="str">
        <f t="shared" si="41"/>
        <v>WI</v>
      </c>
      <c r="K2420" s="91" t="s">
        <v>625</v>
      </c>
      <c r="L2420" s="91" t="s">
        <v>15426</v>
      </c>
      <c r="M2420" s="91" t="str">
        <f>+IFERROR(VLOOKUP($K2420,'[2]NHÂN VIÊN'!$H:$I,2,0),"")</f>
        <v>Trương Quang Thanh</v>
      </c>
      <c r="N2420" s="92" t="s">
        <v>1837</v>
      </c>
      <c r="O2420" s="82"/>
    </row>
    <row r="2421" spans="1:15" hidden="1" x14ac:dyDescent="0.25">
      <c r="A2421" s="90" t="s">
        <v>16241</v>
      </c>
      <c r="B2421" s="89" t="s">
        <v>16240</v>
      </c>
      <c r="C2421" s="90" t="s">
        <v>16242</v>
      </c>
      <c r="D2421" s="90" t="s">
        <v>16243</v>
      </c>
      <c r="E2421" s="90" t="s">
        <v>6079</v>
      </c>
      <c r="F2421" s="90" t="s">
        <v>7490</v>
      </c>
      <c r="G2421" s="90" t="s">
        <v>7402</v>
      </c>
      <c r="H2421" s="91" t="s">
        <v>7418</v>
      </c>
      <c r="I2421" s="91" t="str">
        <f>+IFERROR(VLOOKUP($H2421,'[2]NHÂN VIÊN'!$B:$C,2,0),"")</f>
        <v>Trần Hạo Nhị</v>
      </c>
      <c r="J2421" s="91" t="str">
        <f t="shared" si="41"/>
        <v>WI</v>
      </c>
      <c r="K2421" s="91" t="s">
        <v>625</v>
      </c>
      <c r="L2421" s="91" t="s">
        <v>15275</v>
      </c>
      <c r="M2421" s="91" t="str">
        <f>+IFERROR(VLOOKUP($K2421,'[2]NHÂN VIÊN'!$H:$I,2,0),"")</f>
        <v>Trương Quang Thanh</v>
      </c>
      <c r="N2421" s="92" t="s">
        <v>1837</v>
      </c>
      <c r="O2421" s="82"/>
    </row>
    <row r="2422" spans="1:15" hidden="1" x14ac:dyDescent="0.25">
      <c r="A2422" s="90" t="s">
        <v>16245</v>
      </c>
      <c r="B2422" s="89" t="s">
        <v>16244</v>
      </c>
      <c r="C2422" s="90" t="s">
        <v>16246</v>
      </c>
      <c r="D2422" s="90" t="s">
        <v>16247</v>
      </c>
      <c r="E2422" s="90" t="s">
        <v>6079</v>
      </c>
      <c r="F2422" s="90" t="s">
        <v>7527</v>
      </c>
      <c r="G2422" s="90" t="s">
        <v>7402</v>
      </c>
      <c r="H2422" s="91" t="s">
        <v>7411</v>
      </c>
      <c r="I2422" s="91" t="str">
        <f>+IFERROR(VLOOKUP($H2422,'[2]NHÂN VIÊN'!$B:$C,2,0),"")</f>
        <v>Nguyễn Văn Vinh</v>
      </c>
      <c r="J2422" s="91" t="str">
        <f t="shared" si="41"/>
        <v>WI</v>
      </c>
      <c r="K2422" s="91" t="s">
        <v>625</v>
      </c>
      <c r="L2422" s="91" t="s">
        <v>15275</v>
      </c>
      <c r="M2422" s="91" t="str">
        <f>+IFERROR(VLOOKUP($K2422,'[2]NHÂN VIÊN'!$H:$I,2,0),"")</f>
        <v>Trương Quang Thanh</v>
      </c>
      <c r="N2422" s="92" t="s">
        <v>1837</v>
      </c>
      <c r="O2422" s="82"/>
    </row>
    <row r="2423" spans="1:15" hidden="1" x14ac:dyDescent="0.25">
      <c r="A2423" s="90" t="s">
        <v>16249</v>
      </c>
      <c r="B2423" s="89" t="s">
        <v>16248</v>
      </c>
      <c r="C2423" s="90" t="s">
        <v>16250</v>
      </c>
      <c r="D2423" s="90" t="s">
        <v>16251</v>
      </c>
      <c r="E2423" s="90" t="s">
        <v>6079</v>
      </c>
      <c r="F2423" s="90" t="s">
        <v>7499</v>
      </c>
      <c r="G2423" s="90" t="s">
        <v>7402</v>
      </c>
      <c r="H2423" s="91" t="s">
        <v>7436</v>
      </c>
      <c r="I2423" s="91" t="str">
        <f>+IFERROR(VLOOKUP($H2423,'[2]NHÂN VIÊN'!$B:$C,2,0),"")</f>
        <v>Nguyễn Quốc Thái</v>
      </c>
      <c r="J2423" s="91" t="str">
        <f t="shared" si="41"/>
        <v>WI</v>
      </c>
      <c r="K2423" s="91" t="s">
        <v>625</v>
      </c>
      <c r="L2423" s="91" t="s">
        <v>15295</v>
      </c>
      <c r="M2423" s="91" t="str">
        <f>+IFERROR(VLOOKUP($K2423,'[2]NHÂN VIÊN'!$H:$I,2,0),"")</f>
        <v>Trương Quang Thanh</v>
      </c>
      <c r="N2423" s="92" t="s">
        <v>1837</v>
      </c>
      <c r="O2423" s="82"/>
    </row>
    <row r="2424" spans="1:15" hidden="1" x14ac:dyDescent="0.25">
      <c r="A2424" s="90" t="s">
        <v>16253</v>
      </c>
      <c r="B2424" s="89" t="s">
        <v>16252</v>
      </c>
      <c r="C2424" s="90" t="s">
        <v>16254</v>
      </c>
      <c r="D2424" s="90" t="s">
        <v>16255</v>
      </c>
      <c r="E2424" s="90" t="s">
        <v>6079</v>
      </c>
      <c r="F2424" s="90" t="s">
        <v>9474</v>
      </c>
      <c r="G2424" s="90" t="s">
        <v>7402</v>
      </c>
      <c r="H2424" s="91" t="s">
        <v>7411</v>
      </c>
      <c r="I2424" s="91" t="str">
        <f>+IFERROR(VLOOKUP($H2424,'[2]NHÂN VIÊN'!$B:$C,2,0),"")</f>
        <v>Nguyễn Văn Vinh</v>
      </c>
      <c r="J2424" s="91" t="str">
        <f t="shared" si="41"/>
        <v>WI</v>
      </c>
      <c r="K2424" s="91" t="s">
        <v>625</v>
      </c>
      <c r="L2424" s="91" t="s">
        <v>15275</v>
      </c>
      <c r="M2424" s="91" t="str">
        <f>+IFERROR(VLOOKUP($K2424,'[2]NHÂN VIÊN'!$H:$I,2,0),"")</f>
        <v>Trương Quang Thanh</v>
      </c>
      <c r="N2424" s="92" t="s">
        <v>1837</v>
      </c>
      <c r="O2424" s="82"/>
    </row>
    <row r="2425" spans="1:15" hidden="1" x14ac:dyDescent="0.25">
      <c r="A2425" s="90" t="s">
        <v>16257</v>
      </c>
      <c r="B2425" s="89" t="s">
        <v>16256</v>
      </c>
      <c r="C2425" s="90" t="s">
        <v>16258</v>
      </c>
      <c r="D2425" s="90" t="s">
        <v>16259</v>
      </c>
      <c r="E2425" s="90" t="s">
        <v>6079</v>
      </c>
      <c r="F2425" s="90" t="s">
        <v>7417</v>
      </c>
      <c r="G2425" s="90" t="s">
        <v>7402</v>
      </c>
      <c r="H2425" s="91" t="s">
        <v>7418</v>
      </c>
      <c r="I2425" s="91" t="str">
        <f>+IFERROR(VLOOKUP($H2425,'[2]NHÂN VIÊN'!$B:$C,2,0),"")</f>
        <v>Trần Hạo Nhị</v>
      </c>
      <c r="J2425" s="91" t="str">
        <f t="shared" si="41"/>
        <v>WI</v>
      </c>
      <c r="K2425" s="91" t="s">
        <v>625</v>
      </c>
      <c r="L2425" s="91" t="s">
        <v>15275</v>
      </c>
      <c r="M2425" s="91" t="str">
        <f>+IFERROR(VLOOKUP($K2425,'[2]NHÂN VIÊN'!$H:$I,2,0),"")</f>
        <v>Trương Quang Thanh</v>
      </c>
      <c r="N2425" s="92" t="s">
        <v>1837</v>
      </c>
      <c r="O2425" s="82"/>
    </row>
    <row r="2426" spans="1:15" hidden="1" x14ac:dyDescent="0.25">
      <c r="A2426" s="90" t="s">
        <v>16261</v>
      </c>
      <c r="B2426" s="89" t="s">
        <v>16260</v>
      </c>
      <c r="C2426" s="90" t="s">
        <v>16262</v>
      </c>
      <c r="D2426" s="90" t="s">
        <v>16263</v>
      </c>
      <c r="E2426" s="90" t="s">
        <v>6079</v>
      </c>
      <c r="F2426" s="90" t="s">
        <v>7519</v>
      </c>
      <c r="G2426" s="90" t="s">
        <v>7402</v>
      </c>
      <c r="H2426" s="91" t="s">
        <v>7418</v>
      </c>
      <c r="I2426" s="91" t="str">
        <f>+IFERROR(VLOOKUP($H2426,'[2]NHÂN VIÊN'!$B:$C,2,0),"")</f>
        <v>Trần Hạo Nhị</v>
      </c>
      <c r="J2426" s="91" t="str">
        <f t="shared" si="41"/>
        <v>WI</v>
      </c>
      <c r="K2426" s="91" t="s">
        <v>625</v>
      </c>
      <c r="L2426" s="91" t="s">
        <v>15426</v>
      </c>
      <c r="M2426" s="91" t="str">
        <f>+IFERROR(VLOOKUP($K2426,'[2]NHÂN VIÊN'!$H:$I,2,0),"")</f>
        <v>Trương Quang Thanh</v>
      </c>
      <c r="N2426" s="92" t="s">
        <v>1837</v>
      </c>
      <c r="O2426" s="82"/>
    </row>
    <row r="2427" spans="1:15" hidden="1" x14ac:dyDescent="0.25">
      <c r="A2427" s="90" t="s">
        <v>16264</v>
      </c>
      <c r="B2427" s="89" t="s">
        <v>15124</v>
      </c>
      <c r="C2427" s="90" t="s">
        <v>16265</v>
      </c>
      <c r="D2427" s="90" t="s">
        <v>16266</v>
      </c>
      <c r="E2427" s="90" t="s">
        <v>6079</v>
      </c>
      <c r="F2427" s="90" t="s">
        <v>7424</v>
      </c>
      <c r="G2427" s="90" t="s">
        <v>7424</v>
      </c>
      <c r="H2427" s="91" t="s">
        <v>7425</v>
      </c>
      <c r="I2427" s="91" t="str">
        <f>+IFERROR(VLOOKUP($H2427,'[2]NHÂN VIÊN'!$B:$C,2,0),"")</f>
        <v>Trần Cao Hoàng Tâm</v>
      </c>
      <c r="J2427" s="91" t="str">
        <f t="shared" si="41"/>
        <v>WI</v>
      </c>
      <c r="K2427" s="91" t="s">
        <v>625</v>
      </c>
      <c r="L2427" s="91" t="s">
        <v>15426</v>
      </c>
      <c r="M2427" s="91" t="str">
        <f>+IFERROR(VLOOKUP($K2427,'[2]NHÂN VIÊN'!$H:$I,2,0),"")</f>
        <v>Trương Quang Thanh</v>
      </c>
      <c r="N2427" s="92" t="s">
        <v>1837</v>
      </c>
      <c r="O2427" s="82"/>
    </row>
    <row r="2428" spans="1:15" hidden="1" x14ac:dyDescent="0.25">
      <c r="A2428" s="87" t="s">
        <v>16268</v>
      </c>
      <c r="B2428" s="86" t="s">
        <v>16267</v>
      </c>
      <c r="C2428" s="87" t="s">
        <v>16269</v>
      </c>
      <c r="D2428" s="87" t="s">
        <v>16270</v>
      </c>
      <c r="E2428" s="87" t="s">
        <v>6079</v>
      </c>
      <c r="F2428" s="87" t="s">
        <v>7519</v>
      </c>
      <c r="G2428" s="87" t="s">
        <v>7402</v>
      </c>
      <c r="H2428" s="87" t="s">
        <v>7418</v>
      </c>
      <c r="I2428" s="87" t="str">
        <f>+IFERROR(VLOOKUP($H2428,'[2]NHÂN VIÊN'!$B:$C,2,0),"")</f>
        <v>Trần Hạo Nhị</v>
      </c>
      <c r="J2428" s="87" t="str">
        <f t="shared" si="41"/>
        <v>WI</v>
      </c>
      <c r="K2428" s="87" t="s">
        <v>625</v>
      </c>
      <c r="L2428" s="87"/>
      <c r="M2428" s="87" t="str">
        <f>+IFERROR(VLOOKUP($K2428,'[2]NHÂN VIÊN'!$H:$I,2,0),"")</f>
        <v>Trương Quang Thanh</v>
      </c>
      <c r="N2428" s="88" t="s">
        <v>7437</v>
      </c>
      <c r="O2428" s="82"/>
    </row>
    <row r="2429" spans="1:15" hidden="1" x14ac:dyDescent="0.25">
      <c r="A2429" s="90" t="s">
        <v>16271</v>
      </c>
      <c r="B2429" s="89" t="s">
        <v>15124</v>
      </c>
      <c r="C2429" s="90" t="s">
        <v>16272</v>
      </c>
      <c r="D2429" s="90" t="s">
        <v>16273</v>
      </c>
      <c r="E2429" s="90" t="s">
        <v>6079</v>
      </c>
      <c r="F2429" s="90" t="s">
        <v>7424</v>
      </c>
      <c r="G2429" s="90" t="s">
        <v>7424</v>
      </c>
      <c r="H2429" s="91" t="s">
        <v>7425</v>
      </c>
      <c r="I2429" s="91" t="str">
        <f>+IFERROR(VLOOKUP($H2429,'[2]NHÂN VIÊN'!$B:$C,2,0),"")</f>
        <v>Trần Cao Hoàng Tâm</v>
      </c>
      <c r="J2429" s="91" t="str">
        <f t="shared" si="41"/>
        <v>WI</v>
      </c>
      <c r="K2429" s="91" t="s">
        <v>625</v>
      </c>
      <c r="L2429" s="91" t="s">
        <v>15275</v>
      </c>
      <c r="M2429" s="91" t="str">
        <f>+IFERROR(VLOOKUP($K2429,'[2]NHÂN VIÊN'!$H:$I,2,0),"")</f>
        <v>Trương Quang Thanh</v>
      </c>
      <c r="N2429" s="92" t="s">
        <v>1837</v>
      </c>
      <c r="O2429" s="82"/>
    </row>
    <row r="2430" spans="1:15" hidden="1" x14ac:dyDescent="0.25">
      <c r="A2430" s="90" t="s">
        <v>7284</v>
      </c>
      <c r="B2430" s="89" t="s">
        <v>16274</v>
      </c>
      <c r="C2430" s="90" t="s">
        <v>16275</v>
      </c>
      <c r="D2430" s="90" t="s">
        <v>16276</v>
      </c>
      <c r="E2430" s="90" t="s">
        <v>6079</v>
      </c>
      <c r="F2430" s="90" t="s">
        <v>7527</v>
      </c>
      <c r="G2430" s="90" t="s">
        <v>7402</v>
      </c>
      <c r="H2430" s="91" t="s">
        <v>7411</v>
      </c>
      <c r="I2430" s="91" t="str">
        <f>+IFERROR(VLOOKUP($H2430,'[2]NHÂN VIÊN'!$B:$C,2,0),"")</f>
        <v>Nguyễn Văn Vinh</v>
      </c>
      <c r="J2430" s="91" t="str">
        <f t="shared" si="41"/>
        <v>WI</v>
      </c>
      <c r="K2430" s="91" t="s">
        <v>625</v>
      </c>
      <c r="L2430" s="91" t="s">
        <v>15275</v>
      </c>
      <c r="M2430" s="91" t="str">
        <f>+IFERROR(VLOOKUP($K2430,'[2]NHÂN VIÊN'!$H:$I,2,0),"")</f>
        <v>Trương Quang Thanh</v>
      </c>
      <c r="N2430" s="92" t="s">
        <v>1837</v>
      </c>
      <c r="O2430" s="82"/>
    </row>
    <row r="2431" spans="1:15" hidden="1" x14ac:dyDescent="0.25">
      <c r="A2431" s="90" t="s">
        <v>7285</v>
      </c>
      <c r="B2431" s="89" t="s">
        <v>16277</v>
      </c>
      <c r="C2431" s="90" t="s">
        <v>16278</v>
      </c>
      <c r="D2431" s="90" t="s">
        <v>16279</v>
      </c>
      <c r="E2431" s="90" t="s">
        <v>6079</v>
      </c>
      <c r="F2431" s="90" t="s">
        <v>7938</v>
      </c>
      <c r="G2431" s="90" t="s">
        <v>7402</v>
      </c>
      <c r="H2431" s="91" t="s">
        <v>7436</v>
      </c>
      <c r="I2431" s="91" t="str">
        <f>+IFERROR(VLOOKUP($H2431,'[2]NHÂN VIÊN'!$B:$C,2,0),"")</f>
        <v>Nguyễn Quốc Thái</v>
      </c>
      <c r="J2431" s="91" t="str">
        <f t="shared" si="41"/>
        <v>WI</v>
      </c>
      <c r="K2431" s="91" t="s">
        <v>625</v>
      </c>
      <c r="L2431" s="91" t="s">
        <v>15275</v>
      </c>
      <c r="M2431" s="91" t="str">
        <f>+IFERROR(VLOOKUP($K2431,'[2]NHÂN VIÊN'!$H:$I,2,0),"")</f>
        <v>Trương Quang Thanh</v>
      </c>
      <c r="N2431" s="92" t="s">
        <v>1837</v>
      </c>
      <c r="O2431" s="82"/>
    </row>
    <row r="2432" spans="1:15" hidden="1" x14ac:dyDescent="0.25">
      <c r="A2432" s="90" t="s">
        <v>7286</v>
      </c>
      <c r="B2432" s="89" t="s">
        <v>16280</v>
      </c>
      <c r="C2432" s="90" t="s">
        <v>16281</v>
      </c>
      <c r="D2432" s="90" t="s">
        <v>16282</v>
      </c>
      <c r="E2432" s="90" t="s">
        <v>6079</v>
      </c>
      <c r="F2432" s="90" t="s">
        <v>7938</v>
      </c>
      <c r="G2432" s="90" t="s">
        <v>7402</v>
      </c>
      <c r="H2432" s="91" t="s">
        <v>7436</v>
      </c>
      <c r="I2432" s="91" t="str">
        <f>+IFERROR(VLOOKUP($H2432,'[2]NHÂN VIÊN'!$B:$C,2,0),"")</f>
        <v>Nguyễn Quốc Thái</v>
      </c>
      <c r="J2432" s="91" t="str">
        <f t="shared" si="41"/>
        <v>WI</v>
      </c>
      <c r="K2432" s="91" t="s">
        <v>625</v>
      </c>
      <c r="L2432" s="91" t="s">
        <v>15275</v>
      </c>
      <c r="M2432" s="91" t="str">
        <f>+IFERROR(VLOOKUP($K2432,'[2]NHÂN VIÊN'!$H:$I,2,0),"")</f>
        <v>Trương Quang Thanh</v>
      </c>
      <c r="N2432" s="92" t="s">
        <v>1837</v>
      </c>
      <c r="O2432" s="82"/>
    </row>
    <row r="2433" spans="1:15" hidden="1" x14ac:dyDescent="0.25">
      <c r="A2433" s="90" t="s">
        <v>16283</v>
      </c>
      <c r="B2433" s="89" t="s">
        <v>15121</v>
      </c>
      <c r="C2433" s="90" t="s">
        <v>16284</v>
      </c>
      <c r="D2433" s="90" t="s">
        <v>16285</v>
      </c>
      <c r="E2433" s="90" t="s">
        <v>6079</v>
      </c>
      <c r="F2433" s="90" t="s">
        <v>7523</v>
      </c>
      <c r="G2433" s="90" t="s">
        <v>7523</v>
      </c>
      <c r="H2433" s="91" t="s">
        <v>7425</v>
      </c>
      <c r="I2433" s="91" t="str">
        <f>+IFERROR(VLOOKUP($H2433,'[2]NHÂN VIÊN'!$B:$C,2,0),"")</f>
        <v>Trần Cao Hoàng Tâm</v>
      </c>
      <c r="J2433" s="91" t="str">
        <f t="shared" si="41"/>
        <v>WI</v>
      </c>
      <c r="K2433" s="91" t="s">
        <v>625</v>
      </c>
      <c r="L2433" s="91" t="s">
        <v>15295</v>
      </c>
      <c r="M2433" s="91" t="str">
        <f>+IFERROR(VLOOKUP($K2433,'[2]NHÂN VIÊN'!$H:$I,2,0),"")</f>
        <v>Trương Quang Thanh</v>
      </c>
      <c r="N2433" s="92" t="s">
        <v>1837</v>
      </c>
      <c r="O2433" s="82"/>
    </row>
    <row r="2434" spans="1:15" hidden="1" x14ac:dyDescent="0.25">
      <c r="A2434" s="90" t="s">
        <v>16286</v>
      </c>
      <c r="B2434" s="89" t="s">
        <v>15124</v>
      </c>
      <c r="C2434" s="90" t="s">
        <v>16287</v>
      </c>
      <c r="D2434" s="90" t="s">
        <v>16288</v>
      </c>
      <c r="E2434" s="90" t="s">
        <v>6079</v>
      </c>
      <c r="F2434" s="90" t="s">
        <v>7424</v>
      </c>
      <c r="G2434" s="90" t="s">
        <v>7424</v>
      </c>
      <c r="H2434" s="91" t="s">
        <v>7425</v>
      </c>
      <c r="I2434" s="91" t="str">
        <f>+IFERROR(VLOOKUP($H2434,'[2]NHÂN VIÊN'!$B:$C,2,0),"")</f>
        <v>Trần Cao Hoàng Tâm</v>
      </c>
      <c r="J2434" s="91" t="str">
        <f t="shared" si="41"/>
        <v>WI</v>
      </c>
      <c r="K2434" s="91" t="s">
        <v>625</v>
      </c>
      <c r="L2434" s="91" t="s">
        <v>15275</v>
      </c>
      <c r="M2434" s="91" t="str">
        <f>+IFERROR(VLOOKUP($K2434,'[2]NHÂN VIÊN'!$H:$I,2,0),"")</f>
        <v>Trương Quang Thanh</v>
      </c>
      <c r="N2434" s="92" t="s">
        <v>1837</v>
      </c>
      <c r="O2434" s="82"/>
    </row>
    <row r="2435" spans="1:15" hidden="1" x14ac:dyDescent="0.25">
      <c r="A2435" s="90" t="s">
        <v>16290</v>
      </c>
      <c r="B2435" s="89" t="s">
        <v>16289</v>
      </c>
      <c r="C2435" s="90" t="s">
        <v>16291</v>
      </c>
      <c r="D2435" s="90" t="s">
        <v>16292</v>
      </c>
      <c r="E2435" s="90" t="s">
        <v>6079</v>
      </c>
      <c r="F2435" s="90" t="s">
        <v>7442</v>
      </c>
      <c r="G2435" s="90" t="s">
        <v>7402</v>
      </c>
      <c r="H2435" s="91" t="s">
        <v>7403</v>
      </c>
      <c r="I2435" s="91" t="str">
        <f>+IFERROR(VLOOKUP($H2435,'[2]NHÂN VIÊN'!$B:$C,2,0),"")</f>
        <v>Hứa Thị Ngọc Thơ</v>
      </c>
      <c r="J2435" s="91" t="str">
        <f t="shared" si="41"/>
        <v>WI</v>
      </c>
      <c r="K2435" s="91" t="s">
        <v>625</v>
      </c>
      <c r="L2435" s="91" t="s">
        <v>15275</v>
      </c>
      <c r="M2435" s="91" t="str">
        <f>+IFERROR(VLOOKUP($K2435,'[2]NHÂN VIÊN'!$H:$I,2,0),"")</f>
        <v>Trương Quang Thanh</v>
      </c>
      <c r="N2435" s="92" t="s">
        <v>1837</v>
      </c>
      <c r="O2435" s="82"/>
    </row>
    <row r="2436" spans="1:15" hidden="1" x14ac:dyDescent="0.25">
      <c r="A2436" s="90" t="s">
        <v>7287</v>
      </c>
      <c r="B2436" s="89" t="s">
        <v>16293</v>
      </c>
      <c r="C2436" s="90" t="s">
        <v>16294</v>
      </c>
      <c r="D2436" s="90" t="s">
        <v>16295</v>
      </c>
      <c r="E2436" s="90" t="s">
        <v>6079</v>
      </c>
      <c r="F2436" s="90" t="s">
        <v>7485</v>
      </c>
      <c r="G2436" s="90" t="s">
        <v>7402</v>
      </c>
      <c r="H2436" s="91" t="s">
        <v>7411</v>
      </c>
      <c r="I2436" s="91" t="str">
        <f>+IFERROR(VLOOKUP($H2436,'[2]NHÂN VIÊN'!$B:$C,2,0),"")</f>
        <v>Nguyễn Văn Vinh</v>
      </c>
      <c r="J2436" s="91" t="str">
        <f t="shared" si="41"/>
        <v>WI</v>
      </c>
      <c r="K2436" s="91" t="s">
        <v>625</v>
      </c>
      <c r="L2436" s="91" t="s">
        <v>15275</v>
      </c>
      <c r="M2436" s="91" t="str">
        <f>+IFERROR(VLOOKUP($K2436,'[2]NHÂN VIÊN'!$H:$I,2,0),"")</f>
        <v>Trương Quang Thanh</v>
      </c>
      <c r="N2436" s="92" t="s">
        <v>1837</v>
      </c>
      <c r="O2436" s="82"/>
    </row>
    <row r="2437" spans="1:15" hidden="1" x14ac:dyDescent="0.25">
      <c r="A2437" s="90" t="s">
        <v>16297</v>
      </c>
      <c r="B2437" s="89" t="s">
        <v>16296</v>
      </c>
      <c r="C2437" s="90" t="s">
        <v>16298</v>
      </c>
      <c r="D2437" s="90" t="s">
        <v>16299</v>
      </c>
      <c r="E2437" s="90" t="s">
        <v>6079</v>
      </c>
      <c r="F2437" s="90" t="s">
        <v>7519</v>
      </c>
      <c r="G2437" s="90" t="s">
        <v>7402</v>
      </c>
      <c r="H2437" s="91" t="s">
        <v>7418</v>
      </c>
      <c r="I2437" s="91" t="str">
        <f>+IFERROR(VLOOKUP($H2437,'[2]NHÂN VIÊN'!$B:$C,2,0),"")</f>
        <v>Trần Hạo Nhị</v>
      </c>
      <c r="J2437" s="91" t="str">
        <f t="shared" si="41"/>
        <v>WI</v>
      </c>
      <c r="K2437" s="91" t="s">
        <v>625</v>
      </c>
      <c r="L2437" s="91" t="s">
        <v>15426</v>
      </c>
      <c r="M2437" s="91" t="str">
        <f>+IFERROR(VLOOKUP($K2437,'[2]NHÂN VIÊN'!$H:$I,2,0),"")</f>
        <v>Trương Quang Thanh</v>
      </c>
      <c r="N2437" s="92" t="s">
        <v>1837</v>
      </c>
      <c r="O2437" s="82"/>
    </row>
    <row r="2438" spans="1:15" hidden="1" x14ac:dyDescent="0.25">
      <c r="A2438" s="90" t="s">
        <v>16301</v>
      </c>
      <c r="B2438" s="89" t="s">
        <v>16300</v>
      </c>
      <c r="C2438" s="90" t="s">
        <v>16302</v>
      </c>
      <c r="D2438" s="90" t="s">
        <v>16303</v>
      </c>
      <c r="E2438" s="90" t="s">
        <v>6079</v>
      </c>
      <c r="F2438" s="90" t="s">
        <v>7459</v>
      </c>
      <c r="G2438" s="90" t="s">
        <v>7402</v>
      </c>
      <c r="H2438" s="91" t="s">
        <v>7403</v>
      </c>
      <c r="I2438" s="91" t="str">
        <f>+IFERROR(VLOOKUP($H2438,'[2]NHÂN VIÊN'!$B:$C,2,0),"")</f>
        <v>Hứa Thị Ngọc Thơ</v>
      </c>
      <c r="J2438" s="91" t="str">
        <f t="shared" si="41"/>
        <v>WI</v>
      </c>
      <c r="K2438" s="91" t="s">
        <v>625</v>
      </c>
      <c r="L2438" s="91" t="s">
        <v>15426</v>
      </c>
      <c r="M2438" s="91" t="str">
        <f>+IFERROR(VLOOKUP($K2438,'[2]NHÂN VIÊN'!$H:$I,2,0),"")</f>
        <v>Trương Quang Thanh</v>
      </c>
      <c r="N2438" s="92" t="s">
        <v>1837</v>
      </c>
      <c r="O2438" s="82"/>
    </row>
    <row r="2439" spans="1:15" hidden="1" x14ac:dyDescent="0.25">
      <c r="A2439" s="90" t="s">
        <v>16305</v>
      </c>
      <c r="B2439" s="89" t="s">
        <v>16304</v>
      </c>
      <c r="C2439" s="90" t="s">
        <v>16306</v>
      </c>
      <c r="D2439" s="90" t="s">
        <v>16307</v>
      </c>
      <c r="E2439" s="90" t="s">
        <v>6079</v>
      </c>
      <c r="F2439" s="90" t="s">
        <v>7666</v>
      </c>
      <c r="G2439" s="90" t="s">
        <v>7402</v>
      </c>
      <c r="H2439" s="91" t="s">
        <v>7403</v>
      </c>
      <c r="I2439" s="91" t="str">
        <f>+IFERROR(VLOOKUP($H2439,'[2]NHÂN VIÊN'!$B:$C,2,0),"")</f>
        <v>Hứa Thị Ngọc Thơ</v>
      </c>
      <c r="J2439" s="91" t="str">
        <f t="shared" si="41"/>
        <v>WI</v>
      </c>
      <c r="K2439" s="91" t="s">
        <v>625</v>
      </c>
      <c r="L2439" s="91" t="s">
        <v>15275</v>
      </c>
      <c r="M2439" s="91" t="str">
        <f>+IFERROR(VLOOKUP($K2439,'[2]NHÂN VIÊN'!$H:$I,2,0),"")</f>
        <v>Trương Quang Thanh</v>
      </c>
      <c r="N2439" s="92" t="s">
        <v>1837</v>
      </c>
      <c r="O2439" s="82"/>
    </row>
    <row r="2440" spans="1:15" hidden="1" x14ac:dyDescent="0.25">
      <c r="A2440" s="90" t="s">
        <v>16308</v>
      </c>
      <c r="B2440" s="89" t="s">
        <v>15124</v>
      </c>
      <c r="C2440" s="90" t="s">
        <v>16309</v>
      </c>
      <c r="D2440" s="90" t="s">
        <v>16310</v>
      </c>
      <c r="E2440" s="90" t="s">
        <v>15915</v>
      </c>
      <c r="F2440" s="90" t="s">
        <v>7424</v>
      </c>
      <c r="G2440" s="90" t="s">
        <v>7424</v>
      </c>
      <c r="H2440" s="91" t="s">
        <v>7425</v>
      </c>
      <c r="I2440" s="91" t="str">
        <f>+IFERROR(VLOOKUP($H2440,'[2]NHÂN VIÊN'!$B:$C,2,0),"")</f>
        <v>Trần Cao Hoàng Tâm</v>
      </c>
      <c r="J2440" s="91" t="str">
        <f t="shared" si="41"/>
        <v>WI</v>
      </c>
      <c r="K2440" s="91" t="s">
        <v>625</v>
      </c>
      <c r="L2440" s="91" t="s">
        <v>15426</v>
      </c>
      <c r="M2440" s="91" t="str">
        <f>+IFERROR(VLOOKUP($K2440,'[2]NHÂN VIÊN'!$H:$I,2,0),"")</f>
        <v>Trương Quang Thanh</v>
      </c>
      <c r="N2440" s="92" t="s">
        <v>1837</v>
      </c>
      <c r="O2440" s="82"/>
    </row>
    <row r="2441" spans="1:15" hidden="1" x14ac:dyDescent="0.25">
      <c r="A2441" s="90" t="s">
        <v>16311</v>
      </c>
      <c r="B2441" s="89" t="s">
        <v>15124</v>
      </c>
      <c r="C2441" s="90" t="s">
        <v>16312</v>
      </c>
      <c r="D2441" s="90" t="s">
        <v>16313</v>
      </c>
      <c r="E2441" s="90" t="s">
        <v>6079</v>
      </c>
      <c r="F2441" s="90" t="s">
        <v>7424</v>
      </c>
      <c r="G2441" s="90" t="s">
        <v>7424</v>
      </c>
      <c r="H2441" s="91" t="s">
        <v>7425</v>
      </c>
      <c r="I2441" s="91" t="str">
        <f>+IFERROR(VLOOKUP($H2441,'[2]NHÂN VIÊN'!$B:$C,2,0),"")</f>
        <v>Trần Cao Hoàng Tâm</v>
      </c>
      <c r="J2441" s="91" t="str">
        <f t="shared" si="41"/>
        <v>WI</v>
      </c>
      <c r="K2441" s="91" t="s">
        <v>625</v>
      </c>
      <c r="L2441" s="91" t="s">
        <v>15295</v>
      </c>
      <c r="M2441" s="91" t="str">
        <f>+IFERROR(VLOOKUP($K2441,'[2]NHÂN VIÊN'!$H:$I,2,0),"")</f>
        <v>Trương Quang Thanh</v>
      </c>
      <c r="N2441" s="92" t="s">
        <v>1837</v>
      </c>
      <c r="O2441" s="82"/>
    </row>
    <row r="2442" spans="1:15" hidden="1" x14ac:dyDescent="0.25">
      <c r="A2442" s="90" t="s">
        <v>7288</v>
      </c>
      <c r="B2442" s="89" t="s">
        <v>16314</v>
      </c>
      <c r="C2442" s="90" t="s">
        <v>16315</v>
      </c>
      <c r="D2442" s="90" t="s">
        <v>16316</v>
      </c>
      <c r="E2442" s="90" t="s">
        <v>6079</v>
      </c>
      <c r="F2442" s="90" t="s">
        <v>7527</v>
      </c>
      <c r="G2442" s="90" t="s">
        <v>7402</v>
      </c>
      <c r="H2442" s="91" t="s">
        <v>7411</v>
      </c>
      <c r="I2442" s="91" t="str">
        <f>+IFERROR(VLOOKUP($H2442,'[2]NHÂN VIÊN'!$B:$C,2,0),"")</f>
        <v>Nguyễn Văn Vinh</v>
      </c>
      <c r="J2442" s="91" t="str">
        <f t="shared" si="41"/>
        <v>WI</v>
      </c>
      <c r="K2442" s="91" t="s">
        <v>625</v>
      </c>
      <c r="L2442" s="91" t="s">
        <v>15275</v>
      </c>
      <c r="M2442" s="91" t="str">
        <f>+IFERROR(VLOOKUP($K2442,'[2]NHÂN VIÊN'!$H:$I,2,0),"")</f>
        <v>Trương Quang Thanh</v>
      </c>
      <c r="N2442" s="92" t="s">
        <v>1837</v>
      </c>
      <c r="O2442" s="82"/>
    </row>
    <row r="2443" spans="1:15" hidden="1" x14ac:dyDescent="0.25">
      <c r="A2443" s="90" t="s">
        <v>16318</v>
      </c>
      <c r="B2443" s="89" t="s">
        <v>16317</v>
      </c>
      <c r="C2443" s="90" t="s">
        <v>16319</v>
      </c>
      <c r="D2443" s="90" t="s">
        <v>16320</v>
      </c>
      <c r="E2443" s="90" t="s">
        <v>6079</v>
      </c>
      <c r="F2443" s="90" t="s">
        <v>7499</v>
      </c>
      <c r="G2443" s="90" t="s">
        <v>7402</v>
      </c>
      <c r="H2443" s="91" t="s">
        <v>7436</v>
      </c>
      <c r="I2443" s="91" t="str">
        <f>+IFERROR(VLOOKUP($H2443,'[2]NHÂN VIÊN'!$B:$C,2,0),"")</f>
        <v>Nguyễn Quốc Thái</v>
      </c>
      <c r="J2443" s="91" t="str">
        <f t="shared" si="41"/>
        <v>WI</v>
      </c>
      <c r="K2443" s="91" t="s">
        <v>625</v>
      </c>
      <c r="L2443" s="91" t="s">
        <v>15275</v>
      </c>
      <c r="M2443" s="91" t="str">
        <f>+IFERROR(VLOOKUP($K2443,'[2]NHÂN VIÊN'!$H:$I,2,0),"")</f>
        <v>Trương Quang Thanh</v>
      </c>
      <c r="N2443" s="92" t="s">
        <v>1837</v>
      </c>
      <c r="O2443" s="82"/>
    </row>
    <row r="2444" spans="1:15" hidden="1" x14ac:dyDescent="0.25">
      <c r="A2444" s="90" t="s">
        <v>16322</v>
      </c>
      <c r="B2444" s="89" t="s">
        <v>16321</v>
      </c>
      <c r="C2444" s="90" t="s">
        <v>16323</v>
      </c>
      <c r="D2444" s="90" t="s">
        <v>16324</v>
      </c>
      <c r="E2444" s="90" t="s">
        <v>6079</v>
      </c>
      <c r="F2444" s="90" t="s">
        <v>7499</v>
      </c>
      <c r="G2444" s="90" t="s">
        <v>7402</v>
      </c>
      <c r="H2444" s="91" t="s">
        <v>7436</v>
      </c>
      <c r="I2444" s="91" t="str">
        <f>+IFERROR(VLOOKUP($H2444,'[2]NHÂN VIÊN'!$B:$C,2,0),"")</f>
        <v>Nguyễn Quốc Thái</v>
      </c>
      <c r="J2444" s="91" t="str">
        <f t="shared" si="41"/>
        <v>WI</v>
      </c>
      <c r="K2444" s="91" t="s">
        <v>625</v>
      </c>
      <c r="L2444" s="91" t="s">
        <v>15295</v>
      </c>
      <c r="M2444" s="91" t="str">
        <f>+IFERROR(VLOOKUP($K2444,'[2]NHÂN VIÊN'!$H:$I,2,0),"")</f>
        <v>Trương Quang Thanh</v>
      </c>
      <c r="N2444" s="92" t="s">
        <v>1837</v>
      </c>
      <c r="O2444" s="82"/>
    </row>
    <row r="2445" spans="1:15" hidden="1" x14ac:dyDescent="0.25">
      <c r="A2445" s="90" t="s">
        <v>16326</v>
      </c>
      <c r="B2445" s="89" t="s">
        <v>16325</v>
      </c>
      <c r="C2445" s="90" t="s">
        <v>16327</v>
      </c>
      <c r="D2445" s="90" t="s">
        <v>16328</v>
      </c>
      <c r="E2445" s="90" t="s">
        <v>6079</v>
      </c>
      <c r="F2445" s="90" t="s">
        <v>7903</v>
      </c>
      <c r="G2445" s="90" t="s">
        <v>7402</v>
      </c>
      <c r="H2445" s="91" t="s">
        <v>7436</v>
      </c>
      <c r="I2445" s="91" t="str">
        <f>+IFERROR(VLOOKUP($H2445,'[2]NHÂN VIÊN'!$B:$C,2,0),"")</f>
        <v>Nguyễn Quốc Thái</v>
      </c>
      <c r="J2445" s="91" t="str">
        <f t="shared" ref="J2445:J2508" si="42">+LEFT($B2445,2)</f>
        <v>WI</v>
      </c>
      <c r="K2445" s="91" t="s">
        <v>625</v>
      </c>
      <c r="L2445" s="91" t="s">
        <v>15295</v>
      </c>
      <c r="M2445" s="91" t="str">
        <f>+IFERROR(VLOOKUP($K2445,'[2]NHÂN VIÊN'!$H:$I,2,0),"")</f>
        <v>Trương Quang Thanh</v>
      </c>
      <c r="N2445" s="92" t="s">
        <v>1837</v>
      </c>
      <c r="O2445" s="82"/>
    </row>
    <row r="2446" spans="1:15" hidden="1" x14ac:dyDescent="0.25">
      <c r="A2446" s="90" t="s">
        <v>7289</v>
      </c>
      <c r="B2446" s="89" t="s">
        <v>16329</v>
      </c>
      <c r="C2446" s="90" t="s">
        <v>16330</v>
      </c>
      <c r="D2446" s="90" t="s">
        <v>16331</v>
      </c>
      <c r="E2446" s="90" t="s">
        <v>6079</v>
      </c>
      <c r="F2446" s="90" t="s">
        <v>7499</v>
      </c>
      <c r="G2446" s="90" t="s">
        <v>7402</v>
      </c>
      <c r="H2446" s="91" t="s">
        <v>7436</v>
      </c>
      <c r="I2446" s="91" t="str">
        <f>+IFERROR(VLOOKUP($H2446,'[2]NHÂN VIÊN'!$B:$C,2,0),"")</f>
        <v>Nguyễn Quốc Thái</v>
      </c>
      <c r="J2446" s="91" t="str">
        <f t="shared" si="42"/>
        <v>WI</v>
      </c>
      <c r="K2446" s="91" t="s">
        <v>625</v>
      </c>
      <c r="L2446" s="91" t="s">
        <v>15275</v>
      </c>
      <c r="M2446" s="91" t="str">
        <f>+IFERROR(VLOOKUP($K2446,'[2]NHÂN VIÊN'!$H:$I,2,0),"")</f>
        <v>Trương Quang Thanh</v>
      </c>
      <c r="N2446" s="92" t="s">
        <v>1837</v>
      </c>
      <c r="O2446" s="82"/>
    </row>
    <row r="2447" spans="1:15" hidden="1" x14ac:dyDescent="0.25">
      <c r="A2447" s="90" t="s">
        <v>7290</v>
      </c>
      <c r="B2447" s="89" t="s">
        <v>16332</v>
      </c>
      <c r="C2447" s="90" t="s">
        <v>16333</v>
      </c>
      <c r="D2447" s="90" t="s">
        <v>16334</v>
      </c>
      <c r="E2447" s="90" t="s">
        <v>6079</v>
      </c>
      <c r="F2447" s="90" t="s">
        <v>7527</v>
      </c>
      <c r="G2447" s="90" t="s">
        <v>7402</v>
      </c>
      <c r="H2447" s="91" t="s">
        <v>7411</v>
      </c>
      <c r="I2447" s="91" t="str">
        <f>+IFERROR(VLOOKUP($H2447,'[2]NHÂN VIÊN'!$B:$C,2,0),"")</f>
        <v>Nguyễn Văn Vinh</v>
      </c>
      <c r="J2447" s="91" t="str">
        <f t="shared" si="42"/>
        <v>WI</v>
      </c>
      <c r="K2447" s="91" t="s">
        <v>625</v>
      </c>
      <c r="L2447" s="91" t="s">
        <v>15275</v>
      </c>
      <c r="M2447" s="91" t="str">
        <f>+IFERROR(VLOOKUP($K2447,'[2]NHÂN VIÊN'!$H:$I,2,0),"")</f>
        <v>Trương Quang Thanh</v>
      </c>
      <c r="N2447" s="92" t="s">
        <v>1837</v>
      </c>
      <c r="O2447" s="82"/>
    </row>
    <row r="2448" spans="1:15" hidden="1" x14ac:dyDescent="0.25">
      <c r="A2448" s="90" t="s">
        <v>7291</v>
      </c>
      <c r="B2448" s="89" t="s">
        <v>16335</v>
      </c>
      <c r="C2448" s="90" t="s">
        <v>16336</v>
      </c>
      <c r="D2448" s="90" t="s">
        <v>16337</v>
      </c>
      <c r="E2448" s="90" t="s">
        <v>6079</v>
      </c>
      <c r="F2448" s="90" t="s">
        <v>7527</v>
      </c>
      <c r="G2448" s="90" t="s">
        <v>7402</v>
      </c>
      <c r="H2448" s="91" t="s">
        <v>7411</v>
      </c>
      <c r="I2448" s="91" t="str">
        <f>+IFERROR(VLOOKUP($H2448,'[2]NHÂN VIÊN'!$B:$C,2,0),"")</f>
        <v>Nguyễn Văn Vinh</v>
      </c>
      <c r="J2448" s="91" t="str">
        <f t="shared" si="42"/>
        <v>WI</v>
      </c>
      <c r="K2448" s="91" t="s">
        <v>625</v>
      </c>
      <c r="L2448" s="91" t="s">
        <v>15275</v>
      </c>
      <c r="M2448" s="91" t="str">
        <f>+IFERROR(VLOOKUP($K2448,'[2]NHÂN VIÊN'!$H:$I,2,0),"")</f>
        <v>Trương Quang Thanh</v>
      </c>
      <c r="N2448" s="92" t="s">
        <v>1837</v>
      </c>
      <c r="O2448" s="82"/>
    </row>
    <row r="2449" spans="1:15" s="97" customFormat="1" hidden="1" x14ac:dyDescent="0.25">
      <c r="A2449" s="87" t="s">
        <v>16339</v>
      </c>
      <c r="B2449" s="86" t="s">
        <v>16338</v>
      </c>
      <c r="C2449" s="87" t="s">
        <v>16340</v>
      </c>
      <c r="D2449" s="87" t="s">
        <v>16341</v>
      </c>
      <c r="E2449" s="87" t="s">
        <v>6079</v>
      </c>
      <c r="F2449" s="87" t="s">
        <v>7499</v>
      </c>
      <c r="G2449" s="87" t="s">
        <v>7402</v>
      </c>
      <c r="H2449" s="87" t="s">
        <v>7436</v>
      </c>
      <c r="I2449" s="87" t="str">
        <f>+IFERROR(VLOOKUP($H2449,'[2]NHÂN VIÊN'!$B:$C,2,0),"")</f>
        <v>Nguyễn Quốc Thái</v>
      </c>
      <c r="J2449" s="87" t="str">
        <f t="shared" si="42"/>
        <v>WI</v>
      </c>
      <c r="K2449" s="87" t="s">
        <v>625</v>
      </c>
      <c r="L2449" s="87" t="s">
        <v>15295</v>
      </c>
      <c r="M2449" s="87" t="str">
        <f>+IFERROR(VLOOKUP($K2449,'[2]NHÂN VIÊN'!$H:$I,2,0),"")</f>
        <v>Trương Quang Thanh</v>
      </c>
      <c r="N2449" s="88" t="s">
        <v>7437</v>
      </c>
    </row>
    <row r="2450" spans="1:15" hidden="1" x14ac:dyDescent="0.25">
      <c r="A2450" s="90" t="s">
        <v>16343</v>
      </c>
      <c r="B2450" s="89" t="s">
        <v>16342</v>
      </c>
      <c r="C2450" s="90" t="s">
        <v>16344</v>
      </c>
      <c r="D2450" s="90" t="s">
        <v>16345</v>
      </c>
      <c r="E2450" s="90" t="s">
        <v>6079</v>
      </c>
      <c r="F2450" s="90" t="s">
        <v>7459</v>
      </c>
      <c r="G2450" s="90" t="s">
        <v>7402</v>
      </c>
      <c r="H2450" s="91" t="s">
        <v>7403</v>
      </c>
      <c r="I2450" s="91" t="str">
        <f>+IFERROR(VLOOKUP($H2450,'[2]NHÂN VIÊN'!$B:$C,2,0),"")</f>
        <v>Hứa Thị Ngọc Thơ</v>
      </c>
      <c r="J2450" s="91" t="str">
        <f t="shared" si="42"/>
        <v>WI</v>
      </c>
      <c r="K2450" s="91" t="s">
        <v>625</v>
      </c>
      <c r="L2450" s="91" t="s">
        <v>15426</v>
      </c>
      <c r="M2450" s="91" t="str">
        <f>+IFERROR(VLOOKUP($K2450,'[2]NHÂN VIÊN'!$H:$I,2,0),"")</f>
        <v>Trương Quang Thanh</v>
      </c>
      <c r="N2450" s="92" t="s">
        <v>1837</v>
      </c>
      <c r="O2450" s="82"/>
    </row>
    <row r="2451" spans="1:15" hidden="1" x14ac:dyDescent="0.25">
      <c r="A2451" s="90" t="s">
        <v>7292</v>
      </c>
      <c r="B2451" s="89" t="s">
        <v>16346</v>
      </c>
      <c r="C2451" s="90" t="s">
        <v>16347</v>
      </c>
      <c r="D2451" s="90" t="s">
        <v>16348</v>
      </c>
      <c r="E2451" s="90" t="s">
        <v>6079</v>
      </c>
      <c r="F2451" s="90" t="s">
        <v>7435</v>
      </c>
      <c r="G2451" s="90" t="s">
        <v>7402</v>
      </c>
      <c r="H2451" s="91" t="s">
        <v>7436</v>
      </c>
      <c r="I2451" s="91" t="str">
        <f>+IFERROR(VLOOKUP($H2451,'[2]NHÂN VIÊN'!$B:$C,2,0),"")</f>
        <v>Nguyễn Quốc Thái</v>
      </c>
      <c r="J2451" s="91" t="str">
        <f t="shared" si="42"/>
        <v>WI</v>
      </c>
      <c r="K2451" s="91" t="s">
        <v>625</v>
      </c>
      <c r="L2451" s="91" t="s">
        <v>15275</v>
      </c>
      <c r="M2451" s="91" t="str">
        <f>+IFERROR(VLOOKUP($K2451,'[2]NHÂN VIÊN'!$H:$I,2,0),"")</f>
        <v>Trương Quang Thanh</v>
      </c>
      <c r="N2451" s="92" t="s">
        <v>1837</v>
      </c>
      <c r="O2451" s="82"/>
    </row>
    <row r="2452" spans="1:15" hidden="1" x14ac:dyDescent="0.25">
      <c r="A2452" s="90" t="s">
        <v>16350</v>
      </c>
      <c r="B2452" s="89" t="s">
        <v>16349</v>
      </c>
      <c r="C2452" s="90" t="s">
        <v>16351</v>
      </c>
      <c r="D2452" s="90" t="s">
        <v>16352</v>
      </c>
      <c r="E2452" s="90" t="s">
        <v>6079</v>
      </c>
      <c r="F2452" s="90" t="s">
        <v>7430</v>
      </c>
      <c r="G2452" s="90" t="s">
        <v>7402</v>
      </c>
      <c r="H2452" s="91" t="s">
        <v>7411</v>
      </c>
      <c r="I2452" s="91" t="str">
        <f>+IFERROR(VLOOKUP($H2452,'[2]NHÂN VIÊN'!$B:$C,2,0),"")</f>
        <v>Nguyễn Văn Vinh</v>
      </c>
      <c r="J2452" s="91" t="str">
        <f t="shared" si="42"/>
        <v>WI</v>
      </c>
      <c r="K2452" s="91" t="s">
        <v>625</v>
      </c>
      <c r="L2452" s="91" t="s">
        <v>15275</v>
      </c>
      <c r="M2452" s="91" t="str">
        <f>+IFERROR(VLOOKUP($K2452,'[2]NHÂN VIÊN'!$H:$I,2,0),"")</f>
        <v>Trương Quang Thanh</v>
      </c>
      <c r="N2452" s="92" t="s">
        <v>1837</v>
      </c>
      <c r="O2452" s="82"/>
    </row>
    <row r="2453" spans="1:15" hidden="1" x14ac:dyDescent="0.25">
      <c r="A2453" s="90" t="s">
        <v>7293</v>
      </c>
      <c r="B2453" s="89" t="s">
        <v>16353</v>
      </c>
      <c r="C2453" s="90" t="s">
        <v>16354</v>
      </c>
      <c r="D2453" s="90" t="s">
        <v>16355</v>
      </c>
      <c r="E2453" s="90" t="s">
        <v>6079</v>
      </c>
      <c r="F2453" s="90" t="s">
        <v>9474</v>
      </c>
      <c r="G2453" s="90" t="s">
        <v>7402</v>
      </c>
      <c r="H2453" s="91" t="s">
        <v>7411</v>
      </c>
      <c r="I2453" s="91" t="str">
        <f>+IFERROR(VLOOKUP($H2453,'[2]NHÂN VIÊN'!$B:$C,2,0),"")</f>
        <v>Nguyễn Văn Vinh</v>
      </c>
      <c r="J2453" s="91" t="str">
        <f t="shared" si="42"/>
        <v>WI</v>
      </c>
      <c r="K2453" s="91" t="s">
        <v>625</v>
      </c>
      <c r="L2453" s="91" t="s">
        <v>15275</v>
      </c>
      <c r="M2453" s="91" t="str">
        <f>+IFERROR(VLOOKUP($K2453,'[2]NHÂN VIÊN'!$H:$I,2,0),"")</f>
        <v>Trương Quang Thanh</v>
      </c>
      <c r="N2453" s="92" t="s">
        <v>1837</v>
      </c>
      <c r="O2453" s="82"/>
    </row>
    <row r="2454" spans="1:15" hidden="1" x14ac:dyDescent="0.25">
      <c r="A2454" s="90" t="s">
        <v>16357</v>
      </c>
      <c r="B2454" s="89" t="s">
        <v>16356</v>
      </c>
      <c r="C2454" s="90" t="s">
        <v>16358</v>
      </c>
      <c r="D2454" s="90" t="s">
        <v>16359</v>
      </c>
      <c r="E2454" s="90" t="s">
        <v>6079</v>
      </c>
      <c r="F2454" s="90" t="s">
        <v>7527</v>
      </c>
      <c r="G2454" s="90" t="s">
        <v>7402</v>
      </c>
      <c r="H2454" s="91" t="s">
        <v>7411</v>
      </c>
      <c r="I2454" s="91" t="str">
        <f>+IFERROR(VLOOKUP($H2454,'[2]NHÂN VIÊN'!$B:$C,2,0),"")</f>
        <v>Nguyễn Văn Vinh</v>
      </c>
      <c r="J2454" s="91" t="str">
        <f t="shared" si="42"/>
        <v>WI</v>
      </c>
      <c r="K2454" s="91" t="s">
        <v>625</v>
      </c>
      <c r="L2454" s="91" t="s">
        <v>15295</v>
      </c>
      <c r="M2454" s="91" t="str">
        <f>+IFERROR(VLOOKUP($K2454,'[2]NHÂN VIÊN'!$H:$I,2,0),"")</f>
        <v>Trương Quang Thanh</v>
      </c>
      <c r="N2454" s="92" t="s">
        <v>1837</v>
      </c>
      <c r="O2454" s="82"/>
    </row>
    <row r="2455" spans="1:15" hidden="1" x14ac:dyDescent="0.25">
      <c r="A2455" s="90" t="s">
        <v>16361</v>
      </c>
      <c r="B2455" s="89" t="s">
        <v>16360</v>
      </c>
      <c r="C2455" s="90" t="s">
        <v>16362</v>
      </c>
      <c r="D2455" s="90" t="s">
        <v>16363</v>
      </c>
      <c r="E2455" s="90" t="s">
        <v>6079</v>
      </c>
      <c r="F2455" s="90" t="s">
        <v>7490</v>
      </c>
      <c r="G2455" s="90" t="s">
        <v>7402</v>
      </c>
      <c r="H2455" s="91" t="s">
        <v>7418</v>
      </c>
      <c r="I2455" s="91" t="str">
        <f>+IFERROR(VLOOKUP($H2455,'[2]NHÂN VIÊN'!$B:$C,2,0),"")</f>
        <v>Trần Hạo Nhị</v>
      </c>
      <c r="J2455" s="91" t="str">
        <f t="shared" si="42"/>
        <v>WI</v>
      </c>
      <c r="K2455" s="91" t="s">
        <v>625</v>
      </c>
      <c r="L2455" s="91" t="s">
        <v>15275</v>
      </c>
      <c r="M2455" s="91" t="str">
        <f>+IFERROR(VLOOKUP($K2455,'[2]NHÂN VIÊN'!$H:$I,2,0),"")</f>
        <v>Trương Quang Thanh</v>
      </c>
      <c r="N2455" s="92" t="s">
        <v>1837</v>
      </c>
      <c r="O2455" s="82"/>
    </row>
    <row r="2456" spans="1:15" hidden="1" x14ac:dyDescent="0.25">
      <c r="A2456" s="90" t="s">
        <v>16365</v>
      </c>
      <c r="B2456" s="89" t="s">
        <v>16364</v>
      </c>
      <c r="C2456" s="90" t="s">
        <v>16366</v>
      </c>
      <c r="D2456" s="90" t="s">
        <v>16367</v>
      </c>
      <c r="E2456" s="90" t="s">
        <v>6079</v>
      </c>
      <c r="F2456" s="90" t="s">
        <v>7499</v>
      </c>
      <c r="G2456" s="90" t="s">
        <v>7402</v>
      </c>
      <c r="H2456" s="91" t="s">
        <v>7436</v>
      </c>
      <c r="I2456" s="91" t="str">
        <f>+IFERROR(VLOOKUP($H2456,'[2]NHÂN VIÊN'!$B:$C,2,0),"")</f>
        <v>Nguyễn Quốc Thái</v>
      </c>
      <c r="J2456" s="91" t="str">
        <f t="shared" si="42"/>
        <v>WI</v>
      </c>
      <c r="K2456" s="91" t="s">
        <v>625</v>
      </c>
      <c r="L2456" s="91" t="s">
        <v>15295</v>
      </c>
      <c r="M2456" s="91" t="str">
        <f>+IFERROR(VLOOKUP($K2456,'[2]NHÂN VIÊN'!$H:$I,2,0),"")</f>
        <v>Trương Quang Thanh</v>
      </c>
      <c r="N2456" s="92" t="s">
        <v>1837</v>
      </c>
      <c r="O2456" s="82"/>
    </row>
    <row r="2457" spans="1:15" hidden="1" x14ac:dyDescent="0.25">
      <c r="A2457" s="90" t="s">
        <v>7294</v>
      </c>
      <c r="B2457" s="89" t="s">
        <v>16368</v>
      </c>
      <c r="C2457" s="90" t="s">
        <v>16369</v>
      </c>
      <c r="D2457" s="90" t="s">
        <v>16370</v>
      </c>
      <c r="E2457" s="90" t="s">
        <v>6079</v>
      </c>
      <c r="F2457" s="90" t="s">
        <v>7513</v>
      </c>
      <c r="G2457" s="90" t="s">
        <v>7402</v>
      </c>
      <c r="H2457" s="91" t="s">
        <v>7418</v>
      </c>
      <c r="I2457" s="91" t="str">
        <f>+IFERROR(VLOOKUP($H2457,'[2]NHÂN VIÊN'!$B:$C,2,0),"")</f>
        <v>Trần Hạo Nhị</v>
      </c>
      <c r="J2457" s="91" t="str">
        <f t="shared" si="42"/>
        <v>WI</v>
      </c>
      <c r="K2457" s="91" t="s">
        <v>625</v>
      </c>
      <c r="L2457" s="91" t="s">
        <v>15275</v>
      </c>
      <c r="M2457" s="91" t="str">
        <f>+IFERROR(VLOOKUP($K2457,'[2]NHÂN VIÊN'!$H:$I,2,0),"")</f>
        <v>Trương Quang Thanh</v>
      </c>
      <c r="N2457" s="92" t="s">
        <v>1837</v>
      </c>
      <c r="O2457" s="82"/>
    </row>
    <row r="2458" spans="1:15" hidden="1" x14ac:dyDescent="0.25">
      <c r="A2458" s="90" t="s">
        <v>16372</v>
      </c>
      <c r="B2458" s="89" t="s">
        <v>16371</v>
      </c>
      <c r="C2458" s="90" t="s">
        <v>16373</v>
      </c>
      <c r="D2458" s="90" t="s">
        <v>16374</v>
      </c>
      <c r="E2458" s="90" t="s">
        <v>6079</v>
      </c>
      <c r="F2458" s="90" t="s">
        <v>7903</v>
      </c>
      <c r="G2458" s="90" t="s">
        <v>7402</v>
      </c>
      <c r="H2458" s="91" t="s">
        <v>7436</v>
      </c>
      <c r="I2458" s="91" t="str">
        <f>+IFERROR(VLOOKUP($H2458,'[2]NHÂN VIÊN'!$B:$C,2,0),"")</f>
        <v>Nguyễn Quốc Thái</v>
      </c>
      <c r="J2458" s="91" t="str">
        <f t="shared" si="42"/>
        <v>WI</v>
      </c>
      <c r="K2458" s="91" t="s">
        <v>625</v>
      </c>
      <c r="L2458" s="91" t="s">
        <v>15295</v>
      </c>
      <c r="M2458" s="91" t="str">
        <f>+IFERROR(VLOOKUP($K2458,'[2]NHÂN VIÊN'!$H:$I,2,0),"")</f>
        <v>Trương Quang Thanh</v>
      </c>
      <c r="N2458" s="92" t="s">
        <v>1837</v>
      </c>
      <c r="O2458" s="82"/>
    </row>
    <row r="2459" spans="1:15" hidden="1" x14ac:dyDescent="0.25">
      <c r="A2459" s="90" t="s">
        <v>16376</v>
      </c>
      <c r="B2459" s="89" t="s">
        <v>16375</v>
      </c>
      <c r="C2459" s="90" t="s">
        <v>16377</v>
      </c>
      <c r="D2459" s="90" t="s">
        <v>16378</v>
      </c>
      <c r="E2459" s="90" t="s">
        <v>6079</v>
      </c>
      <c r="F2459" s="90" t="s">
        <v>7499</v>
      </c>
      <c r="G2459" s="90" t="s">
        <v>7402</v>
      </c>
      <c r="H2459" s="91" t="s">
        <v>7436</v>
      </c>
      <c r="I2459" s="91" t="str">
        <f>+IFERROR(VLOOKUP($H2459,'[2]NHÂN VIÊN'!$B:$C,2,0),"")</f>
        <v>Nguyễn Quốc Thái</v>
      </c>
      <c r="J2459" s="91" t="str">
        <f t="shared" si="42"/>
        <v>WI</v>
      </c>
      <c r="K2459" s="91" t="s">
        <v>625</v>
      </c>
      <c r="L2459" s="91" t="s">
        <v>15275</v>
      </c>
      <c r="M2459" s="91" t="str">
        <f>+IFERROR(VLOOKUP($K2459,'[2]NHÂN VIÊN'!$H:$I,2,0),"")</f>
        <v>Trương Quang Thanh</v>
      </c>
      <c r="N2459" s="92" t="s">
        <v>1837</v>
      </c>
      <c r="O2459" s="82"/>
    </row>
    <row r="2460" spans="1:15" hidden="1" x14ac:dyDescent="0.25">
      <c r="A2460" s="90" t="s">
        <v>7295</v>
      </c>
      <c r="B2460" s="89" t="s">
        <v>16379</v>
      </c>
      <c r="C2460" s="90" t="s">
        <v>16380</v>
      </c>
      <c r="D2460" s="90" t="s">
        <v>16381</v>
      </c>
      <c r="E2460" s="90" t="s">
        <v>6079</v>
      </c>
      <c r="F2460" s="90" t="s">
        <v>7513</v>
      </c>
      <c r="G2460" s="90" t="s">
        <v>7402</v>
      </c>
      <c r="H2460" s="91" t="s">
        <v>7418</v>
      </c>
      <c r="I2460" s="91" t="str">
        <f>+IFERROR(VLOOKUP($H2460,'[2]NHÂN VIÊN'!$B:$C,2,0),"")</f>
        <v>Trần Hạo Nhị</v>
      </c>
      <c r="J2460" s="91" t="str">
        <f t="shared" si="42"/>
        <v>WI</v>
      </c>
      <c r="K2460" s="91" t="s">
        <v>625</v>
      </c>
      <c r="L2460" s="91" t="s">
        <v>15275</v>
      </c>
      <c r="M2460" s="91" t="str">
        <f>+IFERROR(VLOOKUP($K2460,'[2]NHÂN VIÊN'!$H:$I,2,0),"")</f>
        <v>Trương Quang Thanh</v>
      </c>
      <c r="N2460" s="92" t="s">
        <v>1837</v>
      </c>
      <c r="O2460" s="82"/>
    </row>
    <row r="2461" spans="1:15" hidden="1" x14ac:dyDescent="0.25">
      <c r="A2461" s="90" t="s">
        <v>16383</v>
      </c>
      <c r="B2461" s="89" t="s">
        <v>16382</v>
      </c>
      <c r="C2461" s="90" t="s">
        <v>16384</v>
      </c>
      <c r="D2461" s="90" t="s">
        <v>16385</v>
      </c>
      <c r="E2461" s="90" t="s">
        <v>6079</v>
      </c>
      <c r="F2461" s="90" t="s">
        <v>7519</v>
      </c>
      <c r="G2461" s="90" t="s">
        <v>7402</v>
      </c>
      <c r="H2461" s="91" t="s">
        <v>7418</v>
      </c>
      <c r="I2461" s="91" t="str">
        <f>+IFERROR(VLOOKUP($H2461,'[2]NHÂN VIÊN'!$B:$C,2,0),"")</f>
        <v>Trần Hạo Nhị</v>
      </c>
      <c r="J2461" s="91" t="str">
        <f t="shared" si="42"/>
        <v>WI</v>
      </c>
      <c r="K2461" s="91" t="s">
        <v>625</v>
      </c>
      <c r="L2461" s="91" t="s">
        <v>15426</v>
      </c>
      <c r="M2461" s="91" t="str">
        <f>+IFERROR(VLOOKUP($K2461,'[2]NHÂN VIÊN'!$H:$I,2,0),"")</f>
        <v>Trương Quang Thanh</v>
      </c>
      <c r="N2461" s="92" t="s">
        <v>1837</v>
      </c>
      <c r="O2461" s="82"/>
    </row>
    <row r="2462" spans="1:15" hidden="1" x14ac:dyDescent="0.25">
      <c r="A2462" s="90" t="s">
        <v>16387</v>
      </c>
      <c r="B2462" s="89" t="s">
        <v>16386</v>
      </c>
      <c r="C2462" s="90" t="s">
        <v>16388</v>
      </c>
      <c r="D2462" s="90" t="s">
        <v>16389</v>
      </c>
      <c r="E2462" s="90" t="s">
        <v>6079</v>
      </c>
      <c r="F2462" s="90" t="s">
        <v>7499</v>
      </c>
      <c r="G2462" s="90" t="s">
        <v>7402</v>
      </c>
      <c r="H2462" s="91" t="s">
        <v>7436</v>
      </c>
      <c r="I2462" s="91" t="str">
        <f>+IFERROR(VLOOKUP($H2462,'[2]NHÂN VIÊN'!$B:$C,2,0),"")</f>
        <v>Nguyễn Quốc Thái</v>
      </c>
      <c r="J2462" s="91" t="str">
        <f t="shared" si="42"/>
        <v>WI</v>
      </c>
      <c r="K2462" s="91" t="s">
        <v>625</v>
      </c>
      <c r="L2462" s="91" t="s">
        <v>15275</v>
      </c>
      <c r="M2462" s="91" t="str">
        <f>+IFERROR(VLOOKUP($K2462,'[2]NHÂN VIÊN'!$H:$I,2,0),"")</f>
        <v>Trương Quang Thanh</v>
      </c>
      <c r="N2462" s="92" t="s">
        <v>1837</v>
      </c>
      <c r="O2462" s="82"/>
    </row>
    <row r="2463" spans="1:15" hidden="1" x14ac:dyDescent="0.25">
      <c r="A2463" s="90" t="s">
        <v>7296</v>
      </c>
      <c r="B2463" s="89" t="s">
        <v>16390</v>
      </c>
      <c r="C2463" s="90" t="s">
        <v>16391</v>
      </c>
      <c r="D2463" s="90" t="s">
        <v>16392</v>
      </c>
      <c r="E2463" s="90" t="s">
        <v>6079</v>
      </c>
      <c r="F2463" s="90" t="s">
        <v>7690</v>
      </c>
      <c r="G2463" s="90" t="s">
        <v>7402</v>
      </c>
      <c r="H2463" s="91" t="s">
        <v>7418</v>
      </c>
      <c r="I2463" s="91" t="str">
        <f>+IFERROR(VLOOKUP($H2463,'[2]NHÂN VIÊN'!$B:$C,2,0),"")</f>
        <v>Trần Hạo Nhị</v>
      </c>
      <c r="J2463" s="91" t="str">
        <f t="shared" si="42"/>
        <v>WI</v>
      </c>
      <c r="K2463" s="91" t="s">
        <v>625</v>
      </c>
      <c r="L2463" s="91" t="s">
        <v>15275</v>
      </c>
      <c r="M2463" s="91" t="str">
        <f>+IFERROR(VLOOKUP($K2463,'[2]NHÂN VIÊN'!$H:$I,2,0),"")</f>
        <v>Trương Quang Thanh</v>
      </c>
      <c r="N2463" s="92" t="s">
        <v>1837</v>
      </c>
      <c r="O2463" s="82"/>
    </row>
    <row r="2464" spans="1:15" hidden="1" x14ac:dyDescent="0.25">
      <c r="A2464" s="90" t="s">
        <v>16393</v>
      </c>
      <c r="B2464" s="89" t="s">
        <v>15121</v>
      </c>
      <c r="C2464" s="90" t="s">
        <v>16394</v>
      </c>
      <c r="D2464" s="90" t="s">
        <v>16395</v>
      </c>
      <c r="E2464" s="90" t="s">
        <v>6079</v>
      </c>
      <c r="F2464" s="90" t="s">
        <v>7523</v>
      </c>
      <c r="G2464" s="90" t="s">
        <v>7523</v>
      </c>
      <c r="H2464" s="91" t="s">
        <v>7425</v>
      </c>
      <c r="I2464" s="91" t="str">
        <f>+IFERROR(VLOOKUP($H2464,'[2]NHÂN VIÊN'!$B:$C,2,0),"")</f>
        <v>Trần Cao Hoàng Tâm</v>
      </c>
      <c r="J2464" s="91" t="str">
        <f t="shared" si="42"/>
        <v>WI</v>
      </c>
      <c r="K2464" s="91" t="s">
        <v>625</v>
      </c>
      <c r="L2464" s="91" t="s">
        <v>15295</v>
      </c>
      <c r="M2464" s="91" t="str">
        <f>+IFERROR(VLOOKUP($K2464,'[2]NHÂN VIÊN'!$H:$I,2,0),"")</f>
        <v>Trương Quang Thanh</v>
      </c>
      <c r="N2464" s="92" t="s">
        <v>1837</v>
      </c>
      <c r="O2464" s="82"/>
    </row>
    <row r="2465" spans="1:15" hidden="1" x14ac:dyDescent="0.25">
      <c r="A2465" s="90" t="s">
        <v>16397</v>
      </c>
      <c r="B2465" s="89" t="s">
        <v>16396</v>
      </c>
      <c r="C2465" s="90" t="s">
        <v>16398</v>
      </c>
      <c r="D2465" s="90" t="s">
        <v>16399</v>
      </c>
      <c r="E2465" s="90" t="s">
        <v>6079</v>
      </c>
      <c r="F2465" s="90" t="s">
        <v>7417</v>
      </c>
      <c r="G2465" s="90" t="s">
        <v>7402</v>
      </c>
      <c r="H2465" s="91" t="s">
        <v>7418</v>
      </c>
      <c r="I2465" s="91" t="str">
        <f>+IFERROR(VLOOKUP($H2465,'[2]NHÂN VIÊN'!$B:$C,2,0),"")</f>
        <v>Trần Hạo Nhị</v>
      </c>
      <c r="J2465" s="91" t="str">
        <f t="shared" si="42"/>
        <v>WI</v>
      </c>
      <c r="K2465" s="91" t="s">
        <v>625</v>
      </c>
      <c r="L2465" s="91" t="s">
        <v>15275</v>
      </c>
      <c r="M2465" s="91" t="str">
        <f>+IFERROR(VLOOKUP($K2465,'[2]NHÂN VIÊN'!$H:$I,2,0),"")</f>
        <v>Trương Quang Thanh</v>
      </c>
      <c r="N2465" s="92" t="s">
        <v>1837</v>
      </c>
      <c r="O2465" s="82"/>
    </row>
    <row r="2466" spans="1:15" hidden="1" x14ac:dyDescent="0.25">
      <c r="A2466" s="90" t="s">
        <v>16401</v>
      </c>
      <c r="B2466" s="89" t="s">
        <v>16400</v>
      </c>
      <c r="C2466" s="90" t="s">
        <v>16402</v>
      </c>
      <c r="D2466" s="90" t="s">
        <v>16403</v>
      </c>
      <c r="E2466" s="90" t="s">
        <v>6079</v>
      </c>
      <c r="F2466" s="90" t="s">
        <v>7490</v>
      </c>
      <c r="G2466" s="90" t="s">
        <v>7402</v>
      </c>
      <c r="H2466" s="91" t="s">
        <v>7418</v>
      </c>
      <c r="I2466" s="91" t="str">
        <f>+IFERROR(VLOOKUP($H2466,'[2]NHÂN VIÊN'!$B:$C,2,0),"")</f>
        <v>Trần Hạo Nhị</v>
      </c>
      <c r="J2466" s="91" t="str">
        <f t="shared" si="42"/>
        <v>WI</v>
      </c>
      <c r="K2466" s="91" t="s">
        <v>625</v>
      </c>
      <c r="L2466" s="91" t="s">
        <v>15295</v>
      </c>
      <c r="M2466" s="91" t="str">
        <f>+IFERROR(VLOOKUP($K2466,'[2]NHÂN VIÊN'!$H:$I,2,0),"")</f>
        <v>Trương Quang Thanh</v>
      </c>
      <c r="N2466" s="92" t="s">
        <v>1837</v>
      </c>
      <c r="O2466" s="82"/>
    </row>
    <row r="2467" spans="1:15" hidden="1" x14ac:dyDescent="0.25">
      <c r="A2467" s="90" t="s">
        <v>16405</v>
      </c>
      <c r="B2467" s="89" t="s">
        <v>16404</v>
      </c>
      <c r="C2467" s="90" t="s">
        <v>16406</v>
      </c>
      <c r="D2467" s="90" t="s">
        <v>16407</v>
      </c>
      <c r="E2467" s="90" t="s">
        <v>6079</v>
      </c>
      <c r="F2467" s="90" t="s">
        <v>7417</v>
      </c>
      <c r="G2467" s="90" t="s">
        <v>7402</v>
      </c>
      <c r="H2467" s="91" t="s">
        <v>7418</v>
      </c>
      <c r="I2467" s="91" t="str">
        <f>+IFERROR(VLOOKUP($H2467,'[2]NHÂN VIÊN'!$B:$C,2,0),"")</f>
        <v>Trần Hạo Nhị</v>
      </c>
      <c r="J2467" s="91" t="str">
        <f t="shared" si="42"/>
        <v>WI</v>
      </c>
      <c r="K2467" s="91" t="s">
        <v>625</v>
      </c>
      <c r="L2467" s="91" t="s">
        <v>15275</v>
      </c>
      <c r="M2467" s="91" t="str">
        <f>+IFERROR(VLOOKUP($K2467,'[2]NHÂN VIÊN'!$H:$I,2,0),"")</f>
        <v>Trương Quang Thanh</v>
      </c>
      <c r="N2467" s="92" t="s">
        <v>1837</v>
      </c>
      <c r="O2467" s="82"/>
    </row>
    <row r="2468" spans="1:15" hidden="1" x14ac:dyDescent="0.25">
      <c r="A2468" s="90" t="s">
        <v>16409</v>
      </c>
      <c r="B2468" s="89" t="s">
        <v>16408</v>
      </c>
      <c r="C2468" s="90" t="s">
        <v>16410</v>
      </c>
      <c r="D2468" s="90" t="s">
        <v>16411</v>
      </c>
      <c r="E2468" s="90" t="s">
        <v>6079</v>
      </c>
      <c r="F2468" s="90" t="s">
        <v>7903</v>
      </c>
      <c r="G2468" s="90" t="s">
        <v>7402</v>
      </c>
      <c r="H2468" s="91" t="s">
        <v>7436</v>
      </c>
      <c r="I2468" s="91" t="str">
        <f>+IFERROR(VLOOKUP($H2468,'[2]NHÂN VIÊN'!$B:$C,2,0),"")</f>
        <v>Nguyễn Quốc Thái</v>
      </c>
      <c r="J2468" s="91" t="str">
        <f t="shared" si="42"/>
        <v>WI</v>
      </c>
      <c r="K2468" s="91" t="s">
        <v>625</v>
      </c>
      <c r="L2468" s="91" t="s">
        <v>15275</v>
      </c>
      <c r="M2468" s="91" t="str">
        <f>+IFERROR(VLOOKUP($K2468,'[2]NHÂN VIÊN'!$H:$I,2,0),"")</f>
        <v>Trương Quang Thanh</v>
      </c>
      <c r="N2468" s="92" t="s">
        <v>1837</v>
      </c>
      <c r="O2468" s="82"/>
    </row>
    <row r="2469" spans="1:15" hidden="1" x14ac:dyDescent="0.25">
      <c r="A2469" s="90" t="s">
        <v>16413</v>
      </c>
      <c r="B2469" s="89" t="s">
        <v>16412</v>
      </c>
      <c r="C2469" s="90" t="s">
        <v>16414</v>
      </c>
      <c r="D2469" s="90" t="s">
        <v>16415</v>
      </c>
      <c r="E2469" s="90" t="s">
        <v>6079</v>
      </c>
      <c r="F2469" s="90" t="s">
        <v>9474</v>
      </c>
      <c r="G2469" s="90" t="s">
        <v>7402</v>
      </c>
      <c r="H2469" s="91" t="s">
        <v>7411</v>
      </c>
      <c r="I2469" s="91" t="str">
        <f>+IFERROR(VLOOKUP($H2469,'[2]NHÂN VIÊN'!$B:$C,2,0),"")</f>
        <v>Nguyễn Văn Vinh</v>
      </c>
      <c r="J2469" s="91" t="str">
        <f t="shared" si="42"/>
        <v>WI</v>
      </c>
      <c r="K2469" s="91" t="s">
        <v>625</v>
      </c>
      <c r="L2469" s="91" t="s">
        <v>15295</v>
      </c>
      <c r="M2469" s="91" t="str">
        <f>+IFERROR(VLOOKUP($K2469,'[2]NHÂN VIÊN'!$H:$I,2,0),"")</f>
        <v>Trương Quang Thanh</v>
      </c>
      <c r="N2469" s="92" t="s">
        <v>1837</v>
      </c>
      <c r="O2469" s="82"/>
    </row>
    <row r="2470" spans="1:15" hidden="1" x14ac:dyDescent="0.25">
      <c r="A2470" s="90" t="s">
        <v>7240</v>
      </c>
      <c r="B2470" s="89" t="s">
        <v>16416</v>
      </c>
      <c r="C2470" s="90" t="s">
        <v>16417</v>
      </c>
      <c r="D2470" s="90" t="s">
        <v>16418</v>
      </c>
      <c r="E2470" s="90" t="s">
        <v>6079</v>
      </c>
      <c r="F2470" s="90" t="s">
        <v>7442</v>
      </c>
      <c r="G2470" s="90" t="s">
        <v>7402</v>
      </c>
      <c r="H2470" s="91" t="s">
        <v>7403</v>
      </c>
      <c r="I2470" s="91" t="str">
        <f>+IFERROR(VLOOKUP($H2470,'[2]NHÂN VIÊN'!$B:$C,2,0),"")</f>
        <v>Hứa Thị Ngọc Thơ</v>
      </c>
      <c r="J2470" s="91" t="str">
        <f t="shared" si="42"/>
        <v>WI</v>
      </c>
      <c r="K2470" s="91" t="s">
        <v>625</v>
      </c>
      <c r="L2470" s="91" t="s">
        <v>15275</v>
      </c>
      <c r="M2470" s="91" t="str">
        <f>+IFERROR(VLOOKUP($K2470,'[2]NHÂN VIÊN'!$H:$I,2,0),"")</f>
        <v>Trương Quang Thanh</v>
      </c>
      <c r="N2470" s="92" t="s">
        <v>1837</v>
      </c>
      <c r="O2470" s="82"/>
    </row>
    <row r="2471" spans="1:15" hidden="1" x14ac:dyDescent="0.25">
      <c r="A2471" s="90" t="s">
        <v>16419</v>
      </c>
      <c r="B2471" s="89" t="s">
        <v>15124</v>
      </c>
      <c r="C2471" s="90" t="s">
        <v>16420</v>
      </c>
      <c r="D2471" s="90" t="s">
        <v>16421</v>
      </c>
      <c r="E2471" s="90" t="s">
        <v>6079</v>
      </c>
      <c r="F2471" s="90" t="s">
        <v>7424</v>
      </c>
      <c r="G2471" s="90" t="s">
        <v>7424</v>
      </c>
      <c r="H2471" s="91" t="s">
        <v>7425</v>
      </c>
      <c r="I2471" s="91" t="str">
        <f>+IFERROR(VLOOKUP($H2471,'[2]NHÂN VIÊN'!$B:$C,2,0),"")</f>
        <v>Trần Cao Hoàng Tâm</v>
      </c>
      <c r="J2471" s="91" t="str">
        <f t="shared" si="42"/>
        <v>WI</v>
      </c>
      <c r="K2471" s="91" t="s">
        <v>625</v>
      </c>
      <c r="L2471" s="91" t="s">
        <v>15275</v>
      </c>
      <c r="M2471" s="91" t="str">
        <f>+IFERROR(VLOOKUP($K2471,'[2]NHÂN VIÊN'!$H:$I,2,0),"")</f>
        <v>Trương Quang Thanh</v>
      </c>
      <c r="N2471" s="92" t="s">
        <v>1837</v>
      </c>
      <c r="O2471" s="82"/>
    </row>
    <row r="2472" spans="1:15" hidden="1" x14ac:dyDescent="0.25">
      <c r="A2472" s="90" t="s">
        <v>16422</v>
      </c>
      <c r="B2472" s="89" t="s">
        <v>15124</v>
      </c>
      <c r="C2472" s="90" t="s">
        <v>16423</v>
      </c>
      <c r="D2472" s="90" t="s">
        <v>16424</v>
      </c>
      <c r="E2472" s="90" t="s">
        <v>6079</v>
      </c>
      <c r="F2472" s="90" t="s">
        <v>7424</v>
      </c>
      <c r="G2472" s="90" t="s">
        <v>7424</v>
      </c>
      <c r="H2472" s="91" t="s">
        <v>7425</v>
      </c>
      <c r="I2472" s="91" t="str">
        <f>+IFERROR(VLOOKUP($H2472,'[2]NHÂN VIÊN'!$B:$C,2,0),"")</f>
        <v>Trần Cao Hoàng Tâm</v>
      </c>
      <c r="J2472" s="91" t="str">
        <f t="shared" si="42"/>
        <v>WI</v>
      </c>
      <c r="K2472" s="91" t="s">
        <v>625</v>
      </c>
      <c r="L2472" s="91" t="s">
        <v>15426</v>
      </c>
      <c r="M2472" s="91" t="str">
        <f>+IFERROR(VLOOKUP($K2472,'[2]NHÂN VIÊN'!$H:$I,2,0),"")</f>
        <v>Trương Quang Thanh</v>
      </c>
      <c r="N2472" s="92" t="s">
        <v>1837</v>
      </c>
      <c r="O2472" s="82"/>
    </row>
    <row r="2473" spans="1:15" hidden="1" x14ac:dyDescent="0.25">
      <c r="A2473" s="90" t="s">
        <v>16425</v>
      </c>
      <c r="B2473" s="89" t="s">
        <v>15121</v>
      </c>
      <c r="C2473" s="90" t="s">
        <v>16426</v>
      </c>
      <c r="D2473" s="90" t="s">
        <v>16427</v>
      </c>
      <c r="E2473" s="90" t="s">
        <v>6079</v>
      </c>
      <c r="F2473" s="90" t="s">
        <v>7523</v>
      </c>
      <c r="G2473" s="90" t="s">
        <v>7523</v>
      </c>
      <c r="H2473" s="91" t="s">
        <v>7425</v>
      </c>
      <c r="I2473" s="91" t="str">
        <f>+IFERROR(VLOOKUP($H2473,'[2]NHÂN VIÊN'!$B:$C,2,0),"")</f>
        <v>Trần Cao Hoàng Tâm</v>
      </c>
      <c r="J2473" s="91" t="str">
        <f t="shared" si="42"/>
        <v>WI</v>
      </c>
      <c r="K2473" s="91" t="s">
        <v>625</v>
      </c>
      <c r="L2473" s="91" t="s">
        <v>15275</v>
      </c>
      <c r="M2473" s="91" t="str">
        <f>+IFERROR(VLOOKUP($K2473,'[2]NHÂN VIÊN'!$H:$I,2,0),"")</f>
        <v>Trương Quang Thanh</v>
      </c>
      <c r="N2473" s="92" t="s">
        <v>1837</v>
      </c>
      <c r="O2473" s="82"/>
    </row>
    <row r="2474" spans="1:15" hidden="1" x14ac:dyDescent="0.25">
      <c r="A2474" s="90" t="s">
        <v>16429</v>
      </c>
      <c r="B2474" s="89" t="s">
        <v>16428</v>
      </c>
      <c r="C2474" s="90" t="s">
        <v>16430</v>
      </c>
      <c r="D2474" s="90" t="s">
        <v>16431</v>
      </c>
      <c r="E2474" s="90" t="s">
        <v>6079</v>
      </c>
      <c r="F2474" s="90" t="s">
        <v>9474</v>
      </c>
      <c r="G2474" s="90" t="s">
        <v>7402</v>
      </c>
      <c r="H2474" s="91" t="s">
        <v>7411</v>
      </c>
      <c r="I2474" s="91" t="str">
        <f>+IFERROR(VLOOKUP($H2474,'[2]NHÂN VIÊN'!$B:$C,2,0),"")</f>
        <v>Nguyễn Văn Vinh</v>
      </c>
      <c r="J2474" s="91" t="str">
        <f t="shared" si="42"/>
        <v>WI</v>
      </c>
      <c r="K2474" s="91" t="s">
        <v>625</v>
      </c>
      <c r="L2474" s="91" t="s">
        <v>15275</v>
      </c>
      <c r="M2474" s="91" t="str">
        <f>+IFERROR(VLOOKUP($K2474,'[2]NHÂN VIÊN'!$H:$I,2,0),"")</f>
        <v>Trương Quang Thanh</v>
      </c>
      <c r="N2474" s="92" t="s">
        <v>1837</v>
      </c>
      <c r="O2474" s="82"/>
    </row>
    <row r="2475" spans="1:15" hidden="1" x14ac:dyDescent="0.25">
      <c r="A2475" s="90" t="s">
        <v>16432</v>
      </c>
      <c r="B2475" s="89" t="s">
        <v>15124</v>
      </c>
      <c r="C2475" s="90" t="s">
        <v>16433</v>
      </c>
      <c r="D2475" s="90" t="s">
        <v>16434</v>
      </c>
      <c r="E2475" s="90" t="s">
        <v>6079</v>
      </c>
      <c r="F2475" s="90" t="s">
        <v>7424</v>
      </c>
      <c r="G2475" s="90" t="s">
        <v>7424</v>
      </c>
      <c r="H2475" s="91" t="s">
        <v>7425</v>
      </c>
      <c r="I2475" s="91" t="str">
        <f>+IFERROR(VLOOKUP($H2475,'[2]NHÂN VIÊN'!$B:$C,2,0),"")</f>
        <v>Trần Cao Hoàng Tâm</v>
      </c>
      <c r="J2475" s="91" t="str">
        <f t="shared" si="42"/>
        <v>WI</v>
      </c>
      <c r="K2475" s="91" t="s">
        <v>625</v>
      </c>
      <c r="L2475" s="91" t="s">
        <v>15275</v>
      </c>
      <c r="M2475" s="91" t="str">
        <f>+IFERROR(VLOOKUP($K2475,'[2]NHÂN VIÊN'!$H:$I,2,0),"")</f>
        <v>Trương Quang Thanh</v>
      </c>
      <c r="N2475" s="92" t="s">
        <v>1837</v>
      </c>
      <c r="O2475" s="82"/>
    </row>
    <row r="2476" spans="1:15" hidden="1" x14ac:dyDescent="0.25">
      <c r="A2476" s="90" t="s">
        <v>16436</v>
      </c>
      <c r="B2476" s="89" t="s">
        <v>16435</v>
      </c>
      <c r="C2476" s="90" t="s">
        <v>16437</v>
      </c>
      <c r="D2476" s="90" t="s">
        <v>16438</v>
      </c>
      <c r="E2476" s="90" t="s">
        <v>6079</v>
      </c>
      <c r="F2476" s="90" t="s">
        <v>7442</v>
      </c>
      <c r="G2476" s="90" t="s">
        <v>7402</v>
      </c>
      <c r="H2476" s="91" t="s">
        <v>7403</v>
      </c>
      <c r="I2476" s="91" t="str">
        <f>+IFERROR(VLOOKUP($H2476,'[2]NHÂN VIÊN'!$B:$C,2,0),"")</f>
        <v>Hứa Thị Ngọc Thơ</v>
      </c>
      <c r="J2476" s="91" t="str">
        <f t="shared" si="42"/>
        <v>WI</v>
      </c>
      <c r="K2476" s="91" t="s">
        <v>625</v>
      </c>
      <c r="L2476" s="91" t="s">
        <v>15275</v>
      </c>
      <c r="M2476" s="91" t="str">
        <f>+IFERROR(VLOOKUP($K2476,'[2]NHÂN VIÊN'!$H:$I,2,0),"")</f>
        <v>Trương Quang Thanh</v>
      </c>
      <c r="N2476" s="92" t="s">
        <v>1837</v>
      </c>
      <c r="O2476" s="82"/>
    </row>
    <row r="2477" spans="1:15" hidden="1" x14ac:dyDescent="0.25">
      <c r="A2477" s="90" t="s">
        <v>16439</v>
      </c>
      <c r="B2477" s="89" t="s">
        <v>15121</v>
      </c>
      <c r="C2477" s="90" t="s">
        <v>16440</v>
      </c>
      <c r="D2477" s="90" t="s">
        <v>16441</v>
      </c>
      <c r="E2477" s="90" t="s">
        <v>6079</v>
      </c>
      <c r="F2477" s="90" t="s">
        <v>7523</v>
      </c>
      <c r="G2477" s="90" t="s">
        <v>7523</v>
      </c>
      <c r="H2477" s="91" t="s">
        <v>7425</v>
      </c>
      <c r="I2477" s="91" t="str">
        <f>+IFERROR(VLOOKUP($H2477,'[2]NHÂN VIÊN'!$B:$C,2,0),"")</f>
        <v>Trần Cao Hoàng Tâm</v>
      </c>
      <c r="J2477" s="91" t="str">
        <f t="shared" si="42"/>
        <v>WI</v>
      </c>
      <c r="K2477" s="91" t="s">
        <v>625</v>
      </c>
      <c r="L2477" s="91" t="s">
        <v>15275</v>
      </c>
      <c r="M2477" s="91" t="str">
        <f>+IFERROR(VLOOKUP($K2477,'[2]NHÂN VIÊN'!$H:$I,2,0),"")</f>
        <v>Trương Quang Thanh</v>
      </c>
      <c r="N2477" s="92" t="s">
        <v>1837</v>
      </c>
      <c r="O2477" s="82"/>
    </row>
    <row r="2478" spans="1:15" hidden="1" x14ac:dyDescent="0.25">
      <c r="A2478" s="90" t="s">
        <v>16442</v>
      </c>
      <c r="B2478" s="89" t="s">
        <v>15124</v>
      </c>
      <c r="C2478" s="90" t="s">
        <v>16443</v>
      </c>
      <c r="D2478" s="90" t="s">
        <v>16444</v>
      </c>
      <c r="E2478" s="90" t="s">
        <v>6079</v>
      </c>
      <c r="F2478" s="90" t="s">
        <v>7424</v>
      </c>
      <c r="G2478" s="90" t="s">
        <v>7424</v>
      </c>
      <c r="H2478" s="91" t="s">
        <v>7425</v>
      </c>
      <c r="I2478" s="91" t="str">
        <f>+IFERROR(VLOOKUP($H2478,'[2]NHÂN VIÊN'!$B:$C,2,0),"")</f>
        <v>Trần Cao Hoàng Tâm</v>
      </c>
      <c r="J2478" s="91" t="str">
        <f t="shared" si="42"/>
        <v>WI</v>
      </c>
      <c r="K2478" s="91" t="s">
        <v>625</v>
      </c>
      <c r="L2478" s="91" t="s">
        <v>15426</v>
      </c>
      <c r="M2478" s="91" t="str">
        <f>+IFERROR(VLOOKUP($K2478,'[2]NHÂN VIÊN'!$H:$I,2,0),"")</f>
        <v>Trương Quang Thanh</v>
      </c>
      <c r="N2478" s="92" t="s">
        <v>1837</v>
      </c>
      <c r="O2478" s="82"/>
    </row>
    <row r="2479" spans="1:15" hidden="1" x14ac:dyDescent="0.25">
      <c r="A2479" s="90" t="s">
        <v>16446</v>
      </c>
      <c r="B2479" s="89" t="s">
        <v>16445</v>
      </c>
      <c r="C2479" s="90" t="s">
        <v>16447</v>
      </c>
      <c r="D2479" s="90" t="s">
        <v>16448</v>
      </c>
      <c r="E2479" s="90" t="s">
        <v>6079</v>
      </c>
      <c r="F2479" s="90" t="s">
        <v>8059</v>
      </c>
      <c r="G2479" s="90" t="s">
        <v>7402</v>
      </c>
      <c r="H2479" s="91" t="s">
        <v>7436</v>
      </c>
      <c r="I2479" s="91" t="str">
        <f>+IFERROR(VLOOKUP($H2479,'[2]NHÂN VIÊN'!$B:$C,2,0),"")</f>
        <v>Nguyễn Quốc Thái</v>
      </c>
      <c r="J2479" s="91" t="str">
        <f t="shared" si="42"/>
        <v>WI</v>
      </c>
      <c r="K2479" s="91" t="s">
        <v>625</v>
      </c>
      <c r="L2479" s="91" t="s">
        <v>15295</v>
      </c>
      <c r="M2479" s="91" t="str">
        <f>+IFERROR(VLOOKUP($K2479,'[2]NHÂN VIÊN'!$H:$I,2,0),"")</f>
        <v>Trương Quang Thanh</v>
      </c>
      <c r="N2479" s="92" t="s">
        <v>1837</v>
      </c>
      <c r="O2479" s="82"/>
    </row>
    <row r="2480" spans="1:15" hidden="1" x14ac:dyDescent="0.25">
      <c r="A2480" s="90" t="s">
        <v>16450</v>
      </c>
      <c r="B2480" s="89" t="s">
        <v>16449</v>
      </c>
      <c r="C2480" s="90" t="s">
        <v>16451</v>
      </c>
      <c r="D2480" s="90" t="s">
        <v>16452</v>
      </c>
      <c r="E2480" s="90" t="s">
        <v>6079</v>
      </c>
      <c r="F2480" s="90" t="s">
        <v>7442</v>
      </c>
      <c r="G2480" s="90" t="s">
        <v>7402</v>
      </c>
      <c r="H2480" s="91" t="s">
        <v>7403</v>
      </c>
      <c r="I2480" s="91" t="str">
        <f>+IFERROR(VLOOKUP($H2480,'[2]NHÂN VIÊN'!$B:$C,2,0),"")</f>
        <v>Hứa Thị Ngọc Thơ</v>
      </c>
      <c r="J2480" s="91" t="str">
        <f t="shared" si="42"/>
        <v>WI</v>
      </c>
      <c r="K2480" s="91" t="s">
        <v>625</v>
      </c>
      <c r="L2480" s="91" t="s">
        <v>15275</v>
      </c>
      <c r="M2480" s="91" t="str">
        <f>+IFERROR(VLOOKUP($K2480,'[2]NHÂN VIÊN'!$H:$I,2,0),"")</f>
        <v>Trương Quang Thanh</v>
      </c>
      <c r="N2480" s="92" t="s">
        <v>1837</v>
      </c>
      <c r="O2480" s="82"/>
    </row>
    <row r="2481" spans="1:15" hidden="1" x14ac:dyDescent="0.25">
      <c r="A2481" s="90" t="s">
        <v>16453</v>
      </c>
      <c r="B2481" s="89" t="s">
        <v>15121</v>
      </c>
      <c r="C2481" s="90" t="s">
        <v>16454</v>
      </c>
      <c r="D2481" s="90" t="s">
        <v>16455</v>
      </c>
      <c r="E2481" s="90" t="s">
        <v>6079</v>
      </c>
      <c r="F2481" s="90" t="s">
        <v>7523</v>
      </c>
      <c r="G2481" s="90" t="s">
        <v>7523</v>
      </c>
      <c r="H2481" s="91" t="s">
        <v>7425</v>
      </c>
      <c r="I2481" s="91" t="str">
        <f>+IFERROR(VLOOKUP($H2481,'[2]NHÂN VIÊN'!$B:$C,2,0),"")</f>
        <v>Trần Cao Hoàng Tâm</v>
      </c>
      <c r="J2481" s="91" t="str">
        <f t="shared" si="42"/>
        <v>WI</v>
      </c>
      <c r="K2481" s="91" t="s">
        <v>625</v>
      </c>
      <c r="L2481" s="91" t="s">
        <v>15295</v>
      </c>
      <c r="M2481" s="91" t="str">
        <f>+IFERROR(VLOOKUP($K2481,'[2]NHÂN VIÊN'!$H:$I,2,0),"")</f>
        <v>Trương Quang Thanh</v>
      </c>
      <c r="N2481" s="92" t="s">
        <v>1837</v>
      </c>
      <c r="O2481" s="82"/>
    </row>
    <row r="2482" spans="1:15" hidden="1" x14ac:dyDescent="0.25">
      <c r="A2482" s="90" t="s">
        <v>16457</v>
      </c>
      <c r="B2482" s="89" t="s">
        <v>16456</v>
      </c>
      <c r="C2482" s="90" t="s">
        <v>16458</v>
      </c>
      <c r="D2482" s="90" t="s">
        <v>16459</v>
      </c>
      <c r="E2482" s="90" t="s">
        <v>6079</v>
      </c>
      <c r="F2482" s="90" t="s">
        <v>7417</v>
      </c>
      <c r="G2482" s="90" t="s">
        <v>7402</v>
      </c>
      <c r="H2482" s="91" t="s">
        <v>7418</v>
      </c>
      <c r="I2482" s="91" t="str">
        <f>+IFERROR(VLOOKUP($H2482,'[2]NHÂN VIÊN'!$B:$C,2,0),"")</f>
        <v>Trần Hạo Nhị</v>
      </c>
      <c r="J2482" s="91" t="str">
        <f t="shared" si="42"/>
        <v>WI</v>
      </c>
      <c r="K2482" s="91" t="s">
        <v>625</v>
      </c>
      <c r="L2482" s="91" t="s">
        <v>15275</v>
      </c>
      <c r="M2482" s="91" t="str">
        <f>+IFERROR(VLOOKUP($K2482,'[2]NHÂN VIÊN'!$H:$I,2,0),"")</f>
        <v>Trương Quang Thanh</v>
      </c>
      <c r="N2482" s="92" t="s">
        <v>1837</v>
      </c>
      <c r="O2482" s="82"/>
    </row>
    <row r="2483" spans="1:15" hidden="1" x14ac:dyDescent="0.25">
      <c r="A2483" s="90" t="s">
        <v>7297</v>
      </c>
      <c r="B2483" s="89" t="s">
        <v>16460</v>
      </c>
      <c r="C2483" s="90" t="s">
        <v>16461</v>
      </c>
      <c r="D2483" s="90" t="s">
        <v>16462</v>
      </c>
      <c r="E2483" s="90" t="s">
        <v>6079</v>
      </c>
      <c r="F2483" s="90" t="s">
        <v>7513</v>
      </c>
      <c r="G2483" s="90" t="s">
        <v>7402</v>
      </c>
      <c r="H2483" s="91" t="s">
        <v>7418</v>
      </c>
      <c r="I2483" s="91" t="str">
        <f>+IFERROR(VLOOKUP($H2483,'[2]NHÂN VIÊN'!$B:$C,2,0),"")</f>
        <v>Trần Hạo Nhị</v>
      </c>
      <c r="J2483" s="91" t="str">
        <f t="shared" si="42"/>
        <v>WI</v>
      </c>
      <c r="K2483" s="91" t="s">
        <v>625</v>
      </c>
      <c r="L2483" s="91" t="s">
        <v>15275</v>
      </c>
      <c r="M2483" s="91" t="str">
        <f>+IFERROR(VLOOKUP($K2483,'[2]NHÂN VIÊN'!$H:$I,2,0),"")</f>
        <v>Trương Quang Thanh</v>
      </c>
      <c r="N2483" s="92" t="s">
        <v>1837</v>
      </c>
      <c r="O2483" s="82"/>
    </row>
    <row r="2484" spans="1:15" hidden="1" x14ac:dyDescent="0.25">
      <c r="A2484" s="90" t="s">
        <v>16464</v>
      </c>
      <c r="B2484" s="89" t="s">
        <v>16463</v>
      </c>
      <c r="C2484" s="90" t="s">
        <v>16465</v>
      </c>
      <c r="D2484" s="90" t="s">
        <v>16466</v>
      </c>
      <c r="E2484" s="90" t="s">
        <v>6079</v>
      </c>
      <c r="F2484" s="90" t="s">
        <v>7938</v>
      </c>
      <c r="G2484" s="90" t="s">
        <v>7402</v>
      </c>
      <c r="H2484" s="91" t="s">
        <v>7436</v>
      </c>
      <c r="I2484" s="91" t="str">
        <f>+IFERROR(VLOOKUP($H2484,'[2]NHÂN VIÊN'!$B:$C,2,0),"")</f>
        <v>Nguyễn Quốc Thái</v>
      </c>
      <c r="J2484" s="91" t="str">
        <f t="shared" si="42"/>
        <v>WI</v>
      </c>
      <c r="K2484" s="91" t="s">
        <v>625</v>
      </c>
      <c r="L2484" s="91" t="s">
        <v>15275</v>
      </c>
      <c r="M2484" s="91" t="str">
        <f>+IFERROR(VLOOKUP($K2484,'[2]NHÂN VIÊN'!$H:$I,2,0),"")</f>
        <v>Trương Quang Thanh</v>
      </c>
      <c r="N2484" s="92" t="s">
        <v>1837</v>
      </c>
      <c r="O2484" s="82"/>
    </row>
    <row r="2485" spans="1:15" hidden="1" x14ac:dyDescent="0.25">
      <c r="A2485" s="90" t="s">
        <v>16468</v>
      </c>
      <c r="B2485" s="89" t="s">
        <v>16467</v>
      </c>
      <c r="C2485" s="90" t="s">
        <v>16469</v>
      </c>
      <c r="D2485" s="90" t="s">
        <v>16470</v>
      </c>
      <c r="E2485" s="90" t="s">
        <v>6079</v>
      </c>
      <c r="F2485" s="90" t="s">
        <v>7690</v>
      </c>
      <c r="G2485" s="90" t="s">
        <v>7402</v>
      </c>
      <c r="H2485" s="91" t="s">
        <v>7418</v>
      </c>
      <c r="I2485" s="91" t="str">
        <f>+IFERROR(VLOOKUP($H2485,'[2]NHÂN VIÊN'!$B:$C,2,0),"")</f>
        <v>Trần Hạo Nhị</v>
      </c>
      <c r="J2485" s="91" t="str">
        <f t="shared" si="42"/>
        <v>WI</v>
      </c>
      <c r="K2485" s="91" t="s">
        <v>625</v>
      </c>
      <c r="L2485" s="91" t="s">
        <v>15426</v>
      </c>
      <c r="M2485" s="91" t="str">
        <f>+IFERROR(VLOOKUP($K2485,'[2]NHÂN VIÊN'!$H:$I,2,0),"")</f>
        <v>Trương Quang Thanh</v>
      </c>
      <c r="N2485" s="92" t="s">
        <v>1837</v>
      </c>
      <c r="O2485" s="82"/>
    </row>
    <row r="2486" spans="1:15" hidden="1" x14ac:dyDescent="0.25">
      <c r="A2486" s="90" t="s">
        <v>16472</v>
      </c>
      <c r="B2486" s="89" t="s">
        <v>16471</v>
      </c>
      <c r="C2486" s="90" t="s">
        <v>16473</v>
      </c>
      <c r="D2486" s="90" t="s">
        <v>16474</v>
      </c>
      <c r="E2486" s="90" t="s">
        <v>6079</v>
      </c>
      <c r="F2486" s="90" t="s">
        <v>7490</v>
      </c>
      <c r="G2486" s="90" t="s">
        <v>7402</v>
      </c>
      <c r="H2486" s="91" t="s">
        <v>7418</v>
      </c>
      <c r="I2486" s="91" t="str">
        <f>+IFERROR(VLOOKUP($H2486,'[2]NHÂN VIÊN'!$B:$C,2,0),"")</f>
        <v>Trần Hạo Nhị</v>
      </c>
      <c r="J2486" s="91" t="str">
        <f t="shared" si="42"/>
        <v>WI</v>
      </c>
      <c r="K2486" s="91" t="s">
        <v>625</v>
      </c>
      <c r="L2486" s="91" t="s">
        <v>15295</v>
      </c>
      <c r="M2486" s="91" t="str">
        <f>+IFERROR(VLOOKUP($K2486,'[2]NHÂN VIÊN'!$H:$I,2,0),"")</f>
        <v>Trương Quang Thanh</v>
      </c>
      <c r="N2486" s="92" t="s">
        <v>1837</v>
      </c>
      <c r="O2486" s="82"/>
    </row>
    <row r="2487" spans="1:15" hidden="1" x14ac:dyDescent="0.25">
      <c r="A2487" s="90" t="s">
        <v>7298</v>
      </c>
      <c r="B2487" s="89" t="s">
        <v>16475</v>
      </c>
      <c r="C2487" s="90" t="s">
        <v>16476</v>
      </c>
      <c r="D2487" s="90" t="s">
        <v>16477</v>
      </c>
      <c r="E2487" s="90" t="s">
        <v>6079</v>
      </c>
      <c r="F2487" s="90" t="s">
        <v>7938</v>
      </c>
      <c r="G2487" s="90" t="s">
        <v>7402</v>
      </c>
      <c r="H2487" s="91" t="s">
        <v>7436</v>
      </c>
      <c r="I2487" s="91" t="str">
        <f>+IFERROR(VLOOKUP($H2487,'[2]NHÂN VIÊN'!$B:$C,2,0),"")</f>
        <v>Nguyễn Quốc Thái</v>
      </c>
      <c r="J2487" s="91" t="str">
        <f t="shared" si="42"/>
        <v>WI</v>
      </c>
      <c r="K2487" s="91" t="s">
        <v>625</v>
      </c>
      <c r="L2487" s="91" t="s">
        <v>15275</v>
      </c>
      <c r="M2487" s="91" t="str">
        <f>+IFERROR(VLOOKUP($K2487,'[2]NHÂN VIÊN'!$H:$I,2,0),"")</f>
        <v>Trương Quang Thanh</v>
      </c>
      <c r="N2487" s="92" t="s">
        <v>1837</v>
      </c>
      <c r="O2487" s="82"/>
    </row>
    <row r="2488" spans="1:15" hidden="1" x14ac:dyDescent="0.25">
      <c r="A2488" s="90" t="s">
        <v>16479</v>
      </c>
      <c r="B2488" s="89" t="s">
        <v>16478</v>
      </c>
      <c r="C2488" s="90" t="s">
        <v>16480</v>
      </c>
      <c r="D2488" s="90" t="s">
        <v>16481</v>
      </c>
      <c r="E2488" s="90" t="s">
        <v>6079</v>
      </c>
      <c r="F2488" s="90" t="s">
        <v>7903</v>
      </c>
      <c r="G2488" s="90" t="s">
        <v>7402</v>
      </c>
      <c r="H2488" s="91" t="s">
        <v>7436</v>
      </c>
      <c r="I2488" s="91" t="str">
        <f>+IFERROR(VLOOKUP($H2488,'[2]NHÂN VIÊN'!$B:$C,2,0),"")</f>
        <v>Nguyễn Quốc Thái</v>
      </c>
      <c r="J2488" s="91" t="str">
        <f t="shared" si="42"/>
        <v>WI</v>
      </c>
      <c r="K2488" s="91" t="s">
        <v>625</v>
      </c>
      <c r="L2488" s="91" t="s">
        <v>15295</v>
      </c>
      <c r="M2488" s="91" t="str">
        <f>+IFERROR(VLOOKUP($K2488,'[2]NHÂN VIÊN'!$H:$I,2,0),"")</f>
        <v>Trương Quang Thanh</v>
      </c>
      <c r="N2488" s="92" t="s">
        <v>1837</v>
      </c>
      <c r="O2488" s="82"/>
    </row>
    <row r="2489" spans="1:15" hidden="1" x14ac:dyDescent="0.25">
      <c r="A2489" s="90" t="s">
        <v>16483</v>
      </c>
      <c r="B2489" s="89" t="s">
        <v>16482</v>
      </c>
      <c r="C2489" s="90" t="s">
        <v>16484</v>
      </c>
      <c r="D2489" s="90" t="s">
        <v>16485</v>
      </c>
      <c r="E2489" s="90" t="s">
        <v>6079</v>
      </c>
      <c r="F2489" s="90" t="s">
        <v>7499</v>
      </c>
      <c r="G2489" s="90" t="s">
        <v>7402</v>
      </c>
      <c r="H2489" s="91" t="s">
        <v>7436</v>
      </c>
      <c r="I2489" s="91" t="str">
        <f>+IFERROR(VLOOKUP($H2489,'[2]NHÂN VIÊN'!$B:$C,2,0),"")</f>
        <v>Nguyễn Quốc Thái</v>
      </c>
      <c r="J2489" s="91" t="str">
        <f t="shared" si="42"/>
        <v>WI</v>
      </c>
      <c r="K2489" s="91" t="s">
        <v>625</v>
      </c>
      <c r="L2489" s="91" t="s">
        <v>15275</v>
      </c>
      <c r="M2489" s="91" t="str">
        <f>+IFERROR(VLOOKUP($K2489,'[2]NHÂN VIÊN'!$H:$I,2,0),"")</f>
        <v>Trương Quang Thanh</v>
      </c>
      <c r="N2489" s="92" t="s">
        <v>1837</v>
      </c>
      <c r="O2489" s="82"/>
    </row>
    <row r="2490" spans="1:15" hidden="1" x14ac:dyDescent="0.25">
      <c r="A2490" s="90" t="s">
        <v>16487</v>
      </c>
      <c r="B2490" s="89" t="s">
        <v>16486</v>
      </c>
      <c r="C2490" s="90" t="s">
        <v>16488</v>
      </c>
      <c r="D2490" s="90" t="s">
        <v>16489</v>
      </c>
      <c r="E2490" s="90" t="s">
        <v>6079</v>
      </c>
      <c r="F2490" s="90" t="s">
        <v>7527</v>
      </c>
      <c r="G2490" s="90" t="s">
        <v>7402</v>
      </c>
      <c r="H2490" s="91" t="s">
        <v>7411</v>
      </c>
      <c r="I2490" s="91" t="str">
        <f>+IFERROR(VLOOKUP($H2490,'[2]NHÂN VIÊN'!$B:$C,2,0),"")</f>
        <v>Nguyễn Văn Vinh</v>
      </c>
      <c r="J2490" s="91" t="str">
        <f t="shared" si="42"/>
        <v>WI</v>
      </c>
      <c r="K2490" s="91" t="s">
        <v>625</v>
      </c>
      <c r="L2490" s="91" t="s">
        <v>15295</v>
      </c>
      <c r="M2490" s="91" t="str">
        <f>+IFERROR(VLOOKUP($K2490,'[2]NHÂN VIÊN'!$H:$I,2,0),"")</f>
        <v>Trương Quang Thanh</v>
      </c>
      <c r="N2490" s="92" t="s">
        <v>1837</v>
      </c>
      <c r="O2490" s="82"/>
    </row>
    <row r="2491" spans="1:15" hidden="1" x14ac:dyDescent="0.25">
      <c r="A2491" s="90" t="s">
        <v>16490</v>
      </c>
      <c r="B2491" s="89" t="s">
        <v>15121</v>
      </c>
      <c r="C2491" s="90" t="s">
        <v>16491</v>
      </c>
      <c r="D2491" s="90" t="s">
        <v>16492</v>
      </c>
      <c r="E2491" s="90" t="s">
        <v>6079</v>
      </c>
      <c r="F2491" s="90" t="s">
        <v>7523</v>
      </c>
      <c r="G2491" s="90" t="s">
        <v>7523</v>
      </c>
      <c r="H2491" s="91" t="s">
        <v>7425</v>
      </c>
      <c r="I2491" s="91" t="str">
        <f>+IFERROR(VLOOKUP($H2491,'[2]NHÂN VIÊN'!$B:$C,2,0),"")</f>
        <v>Trần Cao Hoàng Tâm</v>
      </c>
      <c r="J2491" s="91" t="str">
        <f t="shared" si="42"/>
        <v>WI</v>
      </c>
      <c r="K2491" s="91" t="s">
        <v>625</v>
      </c>
      <c r="L2491" s="91" t="s">
        <v>15275</v>
      </c>
      <c r="M2491" s="91" t="str">
        <f>+IFERROR(VLOOKUP($K2491,'[2]NHÂN VIÊN'!$H:$I,2,0),"")</f>
        <v>Trương Quang Thanh</v>
      </c>
      <c r="N2491" s="92" t="s">
        <v>1837</v>
      </c>
      <c r="O2491" s="82"/>
    </row>
    <row r="2492" spans="1:15" hidden="1" x14ac:dyDescent="0.25">
      <c r="A2492" s="90" t="s">
        <v>16493</v>
      </c>
      <c r="B2492" s="89" t="s">
        <v>15121</v>
      </c>
      <c r="C2492" s="90" t="s">
        <v>16494</v>
      </c>
      <c r="D2492" s="90" t="s">
        <v>16495</v>
      </c>
      <c r="E2492" s="90" t="s">
        <v>6079</v>
      </c>
      <c r="F2492" s="90" t="s">
        <v>7523</v>
      </c>
      <c r="G2492" s="90" t="s">
        <v>7523</v>
      </c>
      <c r="H2492" s="91" t="s">
        <v>7425</v>
      </c>
      <c r="I2492" s="91" t="str">
        <f>+IFERROR(VLOOKUP($H2492,'[2]NHÂN VIÊN'!$B:$C,2,0),"")</f>
        <v>Trần Cao Hoàng Tâm</v>
      </c>
      <c r="J2492" s="91" t="str">
        <f t="shared" si="42"/>
        <v>WI</v>
      </c>
      <c r="K2492" s="91" t="s">
        <v>625</v>
      </c>
      <c r="L2492" s="91" t="s">
        <v>15275</v>
      </c>
      <c r="M2492" s="91" t="str">
        <f>+IFERROR(VLOOKUP($K2492,'[2]NHÂN VIÊN'!$H:$I,2,0),"")</f>
        <v>Trương Quang Thanh</v>
      </c>
      <c r="N2492" s="92" t="s">
        <v>1837</v>
      </c>
      <c r="O2492" s="82"/>
    </row>
    <row r="2493" spans="1:15" hidden="1" x14ac:dyDescent="0.25">
      <c r="A2493" s="90" t="s">
        <v>16497</v>
      </c>
      <c r="B2493" s="89" t="s">
        <v>16496</v>
      </c>
      <c r="C2493" s="90" t="s">
        <v>16498</v>
      </c>
      <c r="D2493" s="90" t="s">
        <v>16499</v>
      </c>
      <c r="E2493" s="90" t="s">
        <v>6079</v>
      </c>
      <c r="F2493" s="90" t="s">
        <v>7666</v>
      </c>
      <c r="G2493" s="90" t="s">
        <v>7402</v>
      </c>
      <c r="H2493" s="91" t="s">
        <v>7403</v>
      </c>
      <c r="I2493" s="91" t="str">
        <f>+IFERROR(VLOOKUP($H2493,'[2]NHÂN VIÊN'!$B:$C,2,0),"")</f>
        <v>Hứa Thị Ngọc Thơ</v>
      </c>
      <c r="J2493" s="91" t="str">
        <f t="shared" si="42"/>
        <v>WI</v>
      </c>
      <c r="K2493" s="91" t="s">
        <v>625</v>
      </c>
      <c r="L2493" s="91" t="s">
        <v>15275</v>
      </c>
      <c r="M2493" s="91" t="str">
        <f>+IFERROR(VLOOKUP($K2493,'[2]NHÂN VIÊN'!$H:$I,2,0),"")</f>
        <v>Trương Quang Thanh</v>
      </c>
      <c r="N2493" s="92" t="s">
        <v>1837</v>
      </c>
      <c r="O2493" s="82"/>
    </row>
    <row r="2494" spans="1:15" hidden="1" x14ac:dyDescent="0.25">
      <c r="A2494" s="90" t="s">
        <v>16500</v>
      </c>
      <c r="B2494" s="89" t="s">
        <v>15124</v>
      </c>
      <c r="C2494" s="90" t="s">
        <v>16501</v>
      </c>
      <c r="D2494" s="90" t="s">
        <v>16502</v>
      </c>
      <c r="E2494" s="90" t="s">
        <v>6079</v>
      </c>
      <c r="F2494" s="90" t="s">
        <v>7424</v>
      </c>
      <c r="G2494" s="90" t="s">
        <v>7424</v>
      </c>
      <c r="H2494" s="91" t="s">
        <v>7425</v>
      </c>
      <c r="I2494" s="91" t="str">
        <f>+IFERROR(VLOOKUP($H2494,'[2]NHÂN VIÊN'!$B:$C,2,0),"")</f>
        <v>Trần Cao Hoàng Tâm</v>
      </c>
      <c r="J2494" s="91" t="str">
        <f t="shared" si="42"/>
        <v>WI</v>
      </c>
      <c r="K2494" s="91" t="s">
        <v>625</v>
      </c>
      <c r="L2494" s="91" t="s">
        <v>15295</v>
      </c>
      <c r="M2494" s="91" t="str">
        <f>+IFERROR(VLOOKUP($K2494,'[2]NHÂN VIÊN'!$H:$I,2,0),"")</f>
        <v>Trương Quang Thanh</v>
      </c>
      <c r="N2494" s="92" t="s">
        <v>1837</v>
      </c>
      <c r="O2494" s="82"/>
    </row>
    <row r="2495" spans="1:15" hidden="1" x14ac:dyDescent="0.25">
      <c r="A2495" s="90" t="s">
        <v>16503</v>
      </c>
      <c r="B2495" s="89" t="s">
        <v>15124</v>
      </c>
      <c r="C2495" s="90" t="s">
        <v>16504</v>
      </c>
      <c r="D2495" s="90" t="s">
        <v>16505</v>
      </c>
      <c r="E2495" s="90" t="s">
        <v>6079</v>
      </c>
      <c r="F2495" s="90" t="s">
        <v>7424</v>
      </c>
      <c r="G2495" s="90" t="s">
        <v>7424</v>
      </c>
      <c r="H2495" s="91" t="s">
        <v>7425</v>
      </c>
      <c r="I2495" s="91" t="str">
        <f>+IFERROR(VLOOKUP($H2495,'[2]NHÂN VIÊN'!$B:$C,2,0),"")</f>
        <v>Trần Cao Hoàng Tâm</v>
      </c>
      <c r="J2495" s="91" t="str">
        <f t="shared" si="42"/>
        <v>WI</v>
      </c>
      <c r="K2495" s="91" t="s">
        <v>625</v>
      </c>
      <c r="L2495" s="91" t="s">
        <v>15275</v>
      </c>
      <c r="M2495" s="91" t="str">
        <f>+IFERROR(VLOOKUP($K2495,'[2]NHÂN VIÊN'!$H:$I,2,0),"")</f>
        <v>Trương Quang Thanh</v>
      </c>
      <c r="N2495" s="92" t="s">
        <v>1837</v>
      </c>
      <c r="O2495" s="82"/>
    </row>
    <row r="2496" spans="1:15" hidden="1" x14ac:dyDescent="0.25">
      <c r="A2496" s="90" t="s">
        <v>16506</v>
      </c>
      <c r="B2496" s="89" t="s">
        <v>15121</v>
      </c>
      <c r="C2496" s="90" t="s">
        <v>16507</v>
      </c>
      <c r="D2496" s="90" t="s">
        <v>16508</v>
      </c>
      <c r="E2496" s="90" t="s">
        <v>15915</v>
      </c>
      <c r="F2496" s="90" t="s">
        <v>7523</v>
      </c>
      <c r="G2496" s="90" t="s">
        <v>7523</v>
      </c>
      <c r="H2496" s="91" t="s">
        <v>7425</v>
      </c>
      <c r="I2496" s="91" t="str">
        <f>+IFERROR(VLOOKUP($H2496,'[2]NHÂN VIÊN'!$B:$C,2,0),"")</f>
        <v>Trần Cao Hoàng Tâm</v>
      </c>
      <c r="J2496" s="91" t="str">
        <f t="shared" si="42"/>
        <v>WI</v>
      </c>
      <c r="K2496" s="91" t="s">
        <v>625</v>
      </c>
      <c r="L2496" s="91" t="s">
        <v>15275</v>
      </c>
      <c r="M2496" s="91" t="str">
        <f>+IFERROR(VLOOKUP($K2496,'[2]NHÂN VIÊN'!$H:$I,2,0),"")</f>
        <v>Trương Quang Thanh</v>
      </c>
      <c r="N2496" s="92" t="s">
        <v>1837</v>
      </c>
      <c r="O2496" s="82"/>
    </row>
    <row r="2497" spans="1:15" hidden="1" x14ac:dyDescent="0.25">
      <c r="A2497" s="90" t="s">
        <v>16509</v>
      </c>
      <c r="B2497" s="89" t="s">
        <v>15121</v>
      </c>
      <c r="C2497" s="90" t="s">
        <v>16510</v>
      </c>
      <c r="D2497" s="90" t="s">
        <v>16511</v>
      </c>
      <c r="E2497" s="90" t="s">
        <v>15915</v>
      </c>
      <c r="F2497" s="90" t="s">
        <v>7523</v>
      </c>
      <c r="G2497" s="90" t="s">
        <v>7523</v>
      </c>
      <c r="H2497" s="91" t="s">
        <v>7425</v>
      </c>
      <c r="I2497" s="91" t="str">
        <f>+IFERROR(VLOOKUP($H2497,'[2]NHÂN VIÊN'!$B:$C,2,0),"")</f>
        <v>Trần Cao Hoàng Tâm</v>
      </c>
      <c r="J2497" s="91" t="str">
        <f t="shared" si="42"/>
        <v>WI</v>
      </c>
      <c r="K2497" s="91" t="s">
        <v>625</v>
      </c>
      <c r="L2497" s="91" t="s">
        <v>15275</v>
      </c>
      <c r="M2497" s="91" t="str">
        <f>+IFERROR(VLOOKUP($K2497,'[2]NHÂN VIÊN'!$H:$I,2,0),"")</f>
        <v>Trương Quang Thanh</v>
      </c>
      <c r="N2497" s="92" t="s">
        <v>1837</v>
      </c>
      <c r="O2497" s="82"/>
    </row>
    <row r="2498" spans="1:15" hidden="1" x14ac:dyDescent="0.25">
      <c r="A2498" s="90" t="s">
        <v>16513</v>
      </c>
      <c r="B2498" s="89" t="s">
        <v>16512</v>
      </c>
      <c r="C2498" s="90" t="s">
        <v>16514</v>
      </c>
      <c r="D2498" s="90" t="s">
        <v>16515</v>
      </c>
      <c r="E2498" s="90" t="s">
        <v>6079</v>
      </c>
      <c r="F2498" s="90" t="s">
        <v>7903</v>
      </c>
      <c r="G2498" s="90" t="s">
        <v>7402</v>
      </c>
      <c r="H2498" s="91" t="s">
        <v>7436</v>
      </c>
      <c r="I2498" s="91" t="str">
        <f>+IFERROR(VLOOKUP($H2498,'[2]NHÂN VIÊN'!$B:$C,2,0),"")</f>
        <v>Nguyễn Quốc Thái</v>
      </c>
      <c r="J2498" s="91" t="str">
        <f t="shared" si="42"/>
        <v>WI</v>
      </c>
      <c r="K2498" s="91" t="s">
        <v>625</v>
      </c>
      <c r="L2498" s="91" t="s">
        <v>15275</v>
      </c>
      <c r="M2498" s="91" t="str">
        <f>+IFERROR(VLOOKUP($K2498,'[2]NHÂN VIÊN'!$H:$I,2,0),"")</f>
        <v>Trương Quang Thanh</v>
      </c>
      <c r="N2498" s="92" t="s">
        <v>1837</v>
      </c>
      <c r="O2498" s="82"/>
    </row>
    <row r="2499" spans="1:15" hidden="1" x14ac:dyDescent="0.25">
      <c r="A2499" s="90" t="s">
        <v>16516</v>
      </c>
      <c r="B2499" s="89" t="s">
        <v>15124</v>
      </c>
      <c r="C2499" s="90" t="s">
        <v>16517</v>
      </c>
      <c r="D2499" s="90" t="s">
        <v>16518</v>
      </c>
      <c r="E2499" s="90" t="s">
        <v>6079</v>
      </c>
      <c r="F2499" s="90" t="s">
        <v>7424</v>
      </c>
      <c r="G2499" s="90" t="s">
        <v>7424</v>
      </c>
      <c r="H2499" s="91" t="s">
        <v>7425</v>
      </c>
      <c r="I2499" s="91" t="str">
        <f>+IFERROR(VLOOKUP($H2499,'[2]NHÂN VIÊN'!$B:$C,2,0),"")</f>
        <v>Trần Cao Hoàng Tâm</v>
      </c>
      <c r="J2499" s="91" t="str">
        <f t="shared" si="42"/>
        <v>WI</v>
      </c>
      <c r="K2499" s="91" t="s">
        <v>625</v>
      </c>
      <c r="L2499" s="91" t="s">
        <v>15295</v>
      </c>
      <c r="M2499" s="91" t="str">
        <f>+IFERROR(VLOOKUP($K2499,'[2]NHÂN VIÊN'!$H:$I,2,0),"")</f>
        <v>Trương Quang Thanh</v>
      </c>
      <c r="N2499" s="92" t="s">
        <v>1837</v>
      </c>
      <c r="O2499" s="82"/>
    </row>
    <row r="2500" spans="1:15" hidden="1" x14ac:dyDescent="0.25">
      <c r="A2500" s="90" t="s">
        <v>16520</v>
      </c>
      <c r="B2500" s="89" t="s">
        <v>16519</v>
      </c>
      <c r="C2500" s="90" t="s">
        <v>16521</v>
      </c>
      <c r="D2500" s="90" t="s">
        <v>16522</v>
      </c>
      <c r="E2500" s="90" t="s">
        <v>6079</v>
      </c>
      <c r="F2500" s="90" t="s">
        <v>7410</v>
      </c>
      <c r="G2500" s="90" t="s">
        <v>7402</v>
      </c>
      <c r="H2500" s="91" t="s">
        <v>7411</v>
      </c>
      <c r="I2500" s="91" t="str">
        <f>+IFERROR(VLOOKUP($H2500,'[2]NHÂN VIÊN'!$B:$C,2,0),"")</f>
        <v>Nguyễn Văn Vinh</v>
      </c>
      <c r="J2500" s="91" t="str">
        <f t="shared" si="42"/>
        <v>WI</v>
      </c>
      <c r="K2500" s="91" t="s">
        <v>625</v>
      </c>
      <c r="L2500" s="91" t="s">
        <v>15275</v>
      </c>
      <c r="M2500" s="91" t="str">
        <f>+IFERROR(VLOOKUP($K2500,'[2]NHÂN VIÊN'!$H:$I,2,0),"")</f>
        <v>Trương Quang Thanh</v>
      </c>
      <c r="N2500" s="92" t="s">
        <v>1837</v>
      </c>
      <c r="O2500" s="82"/>
    </row>
    <row r="2501" spans="1:15" hidden="1" x14ac:dyDescent="0.25">
      <c r="A2501" s="90" t="s">
        <v>16524</v>
      </c>
      <c r="B2501" s="89" t="s">
        <v>16523</v>
      </c>
      <c r="C2501" s="90" t="s">
        <v>16525</v>
      </c>
      <c r="D2501" s="90" t="s">
        <v>16526</v>
      </c>
      <c r="E2501" s="90" t="s">
        <v>6079</v>
      </c>
      <c r="F2501" s="90" t="s">
        <v>7925</v>
      </c>
      <c r="G2501" s="90" t="s">
        <v>7402</v>
      </c>
      <c r="H2501" s="91" t="s">
        <v>7418</v>
      </c>
      <c r="I2501" s="91" t="str">
        <f>+IFERROR(VLOOKUP($H2501,'[2]NHÂN VIÊN'!$B:$C,2,0),"")</f>
        <v>Trần Hạo Nhị</v>
      </c>
      <c r="J2501" s="91" t="str">
        <f t="shared" si="42"/>
        <v>WI</v>
      </c>
      <c r="K2501" s="91" t="s">
        <v>625</v>
      </c>
      <c r="L2501" s="91" t="s">
        <v>15426</v>
      </c>
      <c r="M2501" s="91" t="str">
        <f>+IFERROR(VLOOKUP($K2501,'[2]NHÂN VIÊN'!$H:$I,2,0),"")</f>
        <v>Trương Quang Thanh</v>
      </c>
      <c r="N2501" s="92" t="s">
        <v>1837</v>
      </c>
      <c r="O2501" s="82"/>
    </row>
    <row r="2502" spans="1:15" hidden="1" x14ac:dyDescent="0.25">
      <c r="A2502" s="90" t="s">
        <v>16528</v>
      </c>
      <c r="B2502" s="89" t="s">
        <v>16527</v>
      </c>
      <c r="C2502" s="90" t="s">
        <v>16529</v>
      </c>
      <c r="D2502" s="90" t="s">
        <v>16530</v>
      </c>
      <c r="E2502" s="90" t="s">
        <v>6079</v>
      </c>
      <c r="F2502" s="90" t="s">
        <v>7666</v>
      </c>
      <c r="G2502" s="90" t="s">
        <v>7402</v>
      </c>
      <c r="H2502" s="91" t="s">
        <v>7403</v>
      </c>
      <c r="I2502" s="91" t="str">
        <f>+IFERROR(VLOOKUP($H2502,'[2]NHÂN VIÊN'!$B:$C,2,0),"")</f>
        <v>Hứa Thị Ngọc Thơ</v>
      </c>
      <c r="J2502" s="91" t="str">
        <f t="shared" si="42"/>
        <v>WI</v>
      </c>
      <c r="K2502" s="91" t="s">
        <v>625</v>
      </c>
      <c r="L2502" s="91" t="s">
        <v>15275</v>
      </c>
      <c r="M2502" s="91" t="str">
        <f>+IFERROR(VLOOKUP($K2502,'[2]NHÂN VIÊN'!$H:$I,2,0),"")</f>
        <v>Trương Quang Thanh</v>
      </c>
      <c r="N2502" s="92" t="s">
        <v>1837</v>
      </c>
      <c r="O2502" s="82"/>
    </row>
    <row r="2503" spans="1:15" hidden="1" x14ac:dyDescent="0.25">
      <c r="A2503" s="90" t="s">
        <v>16531</v>
      </c>
      <c r="B2503" s="89" t="s">
        <v>15124</v>
      </c>
      <c r="C2503" s="90" t="s">
        <v>16532</v>
      </c>
      <c r="D2503" s="90" t="s">
        <v>16533</v>
      </c>
      <c r="E2503" s="90" t="s">
        <v>6079</v>
      </c>
      <c r="F2503" s="90" t="s">
        <v>7424</v>
      </c>
      <c r="G2503" s="90" t="s">
        <v>7424</v>
      </c>
      <c r="H2503" s="91" t="s">
        <v>7425</v>
      </c>
      <c r="I2503" s="91" t="str">
        <f>+IFERROR(VLOOKUP($H2503,'[2]NHÂN VIÊN'!$B:$C,2,0),"")</f>
        <v>Trần Cao Hoàng Tâm</v>
      </c>
      <c r="J2503" s="91" t="str">
        <f t="shared" si="42"/>
        <v>WI</v>
      </c>
      <c r="K2503" s="91" t="s">
        <v>625</v>
      </c>
      <c r="L2503" s="91" t="s">
        <v>15295</v>
      </c>
      <c r="M2503" s="91" t="str">
        <f>+IFERROR(VLOOKUP($K2503,'[2]NHÂN VIÊN'!$H:$I,2,0),"")</f>
        <v>Trương Quang Thanh</v>
      </c>
      <c r="N2503" s="92" t="s">
        <v>1837</v>
      </c>
      <c r="O2503" s="82"/>
    </row>
    <row r="2504" spans="1:15" hidden="1" x14ac:dyDescent="0.25">
      <c r="A2504" s="90" t="s">
        <v>16535</v>
      </c>
      <c r="B2504" s="89" t="s">
        <v>16534</v>
      </c>
      <c r="C2504" s="90" t="s">
        <v>16536</v>
      </c>
      <c r="D2504" s="90" t="s">
        <v>16537</v>
      </c>
      <c r="E2504" s="90" t="s">
        <v>6079</v>
      </c>
      <c r="F2504" s="90" t="s">
        <v>7499</v>
      </c>
      <c r="G2504" s="90" t="s">
        <v>7402</v>
      </c>
      <c r="H2504" s="91" t="s">
        <v>7436</v>
      </c>
      <c r="I2504" s="91" t="str">
        <f>+IFERROR(VLOOKUP($H2504,'[2]NHÂN VIÊN'!$B:$C,2,0),"")</f>
        <v>Nguyễn Quốc Thái</v>
      </c>
      <c r="J2504" s="91" t="str">
        <f t="shared" si="42"/>
        <v>WI</v>
      </c>
      <c r="K2504" s="91" t="s">
        <v>625</v>
      </c>
      <c r="L2504" s="91" t="s">
        <v>15295</v>
      </c>
      <c r="M2504" s="91" t="str">
        <f>+IFERROR(VLOOKUP($K2504,'[2]NHÂN VIÊN'!$H:$I,2,0),"")</f>
        <v>Trương Quang Thanh</v>
      </c>
      <c r="N2504" s="92" t="s">
        <v>1837</v>
      </c>
      <c r="O2504" s="82"/>
    </row>
    <row r="2505" spans="1:15" hidden="1" x14ac:dyDescent="0.25">
      <c r="A2505" s="90" t="s">
        <v>16539</v>
      </c>
      <c r="B2505" s="89" t="s">
        <v>16538</v>
      </c>
      <c r="C2505" s="90" t="s">
        <v>16540</v>
      </c>
      <c r="D2505" s="90" t="s">
        <v>16541</v>
      </c>
      <c r="E2505" s="90" t="s">
        <v>6079</v>
      </c>
      <c r="F2505" s="90" t="s">
        <v>7490</v>
      </c>
      <c r="G2505" s="90" t="s">
        <v>7402</v>
      </c>
      <c r="H2505" s="91" t="s">
        <v>7418</v>
      </c>
      <c r="I2505" s="91" t="str">
        <f>+IFERROR(VLOOKUP($H2505,'[2]NHÂN VIÊN'!$B:$C,2,0),"")</f>
        <v>Trần Hạo Nhị</v>
      </c>
      <c r="J2505" s="91" t="str">
        <f t="shared" si="42"/>
        <v>WI</v>
      </c>
      <c r="K2505" s="91" t="s">
        <v>625</v>
      </c>
      <c r="L2505" s="91" t="s">
        <v>15295</v>
      </c>
      <c r="M2505" s="91" t="str">
        <f>+IFERROR(VLOOKUP($K2505,'[2]NHÂN VIÊN'!$H:$I,2,0),"")</f>
        <v>Trương Quang Thanh</v>
      </c>
      <c r="N2505" s="92" t="s">
        <v>1837</v>
      </c>
      <c r="O2505" s="82"/>
    </row>
    <row r="2506" spans="1:15" hidden="1" x14ac:dyDescent="0.25">
      <c r="A2506" s="90" t="s">
        <v>16542</v>
      </c>
      <c r="B2506" s="89" t="s">
        <v>15124</v>
      </c>
      <c r="C2506" s="90" t="s">
        <v>16543</v>
      </c>
      <c r="D2506" s="90" t="s">
        <v>16544</v>
      </c>
      <c r="E2506" s="90" t="s">
        <v>6079</v>
      </c>
      <c r="F2506" s="90" t="s">
        <v>7424</v>
      </c>
      <c r="G2506" s="90" t="s">
        <v>7424</v>
      </c>
      <c r="H2506" s="91" t="s">
        <v>7425</v>
      </c>
      <c r="I2506" s="91" t="str">
        <f>+IFERROR(VLOOKUP($H2506,'[2]NHÂN VIÊN'!$B:$C,2,0),"")</f>
        <v>Trần Cao Hoàng Tâm</v>
      </c>
      <c r="J2506" s="91" t="str">
        <f t="shared" si="42"/>
        <v>WI</v>
      </c>
      <c r="K2506" s="91" t="s">
        <v>625</v>
      </c>
      <c r="L2506" s="91" t="s">
        <v>15275</v>
      </c>
      <c r="M2506" s="91" t="str">
        <f>+IFERROR(VLOOKUP($K2506,'[2]NHÂN VIÊN'!$H:$I,2,0),"")</f>
        <v>Trương Quang Thanh</v>
      </c>
      <c r="N2506" s="92" t="s">
        <v>1837</v>
      </c>
      <c r="O2506" s="82"/>
    </row>
    <row r="2507" spans="1:15" hidden="1" x14ac:dyDescent="0.25">
      <c r="A2507" s="90" t="s">
        <v>16546</v>
      </c>
      <c r="B2507" s="89" t="s">
        <v>16545</v>
      </c>
      <c r="C2507" s="90" t="s">
        <v>16547</v>
      </c>
      <c r="D2507" s="90" t="s">
        <v>16548</v>
      </c>
      <c r="E2507" s="90" t="s">
        <v>6079</v>
      </c>
      <c r="F2507" s="90" t="s">
        <v>7903</v>
      </c>
      <c r="G2507" s="90" t="s">
        <v>7402</v>
      </c>
      <c r="H2507" s="91" t="s">
        <v>7436</v>
      </c>
      <c r="I2507" s="91" t="str">
        <f>+IFERROR(VLOOKUP($H2507,'[2]NHÂN VIÊN'!$B:$C,2,0),"")</f>
        <v>Nguyễn Quốc Thái</v>
      </c>
      <c r="J2507" s="91" t="str">
        <f t="shared" si="42"/>
        <v>WI</v>
      </c>
      <c r="K2507" s="91" t="s">
        <v>625</v>
      </c>
      <c r="L2507" s="91" t="s">
        <v>15275</v>
      </c>
      <c r="M2507" s="91" t="str">
        <f>+IFERROR(VLOOKUP($K2507,'[2]NHÂN VIÊN'!$H:$I,2,0),"")</f>
        <v>Trương Quang Thanh</v>
      </c>
      <c r="N2507" s="92" t="s">
        <v>1837</v>
      </c>
      <c r="O2507" s="82"/>
    </row>
    <row r="2508" spans="1:15" hidden="1" x14ac:dyDescent="0.25">
      <c r="A2508" s="90" t="s">
        <v>16550</v>
      </c>
      <c r="B2508" s="89" t="s">
        <v>16549</v>
      </c>
      <c r="C2508" s="90" t="s">
        <v>16551</v>
      </c>
      <c r="D2508" s="90" t="s">
        <v>16552</v>
      </c>
      <c r="E2508" s="90" t="s">
        <v>6079</v>
      </c>
      <c r="F2508" s="90" t="s">
        <v>7442</v>
      </c>
      <c r="G2508" s="90" t="s">
        <v>7402</v>
      </c>
      <c r="H2508" s="91" t="s">
        <v>7403</v>
      </c>
      <c r="I2508" s="91" t="str">
        <f>+IFERROR(VLOOKUP($H2508,'[2]NHÂN VIÊN'!$B:$C,2,0),"")</f>
        <v>Hứa Thị Ngọc Thơ</v>
      </c>
      <c r="J2508" s="91" t="str">
        <f t="shared" si="42"/>
        <v>WI</v>
      </c>
      <c r="K2508" s="91" t="s">
        <v>625</v>
      </c>
      <c r="L2508" s="91" t="s">
        <v>15295</v>
      </c>
      <c r="M2508" s="91" t="str">
        <f>+IFERROR(VLOOKUP($K2508,'[2]NHÂN VIÊN'!$H:$I,2,0),"")</f>
        <v>Trương Quang Thanh</v>
      </c>
      <c r="N2508" s="92" t="s">
        <v>1837</v>
      </c>
      <c r="O2508" s="82"/>
    </row>
    <row r="2509" spans="1:15" hidden="1" x14ac:dyDescent="0.25">
      <c r="A2509" s="90" t="s">
        <v>16553</v>
      </c>
      <c r="B2509" s="89" t="s">
        <v>15121</v>
      </c>
      <c r="C2509" s="90" t="s">
        <v>16554</v>
      </c>
      <c r="D2509" s="90" t="s">
        <v>16555</v>
      </c>
      <c r="E2509" s="90" t="s">
        <v>6079</v>
      </c>
      <c r="F2509" s="90" t="s">
        <v>7523</v>
      </c>
      <c r="G2509" s="90" t="s">
        <v>7523</v>
      </c>
      <c r="H2509" s="91" t="s">
        <v>7425</v>
      </c>
      <c r="I2509" s="91" t="str">
        <f>+IFERROR(VLOOKUP($H2509,'[2]NHÂN VIÊN'!$B:$C,2,0),"")</f>
        <v>Trần Cao Hoàng Tâm</v>
      </c>
      <c r="J2509" s="91" t="str">
        <f t="shared" ref="J2509:J2572" si="43">+LEFT($B2509,2)</f>
        <v>WI</v>
      </c>
      <c r="K2509" s="91" t="s">
        <v>625</v>
      </c>
      <c r="L2509" s="91" t="s">
        <v>15295</v>
      </c>
      <c r="M2509" s="91" t="str">
        <f>+IFERROR(VLOOKUP($K2509,'[2]NHÂN VIÊN'!$H:$I,2,0),"")</f>
        <v>Trương Quang Thanh</v>
      </c>
      <c r="N2509" s="92" t="s">
        <v>1837</v>
      </c>
      <c r="O2509" s="82"/>
    </row>
    <row r="2510" spans="1:15" hidden="1" x14ac:dyDescent="0.25">
      <c r="A2510" s="90" t="s">
        <v>16556</v>
      </c>
      <c r="B2510" s="89" t="s">
        <v>15124</v>
      </c>
      <c r="C2510" s="90" t="s">
        <v>16557</v>
      </c>
      <c r="D2510" s="90" t="s">
        <v>16558</v>
      </c>
      <c r="E2510" s="90" t="s">
        <v>6079</v>
      </c>
      <c r="F2510" s="90" t="s">
        <v>7424</v>
      </c>
      <c r="G2510" s="90" t="s">
        <v>7424</v>
      </c>
      <c r="H2510" s="91" t="s">
        <v>7425</v>
      </c>
      <c r="I2510" s="91" t="str">
        <f>+IFERROR(VLOOKUP($H2510,'[2]NHÂN VIÊN'!$B:$C,2,0),"")</f>
        <v>Trần Cao Hoàng Tâm</v>
      </c>
      <c r="J2510" s="91" t="str">
        <f t="shared" si="43"/>
        <v>WI</v>
      </c>
      <c r="K2510" s="91" t="s">
        <v>625</v>
      </c>
      <c r="L2510" s="91" t="s">
        <v>15295</v>
      </c>
      <c r="M2510" s="91" t="str">
        <f>+IFERROR(VLOOKUP($K2510,'[2]NHÂN VIÊN'!$H:$I,2,0),"")</f>
        <v>Trương Quang Thanh</v>
      </c>
      <c r="N2510" s="92" t="s">
        <v>1837</v>
      </c>
      <c r="O2510" s="82"/>
    </row>
    <row r="2511" spans="1:15" hidden="1" x14ac:dyDescent="0.25">
      <c r="A2511" s="90" t="s">
        <v>16560</v>
      </c>
      <c r="B2511" s="89" t="s">
        <v>16559</v>
      </c>
      <c r="C2511" s="90" t="s">
        <v>16561</v>
      </c>
      <c r="D2511" s="90" t="s">
        <v>16562</v>
      </c>
      <c r="E2511" s="90" t="s">
        <v>6079</v>
      </c>
      <c r="F2511" s="90" t="s">
        <v>7903</v>
      </c>
      <c r="G2511" s="90" t="s">
        <v>7402</v>
      </c>
      <c r="H2511" s="91" t="s">
        <v>7436</v>
      </c>
      <c r="I2511" s="91" t="str">
        <f>+IFERROR(VLOOKUP($H2511,'[2]NHÂN VIÊN'!$B:$C,2,0),"")</f>
        <v>Nguyễn Quốc Thái</v>
      </c>
      <c r="J2511" s="91" t="str">
        <f t="shared" si="43"/>
        <v>WI</v>
      </c>
      <c r="K2511" s="91" t="s">
        <v>625</v>
      </c>
      <c r="L2511" s="91" t="s">
        <v>15275</v>
      </c>
      <c r="M2511" s="91" t="str">
        <f>+IFERROR(VLOOKUP($K2511,'[2]NHÂN VIÊN'!$H:$I,2,0),"")</f>
        <v>Trương Quang Thanh</v>
      </c>
      <c r="N2511" s="92" t="s">
        <v>1837</v>
      </c>
      <c r="O2511" s="82"/>
    </row>
    <row r="2512" spans="1:15" hidden="1" x14ac:dyDescent="0.25">
      <c r="A2512" s="90" t="s">
        <v>16564</v>
      </c>
      <c r="B2512" s="89" t="s">
        <v>16563</v>
      </c>
      <c r="C2512" s="90" t="s">
        <v>16565</v>
      </c>
      <c r="D2512" s="90" t="s">
        <v>16566</v>
      </c>
      <c r="E2512" s="90" t="s">
        <v>6079</v>
      </c>
      <c r="F2512" s="90" t="s">
        <v>7401</v>
      </c>
      <c r="G2512" s="90" t="s">
        <v>7402</v>
      </c>
      <c r="H2512" s="91" t="s">
        <v>7403</v>
      </c>
      <c r="I2512" s="91" t="str">
        <f>+IFERROR(VLOOKUP($H2512,'[2]NHÂN VIÊN'!$B:$C,2,0),"")</f>
        <v>Hứa Thị Ngọc Thơ</v>
      </c>
      <c r="J2512" s="91" t="str">
        <f t="shared" si="43"/>
        <v>WI</v>
      </c>
      <c r="K2512" s="91" t="s">
        <v>625</v>
      </c>
      <c r="L2512" s="91" t="s">
        <v>15275</v>
      </c>
      <c r="M2512" s="91" t="str">
        <f>+IFERROR(VLOOKUP($K2512,'[2]NHÂN VIÊN'!$H:$I,2,0),"")</f>
        <v>Trương Quang Thanh</v>
      </c>
      <c r="N2512" s="92" t="s">
        <v>1837</v>
      </c>
      <c r="O2512" s="82"/>
    </row>
    <row r="2513" spans="1:15" hidden="1" x14ac:dyDescent="0.25">
      <c r="A2513" s="90" t="s">
        <v>16568</v>
      </c>
      <c r="B2513" s="89" t="s">
        <v>16567</v>
      </c>
      <c r="C2513" s="90" t="s">
        <v>16569</v>
      </c>
      <c r="D2513" s="90" t="s">
        <v>16570</v>
      </c>
      <c r="E2513" s="90" t="s">
        <v>6079</v>
      </c>
      <c r="F2513" s="90" t="s">
        <v>7401</v>
      </c>
      <c r="G2513" s="90" t="s">
        <v>7402</v>
      </c>
      <c r="H2513" s="91" t="s">
        <v>7403</v>
      </c>
      <c r="I2513" s="91" t="str">
        <f>+IFERROR(VLOOKUP($H2513,'[2]NHÂN VIÊN'!$B:$C,2,0),"")</f>
        <v>Hứa Thị Ngọc Thơ</v>
      </c>
      <c r="J2513" s="91" t="str">
        <f t="shared" si="43"/>
        <v>WI</v>
      </c>
      <c r="K2513" s="91" t="s">
        <v>625</v>
      </c>
      <c r="L2513" s="91" t="s">
        <v>15275</v>
      </c>
      <c r="M2513" s="91" t="str">
        <f>+IFERROR(VLOOKUP($K2513,'[2]NHÂN VIÊN'!$H:$I,2,0),"")</f>
        <v>Trương Quang Thanh</v>
      </c>
      <c r="N2513" s="92" t="s">
        <v>1837</v>
      </c>
      <c r="O2513" s="82"/>
    </row>
    <row r="2514" spans="1:15" hidden="1" x14ac:dyDescent="0.25">
      <c r="A2514" s="90" t="s">
        <v>16571</v>
      </c>
      <c r="B2514" s="89" t="s">
        <v>15124</v>
      </c>
      <c r="C2514" s="90" t="s">
        <v>16572</v>
      </c>
      <c r="D2514" s="90" t="s">
        <v>16573</v>
      </c>
      <c r="E2514" s="90" t="s">
        <v>6079</v>
      </c>
      <c r="F2514" s="90" t="s">
        <v>7424</v>
      </c>
      <c r="G2514" s="90" t="s">
        <v>7424</v>
      </c>
      <c r="H2514" s="91" t="s">
        <v>7425</v>
      </c>
      <c r="I2514" s="91" t="str">
        <f>+IFERROR(VLOOKUP($H2514,'[2]NHÂN VIÊN'!$B:$C,2,0),"")</f>
        <v>Trần Cao Hoàng Tâm</v>
      </c>
      <c r="J2514" s="91" t="str">
        <f t="shared" si="43"/>
        <v>WI</v>
      </c>
      <c r="K2514" s="91" t="s">
        <v>625</v>
      </c>
      <c r="L2514" s="91" t="s">
        <v>15426</v>
      </c>
      <c r="M2514" s="91" t="str">
        <f>+IFERROR(VLOOKUP($K2514,'[2]NHÂN VIÊN'!$H:$I,2,0),"")</f>
        <v>Trương Quang Thanh</v>
      </c>
      <c r="N2514" s="92" t="s">
        <v>1837</v>
      </c>
      <c r="O2514" s="82"/>
    </row>
    <row r="2515" spans="1:15" hidden="1" x14ac:dyDescent="0.25">
      <c r="A2515" s="90" t="s">
        <v>16575</v>
      </c>
      <c r="B2515" s="89" t="s">
        <v>16574</v>
      </c>
      <c r="C2515" s="90" t="s">
        <v>16576</v>
      </c>
      <c r="D2515" s="90" t="s">
        <v>16577</v>
      </c>
      <c r="E2515" s="90" t="s">
        <v>6079</v>
      </c>
      <c r="F2515" s="90" t="s">
        <v>7499</v>
      </c>
      <c r="G2515" s="90" t="s">
        <v>7402</v>
      </c>
      <c r="H2515" s="91" t="s">
        <v>7436</v>
      </c>
      <c r="I2515" s="91" t="str">
        <f>+IFERROR(VLOOKUP($H2515,'[2]NHÂN VIÊN'!$B:$C,2,0),"")</f>
        <v>Nguyễn Quốc Thái</v>
      </c>
      <c r="J2515" s="91" t="str">
        <f t="shared" si="43"/>
        <v>WI</v>
      </c>
      <c r="K2515" s="91" t="s">
        <v>625</v>
      </c>
      <c r="L2515" s="91" t="s">
        <v>15295</v>
      </c>
      <c r="M2515" s="91" t="str">
        <f>+IFERROR(VLOOKUP($K2515,'[2]NHÂN VIÊN'!$H:$I,2,0),"")</f>
        <v>Trương Quang Thanh</v>
      </c>
      <c r="N2515" s="92" t="s">
        <v>1837</v>
      </c>
      <c r="O2515" s="82"/>
    </row>
    <row r="2516" spans="1:15" hidden="1" x14ac:dyDescent="0.25">
      <c r="A2516" s="90" t="s">
        <v>16579</v>
      </c>
      <c r="B2516" s="89" t="s">
        <v>16578</v>
      </c>
      <c r="C2516" s="90" t="s">
        <v>16580</v>
      </c>
      <c r="D2516" s="90" t="s">
        <v>16581</v>
      </c>
      <c r="E2516" s="90" t="s">
        <v>6079</v>
      </c>
      <c r="F2516" s="90" t="s">
        <v>7442</v>
      </c>
      <c r="G2516" s="90" t="s">
        <v>7402</v>
      </c>
      <c r="H2516" s="91" t="s">
        <v>7403</v>
      </c>
      <c r="I2516" s="91" t="str">
        <f>+IFERROR(VLOOKUP($H2516,'[2]NHÂN VIÊN'!$B:$C,2,0),"")</f>
        <v>Hứa Thị Ngọc Thơ</v>
      </c>
      <c r="J2516" s="91" t="str">
        <f t="shared" si="43"/>
        <v>WI</v>
      </c>
      <c r="K2516" s="91" t="s">
        <v>625</v>
      </c>
      <c r="L2516" s="91" t="s">
        <v>15275</v>
      </c>
      <c r="M2516" s="91" t="str">
        <f>+IFERROR(VLOOKUP($K2516,'[2]NHÂN VIÊN'!$H:$I,2,0),"")</f>
        <v>Trương Quang Thanh</v>
      </c>
      <c r="N2516" s="92" t="s">
        <v>1837</v>
      </c>
      <c r="O2516" s="82"/>
    </row>
    <row r="2517" spans="1:15" hidden="1" x14ac:dyDescent="0.25">
      <c r="A2517" s="90" t="s">
        <v>16583</v>
      </c>
      <c r="B2517" s="89" t="s">
        <v>16582</v>
      </c>
      <c r="C2517" s="90" t="s">
        <v>16584</v>
      </c>
      <c r="D2517" s="90" t="s">
        <v>16585</v>
      </c>
      <c r="E2517" s="90" t="s">
        <v>6079</v>
      </c>
      <c r="F2517" s="90" t="s">
        <v>7527</v>
      </c>
      <c r="G2517" s="90" t="s">
        <v>7402</v>
      </c>
      <c r="H2517" s="91" t="s">
        <v>7411</v>
      </c>
      <c r="I2517" s="91" t="str">
        <f>+IFERROR(VLOOKUP($H2517,'[2]NHÂN VIÊN'!$B:$C,2,0),"")</f>
        <v>Nguyễn Văn Vinh</v>
      </c>
      <c r="J2517" s="91" t="str">
        <f t="shared" si="43"/>
        <v>WI</v>
      </c>
      <c r="K2517" s="91" t="s">
        <v>625</v>
      </c>
      <c r="L2517" s="91" t="s">
        <v>15275</v>
      </c>
      <c r="M2517" s="91" t="str">
        <f>+IFERROR(VLOOKUP($K2517,'[2]NHÂN VIÊN'!$H:$I,2,0),"")</f>
        <v>Trương Quang Thanh</v>
      </c>
      <c r="N2517" s="92" t="s">
        <v>1837</v>
      </c>
      <c r="O2517" s="82"/>
    </row>
    <row r="2518" spans="1:15" hidden="1" x14ac:dyDescent="0.25">
      <c r="A2518" s="90" t="s">
        <v>16587</v>
      </c>
      <c r="B2518" s="89" t="s">
        <v>16586</v>
      </c>
      <c r="C2518" s="90" t="s">
        <v>16588</v>
      </c>
      <c r="D2518" s="90" t="s">
        <v>16589</v>
      </c>
      <c r="E2518" s="90" t="s">
        <v>6079</v>
      </c>
      <c r="F2518" s="90" t="s">
        <v>7430</v>
      </c>
      <c r="G2518" s="90" t="s">
        <v>7402</v>
      </c>
      <c r="H2518" s="91" t="s">
        <v>7411</v>
      </c>
      <c r="I2518" s="91" t="str">
        <f>+IFERROR(VLOOKUP($H2518,'[2]NHÂN VIÊN'!$B:$C,2,0),"")</f>
        <v>Nguyễn Văn Vinh</v>
      </c>
      <c r="J2518" s="91" t="str">
        <f t="shared" si="43"/>
        <v>WI</v>
      </c>
      <c r="K2518" s="91" t="s">
        <v>625</v>
      </c>
      <c r="L2518" s="91" t="s">
        <v>15295</v>
      </c>
      <c r="M2518" s="91" t="str">
        <f>+IFERROR(VLOOKUP($K2518,'[2]NHÂN VIÊN'!$H:$I,2,0),"")</f>
        <v>Trương Quang Thanh</v>
      </c>
      <c r="N2518" s="92" t="s">
        <v>1837</v>
      </c>
      <c r="O2518" s="82"/>
    </row>
    <row r="2519" spans="1:15" hidden="1" x14ac:dyDescent="0.25">
      <c r="A2519" s="90" t="s">
        <v>7299</v>
      </c>
      <c r="B2519" s="89" t="s">
        <v>16590</v>
      </c>
      <c r="C2519" s="90" t="s">
        <v>16591</v>
      </c>
      <c r="D2519" s="90" t="s">
        <v>16592</v>
      </c>
      <c r="E2519" s="90" t="s">
        <v>6079</v>
      </c>
      <c r="F2519" s="90" t="s">
        <v>7527</v>
      </c>
      <c r="G2519" s="90" t="s">
        <v>7402</v>
      </c>
      <c r="H2519" s="91" t="s">
        <v>7411</v>
      </c>
      <c r="I2519" s="91" t="str">
        <f>+IFERROR(VLOOKUP($H2519,'[2]NHÂN VIÊN'!$B:$C,2,0),"")</f>
        <v>Nguyễn Văn Vinh</v>
      </c>
      <c r="J2519" s="91" t="str">
        <f t="shared" si="43"/>
        <v>WI</v>
      </c>
      <c r="K2519" s="91" t="s">
        <v>625</v>
      </c>
      <c r="L2519" s="91" t="s">
        <v>15275</v>
      </c>
      <c r="M2519" s="91" t="str">
        <f>+IFERROR(VLOOKUP($K2519,'[2]NHÂN VIÊN'!$H:$I,2,0),"")</f>
        <v>Trương Quang Thanh</v>
      </c>
      <c r="N2519" s="92" t="s">
        <v>1837</v>
      </c>
      <c r="O2519" s="82"/>
    </row>
    <row r="2520" spans="1:15" hidden="1" x14ac:dyDescent="0.25">
      <c r="A2520" s="90" t="s">
        <v>16594</v>
      </c>
      <c r="B2520" s="89" t="s">
        <v>16593</v>
      </c>
      <c r="C2520" s="90" t="s">
        <v>16595</v>
      </c>
      <c r="D2520" s="90" t="s">
        <v>16596</v>
      </c>
      <c r="E2520" s="90" t="s">
        <v>6079</v>
      </c>
      <c r="F2520" s="90" t="s">
        <v>7442</v>
      </c>
      <c r="G2520" s="90" t="s">
        <v>7402</v>
      </c>
      <c r="H2520" s="91" t="s">
        <v>7403</v>
      </c>
      <c r="I2520" s="91" t="str">
        <f>+IFERROR(VLOOKUP($H2520,'[2]NHÂN VIÊN'!$B:$C,2,0),"")</f>
        <v>Hứa Thị Ngọc Thơ</v>
      </c>
      <c r="J2520" s="91" t="str">
        <f t="shared" si="43"/>
        <v>WI</v>
      </c>
      <c r="K2520" s="91" t="s">
        <v>625</v>
      </c>
      <c r="L2520" s="91" t="s">
        <v>15275</v>
      </c>
      <c r="M2520" s="91" t="str">
        <f>+IFERROR(VLOOKUP($K2520,'[2]NHÂN VIÊN'!$H:$I,2,0),"")</f>
        <v>Trương Quang Thanh</v>
      </c>
      <c r="N2520" s="92" t="s">
        <v>1837</v>
      </c>
      <c r="O2520" s="82"/>
    </row>
    <row r="2521" spans="1:15" hidden="1" x14ac:dyDescent="0.25">
      <c r="A2521" s="90" t="s">
        <v>7300</v>
      </c>
      <c r="B2521" s="89" t="s">
        <v>16597</v>
      </c>
      <c r="C2521" s="90" t="s">
        <v>16598</v>
      </c>
      <c r="D2521" s="90" t="s">
        <v>16599</v>
      </c>
      <c r="E2521" s="90" t="s">
        <v>6079</v>
      </c>
      <c r="F2521" s="90" t="s">
        <v>7519</v>
      </c>
      <c r="G2521" s="90" t="s">
        <v>7402</v>
      </c>
      <c r="H2521" s="91" t="s">
        <v>7418</v>
      </c>
      <c r="I2521" s="91" t="str">
        <f>+IFERROR(VLOOKUP($H2521,'[2]NHÂN VIÊN'!$B:$C,2,0),"")</f>
        <v>Trần Hạo Nhị</v>
      </c>
      <c r="J2521" s="91" t="str">
        <f t="shared" si="43"/>
        <v>WI</v>
      </c>
      <c r="K2521" s="91" t="s">
        <v>625</v>
      </c>
      <c r="L2521" s="91" t="s">
        <v>15275</v>
      </c>
      <c r="M2521" s="91" t="str">
        <f>+IFERROR(VLOOKUP($K2521,'[2]NHÂN VIÊN'!$H:$I,2,0),"")</f>
        <v>Trương Quang Thanh</v>
      </c>
      <c r="N2521" s="92" t="s">
        <v>1837</v>
      </c>
      <c r="O2521" s="82"/>
    </row>
    <row r="2522" spans="1:15" hidden="1" x14ac:dyDescent="0.25">
      <c r="A2522" s="90" t="s">
        <v>16601</v>
      </c>
      <c r="B2522" s="89" t="s">
        <v>16600</v>
      </c>
      <c r="C2522" s="90" t="s">
        <v>16602</v>
      </c>
      <c r="D2522" s="90" t="s">
        <v>16603</v>
      </c>
      <c r="E2522" s="90" t="s">
        <v>6079</v>
      </c>
      <c r="F2522" s="90" t="s">
        <v>7417</v>
      </c>
      <c r="G2522" s="90" t="s">
        <v>7402</v>
      </c>
      <c r="H2522" s="91" t="s">
        <v>7418</v>
      </c>
      <c r="I2522" s="91" t="str">
        <f>+IFERROR(VLOOKUP($H2522,'[2]NHÂN VIÊN'!$B:$C,2,0),"")</f>
        <v>Trần Hạo Nhị</v>
      </c>
      <c r="J2522" s="91" t="str">
        <f t="shared" si="43"/>
        <v>WI</v>
      </c>
      <c r="K2522" s="91" t="s">
        <v>625</v>
      </c>
      <c r="L2522" s="91" t="s">
        <v>15275</v>
      </c>
      <c r="M2522" s="91" t="str">
        <f>+IFERROR(VLOOKUP($K2522,'[2]NHÂN VIÊN'!$H:$I,2,0),"")</f>
        <v>Trương Quang Thanh</v>
      </c>
      <c r="N2522" s="92" t="s">
        <v>1837</v>
      </c>
      <c r="O2522" s="82"/>
    </row>
    <row r="2523" spans="1:15" hidden="1" x14ac:dyDescent="0.25">
      <c r="A2523" s="90" t="s">
        <v>7373</v>
      </c>
      <c r="B2523" s="89" t="s">
        <v>16604</v>
      </c>
      <c r="C2523" s="90" t="s">
        <v>16605</v>
      </c>
      <c r="D2523" s="90" t="s">
        <v>16606</v>
      </c>
      <c r="E2523" s="90" t="s">
        <v>6079</v>
      </c>
      <c r="F2523" s="90" t="s">
        <v>9474</v>
      </c>
      <c r="G2523" s="90" t="s">
        <v>7402</v>
      </c>
      <c r="H2523" s="91" t="s">
        <v>7411</v>
      </c>
      <c r="I2523" s="91" t="str">
        <f>+IFERROR(VLOOKUP($H2523,'[2]NHÂN VIÊN'!$B:$C,2,0),"")</f>
        <v>Nguyễn Văn Vinh</v>
      </c>
      <c r="J2523" s="91" t="str">
        <f t="shared" si="43"/>
        <v>WI</v>
      </c>
      <c r="K2523" s="91" t="s">
        <v>625</v>
      </c>
      <c r="L2523" s="91" t="s">
        <v>15295</v>
      </c>
      <c r="M2523" s="91" t="str">
        <f>+IFERROR(VLOOKUP($K2523,'[2]NHÂN VIÊN'!$H:$I,2,0),"")</f>
        <v>Trương Quang Thanh</v>
      </c>
      <c r="N2523" s="92" t="s">
        <v>1837</v>
      </c>
      <c r="O2523" s="82"/>
    </row>
    <row r="2524" spans="1:15" hidden="1" x14ac:dyDescent="0.25">
      <c r="A2524" s="90" t="s">
        <v>16607</v>
      </c>
      <c r="B2524" s="89" t="s">
        <v>15124</v>
      </c>
      <c r="C2524" s="90" t="s">
        <v>16608</v>
      </c>
      <c r="D2524" s="90" t="s">
        <v>16609</v>
      </c>
      <c r="E2524" s="90" t="s">
        <v>6079</v>
      </c>
      <c r="F2524" s="90" t="s">
        <v>7424</v>
      </c>
      <c r="G2524" s="90" t="s">
        <v>7424</v>
      </c>
      <c r="H2524" s="91" t="s">
        <v>7425</v>
      </c>
      <c r="I2524" s="91" t="str">
        <f>+IFERROR(VLOOKUP($H2524,'[2]NHÂN VIÊN'!$B:$C,2,0),"")</f>
        <v>Trần Cao Hoàng Tâm</v>
      </c>
      <c r="J2524" s="91" t="str">
        <f t="shared" si="43"/>
        <v>WI</v>
      </c>
      <c r="K2524" s="91" t="s">
        <v>625</v>
      </c>
      <c r="L2524" s="91" t="s">
        <v>15426</v>
      </c>
      <c r="M2524" s="91" t="str">
        <f>+IFERROR(VLOOKUP($K2524,'[2]NHÂN VIÊN'!$H:$I,2,0),"")</f>
        <v>Trương Quang Thanh</v>
      </c>
      <c r="N2524" s="92" t="s">
        <v>1837</v>
      </c>
      <c r="O2524" s="82"/>
    </row>
    <row r="2525" spans="1:15" hidden="1" x14ac:dyDescent="0.25">
      <c r="A2525" s="90" t="s">
        <v>16611</v>
      </c>
      <c r="B2525" s="89" t="s">
        <v>16610</v>
      </c>
      <c r="C2525" s="90" t="s">
        <v>16612</v>
      </c>
      <c r="D2525" s="90" t="s">
        <v>16613</v>
      </c>
      <c r="E2525" s="90" t="s">
        <v>6079</v>
      </c>
      <c r="F2525" s="90" t="s">
        <v>7490</v>
      </c>
      <c r="G2525" s="90" t="s">
        <v>7402</v>
      </c>
      <c r="H2525" s="91" t="s">
        <v>7418</v>
      </c>
      <c r="I2525" s="91" t="str">
        <f>+IFERROR(VLOOKUP($H2525,'[2]NHÂN VIÊN'!$B:$C,2,0),"")</f>
        <v>Trần Hạo Nhị</v>
      </c>
      <c r="J2525" s="91" t="str">
        <f t="shared" si="43"/>
        <v>WI</v>
      </c>
      <c r="K2525" s="91" t="s">
        <v>625</v>
      </c>
      <c r="L2525" s="91" t="s">
        <v>15275</v>
      </c>
      <c r="M2525" s="91" t="str">
        <f>+IFERROR(VLOOKUP($K2525,'[2]NHÂN VIÊN'!$H:$I,2,0),"")</f>
        <v>Trương Quang Thanh</v>
      </c>
      <c r="N2525" s="92" t="s">
        <v>1837</v>
      </c>
      <c r="O2525" s="82"/>
    </row>
    <row r="2526" spans="1:15" hidden="1" x14ac:dyDescent="0.25">
      <c r="A2526" s="90" t="s">
        <v>16614</v>
      </c>
      <c r="B2526" s="89" t="s">
        <v>15124</v>
      </c>
      <c r="C2526" s="90" t="s">
        <v>16615</v>
      </c>
      <c r="D2526" s="90" t="s">
        <v>16616</v>
      </c>
      <c r="E2526" s="90" t="s">
        <v>6079</v>
      </c>
      <c r="F2526" s="90" t="s">
        <v>7424</v>
      </c>
      <c r="G2526" s="90" t="s">
        <v>7424</v>
      </c>
      <c r="H2526" s="91" t="s">
        <v>7425</v>
      </c>
      <c r="I2526" s="91" t="str">
        <f>+IFERROR(VLOOKUP($H2526,'[2]NHÂN VIÊN'!$B:$C,2,0),"")</f>
        <v>Trần Cao Hoàng Tâm</v>
      </c>
      <c r="J2526" s="91" t="str">
        <f t="shared" si="43"/>
        <v>WI</v>
      </c>
      <c r="K2526" s="91" t="s">
        <v>625</v>
      </c>
      <c r="L2526" s="91" t="s">
        <v>15426</v>
      </c>
      <c r="M2526" s="91" t="str">
        <f>+IFERROR(VLOOKUP($K2526,'[2]NHÂN VIÊN'!$H:$I,2,0),"")</f>
        <v>Trương Quang Thanh</v>
      </c>
      <c r="N2526" s="92" t="s">
        <v>1837</v>
      </c>
      <c r="O2526" s="82"/>
    </row>
    <row r="2527" spans="1:15" hidden="1" x14ac:dyDescent="0.25">
      <c r="A2527" s="90" t="s">
        <v>16618</v>
      </c>
      <c r="B2527" s="89" t="s">
        <v>16617</v>
      </c>
      <c r="C2527" s="90" t="s">
        <v>16619</v>
      </c>
      <c r="D2527" s="90" t="s">
        <v>16620</v>
      </c>
      <c r="E2527" s="90" t="s">
        <v>6079</v>
      </c>
      <c r="F2527" s="90" t="s">
        <v>7490</v>
      </c>
      <c r="G2527" s="90" t="s">
        <v>7402</v>
      </c>
      <c r="H2527" s="91" t="s">
        <v>7418</v>
      </c>
      <c r="I2527" s="91" t="str">
        <f>+IFERROR(VLOOKUP($H2527,'[2]NHÂN VIÊN'!$B:$C,2,0),"")</f>
        <v>Trần Hạo Nhị</v>
      </c>
      <c r="J2527" s="91" t="str">
        <f t="shared" si="43"/>
        <v>WI</v>
      </c>
      <c r="K2527" s="91" t="s">
        <v>625</v>
      </c>
      <c r="L2527" s="91" t="s">
        <v>15295</v>
      </c>
      <c r="M2527" s="91" t="str">
        <f>+IFERROR(VLOOKUP($K2527,'[2]NHÂN VIÊN'!$H:$I,2,0),"")</f>
        <v>Trương Quang Thanh</v>
      </c>
      <c r="N2527" s="92" t="s">
        <v>1837</v>
      </c>
      <c r="O2527" s="82"/>
    </row>
    <row r="2528" spans="1:15" hidden="1" x14ac:dyDescent="0.25">
      <c r="A2528" s="90" t="s">
        <v>7301</v>
      </c>
      <c r="B2528" s="89" t="s">
        <v>16621</v>
      </c>
      <c r="C2528" s="90" t="s">
        <v>16622</v>
      </c>
      <c r="D2528" s="90" t="s">
        <v>16623</v>
      </c>
      <c r="E2528" s="90" t="s">
        <v>6079</v>
      </c>
      <c r="F2528" s="90" t="s">
        <v>7527</v>
      </c>
      <c r="G2528" s="90" t="s">
        <v>7402</v>
      </c>
      <c r="H2528" s="91" t="s">
        <v>7411</v>
      </c>
      <c r="I2528" s="91" t="str">
        <f>+IFERROR(VLOOKUP($H2528,'[2]NHÂN VIÊN'!$B:$C,2,0),"")</f>
        <v>Nguyễn Văn Vinh</v>
      </c>
      <c r="J2528" s="91" t="str">
        <f t="shared" si="43"/>
        <v>WI</v>
      </c>
      <c r="K2528" s="91" t="s">
        <v>625</v>
      </c>
      <c r="L2528" s="91" t="s">
        <v>15275</v>
      </c>
      <c r="M2528" s="91" t="str">
        <f>+IFERROR(VLOOKUP($K2528,'[2]NHÂN VIÊN'!$H:$I,2,0),"")</f>
        <v>Trương Quang Thanh</v>
      </c>
      <c r="N2528" s="92" t="s">
        <v>1837</v>
      </c>
      <c r="O2528" s="82"/>
    </row>
    <row r="2529" spans="1:15" hidden="1" x14ac:dyDescent="0.25">
      <c r="A2529" s="90" t="s">
        <v>16625</v>
      </c>
      <c r="B2529" s="89" t="s">
        <v>16624</v>
      </c>
      <c r="C2529" s="90" t="s">
        <v>16626</v>
      </c>
      <c r="D2529" s="90" t="s">
        <v>16627</v>
      </c>
      <c r="E2529" s="90" t="s">
        <v>6079</v>
      </c>
      <c r="F2529" s="90" t="s">
        <v>7442</v>
      </c>
      <c r="G2529" s="90" t="s">
        <v>7402</v>
      </c>
      <c r="H2529" s="91" t="s">
        <v>7403</v>
      </c>
      <c r="I2529" s="91" t="str">
        <f>+IFERROR(VLOOKUP($H2529,'[2]NHÂN VIÊN'!$B:$C,2,0),"")</f>
        <v>Hứa Thị Ngọc Thơ</v>
      </c>
      <c r="J2529" s="91" t="str">
        <f t="shared" si="43"/>
        <v>WI</v>
      </c>
      <c r="K2529" s="91" t="s">
        <v>625</v>
      </c>
      <c r="L2529" s="91" t="s">
        <v>15295</v>
      </c>
      <c r="M2529" s="91" t="str">
        <f>+IFERROR(VLOOKUP($K2529,'[2]NHÂN VIÊN'!$H:$I,2,0),"")</f>
        <v>Trương Quang Thanh</v>
      </c>
      <c r="N2529" s="92" t="s">
        <v>1837</v>
      </c>
      <c r="O2529" s="82"/>
    </row>
    <row r="2530" spans="1:15" hidden="1" x14ac:dyDescent="0.25">
      <c r="A2530" s="90" t="s">
        <v>16628</v>
      </c>
      <c r="B2530" s="89" t="s">
        <v>15124</v>
      </c>
      <c r="C2530" s="90" t="s">
        <v>16629</v>
      </c>
      <c r="D2530" s="90" t="s">
        <v>16630</v>
      </c>
      <c r="E2530" s="90" t="s">
        <v>6079</v>
      </c>
      <c r="F2530" s="90" t="s">
        <v>7424</v>
      </c>
      <c r="G2530" s="90" t="s">
        <v>7424</v>
      </c>
      <c r="H2530" s="91" t="s">
        <v>7425</v>
      </c>
      <c r="I2530" s="91" t="str">
        <f>+IFERROR(VLOOKUP($H2530,'[2]NHÂN VIÊN'!$B:$C,2,0),"")</f>
        <v>Trần Cao Hoàng Tâm</v>
      </c>
      <c r="J2530" s="91" t="str">
        <f t="shared" si="43"/>
        <v>WI</v>
      </c>
      <c r="K2530" s="91" t="s">
        <v>625</v>
      </c>
      <c r="L2530" s="91" t="s">
        <v>15426</v>
      </c>
      <c r="M2530" s="91" t="str">
        <f>+IFERROR(VLOOKUP($K2530,'[2]NHÂN VIÊN'!$H:$I,2,0),"")</f>
        <v>Trương Quang Thanh</v>
      </c>
      <c r="N2530" s="92" t="s">
        <v>1837</v>
      </c>
      <c r="O2530" s="82"/>
    </row>
    <row r="2531" spans="1:15" hidden="1" x14ac:dyDescent="0.25">
      <c r="A2531" s="90" t="s">
        <v>16632</v>
      </c>
      <c r="B2531" s="89" t="s">
        <v>16631</v>
      </c>
      <c r="C2531" s="90" t="s">
        <v>16633</v>
      </c>
      <c r="D2531" s="90" t="s">
        <v>16634</v>
      </c>
      <c r="E2531" s="90" t="s">
        <v>6079</v>
      </c>
      <c r="F2531" s="90" t="s">
        <v>7499</v>
      </c>
      <c r="G2531" s="90" t="s">
        <v>7402</v>
      </c>
      <c r="H2531" s="91" t="s">
        <v>7436</v>
      </c>
      <c r="I2531" s="91" t="str">
        <f>+IFERROR(VLOOKUP($H2531,'[2]NHÂN VIÊN'!$B:$C,2,0),"")</f>
        <v>Nguyễn Quốc Thái</v>
      </c>
      <c r="J2531" s="91" t="str">
        <f t="shared" si="43"/>
        <v>WI</v>
      </c>
      <c r="K2531" s="91" t="s">
        <v>625</v>
      </c>
      <c r="L2531" s="91" t="s">
        <v>15295</v>
      </c>
      <c r="M2531" s="91" t="str">
        <f>+IFERROR(VLOOKUP($K2531,'[2]NHÂN VIÊN'!$H:$I,2,0),"")</f>
        <v>Trương Quang Thanh</v>
      </c>
      <c r="N2531" s="92" t="s">
        <v>1837</v>
      </c>
      <c r="O2531" s="82"/>
    </row>
    <row r="2532" spans="1:15" hidden="1" x14ac:dyDescent="0.25">
      <c r="A2532" s="90" t="s">
        <v>16636</v>
      </c>
      <c r="B2532" s="89" t="s">
        <v>16635</v>
      </c>
      <c r="C2532" s="90" t="s">
        <v>16637</v>
      </c>
      <c r="D2532" s="90" t="s">
        <v>16638</v>
      </c>
      <c r="E2532" s="90" t="s">
        <v>6079</v>
      </c>
      <c r="F2532" s="90" t="s">
        <v>9474</v>
      </c>
      <c r="G2532" s="90" t="s">
        <v>7402</v>
      </c>
      <c r="H2532" s="91" t="s">
        <v>7411</v>
      </c>
      <c r="I2532" s="91" t="str">
        <f>+IFERROR(VLOOKUP($H2532,'[2]NHÂN VIÊN'!$B:$C,2,0),"")</f>
        <v>Nguyễn Văn Vinh</v>
      </c>
      <c r="J2532" s="91" t="str">
        <f t="shared" si="43"/>
        <v>WI</v>
      </c>
      <c r="K2532" s="91" t="s">
        <v>625</v>
      </c>
      <c r="L2532" s="91" t="s">
        <v>15275</v>
      </c>
      <c r="M2532" s="91" t="str">
        <f>+IFERROR(VLOOKUP($K2532,'[2]NHÂN VIÊN'!$H:$I,2,0),"")</f>
        <v>Trương Quang Thanh</v>
      </c>
      <c r="N2532" s="92" t="s">
        <v>1837</v>
      </c>
      <c r="O2532" s="82"/>
    </row>
    <row r="2533" spans="1:15" hidden="1" x14ac:dyDescent="0.25">
      <c r="A2533" s="87" t="s">
        <v>16640</v>
      </c>
      <c r="B2533" s="86" t="s">
        <v>16639</v>
      </c>
      <c r="C2533" s="87" t="s">
        <v>16641</v>
      </c>
      <c r="D2533" s="87" t="s">
        <v>16642</v>
      </c>
      <c r="E2533" s="87" t="s">
        <v>6079</v>
      </c>
      <c r="F2533" s="87" t="s">
        <v>7527</v>
      </c>
      <c r="G2533" s="87" t="s">
        <v>7402</v>
      </c>
      <c r="H2533" s="87" t="s">
        <v>7411</v>
      </c>
      <c r="I2533" s="87" t="str">
        <f>+IFERROR(VLOOKUP($H2533,'[2]NHÂN VIÊN'!$B:$C,2,0),"")</f>
        <v>Nguyễn Văn Vinh</v>
      </c>
      <c r="J2533" s="87" t="str">
        <f t="shared" si="43"/>
        <v>WI</v>
      </c>
      <c r="K2533" s="87" t="s">
        <v>625</v>
      </c>
      <c r="L2533" s="87"/>
      <c r="M2533" s="87" t="str">
        <f>+IFERROR(VLOOKUP($K2533,'[2]NHÂN VIÊN'!$H:$I,2,0),"")</f>
        <v>Trương Quang Thanh</v>
      </c>
      <c r="N2533" s="88" t="s">
        <v>7437</v>
      </c>
      <c r="O2533" s="82"/>
    </row>
    <row r="2534" spans="1:15" hidden="1" x14ac:dyDescent="0.25">
      <c r="A2534" s="90" t="s">
        <v>16644</v>
      </c>
      <c r="B2534" s="89" t="s">
        <v>16643</v>
      </c>
      <c r="C2534" s="90" t="s">
        <v>16645</v>
      </c>
      <c r="D2534" s="90" t="s">
        <v>16646</v>
      </c>
      <c r="E2534" s="90" t="s">
        <v>6079</v>
      </c>
      <c r="F2534" s="90" t="s">
        <v>7519</v>
      </c>
      <c r="G2534" s="90" t="s">
        <v>7402</v>
      </c>
      <c r="H2534" s="91" t="s">
        <v>7418</v>
      </c>
      <c r="I2534" s="91" t="str">
        <f>+IFERROR(VLOOKUP($H2534,'[2]NHÂN VIÊN'!$B:$C,2,0),"")</f>
        <v>Trần Hạo Nhị</v>
      </c>
      <c r="J2534" s="91" t="str">
        <f t="shared" si="43"/>
        <v>WI</v>
      </c>
      <c r="K2534" s="91" t="s">
        <v>625</v>
      </c>
      <c r="L2534" s="91" t="s">
        <v>15426</v>
      </c>
      <c r="M2534" s="91" t="str">
        <f>+IFERROR(VLOOKUP($K2534,'[2]NHÂN VIÊN'!$H:$I,2,0),"")</f>
        <v>Trương Quang Thanh</v>
      </c>
      <c r="N2534" s="92" t="s">
        <v>1837</v>
      </c>
      <c r="O2534" s="82"/>
    </row>
    <row r="2535" spans="1:15" hidden="1" x14ac:dyDescent="0.25">
      <c r="A2535" s="90" t="s">
        <v>16647</v>
      </c>
      <c r="B2535" s="89" t="s">
        <v>15121</v>
      </c>
      <c r="C2535" s="90" t="s">
        <v>16648</v>
      </c>
      <c r="D2535" s="90" t="s">
        <v>16649</v>
      </c>
      <c r="E2535" s="90" t="s">
        <v>6079</v>
      </c>
      <c r="F2535" s="90" t="s">
        <v>7523</v>
      </c>
      <c r="G2535" s="90" t="s">
        <v>7523</v>
      </c>
      <c r="H2535" s="91" t="s">
        <v>7425</v>
      </c>
      <c r="I2535" s="91" t="str">
        <f>+IFERROR(VLOOKUP($H2535,'[2]NHÂN VIÊN'!$B:$C,2,0),"")</f>
        <v>Trần Cao Hoàng Tâm</v>
      </c>
      <c r="J2535" s="91" t="str">
        <f t="shared" si="43"/>
        <v>WI</v>
      </c>
      <c r="K2535" s="91" t="s">
        <v>625</v>
      </c>
      <c r="L2535" s="91" t="s">
        <v>15275</v>
      </c>
      <c r="M2535" s="91" t="str">
        <f>+IFERROR(VLOOKUP($K2535,'[2]NHÂN VIÊN'!$H:$I,2,0),"")</f>
        <v>Trương Quang Thanh</v>
      </c>
      <c r="N2535" s="92" t="s">
        <v>1837</v>
      </c>
      <c r="O2535" s="82"/>
    </row>
    <row r="2536" spans="1:15" hidden="1" x14ac:dyDescent="0.25">
      <c r="A2536" s="90" t="s">
        <v>16651</v>
      </c>
      <c r="B2536" s="89" t="s">
        <v>16650</v>
      </c>
      <c r="C2536" s="90" t="s">
        <v>16652</v>
      </c>
      <c r="D2536" s="90" t="s">
        <v>16653</v>
      </c>
      <c r="E2536" s="90" t="s">
        <v>6079</v>
      </c>
      <c r="F2536" s="90" t="s">
        <v>7442</v>
      </c>
      <c r="G2536" s="90" t="s">
        <v>7402</v>
      </c>
      <c r="H2536" s="91" t="s">
        <v>7403</v>
      </c>
      <c r="I2536" s="91" t="str">
        <f>+IFERROR(VLOOKUP($H2536,'[2]NHÂN VIÊN'!$B:$C,2,0),"")</f>
        <v>Hứa Thị Ngọc Thơ</v>
      </c>
      <c r="J2536" s="91" t="str">
        <f t="shared" si="43"/>
        <v>WI</v>
      </c>
      <c r="K2536" s="91" t="s">
        <v>625</v>
      </c>
      <c r="L2536" s="91" t="s">
        <v>15275</v>
      </c>
      <c r="M2536" s="91" t="str">
        <f>+IFERROR(VLOOKUP($K2536,'[2]NHÂN VIÊN'!$H:$I,2,0),"")</f>
        <v>Trương Quang Thanh</v>
      </c>
      <c r="N2536" s="92" t="s">
        <v>1837</v>
      </c>
      <c r="O2536" s="82"/>
    </row>
    <row r="2537" spans="1:15" hidden="1" x14ac:dyDescent="0.25">
      <c r="A2537" s="90" t="s">
        <v>16655</v>
      </c>
      <c r="B2537" s="89" t="s">
        <v>16654</v>
      </c>
      <c r="C2537" s="90" t="s">
        <v>16656</v>
      </c>
      <c r="D2537" s="90" t="s">
        <v>16657</v>
      </c>
      <c r="E2537" s="90" t="s">
        <v>6079</v>
      </c>
      <c r="F2537" s="90" t="s">
        <v>7499</v>
      </c>
      <c r="G2537" s="90" t="s">
        <v>7402</v>
      </c>
      <c r="H2537" s="91" t="s">
        <v>7436</v>
      </c>
      <c r="I2537" s="91" t="str">
        <f>+IFERROR(VLOOKUP($H2537,'[2]NHÂN VIÊN'!$B:$C,2,0),"")</f>
        <v>Nguyễn Quốc Thái</v>
      </c>
      <c r="J2537" s="91" t="str">
        <f t="shared" si="43"/>
        <v>WI</v>
      </c>
      <c r="K2537" s="91" t="s">
        <v>625</v>
      </c>
      <c r="L2537" s="91" t="s">
        <v>15295</v>
      </c>
      <c r="M2537" s="91" t="str">
        <f>+IFERROR(VLOOKUP($K2537,'[2]NHÂN VIÊN'!$H:$I,2,0),"")</f>
        <v>Trương Quang Thanh</v>
      </c>
      <c r="N2537" s="92" t="s">
        <v>1837</v>
      </c>
      <c r="O2537" s="82"/>
    </row>
    <row r="2538" spans="1:15" hidden="1" x14ac:dyDescent="0.25">
      <c r="A2538" s="90" t="s">
        <v>16659</v>
      </c>
      <c r="B2538" s="89" t="s">
        <v>16658</v>
      </c>
      <c r="C2538" s="90" t="s">
        <v>16660</v>
      </c>
      <c r="D2538" s="90" t="s">
        <v>16661</v>
      </c>
      <c r="E2538" s="90" t="s">
        <v>6079</v>
      </c>
      <c r="F2538" s="90" t="s">
        <v>8248</v>
      </c>
      <c r="G2538" s="90" t="s">
        <v>7402</v>
      </c>
      <c r="H2538" s="91" t="s">
        <v>7411</v>
      </c>
      <c r="I2538" s="91" t="str">
        <f>+IFERROR(VLOOKUP($H2538,'[2]NHÂN VIÊN'!$B:$C,2,0),"")</f>
        <v>Nguyễn Văn Vinh</v>
      </c>
      <c r="J2538" s="91" t="str">
        <f t="shared" si="43"/>
        <v>WI</v>
      </c>
      <c r="K2538" s="91" t="s">
        <v>625</v>
      </c>
      <c r="L2538" s="91" t="s">
        <v>15295</v>
      </c>
      <c r="M2538" s="91" t="str">
        <f>+IFERROR(VLOOKUP($K2538,'[2]NHÂN VIÊN'!$H:$I,2,0),"")</f>
        <v>Trương Quang Thanh</v>
      </c>
      <c r="N2538" s="92" t="s">
        <v>1837</v>
      </c>
      <c r="O2538" s="82"/>
    </row>
    <row r="2539" spans="1:15" hidden="1" x14ac:dyDescent="0.25">
      <c r="A2539" s="90" t="s">
        <v>16663</v>
      </c>
      <c r="B2539" s="89" t="s">
        <v>16662</v>
      </c>
      <c r="C2539" s="90" t="s">
        <v>16664</v>
      </c>
      <c r="D2539" s="90" t="s">
        <v>16665</v>
      </c>
      <c r="E2539" s="90" t="s">
        <v>6079</v>
      </c>
      <c r="F2539" s="90" t="s">
        <v>7519</v>
      </c>
      <c r="G2539" s="90" t="s">
        <v>7402</v>
      </c>
      <c r="H2539" s="91" t="s">
        <v>7418</v>
      </c>
      <c r="I2539" s="91" t="str">
        <f>+IFERROR(VLOOKUP($H2539,'[2]NHÂN VIÊN'!$B:$C,2,0),"")</f>
        <v>Trần Hạo Nhị</v>
      </c>
      <c r="J2539" s="91" t="str">
        <f t="shared" si="43"/>
        <v>WI</v>
      </c>
      <c r="K2539" s="91" t="s">
        <v>625</v>
      </c>
      <c r="L2539" s="91" t="s">
        <v>15426</v>
      </c>
      <c r="M2539" s="91" t="str">
        <f>+IFERROR(VLOOKUP($K2539,'[2]NHÂN VIÊN'!$H:$I,2,0),"")</f>
        <v>Trương Quang Thanh</v>
      </c>
      <c r="N2539" s="92" t="s">
        <v>1837</v>
      </c>
      <c r="O2539" s="82"/>
    </row>
    <row r="2540" spans="1:15" hidden="1" x14ac:dyDescent="0.25">
      <c r="A2540" s="90" t="s">
        <v>16667</v>
      </c>
      <c r="B2540" s="89" t="s">
        <v>16666</v>
      </c>
      <c r="C2540" s="90" t="s">
        <v>16668</v>
      </c>
      <c r="D2540" s="90" t="s">
        <v>16669</v>
      </c>
      <c r="E2540" s="90" t="s">
        <v>6079</v>
      </c>
      <c r="F2540" s="90" t="s">
        <v>7903</v>
      </c>
      <c r="G2540" s="90" t="s">
        <v>7402</v>
      </c>
      <c r="H2540" s="91" t="s">
        <v>7436</v>
      </c>
      <c r="I2540" s="91" t="str">
        <f>+IFERROR(VLOOKUP($H2540,'[2]NHÂN VIÊN'!$B:$C,2,0),"")</f>
        <v>Nguyễn Quốc Thái</v>
      </c>
      <c r="J2540" s="91" t="str">
        <f t="shared" si="43"/>
        <v>WI</v>
      </c>
      <c r="K2540" s="91" t="s">
        <v>625</v>
      </c>
      <c r="L2540" s="91" t="s">
        <v>15295</v>
      </c>
      <c r="M2540" s="91" t="str">
        <f>+IFERROR(VLOOKUP($K2540,'[2]NHÂN VIÊN'!$H:$I,2,0),"")</f>
        <v>Trương Quang Thanh</v>
      </c>
      <c r="N2540" s="92" t="s">
        <v>1837</v>
      </c>
      <c r="O2540" s="82"/>
    </row>
    <row r="2541" spans="1:15" hidden="1" x14ac:dyDescent="0.25">
      <c r="A2541" s="90" t="s">
        <v>16670</v>
      </c>
      <c r="B2541" s="89" t="s">
        <v>15121</v>
      </c>
      <c r="C2541" s="90" t="s">
        <v>16671</v>
      </c>
      <c r="D2541" s="90" t="s">
        <v>16672</v>
      </c>
      <c r="E2541" s="90" t="s">
        <v>6079</v>
      </c>
      <c r="F2541" s="90" t="s">
        <v>7523</v>
      </c>
      <c r="G2541" s="90" t="s">
        <v>7523</v>
      </c>
      <c r="H2541" s="91" t="s">
        <v>7425</v>
      </c>
      <c r="I2541" s="91" t="str">
        <f>+IFERROR(VLOOKUP($H2541,'[2]NHÂN VIÊN'!$B:$C,2,0),"")</f>
        <v>Trần Cao Hoàng Tâm</v>
      </c>
      <c r="J2541" s="91" t="str">
        <f t="shared" si="43"/>
        <v>WI</v>
      </c>
      <c r="K2541" s="91" t="s">
        <v>625</v>
      </c>
      <c r="L2541" s="91" t="s">
        <v>15275</v>
      </c>
      <c r="M2541" s="91" t="str">
        <f>+IFERROR(VLOOKUP($K2541,'[2]NHÂN VIÊN'!$H:$I,2,0),"")</f>
        <v>Trương Quang Thanh</v>
      </c>
      <c r="N2541" s="92" t="s">
        <v>1837</v>
      </c>
      <c r="O2541" s="82"/>
    </row>
    <row r="2542" spans="1:15" hidden="1" x14ac:dyDescent="0.25">
      <c r="A2542" s="90" t="s">
        <v>16673</v>
      </c>
      <c r="B2542" s="89" t="s">
        <v>15121</v>
      </c>
      <c r="C2542" s="90" t="s">
        <v>16674</v>
      </c>
      <c r="D2542" s="90" t="s">
        <v>16675</v>
      </c>
      <c r="E2542" s="90" t="s">
        <v>6079</v>
      </c>
      <c r="F2542" s="90" t="s">
        <v>7523</v>
      </c>
      <c r="G2542" s="90" t="s">
        <v>7523</v>
      </c>
      <c r="H2542" s="91" t="s">
        <v>7425</v>
      </c>
      <c r="I2542" s="91" t="str">
        <f>+IFERROR(VLOOKUP($H2542,'[2]NHÂN VIÊN'!$B:$C,2,0),"")</f>
        <v>Trần Cao Hoàng Tâm</v>
      </c>
      <c r="J2542" s="91" t="str">
        <f t="shared" si="43"/>
        <v>WI</v>
      </c>
      <c r="K2542" s="91" t="s">
        <v>625</v>
      </c>
      <c r="L2542" s="91" t="s">
        <v>15275</v>
      </c>
      <c r="M2542" s="91" t="str">
        <f>+IFERROR(VLOOKUP($K2542,'[2]NHÂN VIÊN'!$H:$I,2,0),"")</f>
        <v>Trương Quang Thanh</v>
      </c>
      <c r="N2542" s="92" t="s">
        <v>1837</v>
      </c>
      <c r="O2542" s="82"/>
    </row>
    <row r="2543" spans="1:15" hidden="1" x14ac:dyDescent="0.25">
      <c r="A2543" s="90" t="s">
        <v>16676</v>
      </c>
      <c r="B2543" s="89" t="s">
        <v>15121</v>
      </c>
      <c r="C2543" s="90" t="s">
        <v>16677</v>
      </c>
      <c r="D2543" s="90" t="s">
        <v>16678</v>
      </c>
      <c r="E2543" s="90" t="s">
        <v>6079</v>
      </c>
      <c r="F2543" s="90" t="s">
        <v>7523</v>
      </c>
      <c r="G2543" s="90" t="s">
        <v>7523</v>
      </c>
      <c r="H2543" s="91" t="s">
        <v>7425</v>
      </c>
      <c r="I2543" s="91" t="str">
        <f>+IFERROR(VLOOKUP($H2543,'[2]NHÂN VIÊN'!$B:$C,2,0),"")</f>
        <v>Trần Cao Hoàng Tâm</v>
      </c>
      <c r="J2543" s="91" t="str">
        <f t="shared" si="43"/>
        <v>WI</v>
      </c>
      <c r="K2543" s="91" t="s">
        <v>625</v>
      </c>
      <c r="L2543" s="91" t="s">
        <v>15275</v>
      </c>
      <c r="M2543" s="91" t="str">
        <f>+IFERROR(VLOOKUP($K2543,'[2]NHÂN VIÊN'!$H:$I,2,0),"")</f>
        <v>Trương Quang Thanh</v>
      </c>
      <c r="N2543" s="92" t="s">
        <v>1837</v>
      </c>
      <c r="O2543" s="82"/>
    </row>
    <row r="2544" spans="1:15" hidden="1" x14ac:dyDescent="0.25">
      <c r="A2544" s="90" t="s">
        <v>16680</v>
      </c>
      <c r="B2544" s="89" t="s">
        <v>16679</v>
      </c>
      <c r="C2544" s="90" t="s">
        <v>16681</v>
      </c>
      <c r="D2544" s="90" t="s">
        <v>16682</v>
      </c>
      <c r="E2544" s="90" t="s">
        <v>6079</v>
      </c>
      <c r="F2544" s="90" t="s">
        <v>7401</v>
      </c>
      <c r="G2544" s="90" t="s">
        <v>7402</v>
      </c>
      <c r="H2544" s="91" t="s">
        <v>7403</v>
      </c>
      <c r="I2544" s="91" t="str">
        <f>+IFERROR(VLOOKUP($H2544,'[2]NHÂN VIÊN'!$B:$C,2,0),"")</f>
        <v>Hứa Thị Ngọc Thơ</v>
      </c>
      <c r="J2544" s="91" t="str">
        <f t="shared" si="43"/>
        <v>WI</v>
      </c>
      <c r="K2544" s="91" t="s">
        <v>625</v>
      </c>
      <c r="L2544" s="91" t="s">
        <v>15275</v>
      </c>
      <c r="M2544" s="91" t="str">
        <f>+IFERROR(VLOOKUP($K2544,'[2]NHÂN VIÊN'!$H:$I,2,0),"")</f>
        <v>Trương Quang Thanh</v>
      </c>
      <c r="N2544" s="92" t="s">
        <v>1837</v>
      </c>
      <c r="O2544" s="82"/>
    </row>
    <row r="2545" spans="1:15" hidden="1" x14ac:dyDescent="0.25">
      <c r="A2545" s="90" t="s">
        <v>16684</v>
      </c>
      <c r="B2545" s="89" t="s">
        <v>16683</v>
      </c>
      <c r="C2545" s="90" t="s">
        <v>16685</v>
      </c>
      <c r="D2545" s="90" t="s">
        <v>16686</v>
      </c>
      <c r="E2545" s="90" t="s">
        <v>6079</v>
      </c>
      <c r="F2545" s="90" t="s">
        <v>7527</v>
      </c>
      <c r="G2545" s="90" t="s">
        <v>7402</v>
      </c>
      <c r="H2545" s="91" t="s">
        <v>7411</v>
      </c>
      <c r="I2545" s="91" t="str">
        <f>+IFERROR(VLOOKUP($H2545,'[2]NHÂN VIÊN'!$B:$C,2,0),"")</f>
        <v>Nguyễn Văn Vinh</v>
      </c>
      <c r="J2545" s="91" t="str">
        <f t="shared" si="43"/>
        <v>WI</v>
      </c>
      <c r="K2545" s="91" t="s">
        <v>625</v>
      </c>
      <c r="L2545" s="91" t="s">
        <v>15295</v>
      </c>
      <c r="M2545" s="91" t="str">
        <f>+IFERROR(VLOOKUP($K2545,'[2]NHÂN VIÊN'!$H:$I,2,0),"")</f>
        <v>Trương Quang Thanh</v>
      </c>
      <c r="N2545" s="92" t="s">
        <v>1837</v>
      </c>
      <c r="O2545" s="82"/>
    </row>
    <row r="2546" spans="1:15" hidden="1" x14ac:dyDescent="0.25">
      <c r="A2546" s="90" t="s">
        <v>16688</v>
      </c>
      <c r="B2546" s="89" t="s">
        <v>16687</v>
      </c>
      <c r="C2546" s="90" t="s">
        <v>16689</v>
      </c>
      <c r="D2546" s="90" t="s">
        <v>16690</v>
      </c>
      <c r="E2546" s="90" t="s">
        <v>6079</v>
      </c>
      <c r="F2546" s="90" t="s">
        <v>7499</v>
      </c>
      <c r="G2546" s="90" t="s">
        <v>7402</v>
      </c>
      <c r="H2546" s="91" t="s">
        <v>7436</v>
      </c>
      <c r="I2546" s="91" t="str">
        <f>+IFERROR(VLOOKUP($H2546,'[2]NHÂN VIÊN'!$B:$C,2,0),"")</f>
        <v>Nguyễn Quốc Thái</v>
      </c>
      <c r="J2546" s="91" t="str">
        <f t="shared" si="43"/>
        <v>WI</v>
      </c>
      <c r="K2546" s="91" t="s">
        <v>625</v>
      </c>
      <c r="L2546" s="91" t="s">
        <v>15275</v>
      </c>
      <c r="M2546" s="91" t="str">
        <f>+IFERROR(VLOOKUP($K2546,'[2]NHÂN VIÊN'!$H:$I,2,0),"")</f>
        <v>Trương Quang Thanh</v>
      </c>
      <c r="N2546" s="92" t="s">
        <v>1837</v>
      </c>
      <c r="O2546" s="82"/>
    </row>
    <row r="2547" spans="1:15" hidden="1" x14ac:dyDescent="0.25">
      <c r="A2547" s="90" t="s">
        <v>16692</v>
      </c>
      <c r="B2547" s="89" t="s">
        <v>16691</v>
      </c>
      <c r="C2547" s="90" t="s">
        <v>16693</v>
      </c>
      <c r="D2547" s="90" t="s">
        <v>16694</v>
      </c>
      <c r="E2547" s="90" t="s">
        <v>6079</v>
      </c>
      <c r="F2547" s="90" t="s">
        <v>7490</v>
      </c>
      <c r="G2547" s="90" t="s">
        <v>7402</v>
      </c>
      <c r="H2547" s="91" t="s">
        <v>7418</v>
      </c>
      <c r="I2547" s="91" t="str">
        <f>+IFERROR(VLOOKUP($H2547,'[2]NHÂN VIÊN'!$B:$C,2,0),"")</f>
        <v>Trần Hạo Nhị</v>
      </c>
      <c r="J2547" s="91" t="str">
        <f t="shared" si="43"/>
        <v>WI</v>
      </c>
      <c r="K2547" s="91" t="s">
        <v>625</v>
      </c>
      <c r="L2547" s="91" t="s">
        <v>15275</v>
      </c>
      <c r="M2547" s="91" t="str">
        <f>+IFERROR(VLOOKUP($K2547,'[2]NHÂN VIÊN'!$H:$I,2,0),"")</f>
        <v>Trương Quang Thanh</v>
      </c>
      <c r="N2547" s="92" t="s">
        <v>1837</v>
      </c>
      <c r="O2547" s="82"/>
    </row>
    <row r="2548" spans="1:15" hidden="1" x14ac:dyDescent="0.25">
      <c r="A2548" s="90" t="s">
        <v>16696</v>
      </c>
      <c r="B2548" s="89" t="s">
        <v>16695</v>
      </c>
      <c r="C2548" s="90" t="s">
        <v>16697</v>
      </c>
      <c r="D2548" s="90" t="s">
        <v>16698</v>
      </c>
      <c r="E2548" s="90" t="s">
        <v>6079</v>
      </c>
      <c r="F2548" s="90" t="s">
        <v>7666</v>
      </c>
      <c r="G2548" s="90" t="s">
        <v>7402</v>
      </c>
      <c r="H2548" s="91" t="s">
        <v>7403</v>
      </c>
      <c r="I2548" s="91" t="str">
        <f>+IFERROR(VLOOKUP($H2548,'[2]NHÂN VIÊN'!$B:$C,2,0),"")</f>
        <v>Hứa Thị Ngọc Thơ</v>
      </c>
      <c r="J2548" s="91" t="str">
        <f t="shared" si="43"/>
        <v>WI</v>
      </c>
      <c r="K2548" s="91" t="s">
        <v>625</v>
      </c>
      <c r="L2548" s="91" t="s">
        <v>15275</v>
      </c>
      <c r="M2548" s="91" t="str">
        <f>+IFERROR(VLOOKUP($K2548,'[2]NHÂN VIÊN'!$H:$I,2,0),"")</f>
        <v>Trương Quang Thanh</v>
      </c>
      <c r="N2548" s="92" t="s">
        <v>1837</v>
      </c>
      <c r="O2548" s="82"/>
    </row>
    <row r="2549" spans="1:15" hidden="1" x14ac:dyDescent="0.25">
      <c r="A2549" s="90" t="s">
        <v>16700</v>
      </c>
      <c r="B2549" s="89" t="s">
        <v>16699</v>
      </c>
      <c r="C2549" s="90" t="s">
        <v>16701</v>
      </c>
      <c r="D2549" s="90" t="s">
        <v>16702</v>
      </c>
      <c r="E2549" s="90" t="s">
        <v>6079</v>
      </c>
      <c r="F2549" s="90" t="s">
        <v>7442</v>
      </c>
      <c r="G2549" s="90" t="s">
        <v>7402</v>
      </c>
      <c r="H2549" s="91" t="s">
        <v>7403</v>
      </c>
      <c r="I2549" s="91" t="str">
        <f>+IFERROR(VLOOKUP($H2549,'[2]NHÂN VIÊN'!$B:$C,2,0),"")</f>
        <v>Hứa Thị Ngọc Thơ</v>
      </c>
      <c r="J2549" s="91" t="str">
        <f t="shared" si="43"/>
        <v>WI</v>
      </c>
      <c r="K2549" s="91" t="s">
        <v>625</v>
      </c>
      <c r="L2549" s="91" t="s">
        <v>15275</v>
      </c>
      <c r="M2549" s="91" t="str">
        <f>+IFERROR(VLOOKUP($K2549,'[2]NHÂN VIÊN'!$H:$I,2,0),"")</f>
        <v>Trương Quang Thanh</v>
      </c>
      <c r="N2549" s="92" t="s">
        <v>1837</v>
      </c>
      <c r="O2549" s="82"/>
    </row>
    <row r="2550" spans="1:15" hidden="1" x14ac:dyDescent="0.25">
      <c r="A2550" s="90" t="s">
        <v>16704</v>
      </c>
      <c r="B2550" s="89" t="s">
        <v>16703</v>
      </c>
      <c r="C2550" s="90" t="s">
        <v>16705</v>
      </c>
      <c r="D2550" s="90" t="s">
        <v>16706</v>
      </c>
      <c r="E2550" s="90" t="s">
        <v>6079</v>
      </c>
      <c r="F2550" s="90" t="s">
        <v>7442</v>
      </c>
      <c r="G2550" s="90" t="s">
        <v>7402</v>
      </c>
      <c r="H2550" s="91" t="s">
        <v>7403</v>
      </c>
      <c r="I2550" s="91" t="str">
        <f>+IFERROR(VLOOKUP($H2550,'[2]NHÂN VIÊN'!$B:$C,2,0),"")</f>
        <v>Hứa Thị Ngọc Thơ</v>
      </c>
      <c r="J2550" s="91" t="str">
        <f t="shared" si="43"/>
        <v>WI</v>
      </c>
      <c r="K2550" s="91" t="s">
        <v>625</v>
      </c>
      <c r="L2550" s="91" t="s">
        <v>15275</v>
      </c>
      <c r="M2550" s="91" t="str">
        <f>+IFERROR(VLOOKUP($K2550,'[2]NHÂN VIÊN'!$H:$I,2,0),"")</f>
        <v>Trương Quang Thanh</v>
      </c>
      <c r="N2550" s="92" t="s">
        <v>1837</v>
      </c>
      <c r="O2550" s="82"/>
    </row>
    <row r="2551" spans="1:15" hidden="1" x14ac:dyDescent="0.25">
      <c r="A2551" s="90" t="s">
        <v>16708</v>
      </c>
      <c r="B2551" s="89" t="s">
        <v>16707</v>
      </c>
      <c r="C2551" s="90" t="s">
        <v>16709</v>
      </c>
      <c r="D2551" s="90" t="s">
        <v>16710</v>
      </c>
      <c r="E2551" s="90" t="s">
        <v>6079</v>
      </c>
      <c r="F2551" s="90" t="s">
        <v>7442</v>
      </c>
      <c r="G2551" s="90" t="s">
        <v>7402</v>
      </c>
      <c r="H2551" s="91" t="s">
        <v>7403</v>
      </c>
      <c r="I2551" s="91" t="str">
        <f>+IFERROR(VLOOKUP($H2551,'[2]NHÂN VIÊN'!$B:$C,2,0),"")</f>
        <v>Hứa Thị Ngọc Thơ</v>
      </c>
      <c r="J2551" s="91" t="str">
        <f t="shared" si="43"/>
        <v>WI</v>
      </c>
      <c r="K2551" s="91" t="s">
        <v>625</v>
      </c>
      <c r="L2551" s="91" t="s">
        <v>15275</v>
      </c>
      <c r="M2551" s="91" t="str">
        <f>+IFERROR(VLOOKUP($K2551,'[2]NHÂN VIÊN'!$H:$I,2,0),"")</f>
        <v>Trương Quang Thanh</v>
      </c>
      <c r="N2551" s="92" t="s">
        <v>1837</v>
      </c>
      <c r="O2551" s="82"/>
    </row>
    <row r="2552" spans="1:15" hidden="1" x14ac:dyDescent="0.25">
      <c r="A2552" s="90" t="s">
        <v>7346</v>
      </c>
      <c r="B2552" s="89" t="s">
        <v>16711</v>
      </c>
      <c r="C2552" s="90" t="s">
        <v>16712</v>
      </c>
      <c r="D2552" s="90" t="s">
        <v>16713</v>
      </c>
      <c r="E2552" s="90" t="s">
        <v>6079</v>
      </c>
      <c r="F2552" s="90" t="s">
        <v>7472</v>
      </c>
      <c r="G2552" s="90" t="s">
        <v>7402</v>
      </c>
      <c r="H2552" s="91" t="s">
        <v>7436</v>
      </c>
      <c r="I2552" s="91" t="str">
        <f>+IFERROR(VLOOKUP($H2552,'[2]NHÂN VIÊN'!$B:$C,2,0),"")</f>
        <v>Nguyễn Quốc Thái</v>
      </c>
      <c r="J2552" s="91" t="str">
        <f t="shared" si="43"/>
        <v>WI</v>
      </c>
      <c r="K2552" s="91" t="s">
        <v>625</v>
      </c>
      <c r="L2552" s="91" t="s">
        <v>15295</v>
      </c>
      <c r="M2552" s="91" t="str">
        <f>+IFERROR(VLOOKUP($K2552,'[2]NHÂN VIÊN'!$H:$I,2,0),"")</f>
        <v>Trương Quang Thanh</v>
      </c>
      <c r="N2552" s="92" t="s">
        <v>1837</v>
      </c>
      <c r="O2552" s="82"/>
    </row>
    <row r="2553" spans="1:15" hidden="1" x14ac:dyDescent="0.25">
      <c r="A2553" s="90" t="s">
        <v>16715</v>
      </c>
      <c r="B2553" s="89" t="s">
        <v>16714</v>
      </c>
      <c r="C2553" s="90" t="s">
        <v>16716</v>
      </c>
      <c r="D2553" s="90" t="s">
        <v>16717</v>
      </c>
      <c r="E2553" s="90" t="s">
        <v>6079</v>
      </c>
      <c r="F2553" s="90" t="s">
        <v>7513</v>
      </c>
      <c r="G2553" s="90" t="s">
        <v>7402</v>
      </c>
      <c r="H2553" s="91" t="s">
        <v>7418</v>
      </c>
      <c r="I2553" s="91" t="str">
        <f>+IFERROR(VLOOKUP($H2553,'[2]NHÂN VIÊN'!$B:$C,2,0),"")</f>
        <v>Trần Hạo Nhị</v>
      </c>
      <c r="J2553" s="91" t="str">
        <f t="shared" si="43"/>
        <v>WI</v>
      </c>
      <c r="K2553" s="91" t="s">
        <v>625</v>
      </c>
      <c r="L2553" s="91" t="s">
        <v>15275</v>
      </c>
      <c r="M2553" s="91" t="str">
        <f>+IFERROR(VLOOKUP($K2553,'[2]NHÂN VIÊN'!$H:$I,2,0),"")</f>
        <v>Trương Quang Thanh</v>
      </c>
      <c r="N2553" s="92" t="s">
        <v>1837</v>
      </c>
      <c r="O2553" s="82"/>
    </row>
    <row r="2554" spans="1:15" hidden="1" x14ac:dyDescent="0.25">
      <c r="A2554" s="90" t="s">
        <v>16719</v>
      </c>
      <c r="B2554" s="89" t="s">
        <v>16718</v>
      </c>
      <c r="C2554" s="90" t="s">
        <v>16720</v>
      </c>
      <c r="D2554" s="90" t="s">
        <v>16721</v>
      </c>
      <c r="E2554" s="90" t="s">
        <v>6079</v>
      </c>
      <c r="F2554" s="90" t="s">
        <v>7435</v>
      </c>
      <c r="G2554" s="90" t="s">
        <v>7402</v>
      </c>
      <c r="H2554" s="91" t="s">
        <v>7436</v>
      </c>
      <c r="I2554" s="91" t="str">
        <f>+IFERROR(VLOOKUP($H2554,'[2]NHÂN VIÊN'!$B:$C,2,0),"")</f>
        <v>Nguyễn Quốc Thái</v>
      </c>
      <c r="J2554" s="91" t="str">
        <f t="shared" si="43"/>
        <v>WI</v>
      </c>
      <c r="K2554" s="91" t="s">
        <v>625</v>
      </c>
      <c r="L2554" s="91" t="s">
        <v>15275</v>
      </c>
      <c r="M2554" s="91" t="str">
        <f>+IFERROR(VLOOKUP($K2554,'[2]NHÂN VIÊN'!$H:$I,2,0),"")</f>
        <v>Trương Quang Thanh</v>
      </c>
      <c r="N2554" s="92" t="s">
        <v>1837</v>
      </c>
      <c r="O2554" s="82"/>
    </row>
    <row r="2555" spans="1:15" hidden="1" x14ac:dyDescent="0.25">
      <c r="A2555" s="90" t="s">
        <v>7302</v>
      </c>
      <c r="B2555" s="89" t="s">
        <v>16722</v>
      </c>
      <c r="C2555" s="90" t="s">
        <v>16723</v>
      </c>
      <c r="D2555" s="90" t="s">
        <v>16724</v>
      </c>
      <c r="E2555" s="90" t="s">
        <v>6079</v>
      </c>
      <c r="F2555" s="90" t="s">
        <v>7938</v>
      </c>
      <c r="G2555" s="90" t="s">
        <v>7402</v>
      </c>
      <c r="H2555" s="91" t="s">
        <v>7436</v>
      </c>
      <c r="I2555" s="91" t="str">
        <f>+IFERROR(VLOOKUP($H2555,'[2]NHÂN VIÊN'!$B:$C,2,0),"")</f>
        <v>Nguyễn Quốc Thái</v>
      </c>
      <c r="J2555" s="91" t="str">
        <f t="shared" si="43"/>
        <v>WI</v>
      </c>
      <c r="K2555" s="91" t="s">
        <v>625</v>
      </c>
      <c r="L2555" s="91" t="s">
        <v>15275</v>
      </c>
      <c r="M2555" s="91" t="str">
        <f>+IFERROR(VLOOKUP($K2555,'[2]NHÂN VIÊN'!$H:$I,2,0),"")</f>
        <v>Trương Quang Thanh</v>
      </c>
      <c r="N2555" s="92" t="s">
        <v>1837</v>
      </c>
      <c r="O2555" s="82"/>
    </row>
    <row r="2556" spans="1:15" hidden="1" x14ac:dyDescent="0.25">
      <c r="A2556" s="90" t="s">
        <v>7303</v>
      </c>
      <c r="B2556" s="89" t="s">
        <v>16725</v>
      </c>
      <c r="C2556" s="90" t="s">
        <v>16726</v>
      </c>
      <c r="D2556" s="90" t="s">
        <v>16727</v>
      </c>
      <c r="E2556" s="90" t="s">
        <v>6079</v>
      </c>
      <c r="F2556" s="90" t="s">
        <v>7938</v>
      </c>
      <c r="G2556" s="90" t="s">
        <v>7402</v>
      </c>
      <c r="H2556" s="91" t="s">
        <v>7436</v>
      </c>
      <c r="I2556" s="91" t="str">
        <f>+IFERROR(VLOOKUP($H2556,'[2]NHÂN VIÊN'!$B:$C,2,0),"")</f>
        <v>Nguyễn Quốc Thái</v>
      </c>
      <c r="J2556" s="91" t="str">
        <f t="shared" si="43"/>
        <v>WI</v>
      </c>
      <c r="K2556" s="91" t="s">
        <v>625</v>
      </c>
      <c r="L2556" s="91" t="s">
        <v>15275</v>
      </c>
      <c r="M2556" s="91" t="str">
        <f>+IFERROR(VLOOKUP($K2556,'[2]NHÂN VIÊN'!$H:$I,2,0),"")</f>
        <v>Trương Quang Thanh</v>
      </c>
      <c r="N2556" s="92" t="s">
        <v>1837</v>
      </c>
      <c r="O2556" s="82"/>
    </row>
    <row r="2557" spans="1:15" hidden="1" x14ac:dyDescent="0.25">
      <c r="A2557" s="90" t="s">
        <v>16729</v>
      </c>
      <c r="B2557" s="89" t="s">
        <v>16728</v>
      </c>
      <c r="C2557" s="90" t="s">
        <v>16730</v>
      </c>
      <c r="D2557" s="90" t="s">
        <v>16731</v>
      </c>
      <c r="E2557" s="90" t="s">
        <v>6079</v>
      </c>
      <c r="F2557" s="90" t="s">
        <v>7938</v>
      </c>
      <c r="G2557" s="90" t="s">
        <v>7402</v>
      </c>
      <c r="H2557" s="91" t="s">
        <v>7436</v>
      </c>
      <c r="I2557" s="91" t="str">
        <f>+IFERROR(VLOOKUP($H2557,'[2]NHÂN VIÊN'!$B:$C,2,0),"")</f>
        <v>Nguyễn Quốc Thái</v>
      </c>
      <c r="J2557" s="91" t="str">
        <f t="shared" si="43"/>
        <v>WI</v>
      </c>
      <c r="K2557" s="91" t="s">
        <v>625</v>
      </c>
      <c r="L2557" s="91" t="s">
        <v>15275</v>
      </c>
      <c r="M2557" s="91" t="str">
        <f>+IFERROR(VLOOKUP($K2557,'[2]NHÂN VIÊN'!$H:$I,2,0),"")</f>
        <v>Trương Quang Thanh</v>
      </c>
      <c r="N2557" s="92" t="s">
        <v>1837</v>
      </c>
      <c r="O2557" s="82"/>
    </row>
    <row r="2558" spans="1:15" hidden="1" x14ac:dyDescent="0.25">
      <c r="A2558" s="90" t="s">
        <v>7304</v>
      </c>
      <c r="B2558" s="89" t="s">
        <v>16732</v>
      </c>
      <c r="C2558" s="90" t="s">
        <v>16733</v>
      </c>
      <c r="D2558" s="90" t="s">
        <v>16734</v>
      </c>
      <c r="E2558" s="90" t="s">
        <v>6079</v>
      </c>
      <c r="F2558" s="90" t="s">
        <v>7938</v>
      </c>
      <c r="G2558" s="90" t="s">
        <v>7402</v>
      </c>
      <c r="H2558" s="91" t="s">
        <v>7436</v>
      </c>
      <c r="I2558" s="91" t="str">
        <f>+IFERROR(VLOOKUP($H2558,'[2]NHÂN VIÊN'!$B:$C,2,0),"")</f>
        <v>Nguyễn Quốc Thái</v>
      </c>
      <c r="J2558" s="91" t="str">
        <f t="shared" si="43"/>
        <v>WI</v>
      </c>
      <c r="K2558" s="91" t="s">
        <v>625</v>
      </c>
      <c r="L2558" s="91" t="s">
        <v>15275</v>
      </c>
      <c r="M2558" s="91" t="str">
        <f>+IFERROR(VLOOKUP($K2558,'[2]NHÂN VIÊN'!$H:$I,2,0),"")</f>
        <v>Trương Quang Thanh</v>
      </c>
      <c r="N2558" s="92" t="s">
        <v>1837</v>
      </c>
      <c r="O2558" s="82"/>
    </row>
    <row r="2559" spans="1:15" hidden="1" x14ac:dyDescent="0.25">
      <c r="A2559" s="90" t="s">
        <v>16735</v>
      </c>
      <c r="B2559" s="89" t="s">
        <v>15124</v>
      </c>
      <c r="C2559" s="90" t="s">
        <v>16736</v>
      </c>
      <c r="D2559" s="90" t="s">
        <v>16737</v>
      </c>
      <c r="E2559" s="90" t="s">
        <v>6079</v>
      </c>
      <c r="F2559" s="90" t="s">
        <v>7424</v>
      </c>
      <c r="G2559" s="90" t="s">
        <v>7424</v>
      </c>
      <c r="H2559" s="91" t="s">
        <v>7425</v>
      </c>
      <c r="I2559" s="91" t="str">
        <f>+IFERROR(VLOOKUP($H2559,'[2]NHÂN VIÊN'!$B:$C,2,0),"")</f>
        <v>Trần Cao Hoàng Tâm</v>
      </c>
      <c r="J2559" s="91" t="str">
        <f t="shared" si="43"/>
        <v>WI</v>
      </c>
      <c r="K2559" s="91" t="s">
        <v>625</v>
      </c>
      <c r="L2559" s="91" t="s">
        <v>15295</v>
      </c>
      <c r="M2559" s="91" t="str">
        <f>+IFERROR(VLOOKUP($K2559,'[2]NHÂN VIÊN'!$H:$I,2,0),"")</f>
        <v>Trương Quang Thanh</v>
      </c>
      <c r="N2559" s="92" t="s">
        <v>1837</v>
      </c>
      <c r="O2559" s="82"/>
    </row>
    <row r="2560" spans="1:15" hidden="1" x14ac:dyDescent="0.25">
      <c r="A2560" s="90" t="s">
        <v>16738</v>
      </c>
      <c r="B2560" s="89" t="s">
        <v>15124</v>
      </c>
      <c r="C2560" s="90" t="s">
        <v>16739</v>
      </c>
      <c r="D2560" s="90" t="s">
        <v>16740</v>
      </c>
      <c r="E2560" s="90" t="s">
        <v>6079</v>
      </c>
      <c r="F2560" s="90" t="s">
        <v>7424</v>
      </c>
      <c r="G2560" s="90" t="s">
        <v>7424</v>
      </c>
      <c r="H2560" s="91" t="s">
        <v>7425</v>
      </c>
      <c r="I2560" s="91" t="str">
        <f>+IFERROR(VLOOKUP($H2560,'[2]NHÂN VIÊN'!$B:$C,2,0),"")</f>
        <v>Trần Cao Hoàng Tâm</v>
      </c>
      <c r="J2560" s="91" t="str">
        <f t="shared" si="43"/>
        <v>WI</v>
      </c>
      <c r="K2560" s="91" t="s">
        <v>625</v>
      </c>
      <c r="L2560" s="91" t="s">
        <v>15295</v>
      </c>
      <c r="M2560" s="91" t="str">
        <f>+IFERROR(VLOOKUP($K2560,'[2]NHÂN VIÊN'!$H:$I,2,0),"")</f>
        <v>Trương Quang Thanh</v>
      </c>
      <c r="N2560" s="92" t="s">
        <v>1837</v>
      </c>
      <c r="O2560" s="82"/>
    </row>
    <row r="2561" spans="1:15" hidden="1" x14ac:dyDescent="0.25">
      <c r="A2561" s="90" t="s">
        <v>7305</v>
      </c>
      <c r="B2561" s="89" t="s">
        <v>16741</v>
      </c>
      <c r="C2561" s="90" t="s">
        <v>16742</v>
      </c>
      <c r="D2561" s="90" t="s">
        <v>16743</v>
      </c>
      <c r="E2561" s="90" t="s">
        <v>6079</v>
      </c>
      <c r="F2561" s="90" t="s">
        <v>9474</v>
      </c>
      <c r="G2561" s="90" t="s">
        <v>7402</v>
      </c>
      <c r="H2561" s="91" t="s">
        <v>7411</v>
      </c>
      <c r="I2561" s="91" t="str">
        <f>+IFERROR(VLOOKUP($H2561,'[2]NHÂN VIÊN'!$B:$C,2,0),"")</f>
        <v>Nguyễn Văn Vinh</v>
      </c>
      <c r="J2561" s="91" t="str">
        <f t="shared" si="43"/>
        <v>WI</v>
      </c>
      <c r="K2561" s="91" t="s">
        <v>625</v>
      </c>
      <c r="L2561" s="91" t="s">
        <v>15275</v>
      </c>
      <c r="M2561" s="91" t="str">
        <f>+IFERROR(VLOOKUP($K2561,'[2]NHÂN VIÊN'!$H:$I,2,0),"")</f>
        <v>Trương Quang Thanh</v>
      </c>
      <c r="N2561" s="92" t="s">
        <v>1837</v>
      </c>
      <c r="O2561" s="82"/>
    </row>
    <row r="2562" spans="1:15" s="97" customFormat="1" hidden="1" x14ac:dyDescent="0.25">
      <c r="A2562" s="87" t="s">
        <v>16744</v>
      </c>
      <c r="B2562" s="86" t="s">
        <v>15121</v>
      </c>
      <c r="C2562" s="87" t="s">
        <v>15706</v>
      </c>
      <c r="D2562" s="87" t="s">
        <v>16745</v>
      </c>
      <c r="E2562" s="87" t="s">
        <v>6079</v>
      </c>
      <c r="F2562" s="87" t="s">
        <v>7523</v>
      </c>
      <c r="G2562" s="87" t="s">
        <v>7523</v>
      </c>
      <c r="H2562" s="87" t="s">
        <v>7425</v>
      </c>
      <c r="I2562" s="87" t="str">
        <f>+IFERROR(VLOOKUP($H2562,'[2]NHÂN VIÊN'!$B:$C,2,0),"")</f>
        <v>Trần Cao Hoàng Tâm</v>
      </c>
      <c r="J2562" s="87" t="str">
        <f t="shared" si="43"/>
        <v>WI</v>
      </c>
      <c r="K2562" s="87" t="s">
        <v>625</v>
      </c>
      <c r="L2562" s="87"/>
      <c r="M2562" s="87" t="str">
        <f>+IFERROR(VLOOKUP($K2562,'[2]NHÂN VIÊN'!$H:$I,2,0),"")</f>
        <v>Trương Quang Thanh</v>
      </c>
      <c r="N2562" s="88" t="s">
        <v>7437</v>
      </c>
    </row>
    <row r="2563" spans="1:15" hidden="1" x14ac:dyDescent="0.25">
      <c r="A2563" s="90" t="s">
        <v>7347</v>
      </c>
      <c r="B2563" s="89" t="s">
        <v>16746</v>
      </c>
      <c r="C2563" s="90" t="s">
        <v>16747</v>
      </c>
      <c r="D2563" s="90" t="s">
        <v>16748</v>
      </c>
      <c r="E2563" s="90" t="s">
        <v>6079</v>
      </c>
      <c r="F2563" s="90" t="s">
        <v>7417</v>
      </c>
      <c r="G2563" s="90" t="s">
        <v>7402</v>
      </c>
      <c r="H2563" s="91" t="s">
        <v>7418</v>
      </c>
      <c r="I2563" s="91" t="str">
        <f>+IFERROR(VLOOKUP($H2563,'[2]NHÂN VIÊN'!$B:$C,2,0),"")</f>
        <v>Trần Hạo Nhị</v>
      </c>
      <c r="J2563" s="91" t="str">
        <f t="shared" si="43"/>
        <v>WI</v>
      </c>
      <c r="K2563" s="91" t="s">
        <v>625</v>
      </c>
      <c r="L2563" s="91" t="s">
        <v>15295</v>
      </c>
      <c r="M2563" s="91" t="str">
        <f>+IFERROR(VLOOKUP($K2563,'[2]NHÂN VIÊN'!$H:$I,2,0),"")</f>
        <v>Trương Quang Thanh</v>
      </c>
      <c r="N2563" s="92" t="s">
        <v>1837</v>
      </c>
      <c r="O2563" s="82"/>
    </row>
    <row r="2564" spans="1:15" hidden="1" x14ac:dyDescent="0.25">
      <c r="A2564" s="90" t="s">
        <v>16750</v>
      </c>
      <c r="B2564" s="89" t="s">
        <v>16749</v>
      </c>
      <c r="C2564" s="90" t="s">
        <v>16751</v>
      </c>
      <c r="D2564" s="90" t="s">
        <v>16752</v>
      </c>
      <c r="E2564" s="90" t="s">
        <v>6079</v>
      </c>
      <c r="F2564" s="90" t="s">
        <v>7527</v>
      </c>
      <c r="G2564" s="90" t="s">
        <v>7402</v>
      </c>
      <c r="H2564" s="91" t="s">
        <v>7411</v>
      </c>
      <c r="I2564" s="91" t="str">
        <f>+IFERROR(VLOOKUP($H2564,'[2]NHÂN VIÊN'!$B:$C,2,0),"")</f>
        <v>Nguyễn Văn Vinh</v>
      </c>
      <c r="J2564" s="91" t="str">
        <f t="shared" si="43"/>
        <v>WI</v>
      </c>
      <c r="K2564" s="91" t="s">
        <v>625</v>
      </c>
      <c r="L2564" s="91" t="s">
        <v>15295</v>
      </c>
      <c r="M2564" s="91" t="str">
        <f>+IFERROR(VLOOKUP($K2564,'[2]NHÂN VIÊN'!$H:$I,2,0),"")</f>
        <v>Trương Quang Thanh</v>
      </c>
      <c r="N2564" s="92" t="s">
        <v>1837</v>
      </c>
      <c r="O2564" s="82"/>
    </row>
    <row r="2565" spans="1:15" hidden="1" x14ac:dyDescent="0.25">
      <c r="A2565" s="90" t="s">
        <v>16754</v>
      </c>
      <c r="B2565" s="89" t="s">
        <v>16753</v>
      </c>
      <c r="C2565" s="90" t="s">
        <v>16755</v>
      </c>
      <c r="D2565" s="90" t="s">
        <v>16756</v>
      </c>
      <c r="E2565" s="90" t="s">
        <v>6079</v>
      </c>
      <c r="F2565" s="90" t="s">
        <v>7519</v>
      </c>
      <c r="G2565" s="90" t="s">
        <v>7402</v>
      </c>
      <c r="H2565" s="91" t="s">
        <v>7418</v>
      </c>
      <c r="I2565" s="91" t="str">
        <f>+IFERROR(VLOOKUP($H2565,'[2]NHÂN VIÊN'!$B:$C,2,0),"")</f>
        <v>Trần Hạo Nhị</v>
      </c>
      <c r="J2565" s="91" t="str">
        <f t="shared" si="43"/>
        <v>WI</v>
      </c>
      <c r="K2565" s="91" t="s">
        <v>625</v>
      </c>
      <c r="L2565" s="91" t="s">
        <v>15426</v>
      </c>
      <c r="M2565" s="91" t="str">
        <f>+IFERROR(VLOOKUP($K2565,'[2]NHÂN VIÊN'!$H:$I,2,0),"")</f>
        <v>Trương Quang Thanh</v>
      </c>
      <c r="N2565" s="92" t="s">
        <v>1837</v>
      </c>
      <c r="O2565" s="82"/>
    </row>
    <row r="2566" spans="1:15" hidden="1" x14ac:dyDescent="0.25">
      <c r="A2566" s="90" t="s">
        <v>16758</v>
      </c>
      <c r="B2566" s="89" t="s">
        <v>16757</v>
      </c>
      <c r="C2566" s="90" t="s">
        <v>16759</v>
      </c>
      <c r="D2566" s="90" t="s">
        <v>16760</v>
      </c>
      <c r="E2566" s="90" t="s">
        <v>6079</v>
      </c>
      <c r="F2566" s="90" t="s">
        <v>7938</v>
      </c>
      <c r="G2566" s="90" t="s">
        <v>7402</v>
      </c>
      <c r="H2566" s="91" t="s">
        <v>7436</v>
      </c>
      <c r="I2566" s="91" t="str">
        <f>+IFERROR(VLOOKUP($H2566,'[2]NHÂN VIÊN'!$B:$C,2,0),"")</f>
        <v>Nguyễn Quốc Thái</v>
      </c>
      <c r="J2566" s="91" t="str">
        <f t="shared" si="43"/>
        <v>WI</v>
      </c>
      <c r="K2566" s="91" t="s">
        <v>625</v>
      </c>
      <c r="L2566" s="91" t="s">
        <v>15275</v>
      </c>
      <c r="M2566" s="91" t="str">
        <f>+IFERROR(VLOOKUP($K2566,'[2]NHÂN VIÊN'!$H:$I,2,0),"")</f>
        <v>Trương Quang Thanh</v>
      </c>
      <c r="N2566" s="92" t="s">
        <v>1837</v>
      </c>
      <c r="O2566" s="82"/>
    </row>
    <row r="2567" spans="1:15" hidden="1" x14ac:dyDescent="0.25">
      <c r="A2567" s="90" t="s">
        <v>16762</v>
      </c>
      <c r="B2567" s="89" t="s">
        <v>16761</v>
      </c>
      <c r="C2567" s="90" t="s">
        <v>16763</v>
      </c>
      <c r="D2567" s="90" t="s">
        <v>16764</v>
      </c>
      <c r="E2567" s="90" t="s">
        <v>6079</v>
      </c>
      <c r="F2567" s="90" t="s">
        <v>7490</v>
      </c>
      <c r="G2567" s="90" t="s">
        <v>7402</v>
      </c>
      <c r="H2567" s="91" t="s">
        <v>7418</v>
      </c>
      <c r="I2567" s="91" t="str">
        <f>+IFERROR(VLOOKUP($H2567,'[2]NHÂN VIÊN'!$B:$C,2,0),"")</f>
        <v>Trần Hạo Nhị</v>
      </c>
      <c r="J2567" s="91" t="str">
        <f t="shared" si="43"/>
        <v>WI</v>
      </c>
      <c r="K2567" s="91" t="s">
        <v>625</v>
      </c>
      <c r="L2567" s="91" t="s">
        <v>15295</v>
      </c>
      <c r="M2567" s="91" t="str">
        <f>+IFERROR(VLOOKUP($K2567,'[2]NHÂN VIÊN'!$H:$I,2,0),"")</f>
        <v>Trương Quang Thanh</v>
      </c>
      <c r="N2567" s="92" t="s">
        <v>1837</v>
      </c>
      <c r="O2567" s="82"/>
    </row>
    <row r="2568" spans="1:15" hidden="1" x14ac:dyDescent="0.25">
      <c r="A2568" s="90" t="s">
        <v>16766</v>
      </c>
      <c r="B2568" s="89" t="s">
        <v>16765</v>
      </c>
      <c r="C2568" s="90" t="s">
        <v>16767</v>
      </c>
      <c r="D2568" s="90" t="s">
        <v>16768</v>
      </c>
      <c r="E2568" s="90" t="s">
        <v>6079</v>
      </c>
      <c r="F2568" s="90" t="s">
        <v>7472</v>
      </c>
      <c r="G2568" s="90" t="s">
        <v>7402</v>
      </c>
      <c r="H2568" s="91" t="s">
        <v>7436</v>
      </c>
      <c r="I2568" s="91" t="str">
        <f>+IFERROR(VLOOKUP($H2568,'[2]NHÂN VIÊN'!$B:$C,2,0),"")</f>
        <v>Nguyễn Quốc Thái</v>
      </c>
      <c r="J2568" s="91" t="str">
        <f t="shared" si="43"/>
        <v>WI</v>
      </c>
      <c r="K2568" s="91" t="s">
        <v>625</v>
      </c>
      <c r="L2568" s="91" t="s">
        <v>15275</v>
      </c>
      <c r="M2568" s="91" t="str">
        <f>+IFERROR(VLOOKUP($K2568,'[2]NHÂN VIÊN'!$H:$I,2,0),"")</f>
        <v>Trương Quang Thanh</v>
      </c>
      <c r="N2568" s="92" t="s">
        <v>1837</v>
      </c>
      <c r="O2568" s="82"/>
    </row>
    <row r="2569" spans="1:15" hidden="1" x14ac:dyDescent="0.25">
      <c r="A2569" s="90" t="s">
        <v>7306</v>
      </c>
      <c r="B2569" s="89" t="s">
        <v>16769</v>
      </c>
      <c r="C2569" s="90" t="s">
        <v>16770</v>
      </c>
      <c r="D2569" s="90" t="s">
        <v>16771</v>
      </c>
      <c r="E2569" s="90" t="s">
        <v>6079</v>
      </c>
      <c r="F2569" s="90" t="s">
        <v>7527</v>
      </c>
      <c r="G2569" s="90" t="s">
        <v>7402</v>
      </c>
      <c r="H2569" s="91" t="s">
        <v>7411</v>
      </c>
      <c r="I2569" s="91" t="str">
        <f>+IFERROR(VLOOKUP($H2569,'[2]NHÂN VIÊN'!$B:$C,2,0),"")</f>
        <v>Nguyễn Văn Vinh</v>
      </c>
      <c r="J2569" s="91" t="str">
        <f t="shared" si="43"/>
        <v>WI</v>
      </c>
      <c r="K2569" s="91" t="s">
        <v>625</v>
      </c>
      <c r="L2569" s="91" t="s">
        <v>15275</v>
      </c>
      <c r="M2569" s="91" t="str">
        <f>+IFERROR(VLOOKUP($K2569,'[2]NHÂN VIÊN'!$H:$I,2,0),"")</f>
        <v>Trương Quang Thanh</v>
      </c>
      <c r="N2569" s="92" t="s">
        <v>1837</v>
      </c>
      <c r="O2569" s="82"/>
    </row>
    <row r="2570" spans="1:15" hidden="1" x14ac:dyDescent="0.25">
      <c r="A2570" s="90" t="s">
        <v>16773</v>
      </c>
      <c r="B2570" s="89" t="s">
        <v>16772</v>
      </c>
      <c r="C2570" s="90" t="s">
        <v>16774</v>
      </c>
      <c r="D2570" s="90" t="s">
        <v>16775</v>
      </c>
      <c r="E2570" s="90" t="s">
        <v>6079</v>
      </c>
      <c r="F2570" s="90" t="s">
        <v>7527</v>
      </c>
      <c r="G2570" s="90" t="s">
        <v>7402</v>
      </c>
      <c r="H2570" s="91" t="s">
        <v>7411</v>
      </c>
      <c r="I2570" s="91" t="str">
        <f>+IFERROR(VLOOKUP($H2570,'[2]NHÂN VIÊN'!$B:$C,2,0),"")</f>
        <v>Nguyễn Văn Vinh</v>
      </c>
      <c r="J2570" s="91" t="str">
        <f t="shared" si="43"/>
        <v>WI</v>
      </c>
      <c r="K2570" s="91" t="s">
        <v>625</v>
      </c>
      <c r="L2570" s="91" t="s">
        <v>15275</v>
      </c>
      <c r="M2570" s="91" t="str">
        <f>+IFERROR(VLOOKUP($K2570,'[2]NHÂN VIÊN'!$H:$I,2,0),"")</f>
        <v>Trương Quang Thanh</v>
      </c>
      <c r="N2570" s="92" t="s">
        <v>1837</v>
      </c>
      <c r="O2570" s="82"/>
    </row>
    <row r="2571" spans="1:15" hidden="1" x14ac:dyDescent="0.25">
      <c r="A2571" s="90" t="s">
        <v>16776</v>
      </c>
      <c r="B2571" s="89" t="s">
        <v>15121</v>
      </c>
      <c r="C2571" s="90" t="s">
        <v>16777</v>
      </c>
      <c r="D2571" s="90" t="s">
        <v>16778</v>
      </c>
      <c r="E2571" s="90" t="s">
        <v>6079</v>
      </c>
      <c r="F2571" s="90" t="s">
        <v>7523</v>
      </c>
      <c r="G2571" s="90" t="s">
        <v>7523</v>
      </c>
      <c r="H2571" s="91" t="s">
        <v>7425</v>
      </c>
      <c r="I2571" s="91" t="str">
        <f>+IFERROR(VLOOKUP($H2571,'[2]NHÂN VIÊN'!$B:$C,2,0),"")</f>
        <v>Trần Cao Hoàng Tâm</v>
      </c>
      <c r="J2571" s="91" t="str">
        <f t="shared" si="43"/>
        <v>WI</v>
      </c>
      <c r="K2571" s="91" t="s">
        <v>625</v>
      </c>
      <c r="L2571" s="91" t="s">
        <v>15275</v>
      </c>
      <c r="M2571" s="91" t="str">
        <f>+IFERROR(VLOOKUP($K2571,'[2]NHÂN VIÊN'!$H:$I,2,0),"")</f>
        <v>Trương Quang Thanh</v>
      </c>
      <c r="N2571" s="92" t="s">
        <v>1837</v>
      </c>
      <c r="O2571" s="82"/>
    </row>
    <row r="2572" spans="1:15" hidden="1" x14ac:dyDescent="0.25">
      <c r="A2572" s="90" t="s">
        <v>16779</v>
      </c>
      <c r="B2572" s="89" t="s">
        <v>15121</v>
      </c>
      <c r="C2572" s="90" t="s">
        <v>16780</v>
      </c>
      <c r="D2572" s="90" t="s">
        <v>16781</v>
      </c>
      <c r="E2572" s="90" t="s">
        <v>6079</v>
      </c>
      <c r="F2572" s="90" t="s">
        <v>7523</v>
      </c>
      <c r="G2572" s="90" t="s">
        <v>7523</v>
      </c>
      <c r="H2572" s="91" t="s">
        <v>7425</v>
      </c>
      <c r="I2572" s="91" t="str">
        <f>+IFERROR(VLOOKUP($H2572,'[2]NHÂN VIÊN'!$B:$C,2,0),"")</f>
        <v>Trần Cao Hoàng Tâm</v>
      </c>
      <c r="J2572" s="91" t="str">
        <f t="shared" si="43"/>
        <v>WI</v>
      </c>
      <c r="K2572" s="91" t="s">
        <v>625</v>
      </c>
      <c r="L2572" s="91" t="s">
        <v>15275</v>
      </c>
      <c r="M2572" s="91" t="str">
        <f>+IFERROR(VLOOKUP($K2572,'[2]NHÂN VIÊN'!$H:$I,2,0),"")</f>
        <v>Trương Quang Thanh</v>
      </c>
      <c r="N2572" s="92" t="s">
        <v>1837</v>
      </c>
      <c r="O2572" s="82"/>
    </row>
    <row r="2573" spans="1:15" hidden="1" x14ac:dyDescent="0.25">
      <c r="A2573" s="90" t="s">
        <v>16783</v>
      </c>
      <c r="B2573" s="89" t="s">
        <v>16782</v>
      </c>
      <c r="C2573" s="90" t="s">
        <v>16784</v>
      </c>
      <c r="D2573" s="90" t="s">
        <v>16785</v>
      </c>
      <c r="E2573" s="90" t="s">
        <v>6079</v>
      </c>
      <c r="F2573" s="90" t="s">
        <v>7527</v>
      </c>
      <c r="G2573" s="90" t="s">
        <v>7402</v>
      </c>
      <c r="H2573" s="91" t="s">
        <v>7411</v>
      </c>
      <c r="I2573" s="91" t="str">
        <f>+IFERROR(VLOOKUP($H2573,'[2]NHÂN VIÊN'!$B:$C,2,0),"")</f>
        <v>Nguyễn Văn Vinh</v>
      </c>
      <c r="J2573" s="91" t="str">
        <f t="shared" ref="J2573:J2636" si="44">+LEFT($B2573,2)</f>
        <v>WI</v>
      </c>
      <c r="K2573" s="91" t="s">
        <v>625</v>
      </c>
      <c r="L2573" s="91" t="s">
        <v>15295</v>
      </c>
      <c r="M2573" s="91" t="str">
        <f>+IFERROR(VLOOKUP($K2573,'[2]NHÂN VIÊN'!$H:$I,2,0),"")</f>
        <v>Trương Quang Thanh</v>
      </c>
      <c r="N2573" s="92" t="s">
        <v>1837</v>
      </c>
      <c r="O2573" s="82"/>
    </row>
    <row r="2574" spans="1:15" hidden="1" x14ac:dyDescent="0.25">
      <c r="A2574" s="90" t="s">
        <v>16786</v>
      </c>
      <c r="B2574" s="89" t="s">
        <v>15124</v>
      </c>
      <c r="C2574" s="90" t="s">
        <v>16787</v>
      </c>
      <c r="D2574" s="90" t="s">
        <v>16788</v>
      </c>
      <c r="E2574" s="90" t="s">
        <v>6079</v>
      </c>
      <c r="F2574" s="90" t="s">
        <v>7424</v>
      </c>
      <c r="G2574" s="90" t="s">
        <v>7424</v>
      </c>
      <c r="H2574" s="91" t="s">
        <v>7425</v>
      </c>
      <c r="I2574" s="91" t="str">
        <f>+IFERROR(VLOOKUP($H2574,'[2]NHÂN VIÊN'!$B:$C,2,0),"")</f>
        <v>Trần Cao Hoàng Tâm</v>
      </c>
      <c r="J2574" s="91" t="str">
        <f t="shared" si="44"/>
        <v>WI</v>
      </c>
      <c r="K2574" s="91" t="s">
        <v>625</v>
      </c>
      <c r="L2574" s="91" t="s">
        <v>15295</v>
      </c>
      <c r="M2574" s="91" t="str">
        <f>+IFERROR(VLOOKUP($K2574,'[2]NHÂN VIÊN'!$H:$I,2,0),"")</f>
        <v>Trương Quang Thanh</v>
      </c>
      <c r="N2574" s="92" t="s">
        <v>1837</v>
      </c>
      <c r="O2574" s="82"/>
    </row>
    <row r="2575" spans="1:15" hidden="1" x14ac:dyDescent="0.25">
      <c r="A2575" s="90" t="s">
        <v>16789</v>
      </c>
      <c r="B2575" s="89" t="s">
        <v>15124</v>
      </c>
      <c r="C2575" s="90" t="s">
        <v>16790</v>
      </c>
      <c r="D2575" s="90" t="s">
        <v>16791</v>
      </c>
      <c r="E2575" s="90" t="s">
        <v>6079</v>
      </c>
      <c r="F2575" s="90" t="s">
        <v>7424</v>
      </c>
      <c r="G2575" s="90" t="s">
        <v>7424</v>
      </c>
      <c r="H2575" s="91" t="s">
        <v>7425</v>
      </c>
      <c r="I2575" s="91" t="str">
        <f>+IFERROR(VLOOKUP($H2575,'[2]NHÂN VIÊN'!$B:$C,2,0),"")</f>
        <v>Trần Cao Hoàng Tâm</v>
      </c>
      <c r="J2575" s="91" t="str">
        <f t="shared" si="44"/>
        <v>WI</v>
      </c>
      <c r="K2575" s="91" t="s">
        <v>625</v>
      </c>
      <c r="L2575" s="91" t="s">
        <v>15295</v>
      </c>
      <c r="M2575" s="91" t="str">
        <f>+IFERROR(VLOOKUP($K2575,'[2]NHÂN VIÊN'!$H:$I,2,0),"")</f>
        <v>Trương Quang Thanh</v>
      </c>
      <c r="N2575" s="92" t="s">
        <v>1837</v>
      </c>
      <c r="O2575" s="82"/>
    </row>
    <row r="2576" spans="1:15" hidden="1" x14ac:dyDescent="0.25">
      <c r="A2576" s="90" t="s">
        <v>16792</v>
      </c>
      <c r="B2576" s="89" t="s">
        <v>15124</v>
      </c>
      <c r="C2576" s="90" t="s">
        <v>16793</v>
      </c>
      <c r="D2576" s="90" t="s">
        <v>16794</v>
      </c>
      <c r="E2576" s="90" t="s">
        <v>6079</v>
      </c>
      <c r="F2576" s="90" t="s">
        <v>7424</v>
      </c>
      <c r="G2576" s="90" t="s">
        <v>7424</v>
      </c>
      <c r="H2576" s="91" t="s">
        <v>7425</v>
      </c>
      <c r="I2576" s="91" t="str">
        <f>+IFERROR(VLOOKUP($H2576,'[2]NHÂN VIÊN'!$B:$C,2,0),"")</f>
        <v>Trần Cao Hoàng Tâm</v>
      </c>
      <c r="J2576" s="91" t="str">
        <f t="shared" si="44"/>
        <v>WI</v>
      </c>
      <c r="K2576" s="91" t="s">
        <v>625</v>
      </c>
      <c r="L2576" s="91" t="s">
        <v>15426</v>
      </c>
      <c r="M2576" s="91" t="str">
        <f>+IFERROR(VLOOKUP($K2576,'[2]NHÂN VIÊN'!$H:$I,2,0),"")</f>
        <v>Trương Quang Thanh</v>
      </c>
      <c r="N2576" s="92" t="s">
        <v>1837</v>
      </c>
      <c r="O2576" s="82"/>
    </row>
    <row r="2577" spans="1:15" hidden="1" x14ac:dyDescent="0.25">
      <c r="A2577" s="90" t="s">
        <v>16796</v>
      </c>
      <c r="B2577" s="89" t="s">
        <v>16795</v>
      </c>
      <c r="C2577" s="90" t="s">
        <v>16797</v>
      </c>
      <c r="D2577" s="90" t="s">
        <v>16798</v>
      </c>
      <c r="E2577" s="90" t="s">
        <v>6079</v>
      </c>
      <c r="F2577" s="90" t="s">
        <v>7519</v>
      </c>
      <c r="G2577" s="90" t="s">
        <v>7402</v>
      </c>
      <c r="H2577" s="91" t="s">
        <v>7418</v>
      </c>
      <c r="I2577" s="91" t="str">
        <f>+IFERROR(VLOOKUP($H2577,'[2]NHÂN VIÊN'!$B:$C,2,0),"")</f>
        <v>Trần Hạo Nhị</v>
      </c>
      <c r="J2577" s="91" t="str">
        <f t="shared" si="44"/>
        <v>WI</v>
      </c>
      <c r="K2577" s="91" t="s">
        <v>625</v>
      </c>
      <c r="L2577" s="91" t="s">
        <v>15426</v>
      </c>
      <c r="M2577" s="91" t="str">
        <f>+IFERROR(VLOOKUP($K2577,'[2]NHÂN VIÊN'!$H:$I,2,0),"")</f>
        <v>Trương Quang Thanh</v>
      </c>
      <c r="N2577" s="92" t="s">
        <v>1837</v>
      </c>
      <c r="O2577" s="82"/>
    </row>
    <row r="2578" spans="1:15" hidden="1" x14ac:dyDescent="0.25">
      <c r="A2578" s="90" t="s">
        <v>16799</v>
      </c>
      <c r="B2578" s="89" t="s">
        <v>15121</v>
      </c>
      <c r="C2578" s="90" t="s">
        <v>16800</v>
      </c>
      <c r="D2578" s="90" t="s">
        <v>16801</v>
      </c>
      <c r="E2578" s="90" t="s">
        <v>15915</v>
      </c>
      <c r="F2578" s="90" t="s">
        <v>7523</v>
      </c>
      <c r="G2578" s="90" t="s">
        <v>7523</v>
      </c>
      <c r="H2578" s="91" t="s">
        <v>7425</v>
      </c>
      <c r="I2578" s="91" t="str">
        <f>+IFERROR(VLOOKUP($H2578,'[2]NHÂN VIÊN'!$B:$C,2,0),"")</f>
        <v>Trần Cao Hoàng Tâm</v>
      </c>
      <c r="J2578" s="91" t="str">
        <f t="shared" si="44"/>
        <v>WI</v>
      </c>
      <c r="K2578" s="91" t="s">
        <v>625</v>
      </c>
      <c r="L2578" s="91" t="s">
        <v>15275</v>
      </c>
      <c r="M2578" s="91" t="str">
        <f>+IFERROR(VLOOKUP($K2578,'[2]NHÂN VIÊN'!$H:$I,2,0),"")</f>
        <v>Trương Quang Thanh</v>
      </c>
      <c r="N2578" s="92" t="s">
        <v>1837</v>
      </c>
      <c r="O2578" s="82"/>
    </row>
    <row r="2579" spans="1:15" hidden="1" x14ac:dyDescent="0.25">
      <c r="A2579" s="90" t="s">
        <v>16802</v>
      </c>
      <c r="B2579" s="89" t="s">
        <v>15121</v>
      </c>
      <c r="C2579" s="90" t="s">
        <v>16803</v>
      </c>
      <c r="D2579" s="90" t="s">
        <v>16804</v>
      </c>
      <c r="E2579" s="90" t="s">
        <v>15915</v>
      </c>
      <c r="F2579" s="90" t="s">
        <v>7523</v>
      </c>
      <c r="G2579" s="90" t="s">
        <v>7523</v>
      </c>
      <c r="H2579" s="91" t="s">
        <v>7425</v>
      </c>
      <c r="I2579" s="91" t="str">
        <f>+IFERROR(VLOOKUP($H2579,'[2]NHÂN VIÊN'!$B:$C,2,0),"")</f>
        <v>Trần Cao Hoàng Tâm</v>
      </c>
      <c r="J2579" s="91" t="str">
        <f t="shared" si="44"/>
        <v>WI</v>
      </c>
      <c r="K2579" s="91" t="s">
        <v>625</v>
      </c>
      <c r="L2579" s="91" t="s">
        <v>15275</v>
      </c>
      <c r="M2579" s="91" t="str">
        <f>+IFERROR(VLOOKUP($K2579,'[2]NHÂN VIÊN'!$H:$I,2,0),"")</f>
        <v>Trương Quang Thanh</v>
      </c>
      <c r="N2579" s="92" t="s">
        <v>1837</v>
      </c>
      <c r="O2579" s="82"/>
    </row>
    <row r="2580" spans="1:15" hidden="1" x14ac:dyDescent="0.25">
      <c r="A2580" s="90" t="s">
        <v>16806</v>
      </c>
      <c r="B2580" s="89" t="s">
        <v>16805</v>
      </c>
      <c r="C2580" s="90" t="s">
        <v>16807</v>
      </c>
      <c r="D2580" s="90" t="s">
        <v>16808</v>
      </c>
      <c r="E2580" s="90" t="s">
        <v>6079</v>
      </c>
      <c r="F2580" s="90" t="s">
        <v>7666</v>
      </c>
      <c r="G2580" s="90" t="s">
        <v>7402</v>
      </c>
      <c r="H2580" s="91" t="s">
        <v>7403</v>
      </c>
      <c r="I2580" s="91" t="str">
        <f>+IFERROR(VLOOKUP($H2580,'[2]NHÂN VIÊN'!$B:$C,2,0),"")</f>
        <v>Hứa Thị Ngọc Thơ</v>
      </c>
      <c r="J2580" s="91" t="str">
        <f t="shared" si="44"/>
        <v>WI</v>
      </c>
      <c r="K2580" s="91" t="s">
        <v>625</v>
      </c>
      <c r="L2580" s="91" t="s">
        <v>15275</v>
      </c>
      <c r="M2580" s="91" t="str">
        <f>+IFERROR(VLOOKUP($K2580,'[2]NHÂN VIÊN'!$H:$I,2,0),"")</f>
        <v>Trương Quang Thanh</v>
      </c>
      <c r="N2580" s="92" t="s">
        <v>1837</v>
      </c>
      <c r="O2580" s="82"/>
    </row>
    <row r="2581" spans="1:15" hidden="1" x14ac:dyDescent="0.25">
      <c r="A2581" s="90" t="s">
        <v>7369</v>
      </c>
      <c r="B2581" s="89" t="s">
        <v>16809</v>
      </c>
      <c r="C2581" s="90" t="s">
        <v>16810</v>
      </c>
      <c r="D2581" s="90" t="s">
        <v>16811</v>
      </c>
      <c r="E2581" s="90" t="s">
        <v>6079</v>
      </c>
      <c r="F2581" s="90" t="s">
        <v>7499</v>
      </c>
      <c r="G2581" s="90" t="s">
        <v>7402</v>
      </c>
      <c r="H2581" s="91" t="s">
        <v>7436</v>
      </c>
      <c r="I2581" s="91" t="str">
        <f>+IFERROR(VLOOKUP($H2581,'[2]NHÂN VIÊN'!$B:$C,2,0),"")</f>
        <v>Nguyễn Quốc Thái</v>
      </c>
      <c r="J2581" s="91" t="str">
        <f t="shared" si="44"/>
        <v>WI</v>
      </c>
      <c r="K2581" s="91" t="s">
        <v>625</v>
      </c>
      <c r="L2581" s="91" t="s">
        <v>15295</v>
      </c>
      <c r="M2581" s="91" t="str">
        <f>+IFERROR(VLOOKUP($K2581,'[2]NHÂN VIÊN'!$H:$I,2,0),"")</f>
        <v>Trương Quang Thanh</v>
      </c>
      <c r="N2581" s="92" t="s">
        <v>1837</v>
      </c>
      <c r="O2581" s="82"/>
    </row>
    <row r="2582" spans="1:15" hidden="1" x14ac:dyDescent="0.25">
      <c r="A2582" s="90" t="s">
        <v>7370</v>
      </c>
      <c r="B2582" s="89" t="s">
        <v>16812</v>
      </c>
      <c r="C2582" s="90" t="s">
        <v>16813</v>
      </c>
      <c r="D2582" s="90" t="s">
        <v>16814</v>
      </c>
      <c r="E2582" s="90" t="s">
        <v>6079</v>
      </c>
      <c r="F2582" s="90" t="s">
        <v>7442</v>
      </c>
      <c r="G2582" s="90" t="s">
        <v>7402</v>
      </c>
      <c r="H2582" s="91" t="s">
        <v>7403</v>
      </c>
      <c r="I2582" s="91" t="str">
        <f>+IFERROR(VLOOKUP($H2582,'[2]NHÂN VIÊN'!$B:$C,2,0),"")</f>
        <v>Hứa Thị Ngọc Thơ</v>
      </c>
      <c r="J2582" s="91" t="str">
        <f t="shared" si="44"/>
        <v>WI</v>
      </c>
      <c r="K2582" s="91" t="s">
        <v>625</v>
      </c>
      <c r="L2582" s="91" t="s">
        <v>15295</v>
      </c>
      <c r="M2582" s="91" t="str">
        <f>+IFERROR(VLOOKUP($K2582,'[2]NHÂN VIÊN'!$H:$I,2,0),"")</f>
        <v>Trương Quang Thanh</v>
      </c>
      <c r="N2582" s="92" t="s">
        <v>1837</v>
      </c>
      <c r="O2582" s="82"/>
    </row>
    <row r="2583" spans="1:15" hidden="1" x14ac:dyDescent="0.25">
      <c r="A2583" s="90" t="s">
        <v>16815</v>
      </c>
      <c r="B2583" s="89" t="s">
        <v>15121</v>
      </c>
      <c r="C2583" s="90" t="s">
        <v>16816</v>
      </c>
      <c r="D2583" s="90" t="s">
        <v>16817</v>
      </c>
      <c r="E2583" s="90" t="s">
        <v>6079</v>
      </c>
      <c r="F2583" s="90" t="s">
        <v>7523</v>
      </c>
      <c r="G2583" s="90" t="s">
        <v>7523</v>
      </c>
      <c r="H2583" s="91" t="s">
        <v>7425</v>
      </c>
      <c r="I2583" s="91" t="str">
        <f>+IFERROR(VLOOKUP($H2583,'[2]NHÂN VIÊN'!$B:$C,2,0),"")</f>
        <v>Trần Cao Hoàng Tâm</v>
      </c>
      <c r="J2583" s="91" t="str">
        <f t="shared" si="44"/>
        <v>WI</v>
      </c>
      <c r="K2583" s="91" t="s">
        <v>625</v>
      </c>
      <c r="L2583" s="91" t="s">
        <v>15295</v>
      </c>
      <c r="M2583" s="91" t="str">
        <f>+IFERROR(VLOOKUP($K2583,'[2]NHÂN VIÊN'!$H:$I,2,0),"")</f>
        <v>Trương Quang Thanh</v>
      </c>
      <c r="N2583" s="92" t="s">
        <v>1837</v>
      </c>
      <c r="O2583" s="82"/>
    </row>
    <row r="2584" spans="1:15" hidden="1" x14ac:dyDescent="0.25">
      <c r="A2584" s="90" t="s">
        <v>16819</v>
      </c>
      <c r="B2584" s="89" t="s">
        <v>16818</v>
      </c>
      <c r="C2584" s="90" t="s">
        <v>16820</v>
      </c>
      <c r="D2584" s="90" t="s">
        <v>16821</v>
      </c>
      <c r="E2584" s="90" t="s">
        <v>6079</v>
      </c>
      <c r="F2584" s="90" t="s">
        <v>7430</v>
      </c>
      <c r="G2584" s="90" t="s">
        <v>7402</v>
      </c>
      <c r="H2584" s="91" t="s">
        <v>7411</v>
      </c>
      <c r="I2584" s="91" t="str">
        <f>+IFERROR(VLOOKUP($H2584,'[2]NHÂN VIÊN'!$B:$C,2,0),"")</f>
        <v>Nguyễn Văn Vinh</v>
      </c>
      <c r="J2584" s="91" t="str">
        <f t="shared" si="44"/>
        <v>WI</v>
      </c>
      <c r="K2584" s="91" t="s">
        <v>625</v>
      </c>
      <c r="L2584" s="91" t="s">
        <v>15275</v>
      </c>
      <c r="M2584" s="91" t="str">
        <f>+IFERROR(VLOOKUP($K2584,'[2]NHÂN VIÊN'!$H:$I,2,0),"")</f>
        <v>Trương Quang Thanh</v>
      </c>
      <c r="N2584" s="92" t="s">
        <v>1837</v>
      </c>
      <c r="O2584" s="82"/>
    </row>
    <row r="2585" spans="1:15" hidden="1" x14ac:dyDescent="0.25">
      <c r="A2585" s="90" t="s">
        <v>7307</v>
      </c>
      <c r="B2585" s="89" t="s">
        <v>16822</v>
      </c>
      <c r="C2585" s="90" t="s">
        <v>16823</v>
      </c>
      <c r="D2585" s="90" t="s">
        <v>16824</v>
      </c>
      <c r="E2585" s="90" t="s">
        <v>6079</v>
      </c>
      <c r="F2585" s="90" t="s">
        <v>7513</v>
      </c>
      <c r="G2585" s="90" t="s">
        <v>7402</v>
      </c>
      <c r="H2585" s="91" t="s">
        <v>7418</v>
      </c>
      <c r="I2585" s="91" t="str">
        <f>+IFERROR(VLOOKUP($H2585,'[2]NHÂN VIÊN'!$B:$C,2,0),"")</f>
        <v>Trần Hạo Nhị</v>
      </c>
      <c r="J2585" s="91" t="str">
        <f t="shared" si="44"/>
        <v>WI</v>
      </c>
      <c r="K2585" s="91" t="s">
        <v>625</v>
      </c>
      <c r="L2585" s="91" t="s">
        <v>15275</v>
      </c>
      <c r="M2585" s="91" t="str">
        <f>+IFERROR(VLOOKUP($K2585,'[2]NHÂN VIÊN'!$H:$I,2,0),"")</f>
        <v>Trương Quang Thanh</v>
      </c>
      <c r="N2585" s="92" t="s">
        <v>1837</v>
      </c>
      <c r="O2585" s="82"/>
    </row>
    <row r="2586" spans="1:15" hidden="1" x14ac:dyDescent="0.25">
      <c r="A2586" s="90" t="s">
        <v>7241</v>
      </c>
      <c r="B2586" s="89" t="s">
        <v>16825</v>
      </c>
      <c r="C2586" s="90" t="s">
        <v>16826</v>
      </c>
      <c r="D2586" s="90" t="s">
        <v>16827</v>
      </c>
      <c r="E2586" s="90" t="s">
        <v>6079</v>
      </c>
      <c r="F2586" s="90" t="s">
        <v>7401</v>
      </c>
      <c r="G2586" s="90" t="s">
        <v>7402</v>
      </c>
      <c r="H2586" s="91" t="s">
        <v>7403</v>
      </c>
      <c r="I2586" s="91" t="str">
        <f>+IFERROR(VLOOKUP($H2586,'[2]NHÂN VIÊN'!$B:$C,2,0),"")</f>
        <v>Hứa Thị Ngọc Thơ</v>
      </c>
      <c r="J2586" s="91" t="str">
        <f t="shared" si="44"/>
        <v>WI</v>
      </c>
      <c r="K2586" s="91" t="s">
        <v>625</v>
      </c>
      <c r="L2586" s="91" t="s">
        <v>15275</v>
      </c>
      <c r="M2586" s="91" t="str">
        <f>+IFERROR(VLOOKUP($K2586,'[2]NHÂN VIÊN'!$H:$I,2,0),"")</f>
        <v>Trương Quang Thanh</v>
      </c>
      <c r="N2586" s="92" t="s">
        <v>1837</v>
      </c>
      <c r="O2586" s="82"/>
    </row>
    <row r="2587" spans="1:15" hidden="1" x14ac:dyDescent="0.25">
      <c r="A2587" s="90" t="s">
        <v>16828</v>
      </c>
      <c r="B2587" s="89" t="s">
        <v>15121</v>
      </c>
      <c r="C2587" s="90" t="s">
        <v>16829</v>
      </c>
      <c r="D2587" s="90" t="s">
        <v>16830</v>
      </c>
      <c r="E2587" s="90" t="s">
        <v>6079</v>
      </c>
      <c r="F2587" s="90" t="s">
        <v>7523</v>
      </c>
      <c r="G2587" s="90" t="s">
        <v>7523</v>
      </c>
      <c r="H2587" s="91" t="s">
        <v>7425</v>
      </c>
      <c r="I2587" s="91" t="str">
        <f>+IFERROR(VLOOKUP($H2587,'[2]NHÂN VIÊN'!$B:$C,2,0),"")</f>
        <v>Trần Cao Hoàng Tâm</v>
      </c>
      <c r="J2587" s="91" t="str">
        <f t="shared" si="44"/>
        <v>WI</v>
      </c>
      <c r="K2587" s="91" t="s">
        <v>625</v>
      </c>
      <c r="L2587" s="91" t="s">
        <v>15275</v>
      </c>
      <c r="M2587" s="91" t="str">
        <f>+IFERROR(VLOOKUP($K2587,'[2]NHÂN VIÊN'!$H:$I,2,0),"")</f>
        <v>Trương Quang Thanh</v>
      </c>
      <c r="N2587" s="92" t="s">
        <v>1837</v>
      </c>
      <c r="O2587" s="82"/>
    </row>
    <row r="2588" spans="1:15" hidden="1" x14ac:dyDescent="0.25">
      <c r="A2588" s="90" t="s">
        <v>16832</v>
      </c>
      <c r="B2588" s="89" t="s">
        <v>16831</v>
      </c>
      <c r="C2588" s="90" t="s">
        <v>16833</v>
      </c>
      <c r="D2588" s="90" t="s">
        <v>16834</v>
      </c>
      <c r="E2588" s="90" t="s">
        <v>6079</v>
      </c>
      <c r="F2588" s="90" t="s">
        <v>9474</v>
      </c>
      <c r="G2588" s="90" t="s">
        <v>7402</v>
      </c>
      <c r="H2588" s="91" t="s">
        <v>7411</v>
      </c>
      <c r="I2588" s="91" t="str">
        <f>+IFERROR(VLOOKUP($H2588,'[2]NHÂN VIÊN'!$B:$C,2,0),"")</f>
        <v>Nguyễn Văn Vinh</v>
      </c>
      <c r="J2588" s="91" t="str">
        <f t="shared" si="44"/>
        <v>WI</v>
      </c>
      <c r="K2588" s="91" t="s">
        <v>625</v>
      </c>
      <c r="L2588" s="91" t="s">
        <v>15295</v>
      </c>
      <c r="M2588" s="91" t="str">
        <f>+IFERROR(VLOOKUP($K2588,'[2]NHÂN VIÊN'!$H:$I,2,0),"")</f>
        <v>Trương Quang Thanh</v>
      </c>
      <c r="N2588" s="92" t="s">
        <v>1837</v>
      </c>
      <c r="O2588" s="82"/>
    </row>
    <row r="2589" spans="1:15" hidden="1" x14ac:dyDescent="0.25">
      <c r="A2589" s="90" t="s">
        <v>16836</v>
      </c>
      <c r="B2589" s="89" t="s">
        <v>16835</v>
      </c>
      <c r="C2589" s="90" t="s">
        <v>16837</v>
      </c>
      <c r="D2589" s="90" t="s">
        <v>16838</v>
      </c>
      <c r="E2589" s="90" t="s">
        <v>6079</v>
      </c>
      <c r="F2589" s="90" t="s">
        <v>7401</v>
      </c>
      <c r="G2589" s="90" t="s">
        <v>7402</v>
      </c>
      <c r="H2589" s="91" t="s">
        <v>7403</v>
      </c>
      <c r="I2589" s="91" t="str">
        <f>+IFERROR(VLOOKUP($H2589,'[2]NHÂN VIÊN'!$B:$C,2,0),"")</f>
        <v>Hứa Thị Ngọc Thơ</v>
      </c>
      <c r="J2589" s="91" t="str">
        <f t="shared" si="44"/>
        <v>WI</v>
      </c>
      <c r="K2589" s="91" t="s">
        <v>625</v>
      </c>
      <c r="L2589" s="91" t="s">
        <v>15295</v>
      </c>
      <c r="M2589" s="91" t="str">
        <f>+IFERROR(VLOOKUP($K2589,'[2]NHÂN VIÊN'!$H:$I,2,0),"")</f>
        <v>Trương Quang Thanh</v>
      </c>
      <c r="N2589" s="92" t="s">
        <v>1837</v>
      </c>
      <c r="O2589" s="82"/>
    </row>
    <row r="2590" spans="1:15" hidden="1" x14ac:dyDescent="0.25">
      <c r="A2590" s="90" t="s">
        <v>16840</v>
      </c>
      <c r="B2590" s="89" t="s">
        <v>16839</v>
      </c>
      <c r="C2590" s="90" t="s">
        <v>16841</v>
      </c>
      <c r="D2590" s="90" t="s">
        <v>16842</v>
      </c>
      <c r="E2590" s="90" t="s">
        <v>6079</v>
      </c>
      <c r="F2590" s="90" t="s">
        <v>7519</v>
      </c>
      <c r="G2590" s="90" t="s">
        <v>7402</v>
      </c>
      <c r="H2590" s="91" t="s">
        <v>7418</v>
      </c>
      <c r="I2590" s="91" t="str">
        <f>+IFERROR(VLOOKUP($H2590,'[2]NHÂN VIÊN'!$B:$C,2,0),"")</f>
        <v>Trần Hạo Nhị</v>
      </c>
      <c r="J2590" s="91" t="str">
        <f t="shared" si="44"/>
        <v>WI</v>
      </c>
      <c r="K2590" s="91" t="s">
        <v>625</v>
      </c>
      <c r="L2590" s="91" t="s">
        <v>15275</v>
      </c>
      <c r="M2590" s="91" t="str">
        <f>+IFERROR(VLOOKUP($K2590,'[2]NHÂN VIÊN'!$H:$I,2,0),"")</f>
        <v>Trương Quang Thanh</v>
      </c>
      <c r="N2590" s="92" t="s">
        <v>1837</v>
      </c>
      <c r="O2590" s="82"/>
    </row>
    <row r="2591" spans="1:15" hidden="1" x14ac:dyDescent="0.25">
      <c r="A2591" s="90" t="s">
        <v>16844</v>
      </c>
      <c r="B2591" s="89" t="s">
        <v>16843</v>
      </c>
      <c r="C2591" s="90" t="s">
        <v>16845</v>
      </c>
      <c r="D2591" s="90" t="s">
        <v>16846</v>
      </c>
      <c r="E2591" s="90" t="s">
        <v>6079</v>
      </c>
      <c r="F2591" s="90" t="s">
        <v>7519</v>
      </c>
      <c r="G2591" s="90" t="s">
        <v>7402</v>
      </c>
      <c r="H2591" s="91" t="s">
        <v>7418</v>
      </c>
      <c r="I2591" s="91" t="str">
        <f>+IFERROR(VLOOKUP($H2591,'[2]NHÂN VIÊN'!$B:$C,2,0),"")</f>
        <v>Trần Hạo Nhị</v>
      </c>
      <c r="J2591" s="91" t="str">
        <f t="shared" si="44"/>
        <v>WI</v>
      </c>
      <c r="K2591" s="91" t="s">
        <v>625</v>
      </c>
      <c r="L2591" s="91" t="s">
        <v>15275</v>
      </c>
      <c r="M2591" s="91" t="str">
        <f>+IFERROR(VLOOKUP($K2591,'[2]NHÂN VIÊN'!$H:$I,2,0),"")</f>
        <v>Trương Quang Thanh</v>
      </c>
      <c r="N2591" s="92" t="s">
        <v>1837</v>
      </c>
      <c r="O2591" s="82"/>
    </row>
    <row r="2592" spans="1:15" hidden="1" x14ac:dyDescent="0.25">
      <c r="A2592" s="90" t="s">
        <v>16848</v>
      </c>
      <c r="B2592" s="89" t="s">
        <v>16847</v>
      </c>
      <c r="C2592" s="90" t="s">
        <v>16849</v>
      </c>
      <c r="D2592" s="90" t="s">
        <v>16850</v>
      </c>
      <c r="E2592" s="90" t="s">
        <v>6079</v>
      </c>
      <c r="F2592" s="90" t="s">
        <v>7903</v>
      </c>
      <c r="G2592" s="90" t="s">
        <v>7402</v>
      </c>
      <c r="H2592" s="91" t="s">
        <v>7436</v>
      </c>
      <c r="I2592" s="91" t="str">
        <f>+IFERROR(VLOOKUP($H2592,'[2]NHÂN VIÊN'!$B:$C,2,0),"")</f>
        <v>Nguyễn Quốc Thái</v>
      </c>
      <c r="J2592" s="91" t="str">
        <f t="shared" si="44"/>
        <v>WI</v>
      </c>
      <c r="K2592" s="91" t="s">
        <v>625</v>
      </c>
      <c r="L2592" s="91" t="s">
        <v>15275</v>
      </c>
      <c r="M2592" s="91" t="str">
        <f>+IFERROR(VLOOKUP($K2592,'[2]NHÂN VIÊN'!$H:$I,2,0),"")</f>
        <v>Trương Quang Thanh</v>
      </c>
      <c r="N2592" s="92" t="s">
        <v>1837</v>
      </c>
      <c r="O2592" s="82"/>
    </row>
    <row r="2593" spans="1:15" hidden="1" x14ac:dyDescent="0.25">
      <c r="A2593" s="90" t="s">
        <v>7308</v>
      </c>
      <c r="B2593" s="89" t="s">
        <v>16851</v>
      </c>
      <c r="C2593" s="90" t="s">
        <v>16852</v>
      </c>
      <c r="D2593" s="90" t="s">
        <v>16853</v>
      </c>
      <c r="E2593" s="90" t="s">
        <v>6079</v>
      </c>
      <c r="F2593" s="90" t="s">
        <v>7513</v>
      </c>
      <c r="G2593" s="90" t="s">
        <v>7402</v>
      </c>
      <c r="H2593" s="91" t="s">
        <v>7418</v>
      </c>
      <c r="I2593" s="91" t="str">
        <f>+IFERROR(VLOOKUP($H2593,'[2]NHÂN VIÊN'!$B:$C,2,0),"")</f>
        <v>Trần Hạo Nhị</v>
      </c>
      <c r="J2593" s="91" t="str">
        <f t="shared" si="44"/>
        <v>WI</v>
      </c>
      <c r="K2593" s="91" t="s">
        <v>625</v>
      </c>
      <c r="L2593" s="91" t="s">
        <v>15275</v>
      </c>
      <c r="M2593" s="91" t="str">
        <f>+IFERROR(VLOOKUP($K2593,'[2]NHÂN VIÊN'!$H:$I,2,0),"")</f>
        <v>Trương Quang Thanh</v>
      </c>
      <c r="N2593" s="92" t="s">
        <v>1837</v>
      </c>
      <c r="O2593" s="82"/>
    </row>
    <row r="2594" spans="1:15" hidden="1" x14ac:dyDescent="0.25">
      <c r="A2594" s="90" t="s">
        <v>16855</v>
      </c>
      <c r="B2594" s="89" t="s">
        <v>16854</v>
      </c>
      <c r="C2594" s="90" t="s">
        <v>16856</v>
      </c>
      <c r="D2594" s="90" t="s">
        <v>16857</v>
      </c>
      <c r="E2594" s="90" t="s">
        <v>6079</v>
      </c>
      <c r="F2594" s="90" t="s">
        <v>7490</v>
      </c>
      <c r="G2594" s="90" t="s">
        <v>7402</v>
      </c>
      <c r="H2594" s="91" t="s">
        <v>7418</v>
      </c>
      <c r="I2594" s="91" t="str">
        <f>+IFERROR(VLOOKUP($H2594,'[2]NHÂN VIÊN'!$B:$C,2,0),"")</f>
        <v>Trần Hạo Nhị</v>
      </c>
      <c r="J2594" s="91" t="str">
        <f t="shared" si="44"/>
        <v>WI</v>
      </c>
      <c r="K2594" s="91" t="s">
        <v>625</v>
      </c>
      <c r="L2594" s="91" t="s">
        <v>15275</v>
      </c>
      <c r="M2594" s="91" t="str">
        <f>+IFERROR(VLOOKUP($K2594,'[2]NHÂN VIÊN'!$H:$I,2,0),"")</f>
        <v>Trương Quang Thanh</v>
      </c>
      <c r="N2594" s="92" t="s">
        <v>1837</v>
      </c>
      <c r="O2594" s="82"/>
    </row>
    <row r="2595" spans="1:15" hidden="1" x14ac:dyDescent="0.25">
      <c r="A2595" s="90" t="s">
        <v>16859</v>
      </c>
      <c r="B2595" s="89" t="s">
        <v>16858</v>
      </c>
      <c r="C2595" s="90" t="s">
        <v>16860</v>
      </c>
      <c r="D2595" s="90" t="s">
        <v>16861</v>
      </c>
      <c r="E2595" s="90" t="s">
        <v>6079</v>
      </c>
      <c r="F2595" s="90" t="s">
        <v>7527</v>
      </c>
      <c r="G2595" s="90" t="s">
        <v>7402</v>
      </c>
      <c r="H2595" s="91" t="s">
        <v>7411</v>
      </c>
      <c r="I2595" s="91" t="str">
        <f>+IFERROR(VLOOKUP($H2595,'[2]NHÂN VIÊN'!$B:$C,2,0),"")</f>
        <v>Nguyễn Văn Vinh</v>
      </c>
      <c r="J2595" s="91" t="str">
        <f t="shared" si="44"/>
        <v>WI</v>
      </c>
      <c r="K2595" s="91" t="s">
        <v>625</v>
      </c>
      <c r="L2595" s="91" t="s">
        <v>15275</v>
      </c>
      <c r="M2595" s="91" t="str">
        <f>+IFERROR(VLOOKUP($K2595,'[2]NHÂN VIÊN'!$H:$I,2,0),"")</f>
        <v>Trương Quang Thanh</v>
      </c>
      <c r="N2595" s="92" t="s">
        <v>1837</v>
      </c>
      <c r="O2595" s="82"/>
    </row>
    <row r="2596" spans="1:15" hidden="1" x14ac:dyDescent="0.25">
      <c r="A2596" s="90" t="s">
        <v>16863</v>
      </c>
      <c r="B2596" s="89" t="s">
        <v>16862</v>
      </c>
      <c r="C2596" s="90" t="s">
        <v>16864</v>
      </c>
      <c r="D2596" s="90" t="s">
        <v>16865</v>
      </c>
      <c r="E2596" s="90" t="s">
        <v>6079</v>
      </c>
      <c r="F2596" s="90" t="s">
        <v>7490</v>
      </c>
      <c r="G2596" s="90" t="s">
        <v>7402</v>
      </c>
      <c r="H2596" s="91" t="s">
        <v>7418</v>
      </c>
      <c r="I2596" s="91" t="str">
        <f>+IFERROR(VLOOKUP($H2596,'[2]NHÂN VIÊN'!$B:$C,2,0),"")</f>
        <v>Trần Hạo Nhị</v>
      </c>
      <c r="J2596" s="91" t="str">
        <f t="shared" si="44"/>
        <v>WI</v>
      </c>
      <c r="K2596" s="91" t="s">
        <v>625</v>
      </c>
      <c r="L2596" s="91" t="s">
        <v>15295</v>
      </c>
      <c r="M2596" s="91" t="str">
        <f>+IFERROR(VLOOKUP($K2596,'[2]NHÂN VIÊN'!$H:$I,2,0),"")</f>
        <v>Trương Quang Thanh</v>
      </c>
      <c r="N2596" s="92" t="s">
        <v>1837</v>
      </c>
      <c r="O2596" s="82"/>
    </row>
    <row r="2597" spans="1:15" hidden="1" x14ac:dyDescent="0.25">
      <c r="A2597" s="90" t="s">
        <v>16867</v>
      </c>
      <c r="B2597" s="89" t="s">
        <v>16866</v>
      </c>
      <c r="C2597" s="90" t="s">
        <v>16868</v>
      </c>
      <c r="D2597" s="90" t="s">
        <v>16869</v>
      </c>
      <c r="E2597" s="90" t="s">
        <v>6079</v>
      </c>
      <c r="F2597" s="90" t="s">
        <v>7435</v>
      </c>
      <c r="G2597" s="90" t="s">
        <v>7402</v>
      </c>
      <c r="H2597" s="91" t="s">
        <v>7436</v>
      </c>
      <c r="I2597" s="91" t="str">
        <f>+IFERROR(VLOOKUP($H2597,'[2]NHÂN VIÊN'!$B:$C,2,0),"")</f>
        <v>Nguyễn Quốc Thái</v>
      </c>
      <c r="J2597" s="91" t="str">
        <f t="shared" si="44"/>
        <v>WI</v>
      </c>
      <c r="K2597" s="91" t="s">
        <v>625</v>
      </c>
      <c r="L2597" s="91" t="s">
        <v>15295</v>
      </c>
      <c r="M2597" s="91" t="str">
        <f>+IFERROR(VLOOKUP($K2597,'[2]NHÂN VIÊN'!$H:$I,2,0),"")</f>
        <v>Trương Quang Thanh</v>
      </c>
      <c r="N2597" s="92" t="s">
        <v>1837</v>
      </c>
      <c r="O2597" s="82"/>
    </row>
    <row r="2598" spans="1:15" hidden="1" x14ac:dyDescent="0.25">
      <c r="A2598" s="90" t="s">
        <v>16871</v>
      </c>
      <c r="B2598" s="89" t="s">
        <v>16870</v>
      </c>
      <c r="C2598" s="90" t="s">
        <v>16872</v>
      </c>
      <c r="D2598" s="90" t="s">
        <v>16873</v>
      </c>
      <c r="E2598" s="90" t="s">
        <v>6079</v>
      </c>
      <c r="F2598" s="90" t="s">
        <v>8059</v>
      </c>
      <c r="G2598" s="90" t="s">
        <v>7402</v>
      </c>
      <c r="H2598" s="91" t="s">
        <v>7436</v>
      </c>
      <c r="I2598" s="91" t="str">
        <f>+IFERROR(VLOOKUP($H2598,'[2]NHÂN VIÊN'!$B:$C,2,0),"")</f>
        <v>Nguyễn Quốc Thái</v>
      </c>
      <c r="J2598" s="91" t="str">
        <f t="shared" si="44"/>
        <v>WI</v>
      </c>
      <c r="K2598" s="91" t="s">
        <v>625</v>
      </c>
      <c r="L2598" s="91" t="s">
        <v>15295</v>
      </c>
      <c r="M2598" s="91" t="str">
        <f>+IFERROR(VLOOKUP($K2598,'[2]NHÂN VIÊN'!$H:$I,2,0),"")</f>
        <v>Trương Quang Thanh</v>
      </c>
      <c r="N2598" s="92" t="s">
        <v>1837</v>
      </c>
      <c r="O2598" s="82"/>
    </row>
    <row r="2599" spans="1:15" hidden="1" x14ac:dyDescent="0.25">
      <c r="A2599" s="90" t="s">
        <v>7242</v>
      </c>
      <c r="B2599" s="89" t="s">
        <v>16874</v>
      </c>
      <c r="C2599" s="90" t="s">
        <v>16875</v>
      </c>
      <c r="D2599" s="90" t="s">
        <v>16876</v>
      </c>
      <c r="E2599" s="90" t="s">
        <v>6079</v>
      </c>
      <c r="F2599" s="90" t="s">
        <v>7401</v>
      </c>
      <c r="G2599" s="90" t="s">
        <v>7402</v>
      </c>
      <c r="H2599" s="91" t="s">
        <v>7403</v>
      </c>
      <c r="I2599" s="91" t="str">
        <f>+IFERROR(VLOOKUP($H2599,'[2]NHÂN VIÊN'!$B:$C,2,0),"")</f>
        <v>Hứa Thị Ngọc Thơ</v>
      </c>
      <c r="J2599" s="91" t="str">
        <f t="shared" si="44"/>
        <v>WI</v>
      </c>
      <c r="K2599" s="91" t="s">
        <v>625</v>
      </c>
      <c r="L2599" s="91" t="s">
        <v>15275</v>
      </c>
      <c r="M2599" s="91" t="str">
        <f>+IFERROR(VLOOKUP($K2599,'[2]NHÂN VIÊN'!$H:$I,2,0),"")</f>
        <v>Trương Quang Thanh</v>
      </c>
      <c r="N2599" s="92" t="s">
        <v>1837</v>
      </c>
      <c r="O2599" s="82"/>
    </row>
    <row r="2600" spans="1:15" hidden="1" x14ac:dyDescent="0.25">
      <c r="A2600" s="90" t="s">
        <v>16878</v>
      </c>
      <c r="B2600" s="89" t="s">
        <v>16877</v>
      </c>
      <c r="C2600" s="90" t="s">
        <v>16879</v>
      </c>
      <c r="D2600" s="90" t="s">
        <v>16880</v>
      </c>
      <c r="E2600" s="90" t="s">
        <v>6079</v>
      </c>
      <c r="F2600" s="90" t="s">
        <v>7527</v>
      </c>
      <c r="G2600" s="90" t="s">
        <v>7402</v>
      </c>
      <c r="H2600" s="91" t="s">
        <v>7411</v>
      </c>
      <c r="I2600" s="91" t="str">
        <f>+IFERROR(VLOOKUP($H2600,'[2]NHÂN VIÊN'!$B:$C,2,0),"")</f>
        <v>Nguyễn Văn Vinh</v>
      </c>
      <c r="J2600" s="91" t="str">
        <f t="shared" si="44"/>
        <v>WI</v>
      </c>
      <c r="K2600" s="91" t="s">
        <v>625</v>
      </c>
      <c r="L2600" s="91" t="s">
        <v>15295</v>
      </c>
      <c r="M2600" s="91" t="str">
        <f>+IFERROR(VLOOKUP($K2600,'[2]NHÂN VIÊN'!$H:$I,2,0),"")</f>
        <v>Trương Quang Thanh</v>
      </c>
      <c r="N2600" s="92" t="s">
        <v>1837</v>
      </c>
      <c r="O2600" s="82"/>
    </row>
    <row r="2601" spans="1:15" hidden="1" x14ac:dyDescent="0.25">
      <c r="A2601" s="90" t="s">
        <v>16882</v>
      </c>
      <c r="B2601" s="89" t="s">
        <v>16881</v>
      </c>
      <c r="C2601" s="90" t="s">
        <v>16883</v>
      </c>
      <c r="D2601" s="90" t="s">
        <v>16884</v>
      </c>
      <c r="E2601" s="90" t="s">
        <v>6079</v>
      </c>
      <c r="F2601" s="90" t="s">
        <v>7417</v>
      </c>
      <c r="G2601" s="90" t="s">
        <v>7402</v>
      </c>
      <c r="H2601" s="91" t="s">
        <v>7418</v>
      </c>
      <c r="I2601" s="91" t="str">
        <f>+IFERROR(VLOOKUP($H2601,'[2]NHÂN VIÊN'!$B:$C,2,0),"")</f>
        <v>Trần Hạo Nhị</v>
      </c>
      <c r="J2601" s="91" t="str">
        <f t="shared" si="44"/>
        <v>WI</v>
      </c>
      <c r="K2601" s="91" t="s">
        <v>625</v>
      </c>
      <c r="L2601" s="91" t="s">
        <v>15275</v>
      </c>
      <c r="M2601" s="91" t="str">
        <f>+IFERROR(VLOOKUP($K2601,'[2]NHÂN VIÊN'!$H:$I,2,0),"")</f>
        <v>Trương Quang Thanh</v>
      </c>
      <c r="N2601" s="92" t="s">
        <v>1837</v>
      </c>
      <c r="O2601" s="82"/>
    </row>
    <row r="2602" spans="1:15" hidden="1" x14ac:dyDescent="0.25">
      <c r="A2602" s="90" t="s">
        <v>16886</v>
      </c>
      <c r="B2602" s="89" t="s">
        <v>16885</v>
      </c>
      <c r="C2602" s="90" t="s">
        <v>16887</v>
      </c>
      <c r="D2602" s="90" t="s">
        <v>16888</v>
      </c>
      <c r="E2602" s="90" t="s">
        <v>6079</v>
      </c>
      <c r="F2602" s="90" t="s">
        <v>7401</v>
      </c>
      <c r="G2602" s="90" t="s">
        <v>7402</v>
      </c>
      <c r="H2602" s="91" t="s">
        <v>7403</v>
      </c>
      <c r="I2602" s="91" t="str">
        <f>+IFERROR(VLOOKUP($H2602,'[2]NHÂN VIÊN'!$B:$C,2,0),"")</f>
        <v>Hứa Thị Ngọc Thơ</v>
      </c>
      <c r="J2602" s="91" t="str">
        <f t="shared" si="44"/>
        <v>WI</v>
      </c>
      <c r="K2602" s="91" t="s">
        <v>625</v>
      </c>
      <c r="L2602" s="91" t="s">
        <v>15275</v>
      </c>
      <c r="M2602" s="91" t="str">
        <f>+IFERROR(VLOOKUP($K2602,'[2]NHÂN VIÊN'!$H:$I,2,0),"")</f>
        <v>Trương Quang Thanh</v>
      </c>
      <c r="N2602" s="92" t="s">
        <v>1837</v>
      </c>
      <c r="O2602" s="82"/>
    </row>
    <row r="2603" spans="1:15" hidden="1" x14ac:dyDescent="0.25">
      <c r="A2603" s="90" t="s">
        <v>16890</v>
      </c>
      <c r="B2603" s="89" t="s">
        <v>16889</v>
      </c>
      <c r="C2603" s="90" t="s">
        <v>16891</v>
      </c>
      <c r="D2603" s="90" t="s">
        <v>16892</v>
      </c>
      <c r="E2603" s="90" t="s">
        <v>6079</v>
      </c>
      <c r="F2603" s="90" t="s">
        <v>7472</v>
      </c>
      <c r="G2603" s="90" t="s">
        <v>7402</v>
      </c>
      <c r="H2603" s="91" t="s">
        <v>7436</v>
      </c>
      <c r="I2603" s="91" t="str">
        <f>+IFERROR(VLOOKUP($H2603,'[2]NHÂN VIÊN'!$B:$C,2,0),"")</f>
        <v>Nguyễn Quốc Thái</v>
      </c>
      <c r="J2603" s="91" t="str">
        <f t="shared" si="44"/>
        <v>WI</v>
      </c>
      <c r="K2603" s="91" t="s">
        <v>625</v>
      </c>
      <c r="L2603" s="91" t="s">
        <v>15275</v>
      </c>
      <c r="M2603" s="91" t="str">
        <f>+IFERROR(VLOOKUP($K2603,'[2]NHÂN VIÊN'!$H:$I,2,0),"")</f>
        <v>Trương Quang Thanh</v>
      </c>
      <c r="N2603" s="92" t="s">
        <v>1837</v>
      </c>
      <c r="O2603" s="82"/>
    </row>
    <row r="2604" spans="1:15" hidden="1" x14ac:dyDescent="0.25">
      <c r="A2604" s="90" t="s">
        <v>16894</v>
      </c>
      <c r="B2604" s="89" t="s">
        <v>16893</v>
      </c>
      <c r="C2604" s="90" t="s">
        <v>16895</v>
      </c>
      <c r="D2604" s="90" t="s">
        <v>16896</v>
      </c>
      <c r="E2604" s="90" t="s">
        <v>6079</v>
      </c>
      <c r="F2604" s="90" t="s">
        <v>7410</v>
      </c>
      <c r="G2604" s="90" t="s">
        <v>7402</v>
      </c>
      <c r="H2604" s="91" t="s">
        <v>7411</v>
      </c>
      <c r="I2604" s="91" t="str">
        <f>+IFERROR(VLOOKUP($H2604,'[2]NHÂN VIÊN'!$B:$C,2,0),"")</f>
        <v>Nguyễn Văn Vinh</v>
      </c>
      <c r="J2604" s="91" t="str">
        <f t="shared" si="44"/>
        <v>WI</v>
      </c>
      <c r="K2604" s="91" t="s">
        <v>625</v>
      </c>
      <c r="L2604" s="91" t="s">
        <v>15275</v>
      </c>
      <c r="M2604" s="91" t="str">
        <f>+IFERROR(VLOOKUP($K2604,'[2]NHÂN VIÊN'!$H:$I,2,0),"")</f>
        <v>Trương Quang Thanh</v>
      </c>
      <c r="N2604" s="92" t="s">
        <v>1837</v>
      </c>
      <c r="O2604" s="82"/>
    </row>
    <row r="2605" spans="1:15" hidden="1" x14ac:dyDescent="0.25">
      <c r="A2605" s="90" t="s">
        <v>16898</v>
      </c>
      <c r="B2605" s="89" t="s">
        <v>16897</v>
      </c>
      <c r="C2605" s="90" t="s">
        <v>16899</v>
      </c>
      <c r="D2605" s="90" t="s">
        <v>16900</v>
      </c>
      <c r="E2605" s="90" t="s">
        <v>6079</v>
      </c>
      <c r="F2605" s="90" t="s">
        <v>9474</v>
      </c>
      <c r="G2605" s="90" t="s">
        <v>7402</v>
      </c>
      <c r="H2605" s="91" t="s">
        <v>7411</v>
      </c>
      <c r="I2605" s="91" t="str">
        <f>+IFERROR(VLOOKUP($H2605,'[2]NHÂN VIÊN'!$B:$C,2,0),"")</f>
        <v>Nguyễn Văn Vinh</v>
      </c>
      <c r="J2605" s="91" t="str">
        <f t="shared" si="44"/>
        <v>WI</v>
      </c>
      <c r="K2605" s="91" t="s">
        <v>625</v>
      </c>
      <c r="L2605" s="91" t="s">
        <v>15275</v>
      </c>
      <c r="M2605" s="91" t="str">
        <f>+IFERROR(VLOOKUP($K2605,'[2]NHÂN VIÊN'!$H:$I,2,0),"")</f>
        <v>Trương Quang Thanh</v>
      </c>
      <c r="N2605" s="92" t="s">
        <v>1837</v>
      </c>
      <c r="O2605" s="82"/>
    </row>
    <row r="2606" spans="1:15" hidden="1" x14ac:dyDescent="0.25">
      <c r="A2606" s="90" t="s">
        <v>7230</v>
      </c>
      <c r="B2606" s="89" t="s">
        <v>16901</v>
      </c>
      <c r="C2606" s="90" t="s">
        <v>16902</v>
      </c>
      <c r="D2606" s="90" t="s">
        <v>16903</v>
      </c>
      <c r="E2606" s="90" t="s">
        <v>6079</v>
      </c>
      <c r="F2606" s="90" t="s">
        <v>7401</v>
      </c>
      <c r="G2606" s="90" t="s">
        <v>7402</v>
      </c>
      <c r="H2606" s="91" t="s">
        <v>7403</v>
      </c>
      <c r="I2606" s="91" t="str">
        <f>+IFERROR(VLOOKUP($H2606,'[2]NHÂN VIÊN'!$B:$C,2,0),"")</f>
        <v>Hứa Thị Ngọc Thơ</v>
      </c>
      <c r="J2606" s="91" t="str">
        <f t="shared" si="44"/>
        <v>WI</v>
      </c>
      <c r="K2606" s="91" t="s">
        <v>625</v>
      </c>
      <c r="L2606" s="91" t="s">
        <v>15275</v>
      </c>
      <c r="M2606" s="91" t="str">
        <f>+IFERROR(VLOOKUP($K2606,'[2]NHÂN VIÊN'!$H:$I,2,0),"")</f>
        <v>Trương Quang Thanh</v>
      </c>
      <c r="N2606" s="92" t="s">
        <v>1837</v>
      </c>
      <c r="O2606" s="82"/>
    </row>
    <row r="2607" spans="1:15" hidden="1" x14ac:dyDescent="0.25">
      <c r="A2607" s="90" t="s">
        <v>16905</v>
      </c>
      <c r="B2607" s="89" t="s">
        <v>16904</v>
      </c>
      <c r="C2607" s="90" t="s">
        <v>16906</v>
      </c>
      <c r="D2607" s="90" t="s">
        <v>16907</v>
      </c>
      <c r="E2607" s="90" t="s">
        <v>6079</v>
      </c>
      <c r="F2607" s="90" t="s">
        <v>7903</v>
      </c>
      <c r="G2607" s="90" t="s">
        <v>7402</v>
      </c>
      <c r="H2607" s="91" t="s">
        <v>7436</v>
      </c>
      <c r="I2607" s="91" t="str">
        <f>+IFERROR(VLOOKUP($H2607,'[2]NHÂN VIÊN'!$B:$C,2,0),"")</f>
        <v>Nguyễn Quốc Thái</v>
      </c>
      <c r="J2607" s="91" t="str">
        <f t="shared" si="44"/>
        <v>WI</v>
      </c>
      <c r="K2607" s="91" t="s">
        <v>625</v>
      </c>
      <c r="L2607" s="91" t="s">
        <v>15275</v>
      </c>
      <c r="M2607" s="91" t="str">
        <f>+IFERROR(VLOOKUP($K2607,'[2]NHÂN VIÊN'!$H:$I,2,0),"")</f>
        <v>Trương Quang Thanh</v>
      </c>
      <c r="N2607" s="92" t="s">
        <v>1837</v>
      </c>
      <c r="O2607" s="82"/>
    </row>
    <row r="2608" spans="1:15" hidden="1" x14ac:dyDescent="0.25">
      <c r="A2608" s="90" t="s">
        <v>16908</v>
      </c>
      <c r="B2608" s="89" t="s">
        <v>15121</v>
      </c>
      <c r="C2608" s="90" t="s">
        <v>16909</v>
      </c>
      <c r="D2608" s="90" t="s">
        <v>16910</v>
      </c>
      <c r="E2608" s="90" t="s">
        <v>15915</v>
      </c>
      <c r="F2608" s="90" t="s">
        <v>7523</v>
      </c>
      <c r="G2608" s="90" t="s">
        <v>7523</v>
      </c>
      <c r="H2608" s="91" t="s">
        <v>7425</v>
      </c>
      <c r="I2608" s="91" t="str">
        <f>+IFERROR(VLOOKUP($H2608,'[2]NHÂN VIÊN'!$B:$C,2,0),"")</f>
        <v>Trần Cao Hoàng Tâm</v>
      </c>
      <c r="J2608" s="91" t="str">
        <f t="shared" si="44"/>
        <v>WI</v>
      </c>
      <c r="K2608" s="91" t="s">
        <v>625</v>
      </c>
      <c r="L2608" s="91" t="s">
        <v>15275</v>
      </c>
      <c r="M2608" s="91" t="str">
        <f>+IFERROR(VLOOKUP($K2608,'[2]NHÂN VIÊN'!$H:$I,2,0),"")</f>
        <v>Trương Quang Thanh</v>
      </c>
      <c r="N2608" s="92" t="s">
        <v>1837</v>
      </c>
      <c r="O2608" s="82"/>
    </row>
    <row r="2609" spans="1:15" hidden="1" x14ac:dyDescent="0.25">
      <c r="A2609" s="90" t="s">
        <v>16912</v>
      </c>
      <c r="B2609" s="89" t="s">
        <v>16911</v>
      </c>
      <c r="C2609" s="90" t="s">
        <v>16913</v>
      </c>
      <c r="D2609" s="90" t="s">
        <v>16914</v>
      </c>
      <c r="E2609" s="90" t="s">
        <v>6079</v>
      </c>
      <c r="F2609" s="90" t="s">
        <v>7903</v>
      </c>
      <c r="G2609" s="90" t="s">
        <v>7402</v>
      </c>
      <c r="H2609" s="91" t="s">
        <v>7436</v>
      </c>
      <c r="I2609" s="91" t="str">
        <f>+IFERROR(VLOOKUP($H2609,'[2]NHÂN VIÊN'!$B:$C,2,0),"")</f>
        <v>Nguyễn Quốc Thái</v>
      </c>
      <c r="J2609" s="91" t="str">
        <f t="shared" si="44"/>
        <v>WI</v>
      </c>
      <c r="K2609" s="91" t="s">
        <v>625</v>
      </c>
      <c r="L2609" s="91" t="s">
        <v>15275</v>
      </c>
      <c r="M2609" s="91" t="str">
        <f>+IFERROR(VLOOKUP($K2609,'[2]NHÂN VIÊN'!$H:$I,2,0),"")</f>
        <v>Trương Quang Thanh</v>
      </c>
      <c r="N2609" s="92" t="s">
        <v>1837</v>
      </c>
      <c r="O2609" s="82"/>
    </row>
    <row r="2610" spans="1:15" hidden="1" x14ac:dyDescent="0.25">
      <c r="A2610" s="90" t="s">
        <v>16916</v>
      </c>
      <c r="B2610" s="89" t="s">
        <v>16915</v>
      </c>
      <c r="C2610" s="90" t="s">
        <v>16917</v>
      </c>
      <c r="D2610" s="90" t="s">
        <v>16918</v>
      </c>
      <c r="E2610" s="90" t="s">
        <v>6079</v>
      </c>
      <c r="F2610" s="90" t="s">
        <v>7490</v>
      </c>
      <c r="G2610" s="90" t="s">
        <v>7402</v>
      </c>
      <c r="H2610" s="91" t="s">
        <v>7418</v>
      </c>
      <c r="I2610" s="91" t="str">
        <f>+IFERROR(VLOOKUP($H2610,'[2]NHÂN VIÊN'!$B:$C,2,0),"")</f>
        <v>Trần Hạo Nhị</v>
      </c>
      <c r="J2610" s="91" t="str">
        <f t="shared" si="44"/>
        <v>WI</v>
      </c>
      <c r="K2610" s="91" t="s">
        <v>625</v>
      </c>
      <c r="L2610" s="91" t="s">
        <v>15275</v>
      </c>
      <c r="M2610" s="91" t="str">
        <f>+IFERROR(VLOOKUP($K2610,'[2]NHÂN VIÊN'!$H:$I,2,0),"")</f>
        <v>Trương Quang Thanh</v>
      </c>
      <c r="N2610" s="92" t="s">
        <v>1837</v>
      </c>
      <c r="O2610" s="82"/>
    </row>
    <row r="2611" spans="1:15" hidden="1" x14ac:dyDescent="0.25">
      <c r="A2611" s="90" t="s">
        <v>16920</v>
      </c>
      <c r="B2611" s="89" t="s">
        <v>16919</v>
      </c>
      <c r="C2611" s="90" t="s">
        <v>16921</v>
      </c>
      <c r="D2611" s="90" t="s">
        <v>16922</v>
      </c>
      <c r="E2611" s="90" t="s">
        <v>6079</v>
      </c>
      <c r="F2611" s="90" t="s">
        <v>7401</v>
      </c>
      <c r="G2611" s="90" t="s">
        <v>7402</v>
      </c>
      <c r="H2611" s="91" t="s">
        <v>7403</v>
      </c>
      <c r="I2611" s="91" t="str">
        <f>+IFERROR(VLOOKUP($H2611,'[2]NHÂN VIÊN'!$B:$C,2,0),"")</f>
        <v>Hứa Thị Ngọc Thơ</v>
      </c>
      <c r="J2611" s="91" t="str">
        <f t="shared" si="44"/>
        <v>WI</v>
      </c>
      <c r="K2611" s="91" t="s">
        <v>625</v>
      </c>
      <c r="L2611" s="91" t="s">
        <v>15295</v>
      </c>
      <c r="M2611" s="91" t="str">
        <f>+IFERROR(VLOOKUP($K2611,'[2]NHÂN VIÊN'!$H:$I,2,0),"")</f>
        <v>Trương Quang Thanh</v>
      </c>
      <c r="N2611" s="92" t="s">
        <v>1837</v>
      </c>
      <c r="O2611" s="82"/>
    </row>
    <row r="2612" spans="1:15" hidden="1" x14ac:dyDescent="0.25">
      <c r="A2612" s="90" t="s">
        <v>16924</v>
      </c>
      <c r="B2612" s="89" t="s">
        <v>16923</v>
      </c>
      <c r="C2612" s="90" t="s">
        <v>16925</v>
      </c>
      <c r="D2612" s="90" t="s">
        <v>16926</v>
      </c>
      <c r="E2612" s="90" t="s">
        <v>6079</v>
      </c>
      <c r="F2612" s="90" t="s">
        <v>7430</v>
      </c>
      <c r="G2612" s="90" t="s">
        <v>7402</v>
      </c>
      <c r="H2612" s="91" t="s">
        <v>7411</v>
      </c>
      <c r="I2612" s="91" t="str">
        <f>+IFERROR(VLOOKUP($H2612,'[2]NHÂN VIÊN'!$B:$C,2,0),"")</f>
        <v>Nguyễn Văn Vinh</v>
      </c>
      <c r="J2612" s="91" t="str">
        <f t="shared" si="44"/>
        <v>WI</v>
      </c>
      <c r="K2612" s="91" t="s">
        <v>625</v>
      </c>
      <c r="L2612" s="91" t="s">
        <v>15275</v>
      </c>
      <c r="M2612" s="91" t="str">
        <f>+IFERROR(VLOOKUP($K2612,'[2]NHÂN VIÊN'!$H:$I,2,0),"")</f>
        <v>Trương Quang Thanh</v>
      </c>
      <c r="N2612" s="92" t="s">
        <v>1837</v>
      </c>
      <c r="O2612" s="82"/>
    </row>
    <row r="2613" spans="1:15" hidden="1" x14ac:dyDescent="0.25">
      <c r="A2613" s="90" t="s">
        <v>16928</v>
      </c>
      <c r="B2613" s="89" t="s">
        <v>16927</v>
      </c>
      <c r="C2613" s="90" t="s">
        <v>16929</v>
      </c>
      <c r="D2613" s="90" t="s">
        <v>16930</v>
      </c>
      <c r="E2613" s="90" t="s">
        <v>6079</v>
      </c>
      <c r="F2613" s="90" t="s">
        <v>8075</v>
      </c>
      <c r="G2613" s="90" t="s">
        <v>7402</v>
      </c>
      <c r="H2613" s="91" t="s">
        <v>7403</v>
      </c>
      <c r="I2613" s="91" t="str">
        <f>+IFERROR(VLOOKUP($H2613,'[2]NHÂN VIÊN'!$B:$C,2,0),"")</f>
        <v>Hứa Thị Ngọc Thơ</v>
      </c>
      <c r="J2613" s="91" t="str">
        <f t="shared" si="44"/>
        <v>WI</v>
      </c>
      <c r="K2613" s="91" t="s">
        <v>625</v>
      </c>
      <c r="L2613" s="91" t="s">
        <v>15275</v>
      </c>
      <c r="M2613" s="91" t="str">
        <f>+IFERROR(VLOOKUP($K2613,'[2]NHÂN VIÊN'!$H:$I,2,0),"")</f>
        <v>Trương Quang Thanh</v>
      </c>
      <c r="N2613" s="92" t="s">
        <v>1837</v>
      </c>
      <c r="O2613" s="82"/>
    </row>
    <row r="2614" spans="1:15" hidden="1" x14ac:dyDescent="0.25">
      <c r="A2614" s="90" t="s">
        <v>16932</v>
      </c>
      <c r="B2614" s="89" t="s">
        <v>16931</v>
      </c>
      <c r="C2614" s="90" t="s">
        <v>16933</v>
      </c>
      <c r="D2614" s="90" t="s">
        <v>16934</v>
      </c>
      <c r="E2614" s="90" t="s">
        <v>6079</v>
      </c>
      <c r="F2614" s="90" t="s">
        <v>7690</v>
      </c>
      <c r="G2614" s="90" t="s">
        <v>7402</v>
      </c>
      <c r="H2614" s="91" t="s">
        <v>7418</v>
      </c>
      <c r="I2614" s="91" t="str">
        <f>+IFERROR(VLOOKUP($H2614,'[2]NHÂN VIÊN'!$B:$C,2,0),"")</f>
        <v>Trần Hạo Nhị</v>
      </c>
      <c r="J2614" s="91" t="str">
        <f t="shared" si="44"/>
        <v>WI</v>
      </c>
      <c r="K2614" s="91" t="s">
        <v>625</v>
      </c>
      <c r="L2614" s="91" t="s">
        <v>15426</v>
      </c>
      <c r="M2614" s="91" t="str">
        <f>+IFERROR(VLOOKUP($K2614,'[2]NHÂN VIÊN'!$H:$I,2,0),"")</f>
        <v>Trương Quang Thanh</v>
      </c>
      <c r="N2614" s="92" t="s">
        <v>1837</v>
      </c>
      <c r="O2614" s="82"/>
    </row>
    <row r="2615" spans="1:15" hidden="1" x14ac:dyDescent="0.25">
      <c r="A2615" s="90" t="s">
        <v>16936</v>
      </c>
      <c r="B2615" s="89" t="s">
        <v>16935</v>
      </c>
      <c r="C2615" s="90" t="s">
        <v>16937</v>
      </c>
      <c r="D2615" s="90" t="s">
        <v>16938</v>
      </c>
      <c r="E2615" s="90" t="s">
        <v>6079</v>
      </c>
      <c r="F2615" s="90" t="s">
        <v>7417</v>
      </c>
      <c r="G2615" s="90" t="s">
        <v>7402</v>
      </c>
      <c r="H2615" s="91" t="s">
        <v>7418</v>
      </c>
      <c r="I2615" s="91" t="str">
        <f>+IFERROR(VLOOKUP($H2615,'[2]NHÂN VIÊN'!$B:$C,2,0),"")</f>
        <v>Trần Hạo Nhị</v>
      </c>
      <c r="J2615" s="91" t="str">
        <f t="shared" si="44"/>
        <v>WI</v>
      </c>
      <c r="K2615" s="91" t="s">
        <v>625</v>
      </c>
      <c r="L2615" s="91" t="s">
        <v>15275</v>
      </c>
      <c r="M2615" s="91" t="str">
        <f>+IFERROR(VLOOKUP($K2615,'[2]NHÂN VIÊN'!$H:$I,2,0),"")</f>
        <v>Trương Quang Thanh</v>
      </c>
      <c r="N2615" s="92" t="s">
        <v>1837</v>
      </c>
      <c r="O2615" s="82"/>
    </row>
    <row r="2616" spans="1:15" hidden="1" x14ac:dyDescent="0.25">
      <c r="A2616" s="90" t="s">
        <v>16940</v>
      </c>
      <c r="B2616" s="89" t="s">
        <v>16939</v>
      </c>
      <c r="C2616" s="90" t="s">
        <v>16941</v>
      </c>
      <c r="D2616" s="90" t="s">
        <v>16942</v>
      </c>
      <c r="E2616" s="90" t="s">
        <v>6079</v>
      </c>
      <c r="F2616" s="90" t="s">
        <v>8075</v>
      </c>
      <c r="G2616" s="90" t="s">
        <v>7402</v>
      </c>
      <c r="H2616" s="91" t="s">
        <v>7403</v>
      </c>
      <c r="I2616" s="91" t="str">
        <f>+IFERROR(VLOOKUP($H2616,'[2]NHÂN VIÊN'!$B:$C,2,0),"")</f>
        <v>Hứa Thị Ngọc Thơ</v>
      </c>
      <c r="J2616" s="91" t="str">
        <f t="shared" si="44"/>
        <v>WI</v>
      </c>
      <c r="K2616" s="91" t="s">
        <v>625</v>
      </c>
      <c r="L2616" s="91" t="s">
        <v>15275</v>
      </c>
      <c r="M2616" s="91" t="str">
        <f>+IFERROR(VLOOKUP($K2616,'[2]NHÂN VIÊN'!$H:$I,2,0),"")</f>
        <v>Trương Quang Thanh</v>
      </c>
      <c r="N2616" s="92" t="s">
        <v>1837</v>
      </c>
      <c r="O2616" s="82"/>
    </row>
    <row r="2617" spans="1:15" hidden="1" x14ac:dyDescent="0.25">
      <c r="A2617" s="90" t="s">
        <v>16944</v>
      </c>
      <c r="B2617" s="89" t="s">
        <v>16943</v>
      </c>
      <c r="C2617" s="90" t="s">
        <v>16945</v>
      </c>
      <c r="D2617" s="90" t="s">
        <v>16946</v>
      </c>
      <c r="E2617" s="90" t="s">
        <v>6079</v>
      </c>
      <c r="F2617" s="90" t="s">
        <v>7417</v>
      </c>
      <c r="G2617" s="90" t="s">
        <v>7402</v>
      </c>
      <c r="H2617" s="91" t="s">
        <v>7418</v>
      </c>
      <c r="I2617" s="91" t="str">
        <f>+IFERROR(VLOOKUP($H2617,'[2]NHÂN VIÊN'!$B:$C,2,0),"")</f>
        <v>Trần Hạo Nhị</v>
      </c>
      <c r="J2617" s="91" t="str">
        <f t="shared" si="44"/>
        <v>WI</v>
      </c>
      <c r="K2617" s="91" t="s">
        <v>625</v>
      </c>
      <c r="L2617" s="91" t="s">
        <v>15275</v>
      </c>
      <c r="M2617" s="91" t="str">
        <f>+IFERROR(VLOOKUP($K2617,'[2]NHÂN VIÊN'!$H:$I,2,0),"")</f>
        <v>Trương Quang Thanh</v>
      </c>
      <c r="N2617" s="92" t="s">
        <v>1837</v>
      </c>
      <c r="O2617" s="82"/>
    </row>
    <row r="2618" spans="1:15" hidden="1" x14ac:dyDescent="0.25">
      <c r="A2618" s="90" t="s">
        <v>7309</v>
      </c>
      <c r="B2618" s="89" t="s">
        <v>16947</v>
      </c>
      <c r="C2618" s="90" t="s">
        <v>16948</v>
      </c>
      <c r="D2618" s="90" t="s">
        <v>16949</v>
      </c>
      <c r="E2618" s="90" t="s">
        <v>6079</v>
      </c>
      <c r="F2618" s="90" t="s">
        <v>7527</v>
      </c>
      <c r="G2618" s="90" t="s">
        <v>7402</v>
      </c>
      <c r="H2618" s="91" t="s">
        <v>7411</v>
      </c>
      <c r="I2618" s="91" t="str">
        <f>+IFERROR(VLOOKUP($H2618,'[2]NHÂN VIÊN'!$B:$C,2,0),"")</f>
        <v>Nguyễn Văn Vinh</v>
      </c>
      <c r="J2618" s="91" t="str">
        <f t="shared" si="44"/>
        <v>WI</v>
      </c>
      <c r="K2618" s="91" t="s">
        <v>625</v>
      </c>
      <c r="L2618" s="91" t="s">
        <v>15275</v>
      </c>
      <c r="M2618" s="91" t="str">
        <f>+IFERROR(VLOOKUP($K2618,'[2]NHÂN VIÊN'!$H:$I,2,0),"")</f>
        <v>Trương Quang Thanh</v>
      </c>
      <c r="N2618" s="92" t="s">
        <v>1837</v>
      </c>
      <c r="O2618" s="82"/>
    </row>
    <row r="2619" spans="1:15" hidden="1" x14ac:dyDescent="0.25">
      <c r="A2619" s="90" t="s">
        <v>7348</v>
      </c>
      <c r="B2619" s="89" t="s">
        <v>16950</v>
      </c>
      <c r="C2619" s="90" t="s">
        <v>16951</v>
      </c>
      <c r="D2619" s="90" t="s">
        <v>16952</v>
      </c>
      <c r="E2619" s="90" t="s">
        <v>6079</v>
      </c>
      <c r="F2619" s="90" t="s">
        <v>7417</v>
      </c>
      <c r="G2619" s="90" t="s">
        <v>7402</v>
      </c>
      <c r="H2619" s="91" t="s">
        <v>7418</v>
      </c>
      <c r="I2619" s="91" t="str">
        <f>+IFERROR(VLOOKUP($H2619,'[2]NHÂN VIÊN'!$B:$C,2,0),"")</f>
        <v>Trần Hạo Nhị</v>
      </c>
      <c r="J2619" s="91" t="str">
        <f t="shared" si="44"/>
        <v>WI</v>
      </c>
      <c r="K2619" s="91" t="s">
        <v>625</v>
      </c>
      <c r="L2619" s="91" t="s">
        <v>15295</v>
      </c>
      <c r="M2619" s="91" t="str">
        <f>+IFERROR(VLOOKUP($K2619,'[2]NHÂN VIÊN'!$H:$I,2,0),"")</f>
        <v>Trương Quang Thanh</v>
      </c>
      <c r="N2619" s="92" t="s">
        <v>1837</v>
      </c>
      <c r="O2619" s="82"/>
    </row>
    <row r="2620" spans="1:15" hidden="1" x14ac:dyDescent="0.25">
      <c r="A2620" s="90" t="s">
        <v>16954</v>
      </c>
      <c r="B2620" s="89" t="s">
        <v>16953</v>
      </c>
      <c r="C2620" s="90" t="s">
        <v>16955</v>
      </c>
      <c r="D2620" s="90" t="s">
        <v>16956</v>
      </c>
      <c r="E2620" s="90" t="s">
        <v>6079</v>
      </c>
      <c r="F2620" s="90" t="s">
        <v>9474</v>
      </c>
      <c r="G2620" s="90" t="s">
        <v>7402</v>
      </c>
      <c r="H2620" s="91" t="s">
        <v>7411</v>
      </c>
      <c r="I2620" s="91" t="str">
        <f>+IFERROR(VLOOKUP($H2620,'[2]NHÂN VIÊN'!$B:$C,2,0),"")</f>
        <v>Nguyễn Văn Vinh</v>
      </c>
      <c r="J2620" s="91" t="str">
        <f t="shared" si="44"/>
        <v>WI</v>
      </c>
      <c r="K2620" s="91" t="s">
        <v>625</v>
      </c>
      <c r="L2620" s="91" t="s">
        <v>15295</v>
      </c>
      <c r="M2620" s="91" t="str">
        <f>+IFERROR(VLOOKUP($K2620,'[2]NHÂN VIÊN'!$H:$I,2,0),"")</f>
        <v>Trương Quang Thanh</v>
      </c>
      <c r="N2620" s="92" t="s">
        <v>1837</v>
      </c>
      <c r="O2620" s="82"/>
    </row>
    <row r="2621" spans="1:15" hidden="1" x14ac:dyDescent="0.25">
      <c r="A2621" s="90" t="s">
        <v>7310</v>
      </c>
      <c r="B2621" s="89" t="s">
        <v>16957</v>
      </c>
      <c r="C2621" s="90" t="s">
        <v>16958</v>
      </c>
      <c r="D2621" s="90" t="s">
        <v>16959</v>
      </c>
      <c r="E2621" s="90" t="s">
        <v>6079</v>
      </c>
      <c r="F2621" s="90" t="s">
        <v>7519</v>
      </c>
      <c r="G2621" s="90" t="s">
        <v>7402</v>
      </c>
      <c r="H2621" s="91" t="s">
        <v>7418</v>
      </c>
      <c r="I2621" s="91" t="str">
        <f>+IFERROR(VLOOKUP($H2621,'[2]NHÂN VIÊN'!$B:$C,2,0),"")</f>
        <v>Trần Hạo Nhị</v>
      </c>
      <c r="J2621" s="91" t="str">
        <f t="shared" si="44"/>
        <v>WI</v>
      </c>
      <c r="K2621" s="91" t="s">
        <v>625</v>
      </c>
      <c r="L2621" s="91" t="s">
        <v>15275</v>
      </c>
      <c r="M2621" s="91" t="str">
        <f>+IFERROR(VLOOKUP($K2621,'[2]NHÂN VIÊN'!$H:$I,2,0),"")</f>
        <v>Trương Quang Thanh</v>
      </c>
      <c r="N2621" s="92" t="s">
        <v>1837</v>
      </c>
      <c r="O2621" s="82"/>
    </row>
    <row r="2622" spans="1:15" hidden="1" x14ac:dyDescent="0.25">
      <c r="A2622" s="90" t="s">
        <v>16961</v>
      </c>
      <c r="B2622" s="89" t="s">
        <v>16960</v>
      </c>
      <c r="C2622" s="90" t="s">
        <v>16962</v>
      </c>
      <c r="D2622" s="90" t="s">
        <v>16963</v>
      </c>
      <c r="E2622" s="90" t="s">
        <v>6079</v>
      </c>
      <c r="F2622" s="90" t="s">
        <v>9474</v>
      </c>
      <c r="G2622" s="90" t="s">
        <v>7402</v>
      </c>
      <c r="H2622" s="91" t="s">
        <v>7411</v>
      </c>
      <c r="I2622" s="91" t="str">
        <f>+IFERROR(VLOOKUP($H2622,'[2]NHÂN VIÊN'!$B:$C,2,0),"")</f>
        <v>Nguyễn Văn Vinh</v>
      </c>
      <c r="J2622" s="91" t="str">
        <f t="shared" si="44"/>
        <v>WI</v>
      </c>
      <c r="K2622" s="91" t="s">
        <v>625</v>
      </c>
      <c r="L2622" s="91" t="s">
        <v>15295</v>
      </c>
      <c r="M2622" s="91" t="str">
        <f>+IFERROR(VLOOKUP($K2622,'[2]NHÂN VIÊN'!$H:$I,2,0),"")</f>
        <v>Trương Quang Thanh</v>
      </c>
      <c r="N2622" s="92" t="s">
        <v>1837</v>
      </c>
      <c r="O2622" s="82"/>
    </row>
    <row r="2623" spans="1:15" hidden="1" x14ac:dyDescent="0.25">
      <c r="A2623" s="90" t="s">
        <v>16964</v>
      </c>
      <c r="B2623" s="89" t="s">
        <v>15121</v>
      </c>
      <c r="C2623" s="90" t="s">
        <v>16965</v>
      </c>
      <c r="D2623" s="90" t="s">
        <v>16966</v>
      </c>
      <c r="E2623" s="90" t="s">
        <v>6079</v>
      </c>
      <c r="F2623" s="90" t="s">
        <v>7523</v>
      </c>
      <c r="G2623" s="90" t="s">
        <v>7523</v>
      </c>
      <c r="H2623" s="91" t="s">
        <v>7425</v>
      </c>
      <c r="I2623" s="91" t="str">
        <f>+IFERROR(VLOOKUP($H2623,'[2]NHÂN VIÊN'!$B:$C,2,0),"")</f>
        <v>Trần Cao Hoàng Tâm</v>
      </c>
      <c r="J2623" s="91" t="str">
        <f t="shared" si="44"/>
        <v>WI</v>
      </c>
      <c r="K2623" s="91" t="s">
        <v>625</v>
      </c>
      <c r="L2623" s="91" t="s">
        <v>15275</v>
      </c>
      <c r="M2623" s="91" t="str">
        <f>+IFERROR(VLOOKUP($K2623,'[2]NHÂN VIÊN'!$H:$I,2,0),"")</f>
        <v>Trương Quang Thanh</v>
      </c>
      <c r="N2623" s="92" t="s">
        <v>1837</v>
      </c>
      <c r="O2623" s="82"/>
    </row>
    <row r="2624" spans="1:15" hidden="1" x14ac:dyDescent="0.25">
      <c r="A2624" s="90" t="s">
        <v>16968</v>
      </c>
      <c r="B2624" s="89" t="s">
        <v>16967</v>
      </c>
      <c r="C2624" s="90" t="s">
        <v>16969</v>
      </c>
      <c r="D2624" s="90" t="s">
        <v>16970</v>
      </c>
      <c r="E2624" s="90" t="s">
        <v>6079</v>
      </c>
      <c r="F2624" s="90" t="s">
        <v>7519</v>
      </c>
      <c r="G2624" s="90" t="s">
        <v>7402</v>
      </c>
      <c r="H2624" s="91" t="s">
        <v>7418</v>
      </c>
      <c r="I2624" s="91" t="str">
        <f>+IFERROR(VLOOKUP($H2624,'[2]NHÂN VIÊN'!$B:$C,2,0),"")</f>
        <v>Trần Hạo Nhị</v>
      </c>
      <c r="J2624" s="91" t="str">
        <f t="shared" si="44"/>
        <v>WI</v>
      </c>
      <c r="K2624" s="91" t="s">
        <v>625</v>
      </c>
      <c r="L2624" s="91" t="s">
        <v>15426</v>
      </c>
      <c r="M2624" s="91" t="str">
        <f>+IFERROR(VLOOKUP($K2624,'[2]NHÂN VIÊN'!$H:$I,2,0),"")</f>
        <v>Trương Quang Thanh</v>
      </c>
      <c r="N2624" s="92" t="s">
        <v>1837</v>
      </c>
      <c r="O2624" s="82"/>
    </row>
    <row r="2625" spans="1:15" hidden="1" x14ac:dyDescent="0.25">
      <c r="A2625" s="90" t="s">
        <v>16972</v>
      </c>
      <c r="B2625" s="89" t="s">
        <v>16971</v>
      </c>
      <c r="C2625" s="90" t="s">
        <v>16973</v>
      </c>
      <c r="D2625" s="90" t="s">
        <v>16974</v>
      </c>
      <c r="E2625" s="90" t="s">
        <v>6079</v>
      </c>
      <c r="F2625" s="90" t="s">
        <v>7690</v>
      </c>
      <c r="G2625" s="90" t="s">
        <v>7402</v>
      </c>
      <c r="H2625" s="91" t="s">
        <v>7418</v>
      </c>
      <c r="I2625" s="91" t="str">
        <f>+IFERROR(VLOOKUP($H2625,'[2]NHÂN VIÊN'!$B:$C,2,0),"")</f>
        <v>Trần Hạo Nhị</v>
      </c>
      <c r="J2625" s="91" t="str">
        <f t="shared" si="44"/>
        <v>WI</v>
      </c>
      <c r="K2625" s="91" t="s">
        <v>625</v>
      </c>
      <c r="L2625" s="91" t="s">
        <v>15426</v>
      </c>
      <c r="M2625" s="91" t="str">
        <f>+IFERROR(VLOOKUP($K2625,'[2]NHÂN VIÊN'!$H:$I,2,0),"")</f>
        <v>Trương Quang Thanh</v>
      </c>
      <c r="N2625" s="92" t="s">
        <v>1837</v>
      </c>
      <c r="O2625" s="82"/>
    </row>
    <row r="2626" spans="1:15" hidden="1" x14ac:dyDescent="0.25">
      <c r="A2626" s="90" t="s">
        <v>16976</v>
      </c>
      <c r="B2626" s="89" t="s">
        <v>16975</v>
      </c>
      <c r="C2626" s="90" t="s">
        <v>16977</v>
      </c>
      <c r="D2626" s="90" t="s">
        <v>16978</v>
      </c>
      <c r="E2626" s="90" t="s">
        <v>6079</v>
      </c>
      <c r="F2626" s="90" t="s">
        <v>7499</v>
      </c>
      <c r="G2626" s="90" t="s">
        <v>7402</v>
      </c>
      <c r="H2626" s="91" t="s">
        <v>7436</v>
      </c>
      <c r="I2626" s="91" t="str">
        <f>+IFERROR(VLOOKUP($H2626,'[2]NHÂN VIÊN'!$B:$C,2,0),"")</f>
        <v>Nguyễn Quốc Thái</v>
      </c>
      <c r="J2626" s="91" t="str">
        <f t="shared" si="44"/>
        <v>WI</v>
      </c>
      <c r="K2626" s="91" t="s">
        <v>625</v>
      </c>
      <c r="L2626" s="91" t="s">
        <v>15295</v>
      </c>
      <c r="M2626" s="91" t="str">
        <f>+IFERROR(VLOOKUP($K2626,'[2]NHÂN VIÊN'!$H:$I,2,0),"")</f>
        <v>Trương Quang Thanh</v>
      </c>
      <c r="N2626" s="92" t="s">
        <v>1837</v>
      </c>
      <c r="O2626" s="82"/>
    </row>
    <row r="2627" spans="1:15" hidden="1" x14ac:dyDescent="0.25">
      <c r="A2627" s="90" t="s">
        <v>16979</v>
      </c>
      <c r="B2627" s="89" t="s">
        <v>15124</v>
      </c>
      <c r="C2627" s="90" t="s">
        <v>16980</v>
      </c>
      <c r="D2627" s="90" t="s">
        <v>16981</v>
      </c>
      <c r="E2627" s="90" t="s">
        <v>6079</v>
      </c>
      <c r="F2627" s="90" t="s">
        <v>7424</v>
      </c>
      <c r="G2627" s="90" t="s">
        <v>7424</v>
      </c>
      <c r="H2627" s="91" t="s">
        <v>7425</v>
      </c>
      <c r="I2627" s="91" t="str">
        <f>+IFERROR(VLOOKUP($H2627,'[2]NHÂN VIÊN'!$B:$C,2,0),"")</f>
        <v>Trần Cao Hoàng Tâm</v>
      </c>
      <c r="J2627" s="91" t="str">
        <f t="shared" si="44"/>
        <v>WI</v>
      </c>
      <c r="K2627" s="91" t="s">
        <v>625</v>
      </c>
      <c r="L2627" s="91" t="s">
        <v>15295</v>
      </c>
      <c r="M2627" s="91" t="str">
        <f>+IFERROR(VLOOKUP($K2627,'[2]NHÂN VIÊN'!$H:$I,2,0),"")</f>
        <v>Trương Quang Thanh</v>
      </c>
      <c r="N2627" s="92" t="s">
        <v>1837</v>
      </c>
      <c r="O2627" s="82"/>
    </row>
    <row r="2628" spans="1:15" hidden="1" x14ac:dyDescent="0.25">
      <c r="A2628" s="90" t="s">
        <v>16982</v>
      </c>
      <c r="B2628" s="89" t="s">
        <v>15124</v>
      </c>
      <c r="C2628" s="90" t="s">
        <v>16983</v>
      </c>
      <c r="D2628" s="90" t="s">
        <v>16984</v>
      </c>
      <c r="E2628" s="90" t="s">
        <v>6079</v>
      </c>
      <c r="F2628" s="90" t="s">
        <v>7424</v>
      </c>
      <c r="G2628" s="90" t="s">
        <v>7424</v>
      </c>
      <c r="H2628" s="91" t="s">
        <v>7425</v>
      </c>
      <c r="I2628" s="91" t="str">
        <f>+IFERROR(VLOOKUP($H2628,'[2]NHÂN VIÊN'!$B:$C,2,0),"")</f>
        <v>Trần Cao Hoàng Tâm</v>
      </c>
      <c r="J2628" s="91" t="str">
        <f t="shared" si="44"/>
        <v>WI</v>
      </c>
      <c r="K2628" s="91" t="s">
        <v>625</v>
      </c>
      <c r="L2628" s="91" t="s">
        <v>15295</v>
      </c>
      <c r="M2628" s="91" t="str">
        <f>+IFERROR(VLOOKUP($K2628,'[2]NHÂN VIÊN'!$H:$I,2,0),"")</f>
        <v>Trương Quang Thanh</v>
      </c>
      <c r="N2628" s="92" t="s">
        <v>1837</v>
      </c>
      <c r="O2628" s="82"/>
    </row>
    <row r="2629" spans="1:15" hidden="1" x14ac:dyDescent="0.25">
      <c r="A2629" s="90" t="s">
        <v>16985</v>
      </c>
      <c r="B2629" s="89" t="s">
        <v>15121</v>
      </c>
      <c r="C2629" s="90" t="s">
        <v>16986</v>
      </c>
      <c r="D2629" s="90" t="s">
        <v>16987</v>
      </c>
      <c r="E2629" s="90" t="s">
        <v>15915</v>
      </c>
      <c r="F2629" s="90" t="s">
        <v>7523</v>
      </c>
      <c r="G2629" s="90" t="s">
        <v>7523</v>
      </c>
      <c r="H2629" s="91" t="s">
        <v>7425</v>
      </c>
      <c r="I2629" s="91" t="str">
        <f>+IFERROR(VLOOKUP($H2629,'[2]NHÂN VIÊN'!$B:$C,2,0),"")</f>
        <v>Trần Cao Hoàng Tâm</v>
      </c>
      <c r="J2629" s="91" t="str">
        <f t="shared" si="44"/>
        <v>WI</v>
      </c>
      <c r="K2629" s="91" t="s">
        <v>625</v>
      </c>
      <c r="L2629" s="91" t="s">
        <v>15295</v>
      </c>
      <c r="M2629" s="91" t="str">
        <f>+IFERROR(VLOOKUP($K2629,'[2]NHÂN VIÊN'!$H:$I,2,0),"")</f>
        <v>Trương Quang Thanh</v>
      </c>
      <c r="N2629" s="92" t="s">
        <v>1837</v>
      </c>
      <c r="O2629" s="82"/>
    </row>
    <row r="2630" spans="1:15" hidden="1" x14ac:dyDescent="0.25">
      <c r="A2630" s="90" t="s">
        <v>16988</v>
      </c>
      <c r="B2630" s="89" t="s">
        <v>15124</v>
      </c>
      <c r="C2630" s="90" t="s">
        <v>16989</v>
      </c>
      <c r="D2630" s="90" t="s">
        <v>16990</v>
      </c>
      <c r="E2630" s="90" t="s">
        <v>6079</v>
      </c>
      <c r="F2630" s="90" t="s">
        <v>7424</v>
      </c>
      <c r="G2630" s="90" t="s">
        <v>7424</v>
      </c>
      <c r="H2630" s="91" t="s">
        <v>7425</v>
      </c>
      <c r="I2630" s="91" t="str">
        <f>+IFERROR(VLOOKUP($H2630,'[2]NHÂN VIÊN'!$B:$C,2,0),"")</f>
        <v>Trần Cao Hoàng Tâm</v>
      </c>
      <c r="J2630" s="91" t="str">
        <f t="shared" si="44"/>
        <v>WI</v>
      </c>
      <c r="K2630" s="91" t="s">
        <v>625</v>
      </c>
      <c r="L2630" s="91" t="s">
        <v>15426</v>
      </c>
      <c r="M2630" s="91" t="str">
        <f>+IFERROR(VLOOKUP($K2630,'[2]NHÂN VIÊN'!$H:$I,2,0),"")</f>
        <v>Trương Quang Thanh</v>
      </c>
      <c r="N2630" s="92" t="s">
        <v>1837</v>
      </c>
      <c r="O2630" s="82"/>
    </row>
    <row r="2631" spans="1:15" hidden="1" x14ac:dyDescent="0.25">
      <c r="A2631" s="90" t="s">
        <v>7311</v>
      </c>
      <c r="B2631" s="89" t="s">
        <v>16991</v>
      </c>
      <c r="C2631" s="90" t="s">
        <v>16992</v>
      </c>
      <c r="D2631" s="90" t="s">
        <v>16993</v>
      </c>
      <c r="E2631" s="90" t="s">
        <v>6079</v>
      </c>
      <c r="F2631" s="90" t="s">
        <v>7417</v>
      </c>
      <c r="G2631" s="90" t="s">
        <v>7402</v>
      </c>
      <c r="H2631" s="91" t="s">
        <v>7418</v>
      </c>
      <c r="I2631" s="91" t="str">
        <f>+IFERROR(VLOOKUP($H2631,'[2]NHÂN VIÊN'!$B:$C,2,0),"")</f>
        <v>Trần Hạo Nhị</v>
      </c>
      <c r="J2631" s="91" t="str">
        <f t="shared" si="44"/>
        <v>WI</v>
      </c>
      <c r="K2631" s="91" t="s">
        <v>625</v>
      </c>
      <c r="L2631" s="91" t="s">
        <v>15275</v>
      </c>
      <c r="M2631" s="91" t="str">
        <f>+IFERROR(VLOOKUP($K2631,'[2]NHÂN VIÊN'!$H:$I,2,0),"")</f>
        <v>Trương Quang Thanh</v>
      </c>
      <c r="N2631" s="92" t="s">
        <v>1837</v>
      </c>
      <c r="O2631" s="82"/>
    </row>
    <row r="2632" spans="1:15" hidden="1" x14ac:dyDescent="0.25">
      <c r="A2632" s="90" t="s">
        <v>7243</v>
      </c>
      <c r="B2632" s="89" t="s">
        <v>16994</v>
      </c>
      <c r="C2632" s="90" t="s">
        <v>16995</v>
      </c>
      <c r="D2632" s="90" t="s">
        <v>16996</v>
      </c>
      <c r="E2632" s="90" t="s">
        <v>6079</v>
      </c>
      <c r="F2632" s="90" t="s">
        <v>7401</v>
      </c>
      <c r="G2632" s="90" t="s">
        <v>7402</v>
      </c>
      <c r="H2632" s="91" t="s">
        <v>7403</v>
      </c>
      <c r="I2632" s="91" t="str">
        <f>+IFERROR(VLOOKUP($H2632,'[2]NHÂN VIÊN'!$B:$C,2,0),"")</f>
        <v>Hứa Thị Ngọc Thơ</v>
      </c>
      <c r="J2632" s="91" t="str">
        <f t="shared" si="44"/>
        <v>WI</v>
      </c>
      <c r="K2632" s="91" t="s">
        <v>625</v>
      </c>
      <c r="L2632" s="91" t="s">
        <v>15275</v>
      </c>
      <c r="M2632" s="91" t="str">
        <f>+IFERROR(VLOOKUP($K2632,'[2]NHÂN VIÊN'!$H:$I,2,0),"")</f>
        <v>Trương Quang Thanh</v>
      </c>
      <c r="N2632" s="92" t="s">
        <v>1837</v>
      </c>
      <c r="O2632" s="82"/>
    </row>
    <row r="2633" spans="1:15" hidden="1" x14ac:dyDescent="0.25">
      <c r="A2633" s="90" t="s">
        <v>7312</v>
      </c>
      <c r="B2633" s="89" t="s">
        <v>16997</v>
      </c>
      <c r="C2633" s="90" t="s">
        <v>16998</v>
      </c>
      <c r="D2633" s="90" t="s">
        <v>16999</v>
      </c>
      <c r="E2633" s="90" t="s">
        <v>6079</v>
      </c>
      <c r="F2633" s="90" t="s">
        <v>7527</v>
      </c>
      <c r="G2633" s="90" t="s">
        <v>7402</v>
      </c>
      <c r="H2633" s="91" t="s">
        <v>7411</v>
      </c>
      <c r="I2633" s="91" t="str">
        <f>+IFERROR(VLOOKUP($H2633,'[2]NHÂN VIÊN'!$B:$C,2,0),"")</f>
        <v>Nguyễn Văn Vinh</v>
      </c>
      <c r="J2633" s="91" t="str">
        <f t="shared" si="44"/>
        <v>WI</v>
      </c>
      <c r="K2633" s="91" t="s">
        <v>625</v>
      </c>
      <c r="L2633" s="91" t="s">
        <v>15275</v>
      </c>
      <c r="M2633" s="91" t="str">
        <f>+IFERROR(VLOOKUP($K2633,'[2]NHÂN VIÊN'!$H:$I,2,0),"")</f>
        <v>Trương Quang Thanh</v>
      </c>
      <c r="N2633" s="92" t="s">
        <v>1837</v>
      </c>
      <c r="O2633" s="82"/>
    </row>
    <row r="2634" spans="1:15" hidden="1" x14ac:dyDescent="0.25">
      <c r="A2634" s="90" t="s">
        <v>17001</v>
      </c>
      <c r="B2634" s="89" t="s">
        <v>17000</v>
      </c>
      <c r="C2634" s="90" t="s">
        <v>17002</v>
      </c>
      <c r="D2634" s="90" t="s">
        <v>17003</v>
      </c>
      <c r="E2634" s="90" t="s">
        <v>6079</v>
      </c>
      <c r="F2634" s="90" t="s">
        <v>9474</v>
      </c>
      <c r="G2634" s="90" t="s">
        <v>7402</v>
      </c>
      <c r="H2634" s="91" t="s">
        <v>7411</v>
      </c>
      <c r="I2634" s="91" t="str">
        <f>+IFERROR(VLOOKUP($H2634,'[2]NHÂN VIÊN'!$B:$C,2,0),"")</f>
        <v>Nguyễn Văn Vinh</v>
      </c>
      <c r="J2634" s="91" t="str">
        <f t="shared" si="44"/>
        <v>WI</v>
      </c>
      <c r="K2634" s="91" t="s">
        <v>625</v>
      </c>
      <c r="L2634" s="91" t="s">
        <v>15275</v>
      </c>
      <c r="M2634" s="91" t="str">
        <f>+IFERROR(VLOOKUP($K2634,'[2]NHÂN VIÊN'!$H:$I,2,0),"")</f>
        <v>Trương Quang Thanh</v>
      </c>
      <c r="N2634" s="92" t="s">
        <v>1837</v>
      </c>
      <c r="O2634" s="82"/>
    </row>
    <row r="2635" spans="1:15" hidden="1" x14ac:dyDescent="0.25">
      <c r="A2635" s="90" t="s">
        <v>17005</v>
      </c>
      <c r="B2635" s="89" t="s">
        <v>17004</v>
      </c>
      <c r="C2635" s="90" t="s">
        <v>17006</v>
      </c>
      <c r="D2635" s="90" t="s">
        <v>17007</v>
      </c>
      <c r="E2635" s="90" t="s">
        <v>6079</v>
      </c>
      <c r="F2635" s="90" t="s">
        <v>7519</v>
      </c>
      <c r="G2635" s="90" t="s">
        <v>7402</v>
      </c>
      <c r="H2635" s="91" t="s">
        <v>7418</v>
      </c>
      <c r="I2635" s="91" t="str">
        <f>+IFERROR(VLOOKUP($H2635,'[2]NHÂN VIÊN'!$B:$C,2,0),"")</f>
        <v>Trần Hạo Nhị</v>
      </c>
      <c r="J2635" s="91" t="str">
        <f t="shared" si="44"/>
        <v>WI</v>
      </c>
      <c r="K2635" s="91" t="s">
        <v>625</v>
      </c>
      <c r="L2635" s="91" t="s">
        <v>15426</v>
      </c>
      <c r="M2635" s="91" t="str">
        <f>+IFERROR(VLOOKUP($K2635,'[2]NHÂN VIÊN'!$H:$I,2,0),"")</f>
        <v>Trương Quang Thanh</v>
      </c>
      <c r="N2635" s="92" t="s">
        <v>1837</v>
      </c>
      <c r="O2635" s="82"/>
    </row>
    <row r="2636" spans="1:15" hidden="1" x14ac:dyDescent="0.25">
      <c r="A2636" s="90" t="s">
        <v>17008</v>
      </c>
      <c r="B2636" s="89" t="s">
        <v>15121</v>
      </c>
      <c r="C2636" s="90" t="s">
        <v>17009</v>
      </c>
      <c r="D2636" s="90" t="s">
        <v>17010</v>
      </c>
      <c r="E2636" s="90" t="s">
        <v>6079</v>
      </c>
      <c r="F2636" s="90" t="s">
        <v>7523</v>
      </c>
      <c r="G2636" s="90" t="s">
        <v>7523</v>
      </c>
      <c r="H2636" s="91" t="s">
        <v>7425</v>
      </c>
      <c r="I2636" s="91" t="str">
        <f>+IFERROR(VLOOKUP($H2636,'[2]NHÂN VIÊN'!$B:$C,2,0),"")</f>
        <v>Trần Cao Hoàng Tâm</v>
      </c>
      <c r="J2636" s="91" t="str">
        <f t="shared" si="44"/>
        <v>WI</v>
      </c>
      <c r="K2636" s="91" t="s">
        <v>625</v>
      </c>
      <c r="L2636" s="91" t="s">
        <v>15295</v>
      </c>
      <c r="M2636" s="91" t="str">
        <f>+IFERROR(VLOOKUP($K2636,'[2]NHÂN VIÊN'!$H:$I,2,0),"")</f>
        <v>Trương Quang Thanh</v>
      </c>
      <c r="N2636" s="92" t="s">
        <v>1837</v>
      </c>
      <c r="O2636" s="82"/>
    </row>
    <row r="2637" spans="1:15" hidden="1" x14ac:dyDescent="0.25">
      <c r="A2637" s="90" t="s">
        <v>17011</v>
      </c>
      <c r="B2637" s="89" t="s">
        <v>15121</v>
      </c>
      <c r="C2637" s="90" t="s">
        <v>17012</v>
      </c>
      <c r="D2637" s="90" t="s">
        <v>17013</v>
      </c>
      <c r="E2637" s="90" t="s">
        <v>6079</v>
      </c>
      <c r="F2637" s="90" t="s">
        <v>7523</v>
      </c>
      <c r="G2637" s="90" t="s">
        <v>7523</v>
      </c>
      <c r="H2637" s="91" t="s">
        <v>7425</v>
      </c>
      <c r="I2637" s="91" t="str">
        <f>+IFERROR(VLOOKUP($H2637,'[2]NHÂN VIÊN'!$B:$C,2,0),"")</f>
        <v>Trần Cao Hoàng Tâm</v>
      </c>
      <c r="J2637" s="91" t="str">
        <f t="shared" ref="J2637:J2700" si="45">+LEFT($B2637,2)</f>
        <v>WI</v>
      </c>
      <c r="K2637" s="91" t="s">
        <v>625</v>
      </c>
      <c r="L2637" s="91" t="s">
        <v>15295</v>
      </c>
      <c r="M2637" s="91" t="str">
        <f>+IFERROR(VLOOKUP($K2637,'[2]NHÂN VIÊN'!$H:$I,2,0),"")</f>
        <v>Trương Quang Thanh</v>
      </c>
      <c r="N2637" s="92" t="s">
        <v>1837</v>
      </c>
      <c r="O2637" s="82"/>
    </row>
    <row r="2638" spans="1:15" hidden="1" x14ac:dyDescent="0.25">
      <c r="A2638" s="90" t="s">
        <v>17015</v>
      </c>
      <c r="B2638" s="89" t="s">
        <v>17014</v>
      </c>
      <c r="C2638" s="90" t="s">
        <v>17016</v>
      </c>
      <c r="D2638" s="90" t="s">
        <v>17017</v>
      </c>
      <c r="E2638" s="90" t="s">
        <v>6079</v>
      </c>
      <c r="F2638" s="90" t="s">
        <v>7417</v>
      </c>
      <c r="G2638" s="90" t="s">
        <v>7402</v>
      </c>
      <c r="H2638" s="91" t="s">
        <v>7418</v>
      </c>
      <c r="I2638" s="91" t="str">
        <f>+IFERROR(VLOOKUP($H2638,'[2]NHÂN VIÊN'!$B:$C,2,0),"")</f>
        <v>Trần Hạo Nhị</v>
      </c>
      <c r="J2638" s="91" t="str">
        <f t="shared" si="45"/>
        <v>WI</v>
      </c>
      <c r="K2638" s="91" t="s">
        <v>625</v>
      </c>
      <c r="L2638" s="91" t="s">
        <v>15275</v>
      </c>
      <c r="M2638" s="91" t="str">
        <f>+IFERROR(VLOOKUP($K2638,'[2]NHÂN VIÊN'!$H:$I,2,0),"")</f>
        <v>Trương Quang Thanh</v>
      </c>
      <c r="N2638" s="92" t="s">
        <v>1837</v>
      </c>
      <c r="O2638" s="82"/>
    </row>
    <row r="2639" spans="1:15" hidden="1" x14ac:dyDescent="0.25">
      <c r="A2639" s="90" t="s">
        <v>7313</v>
      </c>
      <c r="B2639" s="89" t="s">
        <v>17018</v>
      </c>
      <c r="C2639" s="90" t="s">
        <v>17019</v>
      </c>
      <c r="D2639" s="90" t="s">
        <v>17020</v>
      </c>
      <c r="E2639" s="90" t="s">
        <v>6079</v>
      </c>
      <c r="F2639" s="90" t="s">
        <v>7527</v>
      </c>
      <c r="G2639" s="90" t="s">
        <v>7402</v>
      </c>
      <c r="H2639" s="91" t="s">
        <v>7411</v>
      </c>
      <c r="I2639" s="91" t="str">
        <f>+IFERROR(VLOOKUP($H2639,'[2]NHÂN VIÊN'!$B:$C,2,0),"")</f>
        <v>Nguyễn Văn Vinh</v>
      </c>
      <c r="J2639" s="91" t="str">
        <f t="shared" si="45"/>
        <v>WI</v>
      </c>
      <c r="K2639" s="91" t="s">
        <v>625</v>
      </c>
      <c r="L2639" s="91" t="s">
        <v>15275</v>
      </c>
      <c r="M2639" s="91" t="str">
        <f>+IFERROR(VLOOKUP($K2639,'[2]NHÂN VIÊN'!$H:$I,2,0),"")</f>
        <v>Trương Quang Thanh</v>
      </c>
      <c r="N2639" s="92" t="s">
        <v>1837</v>
      </c>
      <c r="O2639" s="82"/>
    </row>
    <row r="2640" spans="1:15" hidden="1" x14ac:dyDescent="0.25">
      <c r="A2640" s="90" t="s">
        <v>17022</v>
      </c>
      <c r="B2640" s="89" t="s">
        <v>17021</v>
      </c>
      <c r="C2640" s="90" t="s">
        <v>17023</v>
      </c>
      <c r="D2640" s="90" t="s">
        <v>17024</v>
      </c>
      <c r="E2640" s="90" t="s">
        <v>6079</v>
      </c>
      <c r="F2640" s="90" t="s">
        <v>7490</v>
      </c>
      <c r="G2640" s="90" t="s">
        <v>7402</v>
      </c>
      <c r="H2640" s="91" t="s">
        <v>7418</v>
      </c>
      <c r="I2640" s="91" t="str">
        <f>+IFERROR(VLOOKUP($H2640,'[2]NHÂN VIÊN'!$B:$C,2,0),"")</f>
        <v>Trần Hạo Nhị</v>
      </c>
      <c r="J2640" s="91" t="str">
        <f t="shared" si="45"/>
        <v>WI</v>
      </c>
      <c r="K2640" s="91" t="s">
        <v>625</v>
      </c>
      <c r="L2640" s="91" t="s">
        <v>15295</v>
      </c>
      <c r="M2640" s="91" t="str">
        <f>+IFERROR(VLOOKUP($K2640,'[2]NHÂN VIÊN'!$H:$I,2,0),"")</f>
        <v>Trương Quang Thanh</v>
      </c>
      <c r="N2640" s="92" t="s">
        <v>1837</v>
      </c>
      <c r="O2640" s="82"/>
    </row>
    <row r="2641" spans="1:15" hidden="1" x14ac:dyDescent="0.25">
      <c r="A2641" s="90" t="s">
        <v>7349</v>
      </c>
      <c r="B2641" s="89" t="s">
        <v>17025</v>
      </c>
      <c r="C2641" s="90" t="s">
        <v>17026</v>
      </c>
      <c r="D2641" s="90" t="s">
        <v>17027</v>
      </c>
      <c r="E2641" s="90" t="s">
        <v>6079</v>
      </c>
      <c r="F2641" s="90" t="s">
        <v>7519</v>
      </c>
      <c r="G2641" s="90" t="s">
        <v>7402</v>
      </c>
      <c r="H2641" s="91" t="s">
        <v>7418</v>
      </c>
      <c r="I2641" s="91" t="str">
        <f>+IFERROR(VLOOKUP($H2641,'[2]NHÂN VIÊN'!$B:$C,2,0),"")</f>
        <v>Trần Hạo Nhị</v>
      </c>
      <c r="J2641" s="91" t="str">
        <f t="shared" si="45"/>
        <v>WI</v>
      </c>
      <c r="K2641" s="91" t="s">
        <v>625</v>
      </c>
      <c r="L2641" s="91" t="s">
        <v>15295</v>
      </c>
      <c r="M2641" s="91" t="str">
        <f>+IFERROR(VLOOKUP($K2641,'[2]NHÂN VIÊN'!$H:$I,2,0),"")</f>
        <v>Trương Quang Thanh</v>
      </c>
      <c r="N2641" s="92" t="s">
        <v>1837</v>
      </c>
      <c r="O2641" s="82"/>
    </row>
    <row r="2642" spans="1:15" s="97" customFormat="1" hidden="1" x14ac:dyDescent="0.25">
      <c r="A2642" s="87" t="s">
        <v>17029</v>
      </c>
      <c r="B2642" s="86" t="s">
        <v>17028</v>
      </c>
      <c r="C2642" s="87" t="s">
        <v>17030</v>
      </c>
      <c r="D2642" s="87" t="s">
        <v>17031</v>
      </c>
      <c r="E2642" s="87" t="s">
        <v>6079</v>
      </c>
      <c r="F2642" s="87" t="s">
        <v>7499</v>
      </c>
      <c r="G2642" s="87" t="s">
        <v>7402</v>
      </c>
      <c r="H2642" s="87" t="s">
        <v>7436</v>
      </c>
      <c r="I2642" s="87" t="str">
        <f>+IFERROR(VLOOKUP($H2642,'[2]NHÂN VIÊN'!$B:$C,2,0),"")</f>
        <v>Nguyễn Quốc Thái</v>
      </c>
      <c r="J2642" s="87" t="str">
        <f t="shared" si="45"/>
        <v>WI</v>
      </c>
      <c r="K2642" s="87" t="s">
        <v>625</v>
      </c>
      <c r="L2642" s="87" t="s">
        <v>15295</v>
      </c>
      <c r="M2642" s="87" t="str">
        <f>+IFERROR(VLOOKUP($K2642,'[2]NHÂN VIÊN'!$H:$I,2,0),"")</f>
        <v>Trương Quang Thanh</v>
      </c>
      <c r="N2642" s="88" t="s">
        <v>7437</v>
      </c>
    </row>
    <row r="2643" spans="1:15" hidden="1" x14ac:dyDescent="0.25">
      <c r="A2643" s="90" t="s">
        <v>17033</v>
      </c>
      <c r="B2643" s="89" t="s">
        <v>17032</v>
      </c>
      <c r="C2643" s="90" t="s">
        <v>17034</v>
      </c>
      <c r="D2643" s="90" t="s">
        <v>17035</v>
      </c>
      <c r="E2643" s="90" t="s">
        <v>6079</v>
      </c>
      <c r="F2643" s="90" t="s">
        <v>9474</v>
      </c>
      <c r="G2643" s="90" t="s">
        <v>7402</v>
      </c>
      <c r="H2643" s="91" t="s">
        <v>7411</v>
      </c>
      <c r="I2643" s="91" t="str">
        <f>+IFERROR(VLOOKUP($H2643,'[2]NHÂN VIÊN'!$B:$C,2,0),"")</f>
        <v>Nguyễn Văn Vinh</v>
      </c>
      <c r="J2643" s="91" t="str">
        <f t="shared" si="45"/>
        <v>WI</v>
      </c>
      <c r="K2643" s="91" t="s">
        <v>625</v>
      </c>
      <c r="L2643" s="91" t="s">
        <v>15295</v>
      </c>
      <c r="M2643" s="91" t="str">
        <f>+IFERROR(VLOOKUP($K2643,'[2]NHÂN VIÊN'!$H:$I,2,0),"")</f>
        <v>Trương Quang Thanh</v>
      </c>
      <c r="N2643" s="92" t="s">
        <v>1837</v>
      </c>
      <c r="O2643" s="82"/>
    </row>
    <row r="2644" spans="1:15" hidden="1" x14ac:dyDescent="0.25">
      <c r="A2644" s="90" t="s">
        <v>17036</v>
      </c>
      <c r="B2644" s="89" t="s">
        <v>15121</v>
      </c>
      <c r="C2644" s="90" t="s">
        <v>17037</v>
      </c>
      <c r="D2644" s="90" t="s">
        <v>17038</v>
      </c>
      <c r="E2644" s="90" t="s">
        <v>6079</v>
      </c>
      <c r="F2644" s="90" t="s">
        <v>7523</v>
      </c>
      <c r="G2644" s="90" t="s">
        <v>7523</v>
      </c>
      <c r="H2644" s="91" t="s">
        <v>7425</v>
      </c>
      <c r="I2644" s="91" t="str">
        <f>+IFERROR(VLOOKUP($H2644,'[2]NHÂN VIÊN'!$B:$C,2,0),"")</f>
        <v>Trần Cao Hoàng Tâm</v>
      </c>
      <c r="J2644" s="91" t="str">
        <f t="shared" si="45"/>
        <v>WI</v>
      </c>
      <c r="K2644" s="91" t="s">
        <v>625</v>
      </c>
      <c r="L2644" s="91" t="s">
        <v>15295</v>
      </c>
      <c r="M2644" s="91" t="str">
        <f>+IFERROR(VLOOKUP($K2644,'[2]NHÂN VIÊN'!$H:$I,2,0),"")</f>
        <v>Trương Quang Thanh</v>
      </c>
      <c r="N2644" s="92" t="s">
        <v>1837</v>
      </c>
      <c r="O2644" s="82"/>
    </row>
    <row r="2645" spans="1:15" hidden="1" x14ac:dyDescent="0.25">
      <c r="A2645" s="90" t="s">
        <v>17040</v>
      </c>
      <c r="B2645" s="89" t="s">
        <v>17039</v>
      </c>
      <c r="C2645" s="90" t="s">
        <v>17041</v>
      </c>
      <c r="D2645" s="90" t="s">
        <v>17042</v>
      </c>
      <c r="E2645" s="90" t="s">
        <v>6079</v>
      </c>
      <c r="F2645" s="90" t="s">
        <v>9474</v>
      </c>
      <c r="G2645" s="90" t="s">
        <v>7402</v>
      </c>
      <c r="H2645" s="91" t="s">
        <v>7411</v>
      </c>
      <c r="I2645" s="91" t="str">
        <f>+IFERROR(VLOOKUP($H2645,'[2]NHÂN VIÊN'!$B:$C,2,0),"")</f>
        <v>Nguyễn Văn Vinh</v>
      </c>
      <c r="J2645" s="91" t="str">
        <f t="shared" si="45"/>
        <v>WI</v>
      </c>
      <c r="K2645" s="91" t="s">
        <v>625</v>
      </c>
      <c r="L2645" s="91" t="s">
        <v>15295</v>
      </c>
      <c r="M2645" s="91" t="str">
        <f>+IFERROR(VLOOKUP($K2645,'[2]NHÂN VIÊN'!$H:$I,2,0),"")</f>
        <v>Trương Quang Thanh</v>
      </c>
      <c r="N2645" s="92" t="s">
        <v>1837</v>
      </c>
      <c r="O2645" s="82"/>
    </row>
    <row r="2646" spans="1:15" hidden="1" x14ac:dyDescent="0.25">
      <c r="A2646" s="90" t="s">
        <v>17043</v>
      </c>
      <c r="B2646" s="89" t="s">
        <v>15124</v>
      </c>
      <c r="C2646" s="90" t="s">
        <v>17044</v>
      </c>
      <c r="D2646" s="90" t="s">
        <v>17045</v>
      </c>
      <c r="E2646" s="90" t="s">
        <v>6079</v>
      </c>
      <c r="F2646" s="90" t="s">
        <v>7424</v>
      </c>
      <c r="G2646" s="90" t="s">
        <v>7424</v>
      </c>
      <c r="H2646" s="91" t="s">
        <v>7425</v>
      </c>
      <c r="I2646" s="91" t="str">
        <f>+IFERROR(VLOOKUP($H2646,'[2]NHÂN VIÊN'!$B:$C,2,0),"")</f>
        <v>Trần Cao Hoàng Tâm</v>
      </c>
      <c r="J2646" s="91" t="str">
        <f t="shared" si="45"/>
        <v>WI</v>
      </c>
      <c r="K2646" s="91" t="s">
        <v>625</v>
      </c>
      <c r="L2646" s="91" t="s">
        <v>15295</v>
      </c>
      <c r="M2646" s="91" t="str">
        <f>+IFERROR(VLOOKUP($K2646,'[2]NHÂN VIÊN'!$H:$I,2,0),"")</f>
        <v>Trương Quang Thanh</v>
      </c>
      <c r="N2646" s="92" t="s">
        <v>1837</v>
      </c>
      <c r="O2646" s="82"/>
    </row>
    <row r="2647" spans="1:15" hidden="1" x14ac:dyDescent="0.25">
      <c r="A2647" s="90" t="s">
        <v>17047</v>
      </c>
      <c r="B2647" s="89" t="s">
        <v>17046</v>
      </c>
      <c r="C2647" s="90" t="s">
        <v>17048</v>
      </c>
      <c r="D2647" s="90" t="s">
        <v>17049</v>
      </c>
      <c r="E2647" s="90" t="s">
        <v>6079</v>
      </c>
      <c r="F2647" s="90" t="s">
        <v>9474</v>
      </c>
      <c r="G2647" s="90" t="s">
        <v>7402</v>
      </c>
      <c r="H2647" s="91" t="s">
        <v>7411</v>
      </c>
      <c r="I2647" s="91" t="str">
        <f>+IFERROR(VLOOKUP($H2647,'[2]NHÂN VIÊN'!$B:$C,2,0),"")</f>
        <v>Nguyễn Văn Vinh</v>
      </c>
      <c r="J2647" s="91" t="str">
        <f t="shared" si="45"/>
        <v>WI</v>
      </c>
      <c r="K2647" s="91" t="s">
        <v>625</v>
      </c>
      <c r="L2647" s="91" t="s">
        <v>15275</v>
      </c>
      <c r="M2647" s="91" t="str">
        <f>+IFERROR(VLOOKUP($K2647,'[2]NHÂN VIÊN'!$H:$I,2,0),"")</f>
        <v>Trương Quang Thanh</v>
      </c>
      <c r="N2647" s="92" t="s">
        <v>1837</v>
      </c>
      <c r="O2647" s="82"/>
    </row>
    <row r="2648" spans="1:15" hidden="1" x14ac:dyDescent="0.25">
      <c r="A2648" s="90" t="s">
        <v>17051</v>
      </c>
      <c r="B2648" s="89" t="s">
        <v>17050</v>
      </c>
      <c r="C2648" s="90" t="s">
        <v>17052</v>
      </c>
      <c r="D2648" s="90" t="s">
        <v>17053</v>
      </c>
      <c r="E2648" s="90" t="s">
        <v>6079</v>
      </c>
      <c r="F2648" s="90" t="s">
        <v>7499</v>
      </c>
      <c r="G2648" s="90" t="s">
        <v>7402</v>
      </c>
      <c r="H2648" s="91" t="s">
        <v>7436</v>
      </c>
      <c r="I2648" s="91" t="str">
        <f>+IFERROR(VLOOKUP($H2648,'[2]NHÂN VIÊN'!$B:$C,2,0),"")</f>
        <v>Nguyễn Quốc Thái</v>
      </c>
      <c r="J2648" s="91" t="str">
        <f t="shared" si="45"/>
        <v>WI</v>
      </c>
      <c r="K2648" s="91" t="s">
        <v>625</v>
      </c>
      <c r="L2648" s="91" t="s">
        <v>15275</v>
      </c>
      <c r="M2648" s="91" t="str">
        <f>+IFERROR(VLOOKUP($K2648,'[2]NHÂN VIÊN'!$H:$I,2,0),"")</f>
        <v>Trương Quang Thanh</v>
      </c>
      <c r="N2648" s="92" t="s">
        <v>1837</v>
      </c>
      <c r="O2648" s="82"/>
    </row>
    <row r="2649" spans="1:15" hidden="1" x14ac:dyDescent="0.25">
      <c r="A2649" s="90" t="s">
        <v>17055</v>
      </c>
      <c r="B2649" s="89" t="s">
        <v>17054</v>
      </c>
      <c r="C2649" s="90" t="s">
        <v>17056</v>
      </c>
      <c r="D2649" s="90" t="s">
        <v>17057</v>
      </c>
      <c r="E2649" s="90" t="s">
        <v>6079</v>
      </c>
      <c r="F2649" s="90" t="s">
        <v>9474</v>
      </c>
      <c r="G2649" s="90" t="s">
        <v>7402</v>
      </c>
      <c r="H2649" s="91" t="s">
        <v>7411</v>
      </c>
      <c r="I2649" s="91" t="str">
        <f>+IFERROR(VLOOKUP($H2649,'[2]NHÂN VIÊN'!$B:$C,2,0),"")</f>
        <v>Nguyễn Văn Vinh</v>
      </c>
      <c r="J2649" s="91" t="str">
        <f t="shared" si="45"/>
        <v>WI</v>
      </c>
      <c r="K2649" s="91" t="s">
        <v>625</v>
      </c>
      <c r="L2649" s="91" t="s">
        <v>15275</v>
      </c>
      <c r="M2649" s="91" t="str">
        <f>+IFERROR(VLOOKUP($K2649,'[2]NHÂN VIÊN'!$H:$I,2,0),"")</f>
        <v>Trương Quang Thanh</v>
      </c>
      <c r="N2649" s="92" t="s">
        <v>1837</v>
      </c>
      <c r="O2649" s="82"/>
    </row>
    <row r="2650" spans="1:15" hidden="1" x14ac:dyDescent="0.25">
      <c r="A2650" s="90" t="s">
        <v>17059</v>
      </c>
      <c r="B2650" s="89" t="s">
        <v>17058</v>
      </c>
      <c r="C2650" s="90" t="s">
        <v>17060</v>
      </c>
      <c r="D2650" s="90" t="s">
        <v>17061</v>
      </c>
      <c r="E2650" s="90" t="s">
        <v>6079</v>
      </c>
      <c r="F2650" s="90" t="s">
        <v>7417</v>
      </c>
      <c r="G2650" s="90" t="s">
        <v>7402</v>
      </c>
      <c r="H2650" s="91" t="s">
        <v>7418</v>
      </c>
      <c r="I2650" s="91" t="str">
        <f>+IFERROR(VLOOKUP($H2650,'[2]NHÂN VIÊN'!$B:$C,2,0),"")</f>
        <v>Trần Hạo Nhị</v>
      </c>
      <c r="J2650" s="91" t="str">
        <f t="shared" si="45"/>
        <v>WI</v>
      </c>
      <c r="K2650" s="91" t="s">
        <v>625</v>
      </c>
      <c r="L2650" s="91" t="s">
        <v>15275</v>
      </c>
      <c r="M2650" s="91" t="str">
        <f>+IFERROR(VLOOKUP($K2650,'[2]NHÂN VIÊN'!$H:$I,2,0),"")</f>
        <v>Trương Quang Thanh</v>
      </c>
      <c r="N2650" s="92" t="s">
        <v>1837</v>
      </c>
      <c r="O2650" s="82"/>
    </row>
    <row r="2651" spans="1:15" hidden="1" x14ac:dyDescent="0.25">
      <c r="A2651" s="90" t="s">
        <v>7350</v>
      </c>
      <c r="B2651" s="89" t="s">
        <v>17062</v>
      </c>
      <c r="C2651" s="90" t="s">
        <v>17063</v>
      </c>
      <c r="D2651" s="90" t="s">
        <v>17064</v>
      </c>
      <c r="E2651" s="90" t="s">
        <v>6079</v>
      </c>
      <c r="F2651" s="90" t="s">
        <v>7513</v>
      </c>
      <c r="G2651" s="90" t="s">
        <v>7402</v>
      </c>
      <c r="H2651" s="91" t="s">
        <v>7418</v>
      </c>
      <c r="I2651" s="91" t="str">
        <f>+IFERROR(VLOOKUP($H2651,'[2]NHÂN VIÊN'!$B:$C,2,0),"")</f>
        <v>Trần Hạo Nhị</v>
      </c>
      <c r="J2651" s="91" t="str">
        <f t="shared" si="45"/>
        <v>WI</v>
      </c>
      <c r="K2651" s="91" t="s">
        <v>625</v>
      </c>
      <c r="L2651" s="91" t="s">
        <v>15295</v>
      </c>
      <c r="M2651" s="91" t="str">
        <f>+IFERROR(VLOOKUP($K2651,'[2]NHÂN VIÊN'!$H:$I,2,0),"")</f>
        <v>Trương Quang Thanh</v>
      </c>
      <c r="N2651" s="92" t="s">
        <v>1837</v>
      </c>
      <c r="O2651" s="82"/>
    </row>
    <row r="2652" spans="1:15" hidden="1" x14ac:dyDescent="0.25">
      <c r="A2652" s="90" t="s">
        <v>17066</v>
      </c>
      <c r="B2652" s="89" t="s">
        <v>17065</v>
      </c>
      <c r="C2652" s="90" t="s">
        <v>17067</v>
      </c>
      <c r="D2652" s="90" t="s">
        <v>17068</v>
      </c>
      <c r="E2652" s="90" t="s">
        <v>6079</v>
      </c>
      <c r="F2652" s="90" t="s">
        <v>8059</v>
      </c>
      <c r="G2652" s="90" t="s">
        <v>7402</v>
      </c>
      <c r="H2652" s="91" t="s">
        <v>7436</v>
      </c>
      <c r="I2652" s="91" t="str">
        <f>+IFERROR(VLOOKUP($H2652,'[2]NHÂN VIÊN'!$B:$C,2,0),"")</f>
        <v>Nguyễn Quốc Thái</v>
      </c>
      <c r="J2652" s="91" t="str">
        <f t="shared" si="45"/>
        <v>WI</v>
      </c>
      <c r="K2652" s="91" t="s">
        <v>625</v>
      </c>
      <c r="L2652" s="91" t="s">
        <v>15295</v>
      </c>
      <c r="M2652" s="91" t="str">
        <f>+IFERROR(VLOOKUP($K2652,'[2]NHÂN VIÊN'!$H:$I,2,0),"")</f>
        <v>Trương Quang Thanh</v>
      </c>
      <c r="N2652" s="92" t="s">
        <v>1837</v>
      </c>
      <c r="O2652" s="82"/>
    </row>
    <row r="2653" spans="1:15" hidden="1" x14ac:dyDescent="0.25">
      <c r="A2653" s="90" t="s">
        <v>17070</v>
      </c>
      <c r="B2653" s="89" t="s">
        <v>17069</v>
      </c>
      <c r="C2653" s="90" t="s">
        <v>17071</v>
      </c>
      <c r="D2653" s="90" t="s">
        <v>17072</v>
      </c>
      <c r="E2653" s="90" t="s">
        <v>6079</v>
      </c>
      <c r="F2653" s="90" t="s">
        <v>7925</v>
      </c>
      <c r="G2653" s="90" t="s">
        <v>7402</v>
      </c>
      <c r="H2653" s="91" t="s">
        <v>7418</v>
      </c>
      <c r="I2653" s="91" t="str">
        <f>+IFERROR(VLOOKUP($H2653,'[2]NHÂN VIÊN'!$B:$C,2,0),"")</f>
        <v>Trần Hạo Nhị</v>
      </c>
      <c r="J2653" s="91" t="str">
        <f t="shared" si="45"/>
        <v>WI</v>
      </c>
      <c r="K2653" s="91" t="s">
        <v>625</v>
      </c>
      <c r="L2653" s="91" t="s">
        <v>15426</v>
      </c>
      <c r="M2653" s="91" t="str">
        <f>+IFERROR(VLOOKUP($K2653,'[2]NHÂN VIÊN'!$H:$I,2,0),"")</f>
        <v>Trương Quang Thanh</v>
      </c>
      <c r="N2653" s="92" t="s">
        <v>1837</v>
      </c>
      <c r="O2653" s="82"/>
    </row>
    <row r="2654" spans="1:15" hidden="1" x14ac:dyDescent="0.25">
      <c r="A2654" s="90" t="s">
        <v>17074</v>
      </c>
      <c r="B2654" s="89" t="s">
        <v>17073</v>
      </c>
      <c r="C2654" s="90" t="s">
        <v>17075</v>
      </c>
      <c r="D2654" s="90" t="s">
        <v>17076</v>
      </c>
      <c r="E2654" s="90" t="s">
        <v>6079</v>
      </c>
      <c r="F2654" s="90" t="s">
        <v>7401</v>
      </c>
      <c r="G2654" s="90" t="s">
        <v>7402</v>
      </c>
      <c r="H2654" s="91" t="s">
        <v>7403</v>
      </c>
      <c r="I2654" s="91" t="str">
        <f>+IFERROR(VLOOKUP($H2654,'[2]NHÂN VIÊN'!$B:$C,2,0),"")</f>
        <v>Hứa Thị Ngọc Thơ</v>
      </c>
      <c r="J2654" s="91" t="str">
        <f t="shared" si="45"/>
        <v>WI</v>
      </c>
      <c r="K2654" s="91" t="s">
        <v>625</v>
      </c>
      <c r="L2654" s="91" t="s">
        <v>15275</v>
      </c>
      <c r="M2654" s="91" t="str">
        <f>+IFERROR(VLOOKUP($K2654,'[2]NHÂN VIÊN'!$H:$I,2,0),"")</f>
        <v>Trương Quang Thanh</v>
      </c>
      <c r="N2654" s="92" t="s">
        <v>1837</v>
      </c>
      <c r="O2654" s="82"/>
    </row>
    <row r="2655" spans="1:15" hidden="1" x14ac:dyDescent="0.25">
      <c r="A2655" s="90" t="s">
        <v>17078</v>
      </c>
      <c r="B2655" s="89" t="s">
        <v>17077</v>
      </c>
      <c r="C2655" s="90" t="s">
        <v>17079</v>
      </c>
      <c r="D2655" s="90" t="s">
        <v>17080</v>
      </c>
      <c r="E2655" s="90" t="s">
        <v>6079</v>
      </c>
      <c r="F2655" s="90" t="s">
        <v>7435</v>
      </c>
      <c r="G2655" s="90" t="s">
        <v>7402</v>
      </c>
      <c r="H2655" s="91" t="s">
        <v>7436</v>
      </c>
      <c r="I2655" s="91" t="str">
        <f>+IFERROR(VLOOKUP($H2655,'[2]NHÂN VIÊN'!$B:$C,2,0),"")</f>
        <v>Nguyễn Quốc Thái</v>
      </c>
      <c r="J2655" s="91" t="str">
        <f t="shared" si="45"/>
        <v>WI</v>
      </c>
      <c r="K2655" s="91" t="s">
        <v>625</v>
      </c>
      <c r="L2655" s="91" t="s">
        <v>15275</v>
      </c>
      <c r="M2655" s="91" t="str">
        <f>+IFERROR(VLOOKUP($K2655,'[2]NHÂN VIÊN'!$H:$I,2,0),"")</f>
        <v>Trương Quang Thanh</v>
      </c>
      <c r="N2655" s="92" t="s">
        <v>1837</v>
      </c>
      <c r="O2655" s="82"/>
    </row>
    <row r="2656" spans="1:15" hidden="1" x14ac:dyDescent="0.25">
      <c r="A2656" s="90" t="s">
        <v>17081</v>
      </c>
      <c r="B2656" s="89" t="s">
        <v>15121</v>
      </c>
      <c r="C2656" s="90" t="s">
        <v>17082</v>
      </c>
      <c r="D2656" s="90" t="s">
        <v>17083</v>
      </c>
      <c r="E2656" s="90" t="s">
        <v>6079</v>
      </c>
      <c r="F2656" s="90" t="s">
        <v>7523</v>
      </c>
      <c r="G2656" s="90" t="s">
        <v>7523</v>
      </c>
      <c r="H2656" s="91" t="s">
        <v>7425</v>
      </c>
      <c r="I2656" s="91" t="str">
        <f>+IFERROR(VLOOKUP($H2656,'[2]NHÂN VIÊN'!$B:$C,2,0),"")</f>
        <v>Trần Cao Hoàng Tâm</v>
      </c>
      <c r="J2656" s="91" t="str">
        <f t="shared" si="45"/>
        <v>WI</v>
      </c>
      <c r="K2656" s="91" t="s">
        <v>625</v>
      </c>
      <c r="L2656" s="91" t="s">
        <v>15295</v>
      </c>
      <c r="M2656" s="91" t="str">
        <f>+IFERROR(VLOOKUP($K2656,'[2]NHÂN VIÊN'!$H:$I,2,0),"")</f>
        <v>Trương Quang Thanh</v>
      </c>
      <c r="N2656" s="92" t="s">
        <v>1837</v>
      </c>
      <c r="O2656" s="82"/>
    </row>
    <row r="2657" spans="1:15" hidden="1" x14ac:dyDescent="0.25">
      <c r="A2657" s="90" t="s">
        <v>17085</v>
      </c>
      <c r="B2657" s="89" t="s">
        <v>17084</v>
      </c>
      <c r="C2657" s="90" t="s">
        <v>17086</v>
      </c>
      <c r="D2657" s="90" t="s">
        <v>17087</v>
      </c>
      <c r="E2657" s="90" t="s">
        <v>6079</v>
      </c>
      <c r="F2657" s="90" t="s">
        <v>7690</v>
      </c>
      <c r="G2657" s="90" t="s">
        <v>7402</v>
      </c>
      <c r="H2657" s="91" t="s">
        <v>7418</v>
      </c>
      <c r="I2657" s="91" t="str">
        <f>+IFERROR(VLOOKUP($H2657,'[2]NHÂN VIÊN'!$B:$C,2,0),"")</f>
        <v>Trần Hạo Nhị</v>
      </c>
      <c r="J2657" s="91" t="str">
        <f t="shared" si="45"/>
        <v>WI</v>
      </c>
      <c r="K2657" s="91" t="s">
        <v>625</v>
      </c>
      <c r="L2657" s="91" t="s">
        <v>15426</v>
      </c>
      <c r="M2657" s="91" t="str">
        <f>+IFERROR(VLOOKUP($K2657,'[2]NHÂN VIÊN'!$H:$I,2,0),"")</f>
        <v>Trương Quang Thanh</v>
      </c>
      <c r="N2657" s="92" t="s">
        <v>1837</v>
      </c>
      <c r="O2657" s="82"/>
    </row>
    <row r="2658" spans="1:15" hidden="1" x14ac:dyDescent="0.25">
      <c r="A2658" s="90" t="s">
        <v>17088</v>
      </c>
      <c r="B2658" s="89" t="s">
        <v>15124</v>
      </c>
      <c r="C2658" s="90" t="s">
        <v>17089</v>
      </c>
      <c r="D2658" s="90" t="s">
        <v>17090</v>
      </c>
      <c r="E2658" s="90" t="s">
        <v>6079</v>
      </c>
      <c r="F2658" s="90" t="s">
        <v>7424</v>
      </c>
      <c r="G2658" s="90" t="s">
        <v>7424</v>
      </c>
      <c r="H2658" s="91" t="s">
        <v>7425</v>
      </c>
      <c r="I2658" s="91" t="str">
        <f>+IFERROR(VLOOKUP($H2658,'[2]NHÂN VIÊN'!$B:$C,2,0),"")</f>
        <v>Trần Cao Hoàng Tâm</v>
      </c>
      <c r="J2658" s="91" t="str">
        <f t="shared" si="45"/>
        <v>WI</v>
      </c>
      <c r="K2658" s="91" t="s">
        <v>625</v>
      </c>
      <c r="L2658" s="91" t="s">
        <v>15426</v>
      </c>
      <c r="M2658" s="91" t="str">
        <f>+IFERROR(VLOOKUP($K2658,'[2]NHÂN VIÊN'!$H:$I,2,0),"")</f>
        <v>Trương Quang Thanh</v>
      </c>
      <c r="N2658" s="92" t="s">
        <v>1837</v>
      </c>
      <c r="O2658" s="82"/>
    </row>
    <row r="2659" spans="1:15" hidden="1" x14ac:dyDescent="0.25">
      <c r="A2659" s="90" t="s">
        <v>17092</v>
      </c>
      <c r="B2659" s="89" t="s">
        <v>17091</v>
      </c>
      <c r="C2659" s="90" t="s">
        <v>17093</v>
      </c>
      <c r="D2659" s="90" t="s">
        <v>17094</v>
      </c>
      <c r="E2659" s="90" t="s">
        <v>6079</v>
      </c>
      <c r="F2659" s="90" t="s">
        <v>8059</v>
      </c>
      <c r="G2659" s="90" t="s">
        <v>7402</v>
      </c>
      <c r="H2659" s="91" t="s">
        <v>7436</v>
      </c>
      <c r="I2659" s="91" t="str">
        <f>+IFERROR(VLOOKUP($H2659,'[2]NHÂN VIÊN'!$B:$C,2,0),"")</f>
        <v>Nguyễn Quốc Thái</v>
      </c>
      <c r="J2659" s="91" t="str">
        <f t="shared" si="45"/>
        <v>WI</v>
      </c>
      <c r="K2659" s="91" t="s">
        <v>625</v>
      </c>
      <c r="L2659" s="91" t="s">
        <v>15295</v>
      </c>
      <c r="M2659" s="91" t="str">
        <f>+IFERROR(VLOOKUP($K2659,'[2]NHÂN VIÊN'!$H:$I,2,0),"")</f>
        <v>Trương Quang Thanh</v>
      </c>
      <c r="N2659" s="92" t="s">
        <v>1837</v>
      </c>
      <c r="O2659" s="82"/>
    </row>
    <row r="2660" spans="1:15" hidden="1" x14ac:dyDescent="0.25">
      <c r="A2660" s="90" t="s">
        <v>7314</v>
      </c>
      <c r="B2660" s="89" t="s">
        <v>17095</v>
      </c>
      <c r="C2660" s="90" t="s">
        <v>17096</v>
      </c>
      <c r="D2660" s="90" t="s">
        <v>17097</v>
      </c>
      <c r="E2660" s="90" t="s">
        <v>6079</v>
      </c>
      <c r="F2660" s="90" t="s">
        <v>7485</v>
      </c>
      <c r="G2660" s="90" t="s">
        <v>7402</v>
      </c>
      <c r="H2660" s="91" t="s">
        <v>7411</v>
      </c>
      <c r="I2660" s="91" t="str">
        <f>+IFERROR(VLOOKUP($H2660,'[2]NHÂN VIÊN'!$B:$C,2,0),"")</f>
        <v>Nguyễn Văn Vinh</v>
      </c>
      <c r="J2660" s="91" t="str">
        <f t="shared" si="45"/>
        <v>WI</v>
      </c>
      <c r="K2660" s="91" t="s">
        <v>625</v>
      </c>
      <c r="L2660" s="91" t="s">
        <v>15275</v>
      </c>
      <c r="M2660" s="91" t="str">
        <f>+IFERROR(VLOOKUP($K2660,'[2]NHÂN VIÊN'!$H:$I,2,0),"")</f>
        <v>Trương Quang Thanh</v>
      </c>
      <c r="N2660" s="92" t="s">
        <v>1837</v>
      </c>
      <c r="O2660" s="82"/>
    </row>
    <row r="2661" spans="1:15" hidden="1" x14ac:dyDescent="0.25">
      <c r="A2661" s="90" t="s">
        <v>17099</v>
      </c>
      <c r="B2661" s="89" t="s">
        <v>17098</v>
      </c>
      <c r="C2661" s="90" t="s">
        <v>17100</v>
      </c>
      <c r="D2661" s="90" t="s">
        <v>17101</v>
      </c>
      <c r="E2661" s="90" t="s">
        <v>6079</v>
      </c>
      <c r="F2661" s="90" t="s">
        <v>7401</v>
      </c>
      <c r="G2661" s="90" t="s">
        <v>7402</v>
      </c>
      <c r="H2661" s="91" t="s">
        <v>7403</v>
      </c>
      <c r="I2661" s="91" t="str">
        <f>+IFERROR(VLOOKUP($H2661,'[2]NHÂN VIÊN'!$B:$C,2,0),"")</f>
        <v>Hứa Thị Ngọc Thơ</v>
      </c>
      <c r="J2661" s="91" t="str">
        <f t="shared" si="45"/>
        <v>WI</v>
      </c>
      <c r="K2661" s="91" t="s">
        <v>625</v>
      </c>
      <c r="L2661" s="91" t="s">
        <v>15295</v>
      </c>
      <c r="M2661" s="91" t="str">
        <f>+IFERROR(VLOOKUP($K2661,'[2]NHÂN VIÊN'!$H:$I,2,0),"")</f>
        <v>Trương Quang Thanh</v>
      </c>
      <c r="N2661" s="92" t="s">
        <v>1837</v>
      </c>
      <c r="O2661" s="82"/>
    </row>
    <row r="2662" spans="1:15" hidden="1" x14ac:dyDescent="0.25">
      <c r="A2662" s="90" t="s">
        <v>17103</v>
      </c>
      <c r="B2662" s="89" t="s">
        <v>17102</v>
      </c>
      <c r="C2662" s="90" t="s">
        <v>17104</v>
      </c>
      <c r="D2662" s="90" t="s">
        <v>17105</v>
      </c>
      <c r="E2662" s="90" t="s">
        <v>6079</v>
      </c>
      <c r="F2662" s="90" t="s">
        <v>7519</v>
      </c>
      <c r="G2662" s="90" t="s">
        <v>7402</v>
      </c>
      <c r="H2662" s="91" t="s">
        <v>7418</v>
      </c>
      <c r="I2662" s="91" t="str">
        <f>+IFERROR(VLOOKUP($H2662,'[2]NHÂN VIÊN'!$B:$C,2,0),"")</f>
        <v>Trần Hạo Nhị</v>
      </c>
      <c r="J2662" s="91" t="str">
        <f t="shared" si="45"/>
        <v>WI</v>
      </c>
      <c r="K2662" s="91" t="s">
        <v>625</v>
      </c>
      <c r="L2662" s="91" t="s">
        <v>15426</v>
      </c>
      <c r="M2662" s="91" t="str">
        <f>+IFERROR(VLOOKUP($K2662,'[2]NHÂN VIÊN'!$H:$I,2,0),"")</f>
        <v>Trương Quang Thanh</v>
      </c>
      <c r="N2662" s="92" t="s">
        <v>1837</v>
      </c>
      <c r="O2662" s="82"/>
    </row>
    <row r="2663" spans="1:15" hidden="1" x14ac:dyDescent="0.25">
      <c r="A2663" s="90" t="s">
        <v>17107</v>
      </c>
      <c r="B2663" s="89" t="s">
        <v>17106</v>
      </c>
      <c r="C2663" s="90" t="s">
        <v>17108</v>
      </c>
      <c r="D2663" s="90" t="s">
        <v>17109</v>
      </c>
      <c r="E2663" s="90" t="s">
        <v>6079</v>
      </c>
      <c r="F2663" s="90" t="s">
        <v>7903</v>
      </c>
      <c r="G2663" s="90" t="s">
        <v>7402</v>
      </c>
      <c r="H2663" s="91" t="s">
        <v>7436</v>
      </c>
      <c r="I2663" s="91" t="str">
        <f>+IFERROR(VLOOKUP($H2663,'[2]NHÂN VIÊN'!$B:$C,2,0),"")</f>
        <v>Nguyễn Quốc Thái</v>
      </c>
      <c r="J2663" s="91" t="str">
        <f t="shared" si="45"/>
        <v>WI</v>
      </c>
      <c r="K2663" s="91" t="s">
        <v>625</v>
      </c>
      <c r="L2663" s="91" t="s">
        <v>15275</v>
      </c>
      <c r="M2663" s="91" t="str">
        <f>+IFERROR(VLOOKUP($K2663,'[2]NHÂN VIÊN'!$H:$I,2,0),"")</f>
        <v>Trương Quang Thanh</v>
      </c>
      <c r="N2663" s="92" t="s">
        <v>1837</v>
      </c>
      <c r="O2663" s="82"/>
    </row>
    <row r="2664" spans="1:15" hidden="1" x14ac:dyDescent="0.25">
      <c r="A2664" s="90" t="s">
        <v>17111</v>
      </c>
      <c r="B2664" s="89" t="s">
        <v>17110</v>
      </c>
      <c r="C2664" s="90" t="s">
        <v>17112</v>
      </c>
      <c r="D2664" s="90" t="s">
        <v>17113</v>
      </c>
      <c r="E2664" s="90" t="s">
        <v>6079</v>
      </c>
      <c r="F2664" s="90" t="s">
        <v>7417</v>
      </c>
      <c r="G2664" s="90" t="s">
        <v>7402</v>
      </c>
      <c r="H2664" s="91" t="s">
        <v>7418</v>
      </c>
      <c r="I2664" s="91" t="str">
        <f>+IFERROR(VLOOKUP($H2664,'[2]NHÂN VIÊN'!$B:$C,2,0),"")</f>
        <v>Trần Hạo Nhị</v>
      </c>
      <c r="J2664" s="91" t="str">
        <f t="shared" si="45"/>
        <v>WI</v>
      </c>
      <c r="K2664" s="91" t="s">
        <v>625</v>
      </c>
      <c r="L2664" s="91" t="s">
        <v>15275</v>
      </c>
      <c r="M2664" s="91" t="str">
        <f>+IFERROR(VLOOKUP($K2664,'[2]NHÂN VIÊN'!$H:$I,2,0),"")</f>
        <v>Trương Quang Thanh</v>
      </c>
      <c r="N2664" s="92" t="s">
        <v>1837</v>
      </c>
      <c r="O2664" s="82"/>
    </row>
    <row r="2665" spans="1:15" hidden="1" x14ac:dyDescent="0.25">
      <c r="A2665" s="90" t="s">
        <v>17114</v>
      </c>
      <c r="B2665" s="89" t="s">
        <v>15121</v>
      </c>
      <c r="C2665" s="90" t="s">
        <v>17115</v>
      </c>
      <c r="D2665" s="90" t="s">
        <v>17116</v>
      </c>
      <c r="E2665" s="90" t="s">
        <v>15915</v>
      </c>
      <c r="F2665" s="90" t="s">
        <v>7523</v>
      </c>
      <c r="G2665" s="90" t="s">
        <v>7523</v>
      </c>
      <c r="H2665" s="91" t="s">
        <v>7425</v>
      </c>
      <c r="I2665" s="91" t="str">
        <f>+IFERROR(VLOOKUP($H2665,'[2]NHÂN VIÊN'!$B:$C,2,0),"")</f>
        <v>Trần Cao Hoàng Tâm</v>
      </c>
      <c r="J2665" s="91" t="str">
        <f t="shared" si="45"/>
        <v>WI</v>
      </c>
      <c r="K2665" s="91" t="s">
        <v>625</v>
      </c>
      <c r="L2665" s="91" t="s">
        <v>15295</v>
      </c>
      <c r="M2665" s="91" t="str">
        <f>+IFERROR(VLOOKUP($K2665,'[2]NHÂN VIÊN'!$H:$I,2,0),"")</f>
        <v>Trương Quang Thanh</v>
      </c>
      <c r="N2665" s="92" t="s">
        <v>1837</v>
      </c>
      <c r="O2665" s="82"/>
    </row>
    <row r="2666" spans="1:15" hidden="1" x14ac:dyDescent="0.25">
      <c r="A2666" s="90" t="s">
        <v>17118</v>
      </c>
      <c r="B2666" s="89" t="s">
        <v>17117</v>
      </c>
      <c r="C2666" s="90" t="s">
        <v>17119</v>
      </c>
      <c r="D2666" s="90" t="s">
        <v>17120</v>
      </c>
      <c r="E2666" s="90" t="s">
        <v>6079</v>
      </c>
      <c r="F2666" s="90" t="s">
        <v>7938</v>
      </c>
      <c r="G2666" s="90" t="s">
        <v>7402</v>
      </c>
      <c r="H2666" s="91" t="s">
        <v>7436</v>
      </c>
      <c r="I2666" s="91" t="str">
        <f>+IFERROR(VLOOKUP($H2666,'[2]NHÂN VIÊN'!$B:$C,2,0),"")</f>
        <v>Nguyễn Quốc Thái</v>
      </c>
      <c r="J2666" s="91" t="str">
        <f t="shared" si="45"/>
        <v>WI</v>
      </c>
      <c r="K2666" s="91" t="s">
        <v>625</v>
      </c>
      <c r="L2666" s="91" t="s">
        <v>15275</v>
      </c>
      <c r="M2666" s="91" t="str">
        <f>+IFERROR(VLOOKUP($K2666,'[2]NHÂN VIÊN'!$H:$I,2,0),"")</f>
        <v>Trương Quang Thanh</v>
      </c>
      <c r="N2666" s="92" t="s">
        <v>1837</v>
      </c>
      <c r="O2666" s="82"/>
    </row>
    <row r="2667" spans="1:15" hidden="1" x14ac:dyDescent="0.25">
      <c r="A2667" s="90" t="s">
        <v>17122</v>
      </c>
      <c r="B2667" s="89" t="s">
        <v>17121</v>
      </c>
      <c r="C2667" s="90" t="s">
        <v>17123</v>
      </c>
      <c r="D2667" s="90" t="s">
        <v>17124</v>
      </c>
      <c r="E2667" s="90" t="s">
        <v>6079</v>
      </c>
      <c r="F2667" s="90" t="s">
        <v>8248</v>
      </c>
      <c r="G2667" s="90" t="s">
        <v>7402</v>
      </c>
      <c r="H2667" s="91" t="s">
        <v>7411</v>
      </c>
      <c r="I2667" s="91" t="str">
        <f>+IFERROR(VLOOKUP($H2667,'[2]NHÂN VIÊN'!$B:$C,2,0),"")</f>
        <v>Nguyễn Văn Vinh</v>
      </c>
      <c r="J2667" s="91" t="str">
        <f t="shared" si="45"/>
        <v>WI</v>
      </c>
      <c r="K2667" s="91" t="s">
        <v>625</v>
      </c>
      <c r="L2667" s="91" t="s">
        <v>15275</v>
      </c>
      <c r="M2667" s="91" t="str">
        <f>+IFERROR(VLOOKUP($K2667,'[2]NHÂN VIÊN'!$H:$I,2,0),"")</f>
        <v>Trương Quang Thanh</v>
      </c>
      <c r="N2667" s="92" t="s">
        <v>1837</v>
      </c>
      <c r="O2667" s="82"/>
    </row>
    <row r="2668" spans="1:15" hidden="1" x14ac:dyDescent="0.25">
      <c r="A2668" s="90" t="s">
        <v>17126</v>
      </c>
      <c r="B2668" s="89" t="s">
        <v>17125</v>
      </c>
      <c r="C2668" s="90" t="s">
        <v>17127</v>
      </c>
      <c r="D2668" s="90" t="s">
        <v>17128</v>
      </c>
      <c r="E2668" s="90" t="s">
        <v>6079</v>
      </c>
      <c r="F2668" s="90" t="s">
        <v>7401</v>
      </c>
      <c r="G2668" s="90" t="s">
        <v>7402</v>
      </c>
      <c r="H2668" s="91" t="s">
        <v>7403</v>
      </c>
      <c r="I2668" s="91" t="str">
        <f>+IFERROR(VLOOKUP($H2668,'[2]NHÂN VIÊN'!$B:$C,2,0),"")</f>
        <v>Hứa Thị Ngọc Thơ</v>
      </c>
      <c r="J2668" s="91" t="str">
        <f t="shared" si="45"/>
        <v>WI</v>
      </c>
      <c r="K2668" s="91" t="s">
        <v>625</v>
      </c>
      <c r="L2668" s="91" t="s">
        <v>15295</v>
      </c>
      <c r="M2668" s="91" t="str">
        <f>+IFERROR(VLOOKUP($K2668,'[2]NHÂN VIÊN'!$H:$I,2,0),"")</f>
        <v>Trương Quang Thanh</v>
      </c>
      <c r="N2668" s="92" t="s">
        <v>1837</v>
      </c>
      <c r="O2668" s="82"/>
    </row>
    <row r="2669" spans="1:15" hidden="1" x14ac:dyDescent="0.25">
      <c r="A2669" s="90" t="s">
        <v>17130</v>
      </c>
      <c r="B2669" s="89" t="s">
        <v>17129</v>
      </c>
      <c r="C2669" s="90" t="s">
        <v>17131</v>
      </c>
      <c r="D2669" s="90" t="s">
        <v>17132</v>
      </c>
      <c r="E2669" s="90" t="s">
        <v>6079</v>
      </c>
      <c r="F2669" s="90" t="s">
        <v>7903</v>
      </c>
      <c r="G2669" s="90" t="s">
        <v>7402</v>
      </c>
      <c r="H2669" s="91" t="s">
        <v>7436</v>
      </c>
      <c r="I2669" s="91" t="str">
        <f>+IFERROR(VLOOKUP($H2669,'[2]NHÂN VIÊN'!$B:$C,2,0),"")</f>
        <v>Nguyễn Quốc Thái</v>
      </c>
      <c r="J2669" s="91" t="str">
        <f t="shared" si="45"/>
        <v>WI</v>
      </c>
      <c r="K2669" s="91" t="s">
        <v>625</v>
      </c>
      <c r="L2669" s="91" t="s">
        <v>15295</v>
      </c>
      <c r="M2669" s="91" t="str">
        <f>+IFERROR(VLOOKUP($K2669,'[2]NHÂN VIÊN'!$H:$I,2,0),"")</f>
        <v>Trương Quang Thanh</v>
      </c>
      <c r="N2669" s="92" t="s">
        <v>1837</v>
      </c>
      <c r="O2669" s="82"/>
    </row>
    <row r="2670" spans="1:15" hidden="1" x14ac:dyDescent="0.25">
      <c r="A2670" s="90" t="s">
        <v>17134</v>
      </c>
      <c r="B2670" s="89" t="s">
        <v>17133</v>
      </c>
      <c r="C2670" s="90" t="s">
        <v>17135</v>
      </c>
      <c r="D2670" s="90" t="s">
        <v>17136</v>
      </c>
      <c r="E2670" s="90" t="s">
        <v>6079</v>
      </c>
      <c r="F2670" s="90" t="s">
        <v>7490</v>
      </c>
      <c r="G2670" s="90" t="s">
        <v>7402</v>
      </c>
      <c r="H2670" s="91" t="s">
        <v>7418</v>
      </c>
      <c r="I2670" s="91" t="str">
        <f>+IFERROR(VLOOKUP($H2670,'[2]NHÂN VIÊN'!$B:$C,2,0),"")</f>
        <v>Trần Hạo Nhị</v>
      </c>
      <c r="J2670" s="91" t="str">
        <f t="shared" si="45"/>
        <v>WI</v>
      </c>
      <c r="K2670" s="91" t="s">
        <v>625</v>
      </c>
      <c r="L2670" s="91" t="s">
        <v>15275</v>
      </c>
      <c r="M2670" s="91" t="str">
        <f>+IFERROR(VLOOKUP($K2670,'[2]NHÂN VIÊN'!$H:$I,2,0),"")</f>
        <v>Trương Quang Thanh</v>
      </c>
      <c r="N2670" s="92" t="s">
        <v>1837</v>
      </c>
      <c r="O2670" s="82"/>
    </row>
    <row r="2671" spans="1:15" hidden="1" x14ac:dyDescent="0.25">
      <c r="A2671" s="90" t="s">
        <v>17138</v>
      </c>
      <c r="B2671" s="89" t="s">
        <v>17137</v>
      </c>
      <c r="C2671" s="90" t="s">
        <v>17139</v>
      </c>
      <c r="D2671" s="90" t="s">
        <v>17140</v>
      </c>
      <c r="E2671" s="90" t="s">
        <v>6079</v>
      </c>
      <c r="F2671" s="90" t="s">
        <v>7527</v>
      </c>
      <c r="G2671" s="90" t="s">
        <v>7402</v>
      </c>
      <c r="H2671" s="91" t="s">
        <v>7411</v>
      </c>
      <c r="I2671" s="91" t="str">
        <f>+IFERROR(VLOOKUP($H2671,'[2]NHÂN VIÊN'!$B:$C,2,0),"")</f>
        <v>Nguyễn Văn Vinh</v>
      </c>
      <c r="J2671" s="91" t="str">
        <f t="shared" si="45"/>
        <v>WI</v>
      </c>
      <c r="K2671" s="91" t="s">
        <v>625</v>
      </c>
      <c r="L2671" s="91" t="s">
        <v>15275</v>
      </c>
      <c r="M2671" s="91" t="str">
        <f>+IFERROR(VLOOKUP($K2671,'[2]NHÂN VIÊN'!$H:$I,2,0),"")</f>
        <v>Trương Quang Thanh</v>
      </c>
      <c r="N2671" s="92" t="s">
        <v>1837</v>
      </c>
      <c r="O2671" s="82"/>
    </row>
    <row r="2672" spans="1:15" hidden="1" x14ac:dyDescent="0.25">
      <c r="A2672" s="90" t="s">
        <v>17142</v>
      </c>
      <c r="B2672" s="89" t="s">
        <v>17141</v>
      </c>
      <c r="C2672" s="90" t="s">
        <v>17143</v>
      </c>
      <c r="D2672" s="90" t="s">
        <v>17144</v>
      </c>
      <c r="E2672" s="90" t="s">
        <v>6079</v>
      </c>
      <c r="F2672" s="90" t="s">
        <v>7519</v>
      </c>
      <c r="G2672" s="90" t="s">
        <v>7402</v>
      </c>
      <c r="H2672" s="91" t="s">
        <v>7418</v>
      </c>
      <c r="I2672" s="91" t="str">
        <f>+IFERROR(VLOOKUP($H2672,'[2]NHÂN VIÊN'!$B:$C,2,0),"")</f>
        <v>Trần Hạo Nhị</v>
      </c>
      <c r="J2672" s="91" t="str">
        <f t="shared" si="45"/>
        <v>WI</v>
      </c>
      <c r="K2672" s="91" t="s">
        <v>625</v>
      </c>
      <c r="L2672" s="91" t="s">
        <v>15426</v>
      </c>
      <c r="M2672" s="91" t="str">
        <f>+IFERROR(VLOOKUP($K2672,'[2]NHÂN VIÊN'!$H:$I,2,0),"")</f>
        <v>Trương Quang Thanh</v>
      </c>
      <c r="N2672" s="92" t="s">
        <v>1837</v>
      </c>
      <c r="O2672" s="82"/>
    </row>
    <row r="2673" spans="1:15" hidden="1" x14ac:dyDescent="0.25">
      <c r="A2673" s="90" t="s">
        <v>17146</v>
      </c>
      <c r="B2673" s="89" t="s">
        <v>17145</v>
      </c>
      <c r="C2673" s="90" t="s">
        <v>17147</v>
      </c>
      <c r="D2673" s="90" t="s">
        <v>17148</v>
      </c>
      <c r="E2673" s="90" t="s">
        <v>6079</v>
      </c>
      <c r="F2673" s="90" t="s">
        <v>7499</v>
      </c>
      <c r="G2673" s="90" t="s">
        <v>7402</v>
      </c>
      <c r="H2673" s="91" t="s">
        <v>7436</v>
      </c>
      <c r="I2673" s="91" t="str">
        <f>+IFERROR(VLOOKUP($H2673,'[2]NHÂN VIÊN'!$B:$C,2,0),"")</f>
        <v>Nguyễn Quốc Thái</v>
      </c>
      <c r="J2673" s="91" t="str">
        <f t="shared" si="45"/>
        <v>WI</v>
      </c>
      <c r="K2673" s="91" t="s">
        <v>625</v>
      </c>
      <c r="L2673" s="91" t="s">
        <v>15275</v>
      </c>
      <c r="M2673" s="91" t="str">
        <f>+IFERROR(VLOOKUP($K2673,'[2]NHÂN VIÊN'!$H:$I,2,0),"")</f>
        <v>Trương Quang Thanh</v>
      </c>
      <c r="N2673" s="92" t="s">
        <v>1837</v>
      </c>
      <c r="O2673" s="82"/>
    </row>
    <row r="2674" spans="1:15" hidden="1" x14ac:dyDescent="0.25">
      <c r="A2674" s="90" t="s">
        <v>17150</v>
      </c>
      <c r="B2674" s="89" t="s">
        <v>17149</v>
      </c>
      <c r="C2674" s="90" t="s">
        <v>17151</v>
      </c>
      <c r="D2674" s="90" t="s">
        <v>17152</v>
      </c>
      <c r="E2674" s="90" t="s">
        <v>6079</v>
      </c>
      <c r="F2674" s="90" t="s">
        <v>7519</v>
      </c>
      <c r="G2674" s="90" t="s">
        <v>7402</v>
      </c>
      <c r="H2674" s="91" t="s">
        <v>7418</v>
      </c>
      <c r="I2674" s="91" t="str">
        <f>+IFERROR(VLOOKUP($H2674,'[2]NHÂN VIÊN'!$B:$C,2,0),"")</f>
        <v>Trần Hạo Nhị</v>
      </c>
      <c r="J2674" s="91" t="str">
        <f t="shared" si="45"/>
        <v>WI</v>
      </c>
      <c r="K2674" s="91" t="s">
        <v>625</v>
      </c>
      <c r="L2674" s="91" t="s">
        <v>15426</v>
      </c>
      <c r="M2674" s="91" t="str">
        <f>+IFERROR(VLOOKUP($K2674,'[2]NHÂN VIÊN'!$H:$I,2,0),"")</f>
        <v>Trương Quang Thanh</v>
      </c>
      <c r="N2674" s="92" t="s">
        <v>1837</v>
      </c>
      <c r="O2674" s="82"/>
    </row>
    <row r="2675" spans="1:15" hidden="1" x14ac:dyDescent="0.25">
      <c r="A2675" s="90" t="s">
        <v>17154</v>
      </c>
      <c r="B2675" s="89" t="s">
        <v>17153</v>
      </c>
      <c r="C2675" s="90" t="s">
        <v>17155</v>
      </c>
      <c r="D2675" s="90" t="s">
        <v>17156</v>
      </c>
      <c r="E2675" s="90" t="s">
        <v>6079</v>
      </c>
      <c r="F2675" s="90" t="s">
        <v>7435</v>
      </c>
      <c r="G2675" s="90" t="s">
        <v>7402</v>
      </c>
      <c r="H2675" s="91" t="s">
        <v>7436</v>
      </c>
      <c r="I2675" s="91" t="str">
        <f>+IFERROR(VLOOKUP($H2675,'[2]NHÂN VIÊN'!$B:$C,2,0),"")</f>
        <v>Nguyễn Quốc Thái</v>
      </c>
      <c r="J2675" s="91" t="str">
        <f t="shared" si="45"/>
        <v>WI</v>
      </c>
      <c r="K2675" s="91" t="s">
        <v>625</v>
      </c>
      <c r="L2675" s="91" t="s">
        <v>15295</v>
      </c>
      <c r="M2675" s="91" t="str">
        <f>+IFERROR(VLOOKUP($K2675,'[2]NHÂN VIÊN'!$H:$I,2,0),"")</f>
        <v>Trương Quang Thanh</v>
      </c>
      <c r="N2675" s="92" t="s">
        <v>1837</v>
      </c>
      <c r="O2675" s="82"/>
    </row>
    <row r="2676" spans="1:15" hidden="1" x14ac:dyDescent="0.25">
      <c r="A2676" s="90" t="s">
        <v>17158</v>
      </c>
      <c r="B2676" s="89" t="s">
        <v>17157</v>
      </c>
      <c r="C2676" s="90" t="s">
        <v>17159</v>
      </c>
      <c r="D2676" s="90" t="s">
        <v>17160</v>
      </c>
      <c r="E2676" s="90" t="s">
        <v>6079</v>
      </c>
      <c r="F2676" s="90" t="s">
        <v>7459</v>
      </c>
      <c r="G2676" s="90" t="s">
        <v>7402</v>
      </c>
      <c r="H2676" s="91" t="s">
        <v>7403</v>
      </c>
      <c r="I2676" s="91" t="str">
        <f>+IFERROR(VLOOKUP($H2676,'[2]NHÂN VIÊN'!$B:$C,2,0),"")</f>
        <v>Hứa Thị Ngọc Thơ</v>
      </c>
      <c r="J2676" s="91" t="str">
        <f t="shared" si="45"/>
        <v>WI</v>
      </c>
      <c r="K2676" s="91" t="s">
        <v>625</v>
      </c>
      <c r="L2676" s="91" t="s">
        <v>15275</v>
      </c>
      <c r="M2676" s="91" t="str">
        <f>+IFERROR(VLOOKUP($K2676,'[2]NHÂN VIÊN'!$H:$I,2,0),"")</f>
        <v>Trương Quang Thanh</v>
      </c>
      <c r="N2676" s="92" t="s">
        <v>1837</v>
      </c>
      <c r="O2676" s="82"/>
    </row>
    <row r="2677" spans="1:15" hidden="1" x14ac:dyDescent="0.25">
      <c r="A2677" s="90" t="s">
        <v>7315</v>
      </c>
      <c r="B2677" s="89" t="s">
        <v>17161</v>
      </c>
      <c r="C2677" s="90" t="s">
        <v>17162</v>
      </c>
      <c r="D2677" s="90" t="s">
        <v>17163</v>
      </c>
      <c r="E2677" s="90" t="s">
        <v>6079</v>
      </c>
      <c r="F2677" s="90" t="s">
        <v>7485</v>
      </c>
      <c r="G2677" s="90" t="s">
        <v>7402</v>
      </c>
      <c r="H2677" s="91" t="s">
        <v>7411</v>
      </c>
      <c r="I2677" s="91" t="str">
        <f>+IFERROR(VLOOKUP($H2677,'[2]NHÂN VIÊN'!$B:$C,2,0),"")</f>
        <v>Nguyễn Văn Vinh</v>
      </c>
      <c r="J2677" s="91" t="str">
        <f t="shared" si="45"/>
        <v>WI</v>
      </c>
      <c r="K2677" s="91" t="s">
        <v>625</v>
      </c>
      <c r="L2677" s="91" t="s">
        <v>15275</v>
      </c>
      <c r="M2677" s="91" t="str">
        <f>+IFERROR(VLOOKUP($K2677,'[2]NHÂN VIÊN'!$H:$I,2,0),"")</f>
        <v>Trương Quang Thanh</v>
      </c>
      <c r="N2677" s="92" t="s">
        <v>1837</v>
      </c>
      <c r="O2677" s="82"/>
    </row>
    <row r="2678" spans="1:15" hidden="1" x14ac:dyDescent="0.25">
      <c r="A2678" s="90" t="s">
        <v>17165</v>
      </c>
      <c r="B2678" s="89" t="s">
        <v>17164</v>
      </c>
      <c r="C2678" s="90" t="s">
        <v>17166</v>
      </c>
      <c r="D2678" s="90" t="s">
        <v>17167</v>
      </c>
      <c r="E2678" s="90" t="s">
        <v>6079</v>
      </c>
      <c r="F2678" s="90" t="s">
        <v>7903</v>
      </c>
      <c r="G2678" s="90" t="s">
        <v>7402</v>
      </c>
      <c r="H2678" s="91" t="s">
        <v>7436</v>
      </c>
      <c r="I2678" s="91" t="str">
        <f>+IFERROR(VLOOKUP($H2678,'[2]NHÂN VIÊN'!$B:$C,2,0),"")</f>
        <v>Nguyễn Quốc Thái</v>
      </c>
      <c r="J2678" s="91" t="str">
        <f t="shared" si="45"/>
        <v>WI</v>
      </c>
      <c r="K2678" s="91" t="s">
        <v>625</v>
      </c>
      <c r="L2678" s="91" t="s">
        <v>15275</v>
      </c>
      <c r="M2678" s="91" t="str">
        <f>+IFERROR(VLOOKUP($K2678,'[2]NHÂN VIÊN'!$H:$I,2,0),"")</f>
        <v>Trương Quang Thanh</v>
      </c>
      <c r="N2678" s="92" t="s">
        <v>1837</v>
      </c>
      <c r="O2678" s="82"/>
    </row>
    <row r="2679" spans="1:15" hidden="1" x14ac:dyDescent="0.25">
      <c r="A2679" s="90" t="s">
        <v>7233</v>
      </c>
      <c r="B2679" s="89" t="s">
        <v>17168</v>
      </c>
      <c r="C2679" s="90" t="s">
        <v>17169</v>
      </c>
      <c r="D2679" s="90" t="s">
        <v>17170</v>
      </c>
      <c r="E2679" s="90" t="s">
        <v>6079</v>
      </c>
      <c r="F2679" s="90" t="s">
        <v>7527</v>
      </c>
      <c r="G2679" s="90" t="s">
        <v>7402</v>
      </c>
      <c r="H2679" s="91" t="s">
        <v>7411</v>
      </c>
      <c r="I2679" s="91" t="str">
        <f>+IFERROR(VLOOKUP($H2679,'[2]NHÂN VIÊN'!$B:$C,2,0),"")</f>
        <v>Nguyễn Văn Vinh</v>
      </c>
      <c r="J2679" s="91" t="str">
        <f t="shared" si="45"/>
        <v>WI</v>
      </c>
      <c r="K2679" s="91" t="s">
        <v>625</v>
      </c>
      <c r="L2679" s="91" t="s">
        <v>15275</v>
      </c>
      <c r="M2679" s="91" t="str">
        <f>+IFERROR(VLOOKUP($K2679,'[2]NHÂN VIÊN'!$H:$I,2,0),"")</f>
        <v>Trương Quang Thanh</v>
      </c>
      <c r="N2679" s="92" t="s">
        <v>1837</v>
      </c>
      <c r="O2679" s="82"/>
    </row>
    <row r="2680" spans="1:15" hidden="1" x14ac:dyDescent="0.25">
      <c r="A2680" s="87" t="s">
        <v>17172</v>
      </c>
      <c r="B2680" s="86" t="s">
        <v>17171</v>
      </c>
      <c r="C2680" s="87" t="s">
        <v>17173</v>
      </c>
      <c r="D2680" s="87" t="s">
        <v>17174</v>
      </c>
      <c r="E2680" s="87" t="s">
        <v>6079</v>
      </c>
      <c r="F2680" s="87" t="s">
        <v>9474</v>
      </c>
      <c r="G2680" s="87" t="s">
        <v>7402</v>
      </c>
      <c r="H2680" s="87" t="s">
        <v>7411</v>
      </c>
      <c r="I2680" s="87" t="str">
        <f>+IFERROR(VLOOKUP($H2680,'[2]NHÂN VIÊN'!$B:$C,2,0),"")</f>
        <v>Nguyễn Văn Vinh</v>
      </c>
      <c r="J2680" s="87" t="str">
        <f t="shared" si="45"/>
        <v>WI</v>
      </c>
      <c r="K2680" s="87" t="s">
        <v>625</v>
      </c>
      <c r="L2680" s="87"/>
      <c r="M2680" s="87" t="str">
        <f>+IFERROR(VLOOKUP($K2680,'[2]NHÂN VIÊN'!$H:$I,2,0),"")</f>
        <v>Trương Quang Thanh</v>
      </c>
      <c r="N2680" s="88" t="s">
        <v>7437</v>
      </c>
      <c r="O2680" s="82"/>
    </row>
    <row r="2681" spans="1:15" hidden="1" x14ac:dyDescent="0.25">
      <c r="A2681" s="90" t="s">
        <v>17175</v>
      </c>
      <c r="B2681" s="89" t="s">
        <v>15121</v>
      </c>
      <c r="C2681" s="90" t="s">
        <v>17176</v>
      </c>
      <c r="D2681" s="90" t="s">
        <v>17177</v>
      </c>
      <c r="E2681" s="90" t="s">
        <v>6079</v>
      </c>
      <c r="F2681" s="90" t="s">
        <v>7523</v>
      </c>
      <c r="G2681" s="90" t="s">
        <v>7523</v>
      </c>
      <c r="H2681" s="91" t="s">
        <v>7425</v>
      </c>
      <c r="I2681" s="91" t="str">
        <f>+IFERROR(VLOOKUP($H2681,'[2]NHÂN VIÊN'!$B:$C,2,0),"")</f>
        <v>Trần Cao Hoàng Tâm</v>
      </c>
      <c r="J2681" s="91" t="str">
        <f t="shared" si="45"/>
        <v>WI</v>
      </c>
      <c r="K2681" s="91" t="s">
        <v>625</v>
      </c>
      <c r="L2681" s="91" t="s">
        <v>15295</v>
      </c>
      <c r="M2681" s="91" t="str">
        <f>+IFERROR(VLOOKUP($K2681,'[2]NHÂN VIÊN'!$H:$I,2,0),"")</f>
        <v>Trương Quang Thanh</v>
      </c>
      <c r="N2681" s="92" t="s">
        <v>1837</v>
      </c>
      <c r="O2681" s="82"/>
    </row>
    <row r="2682" spans="1:15" hidden="1" x14ac:dyDescent="0.25">
      <c r="A2682" s="90" t="s">
        <v>7351</v>
      </c>
      <c r="B2682" s="89" t="s">
        <v>17178</v>
      </c>
      <c r="C2682" s="90" t="s">
        <v>17179</v>
      </c>
      <c r="D2682" s="90" t="s">
        <v>17180</v>
      </c>
      <c r="E2682" s="90" t="s">
        <v>6079</v>
      </c>
      <c r="F2682" s="90" t="s">
        <v>7417</v>
      </c>
      <c r="G2682" s="90" t="s">
        <v>7402</v>
      </c>
      <c r="H2682" s="91" t="s">
        <v>7418</v>
      </c>
      <c r="I2682" s="91" t="str">
        <f>+IFERROR(VLOOKUP($H2682,'[2]NHÂN VIÊN'!$B:$C,2,0),"")</f>
        <v>Trần Hạo Nhị</v>
      </c>
      <c r="J2682" s="91" t="str">
        <f t="shared" si="45"/>
        <v>WI</v>
      </c>
      <c r="K2682" s="91" t="s">
        <v>625</v>
      </c>
      <c r="L2682" s="91" t="s">
        <v>15295</v>
      </c>
      <c r="M2682" s="91" t="str">
        <f>+IFERROR(VLOOKUP($K2682,'[2]NHÂN VIÊN'!$H:$I,2,0),"")</f>
        <v>Trương Quang Thanh</v>
      </c>
      <c r="N2682" s="92" t="s">
        <v>1837</v>
      </c>
      <c r="O2682" s="82"/>
    </row>
    <row r="2683" spans="1:15" hidden="1" x14ac:dyDescent="0.25">
      <c r="A2683" s="90" t="s">
        <v>17182</v>
      </c>
      <c r="B2683" s="89" t="s">
        <v>17181</v>
      </c>
      <c r="C2683" s="90" t="s">
        <v>17183</v>
      </c>
      <c r="D2683" s="90" t="s">
        <v>17184</v>
      </c>
      <c r="E2683" s="90" t="s">
        <v>6079</v>
      </c>
      <c r="F2683" s="90" t="s">
        <v>7401</v>
      </c>
      <c r="G2683" s="90" t="s">
        <v>7402</v>
      </c>
      <c r="H2683" s="91" t="s">
        <v>7403</v>
      </c>
      <c r="I2683" s="91" t="str">
        <f>+IFERROR(VLOOKUP($H2683,'[2]NHÂN VIÊN'!$B:$C,2,0),"")</f>
        <v>Hứa Thị Ngọc Thơ</v>
      </c>
      <c r="J2683" s="91" t="str">
        <f t="shared" si="45"/>
        <v>WI</v>
      </c>
      <c r="K2683" s="91" t="s">
        <v>625</v>
      </c>
      <c r="L2683" s="91" t="s">
        <v>15275</v>
      </c>
      <c r="M2683" s="91" t="str">
        <f>+IFERROR(VLOOKUP($K2683,'[2]NHÂN VIÊN'!$H:$I,2,0),"")</f>
        <v>Trương Quang Thanh</v>
      </c>
      <c r="N2683" s="92" t="s">
        <v>1837</v>
      </c>
      <c r="O2683" s="82"/>
    </row>
    <row r="2684" spans="1:15" hidden="1" x14ac:dyDescent="0.25">
      <c r="A2684" s="90" t="s">
        <v>17186</v>
      </c>
      <c r="B2684" s="89" t="s">
        <v>17185</v>
      </c>
      <c r="C2684" s="90" t="s">
        <v>17187</v>
      </c>
      <c r="D2684" s="90" t="s">
        <v>17188</v>
      </c>
      <c r="E2684" s="90" t="s">
        <v>6079</v>
      </c>
      <c r="F2684" s="90" t="s">
        <v>7938</v>
      </c>
      <c r="G2684" s="90" t="s">
        <v>7402</v>
      </c>
      <c r="H2684" s="91" t="s">
        <v>7436</v>
      </c>
      <c r="I2684" s="91" t="str">
        <f>+IFERROR(VLOOKUP($H2684,'[2]NHÂN VIÊN'!$B:$C,2,0),"")</f>
        <v>Nguyễn Quốc Thái</v>
      </c>
      <c r="J2684" s="91" t="str">
        <f t="shared" si="45"/>
        <v>WI</v>
      </c>
      <c r="K2684" s="91" t="s">
        <v>625</v>
      </c>
      <c r="L2684" s="91" t="s">
        <v>15295</v>
      </c>
      <c r="M2684" s="91" t="str">
        <f>+IFERROR(VLOOKUP($K2684,'[2]NHÂN VIÊN'!$H:$I,2,0),"")</f>
        <v>Trương Quang Thanh</v>
      </c>
      <c r="N2684" s="92" t="s">
        <v>1837</v>
      </c>
      <c r="O2684" s="82"/>
    </row>
    <row r="2685" spans="1:15" hidden="1" x14ac:dyDescent="0.25">
      <c r="A2685" s="90" t="s">
        <v>17189</v>
      </c>
      <c r="B2685" s="89" t="s">
        <v>15124</v>
      </c>
      <c r="C2685" s="90" t="s">
        <v>17190</v>
      </c>
      <c r="D2685" s="90" t="s">
        <v>17191</v>
      </c>
      <c r="E2685" s="90" t="s">
        <v>6079</v>
      </c>
      <c r="F2685" s="90" t="s">
        <v>7424</v>
      </c>
      <c r="G2685" s="90" t="s">
        <v>7424</v>
      </c>
      <c r="H2685" s="91" t="s">
        <v>7425</v>
      </c>
      <c r="I2685" s="91" t="str">
        <f>+IFERROR(VLOOKUP($H2685,'[2]NHÂN VIÊN'!$B:$C,2,0),"")</f>
        <v>Trần Cao Hoàng Tâm</v>
      </c>
      <c r="J2685" s="91" t="str">
        <f t="shared" si="45"/>
        <v>WI</v>
      </c>
      <c r="K2685" s="91" t="s">
        <v>625</v>
      </c>
      <c r="L2685" s="91" t="s">
        <v>15295</v>
      </c>
      <c r="M2685" s="91" t="str">
        <f>+IFERROR(VLOOKUP($K2685,'[2]NHÂN VIÊN'!$H:$I,2,0),"")</f>
        <v>Trương Quang Thanh</v>
      </c>
      <c r="N2685" s="92" t="s">
        <v>1837</v>
      </c>
      <c r="O2685" s="82"/>
    </row>
    <row r="2686" spans="1:15" hidden="1" x14ac:dyDescent="0.25">
      <c r="A2686" s="90" t="s">
        <v>17193</v>
      </c>
      <c r="B2686" s="89" t="s">
        <v>17192</v>
      </c>
      <c r="C2686" s="90" t="s">
        <v>17194</v>
      </c>
      <c r="D2686" s="90" t="s">
        <v>17195</v>
      </c>
      <c r="E2686" s="90" t="s">
        <v>6079</v>
      </c>
      <c r="F2686" s="90" t="s">
        <v>9474</v>
      </c>
      <c r="G2686" s="90" t="s">
        <v>7402</v>
      </c>
      <c r="H2686" s="91" t="s">
        <v>7411</v>
      </c>
      <c r="I2686" s="91" t="str">
        <f>+IFERROR(VLOOKUP($H2686,'[2]NHÂN VIÊN'!$B:$C,2,0),"")</f>
        <v>Nguyễn Văn Vinh</v>
      </c>
      <c r="J2686" s="91" t="str">
        <f t="shared" si="45"/>
        <v>WI</v>
      </c>
      <c r="K2686" s="91" t="s">
        <v>625</v>
      </c>
      <c r="L2686" s="91" t="s">
        <v>15275</v>
      </c>
      <c r="M2686" s="91" t="str">
        <f>+IFERROR(VLOOKUP($K2686,'[2]NHÂN VIÊN'!$H:$I,2,0),"")</f>
        <v>Trương Quang Thanh</v>
      </c>
      <c r="N2686" s="92" t="s">
        <v>1837</v>
      </c>
      <c r="O2686" s="82"/>
    </row>
    <row r="2687" spans="1:15" hidden="1" x14ac:dyDescent="0.25">
      <c r="A2687" s="90" t="s">
        <v>17197</v>
      </c>
      <c r="B2687" s="89" t="s">
        <v>17196</v>
      </c>
      <c r="C2687" s="90" t="s">
        <v>17198</v>
      </c>
      <c r="D2687" s="90" t="s">
        <v>17199</v>
      </c>
      <c r="E2687" s="90" t="s">
        <v>6079</v>
      </c>
      <c r="F2687" s="90" t="s">
        <v>7417</v>
      </c>
      <c r="G2687" s="90" t="s">
        <v>7402</v>
      </c>
      <c r="H2687" s="91" t="s">
        <v>7418</v>
      </c>
      <c r="I2687" s="91" t="str">
        <f>+IFERROR(VLOOKUP($H2687,'[2]NHÂN VIÊN'!$B:$C,2,0),"")</f>
        <v>Trần Hạo Nhị</v>
      </c>
      <c r="J2687" s="91" t="str">
        <f t="shared" si="45"/>
        <v>WI</v>
      </c>
      <c r="K2687" s="91" t="s">
        <v>625</v>
      </c>
      <c r="L2687" s="91" t="s">
        <v>15275</v>
      </c>
      <c r="M2687" s="91" t="str">
        <f>+IFERROR(VLOOKUP($K2687,'[2]NHÂN VIÊN'!$H:$I,2,0),"")</f>
        <v>Trương Quang Thanh</v>
      </c>
      <c r="N2687" s="92" t="s">
        <v>1837</v>
      </c>
      <c r="O2687" s="82"/>
    </row>
    <row r="2688" spans="1:15" hidden="1" x14ac:dyDescent="0.25">
      <c r="A2688" s="90" t="s">
        <v>17200</v>
      </c>
      <c r="B2688" s="89" t="s">
        <v>15121</v>
      </c>
      <c r="C2688" s="90" t="s">
        <v>17201</v>
      </c>
      <c r="D2688" s="90" t="s">
        <v>17202</v>
      </c>
      <c r="E2688" s="90" t="s">
        <v>15915</v>
      </c>
      <c r="F2688" s="90" t="s">
        <v>7523</v>
      </c>
      <c r="G2688" s="90" t="s">
        <v>7523</v>
      </c>
      <c r="H2688" s="91" t="s">
        <v>7425</v>
      </c>
      <c r="I2688" s="91" t="str">
        <f>+IFERROR(VLOOKUP($H2688,'[2]NHÂN VIÊN'!$B:$C,2,0),"")</f>
        <v>Trần Cao Hoàng Tâm</v>
      </c>
      <c r="J2688" s="91" t="str">
        <f t="shared" si="45"/>
        <v>WI</v>
      </c>
      <c r="K2688" s="91" t="s">
        <v>625</v>
      </c>
      <c r="L2688" s="91" t="s">
        <v>15426</v>
      </c>
      <c r="M2688" s="91" t="str">
        <f>+IFERROR(VLOOKUP($K2688,'[2]NHÂN VIÊN'!$H:$I,2,0),"")</f>
        <v>Trương Quang Thanh</v>
      </c>
      <c r="N2688" s="92" t="s">
        <v>1837</v>
      </c>
      <c r="O2688" s="82"/>
    </row>
    <row r="2689" spans="1:15" hidden="1" x14ac:dyDescent="0.25">
      <c r="A2689" s="90" t="s">
        <v>17204</v>
      </c>
      <c r="B2689" s="89" t="s">
        <v>17203</v>
      </c>
      <c r="C2689" s="90" t="s">
        <v>17205</v>
      </c>
      <c r="D2689" s="90" t="s">
        <v>17206</v>
      </c>
      <c r="E2689" s="90" t="s">
        <v>6079</v>
      </c>
      <c r="F2689" s="90" t="s">
        <v>9474</v>
      </c>
      <c r="G2689" s="90" t="s">
        <v>7402</v>
      </c>
      <c r="H2689" s="91" t="s">
        <v>7411</v>
      </c>
      <c r="I2689" s="91" t="str">
        <f>+IFERROR(VLOOKUP($H2689,'[2]NHÂN VIÊN'!$B:$C,2,0),"")</f>
        <v>Nguyễn Văn Vinh</v>
      </c>
      <c r="J2689" s="91" t="str">
        <f t="shared" si="45"/>
        <v>WI</v>
      </c>
      <c r="K2689" s="91" t="s">
        <v>625</v>
      </c>
      <c r="L2689" s="91" t="s">
        <v>15295</v>
      </c>
      <c r="M2689" s="91" t="str">
        <f>+IFERROR(VLOOKUP($K2689,'[2]NHÂN VIÊN'!$H:$I,2,0),"")</f>
        <v>Trương Quang Thanh</v>
      </c>
      <c r="N2689" s="92" t="s">
        <v>1837</v>
      </c>
      <c r="O2689" s="82"/>
    </row>
    <row r="2690" spans="1:15" hidden="1" x14ac:dyDescent="0.25">
      <c r="A2690" s="90" t="s">
        <v>7234</v>
      </c>
      <c r="B2690" s="89" t="s">
        <v>17207</v>
      </c>
      <c r="C2690" s="90" t="s">
        <v>17208</v>
      </c>
      <c r="D2690" s="90" t="s">
        <v>17209</v>
      </c>
      <c r="E2690" s="90" t="s">
        <v>6079</v>
      </c>
      <c r="F2690" s="90" t="s">
        <v>7527</v>
      </c>
      <c r="G2690" s="90" t="s">
        <v>7402</v>
      </c>
      <c r="H2690" s="91" t="s">
        <v>7411</v>
      </c>
      <c r="I2690" s="91" t="str">
        <f>+IFERROR(VLOOKUP($H2690,'[2]NHÂN VIÊN'!$B:$C,2,0),"")</f>
        <v>Nguyễn Văn Vinh</v>
      </c>
      <c r="J2690" s="91" t="str">
        <f t="shared" si="45"/>
        <v>WI</v>
      </c>
      <c r="K2690" s="91" t="s">
        <v>625</v>
      </c>
      <c r="L2690" s="91" t="s">
        <v>15275</v>
      </c>
      <c r="M2690" s="91" t="str">
        <f>+IFERROR(VLOOKUP($K2690,'[2]NHÂN VIÊN'!$H:$I,2,0),"")</f>
        <v>Trương Quang Thanh</v>
      </c>
      <c r="N2690" s="92" t="s">
        <v>1837</v>
      </c>
      <c r="O2690" s="82"/>
    </row>
    <row r="2691" spans="1:15" hidden="1" x14ac:dyDescent="0.25">
      <c r="A2691" s="90" t="s">
        <v>7352</v>
      </c>
      <c r="B2691" s="89" t="s">
        <v>17210</v>
      </c>
      <c r="C2691" s="90" t="s">
        <v>17211</v>
      </c>
      <c r="D2691" s="90" t="s">
        <v>17212</v>
      </c>
      <c r="E2691" s="90" t="s">
        <v>6079</v>
      </c>
      <c r="F2691" s="90" t="s">
        <v>7513</v>
      </c>
      <c r="G2691" s="90" t="s">
        <v>7402</v>
      </c>
      <c r="H2691" s="91" t="s">
        <v>7418</v>
      </c>
      <c r="I2691" s="91" t="str">
        <f>+IFERROR(VLOOKUP($H2691,'[2]NHÂN VIÊN'!$B:$C,2,0),"")</f>
        <v>Trần Hạo Nhị</v>
      </c>
      <c r="J2691" s="91" t="str">
        <f t="shared" si="45"/>
        <v>WI</v>
      </c>
      <c r="K2691" s="91" t="s">
        <v>625</v>
      </c>
      <c r="L2691" s="91" t="s">
        <v>15295</v>
      </c>
      <c r="M2691" s="91" t="str">
        <f>+IFERROR(VLOOKUP($K2691,'[2]NHÂN VIÊN'!$H:$I,2,0),"")</f>
        <v>Trương Quang Thanh</v>
      </c>
      <c r="N2691" s="92" t="s">
        <v>1837</v>
      </c>
      <c r="O2691" s="82"/>
    </row>
    <row r="2692" spans="1:15" hidden="1" x14ac:dyDescent="0.25">
      <c r="A2692" s="90" t="s">
        <v>17214</v>
      </c>
      <c r="B2692" s="89" t="s">
        <v>17213</v>
      </c>
      <c r="C2692" s="90" t="s">
        <v>17215</v>
      </c>
      <c r="D2692" s="90" t="s">
        <v>17216</v>
      </c>
      <c r="E2692" s="90" t="s">
        <v>6079</v>
      </c>
      <c r="F2692" s="90" t="s">
        <v>7527</v>
      </c>
      <c r="G2692" s="90" t="s">
        <v>7402</v>
      </c>
      <c r="H2692" s="91" t="s">
        <v>7411</v>
      </c>
      <c r="I2692" s="91" t="str">
        <f>+IFERROR(VLOOKUP($H2692,'[2]NHÂN VIÊN'!$B:$C,2,0),"")</f>
        <v>Nguyễn Văn Vinh</v>
      </c>
      <c r="J2692" s="91" t="str">
        <f t="shared" si="45"/>
        <v>WI</v>
      </c>
      <c r="K2692" s="91" t="s">
        <v>625</v>
      </c>
      <c r="L2692" s="91" t="s">
        <v>15295</v>
      </c>
      <c r="M2692" s="91" t="str">
        <f>+IFERROR(VLOOKUP($K2692,'[2]NHÂN VIÊN'!$H:$I,2,0),"")</f>
        <v>Trương Quang Thanh</v>
      </c>
      <c r="N2692" s="92" t="s">
        <v>1837</v>
      </c>
      <c r="O2692" s="82"/>
    </row>
    <row r="2693" spans="1:15" hidden="1" x14ac:dyDescent="0.25">
      <c r="A2693" s="90" t="s">
        <v>17218</v>
      </c>
      <c r="B2693" s="89" t="s">
        <v>17217</v>
      </c>
      <c r="C2693" s="90" t="s">
        <v>17219</v>
      </c>
      <c r="D2693" s="90" t="s">
        <v>17220</v>
      </c>
      <c r="E2693" s="90" t="s">
        <v>6079</v>
      </c>
      <c r="F2693" s="90" t="s">
        <v>9474</v>
      </c>
      <c r="G2693" s="90" t="s">
        <v>7402</v>
      </c>
      <c r="H2693" s="91" t="s">
        <v>7411</v>
      </c>
      <c r="I2693" s="91" t="str">
        <f>+IFERROR(VLOOKUP($H2693,'[2]NHÂN VIÊN'!$B:$C,2,0),"")</f>
        <v>Nguyễn Văn Vinh</v>
      </c>
      <c r="J2693" s="91" t="str">
        <f t="shared" si="45"/>
        <v>WI</v>
      </c>
      <c r="K2693" s="91" t="s">
        <v>625</v>
      </c>
      <c r="L2693" s="91" t="s">
        <v>15295</v>
      </c>
      <c r="M2693" s="91" t="str">
        <f>+IFERROR(VLOOKUP($K2693,'[2]NHÂN VIÊN'!$H:$I,2,0),"")</f>
        <v>Trương Quang Thanh</v>
      </c>
      <c r="N2693" s="92" t="s">
        <v>1837</v>
      </c>
      <c r="O2693" s="82"/>
    </row>
    <row r="2694" spans="1:15" hidden="1" x14ac:dyDescent="0.25">
      <c r="A2694" s="90" t="s">
        <v>17221</v>
      </c>
      <c r="B2694" s="89" t="s">
        <v>15121</v>
      </c>
      <c r="C2694" s="90" t="s">
        <v>17222</v>
      </c>
      <c r="D2694" s="90" t="s">
        <v>17223</v>
      </c>
      <c r="E2694" s="90" t="s">
        <v>6079</v>
      </c>
      <c r="F2694" s="90" t="s">
        <v>7523</v>
      </c>
      <c r="G2694" s="90" t="s">
        <v>7523</v>
      </c>
      <c r="H2694" s="91" t="s">
        <v>7425</v>
      </c>
      <c r="I2694" s="91" t="str">
        <f>+IFERROR(VLOOKUP($H2694,'[2]NHÂN VIÊN'!$B:$C,2,0),"")</f>
        <v>Trần Cao Hoàng Tâm</v>
      </c>
      <c r="J2694" s="91" t="str">
        <f t="shared" si="45"/>
        <v>WI</v>
      </c>
      <c r="K2694" s="91" t="s">
        <v>625</v>
      </c>
      <c r="L2694" s="91" t="s">
        <v>15426</v>
      </c>
      <c r="M2694" s="91" t="str">
        <f>+IFERROR(VLOOKUP($K2694,'[2]NHÂN VIÊN'!$H:$I,2,0),"")</f>
        <v>Trương Quang Thanh</v>
      </c>
      <c r="N2694" s="92" t="s">
        <v>1837</v>
      </c>
      <c r="O2694" s="82"/>
    </row>
    <row r="2695" spans="1:15" hidden="1" x14ac:dyDescent="0.25">
      <c r="A2695" s="90" t="s">
        <v>17224</v>
      </c>
      <c r="B2695" s="89" t="s">
        <v>15121</v>
      </c>
      <c r="C2695" s="90" t="s">
        <v>17225</v>
      </c>
      <c r="D2695" s="90" t="s">
        <v>17226</v>
      </c>
      <c r="E2695" s="90" t="s">
        <v>6079</v>
      </c>
      <c r="F2695" s="90" t="s">
        <v>7523</v>
      </c>
      <c r="G2695" s="90" t="s">
        <v>7523</v>
      </c>
      <c r="H2695" s="91" t="s">
        <v>7425</v>
      </c>
      <c r="I2695" s="91" t="str">
        <f>+IFERROR(VLOOKUP($H2695,'[2]NHÂN VIÊN'!$B:$C,2,0),"")</f>
        <v>Trần Cao Hoàng Tâm</v>
      </c>
      <c r="J2695" s="91" t="str">
        <f t="shared" si="45"/>
        <v>WI</v>
      </c>
      <c r="K2695" s="91" t="s">
        <v>625</v>
      </c>
      <c r="L2695" s="91" t="s">
        <v>15426</v>
      </c>
      <c r="M2695" s="91" t="str">
        <f>+IFERROR(VLOOKUP($K2695,'[2]NHÂN VIÊN'!$H:$I,2,0),"")</f>
        <v>Trương Quang Thanh</v>
      </c>
      <c r="N2695" s="92" t="s">
        <v>1837</v>
      </c>
      <c r="O2695" s="82"/>
    </row>
    <row r="2696" spans="1:15" hidden="1" x14ac:dyDescent="0.25">
      <c r="A2696" s="90" t="s">
        <v>17228</v>
      </c>
      <c r="B2696" s="89" t="s">
        <v>17227</v>
      </c>
      <c r="C2696" s="90" t="s">
        <v>17229</v>
      </c>
      <c r="D2696" s="90" t="s">
        <v>17230</v>
      </c>
      <c r="E2696" s="90" t="s">
        <v>6079</v>
      </c>
      <c r="F2696" s="90" t="s">
        <v>7925</v>
      </c>
      <c r="G2696" s="90" t="s">
        <v>7402</v>
      </c>
      <c r="H2696" s="91" t="s">
        <v>7418</v>
      </c>
      <c r="I2696" s="91" t="str">
        <f>+IFERROR(VLOOKUP($H2696,'[2]NHÂN VIÊN'!$B:$C,2,0),"")</f>
        <v>Trần Hạo Nhị</v>
      </c>
      <c r="J2696" s="91" t="str">
        <f t="shared" si="45"/>
        <v>WI</v>
      </c>
      <c r="K2696" s="91" t="s">
        <v>625</v>
      </c>
      <c r="L2696" s="91" t="s">
        <v>15426</v>
      </c>
      <c r="M2696" s="91" t="str">
        <f>+IFERROR(VLOOKUP($K2696,'[2]NHÂN VIÊN'!$H:$I,2,0),"")</f>
        <v>Trương Quang Thanh</v>
      </c>
      <c r="N2696" s="92" t="s">
        <v>1837</v>
      </c>
      <c r="O2696" s="82"/>
    </row>
    <row r="2697" spans="1:15" hidden="1" x14ac:dyDescent="0.25">
      <c r="A2697" s="90" t="s">
        <v>17232</v>
      </c>
      <c r="B2697" s="89" t="s">
        <v>17231</v>
      </c>
      <c r="C2697" s="90" t="s">
        <v>17233</v>
      </c>
      <c r="D2697" s="90" t="s">
        <v>17234</v>
      </c>
      <c r="E2697" s="90" t="s">
        <v>6079</v>
      </c>
      <c r="F2697" s="90" t="s">
        <v>7513</v>
      </c>
      <c r="G2697" s="90" t="s">
        <v>7402</v>
      </c>
      <c r="H2697" s="91" t="s">
        <v>7418</v>
      </c>
      <c r="I2697" s="91" t="str">
        <f>+IFERROR(VLOOKUP($H2697,'[2]NHÂN VIÊN'!$B:$C,2,0),"")</f>
        <v>Trần Hạo Nhị</v>
      </c>
      <c r="J2697" s="91" t="str">
        <f t="shared" si="45"/>
        <v>WI</v>
      </c>
      <c r="K2697" s="91" t="s">
        <v>625</v>
      </c>
      <c r="L2697" s="91" t="s">
        <v>15275</v>
      </c>
      <c r="M2697" s="91" t="str">
        <f>+IFERROR(VLOOKUP($K2697,'[2]NHÂN VIÊN'!$H:$I,2,0),"")</f>
        <v>Trương Quang Thanh</v>
      </c>
      <c r="N2697" s="92" t="s">
        <v>1837</v>
      </c>
      <c r="O2697" s="82"/>
    </row>
    <row r="2698" spans="1:15" hidden="1" x14ac:dyDescent="0.25">
      <c r="A2698" s="90" t="s">
        <v>17235</v>
      </c>
      <c r="B2698" s="89" t="s">
        <v>15124</v>
      </c>
      <c r="C2698" s="90" t="s">
        <v>17236</v>
      </c>
      <c r="D2698" s="90" t="s">
        <v>17237</v>
      </c>
      <c r="E2698" s="90" t="s">
        <v>6079</v>
      </c>
      <c r="F2698" s="90" t="s">
        <v>7424</v>
      </c>
      <c r="G2698" s="90" t="s">
        <v>7424</v>
      </c>
      <c r="H2698" s="91" t="s">
        <v>7425</v>
      </c>
      <c r="I2698" s="91" t="str">
        <f>+IFERROR(VLOOKUP($H2698,'[2]NHÂN VIÊN'!$B:$C,2,0),"")</f>
        <v>Trần Cao Hoàng Tâm</v>
      </c>
      <c r="J2698" s="91" t="str">
        <f t="shared" si="45"/>
        <v>WI</v>
      </c>
      <c r="K2698" s="91" t="s">
        <v>625</v>
      </c>
      <c r="L2698" s="91" t="s">
        <v>15295</v>
      </c>
      <c r="M2698" s="91" t="str">
        <f>+IFERROR(VLOOKUP($K2698,'[2]NHÂN VIÊN'!$H:$I,2,0),"")</f>
        <v>Trương Quang Thanh</v>
      </c>
      <c r="N2698" s="92" t="s">
        <v>1837</v>
      </c>
      <c r="O2698" s="82"/>
    </row>
    <row r="2699" spans="1:15" hidden="1" x14ac:dyDescent="0.25">
      <c r="A2699" s="90" t="s">
        <v>17238</v>
      </c>
      <c r="B2699" s="89" t="s">
        <v>15124</v>
      </c>
      <c r="C2699" s="90" t="s">
        <v>17239</v>
      </c>
      <c r="D2699" s="90" t="s">
        <v>17240</v>
      </c>
      <c r="E2699" s="90" t="s">
        <v>15915</v>
      </c>
      <c r="F2699" s="90" t="s">
        <v>7424</v>
      </c>
      <c r="G2699" s="90" t="s">
        <v>7424</v>
      </c>
      <c r="H2699" s="91" t="s">
        <v>7425</v>
      </c>
      <c r="I2699" s="91" t="str">
        <f>+IFERROR(VLOOKUP($H2699,'[2]NHÂN VIÊN'!$B:$C,2,0),"")</f>
        <v>Trần Cao Hoàng Tâm</v>
      </c>
      <c r="J2699" s="91" t="str">
        <f t="shared" si="45"/>
        <v>WI</v>
      </c>
      <c r="K2699" s="91" t="s">
        <v>625</v>
      </c>
      <c r="L2699" s="91" t="s">
        <v>15275</v>
      </c>
      <c r="M2699" s="91" t="str">
        <f>+IFERROR(VLOOKUP($K2699,'[2]NHÂN VIÊN'!$H:$I,2,0),"")</f>
        <v>Trương Quang Thanh</v>
      </c>
      <c r="N2699" s="92" t="s">
        <v>1837</v>
      </c>
      <c r="O2699" s="82"/>
    </row>
    <row r="2700" spans="1:15" hidden="1" x14ac:dyDescent="0.25">
      <c r="A2700" s="90" t="s">
        <v>17241</v>
      </c>
      <c r="B2700" s="89" t="s">
        <v>15121</v>
      </c>
      <c r="C2700" s="90" t="s">
        <v>17242</v>
      </c>
      <c r="D2700" s="90" t="s">
        <v>17243</v>
      </c>
      <c r="E2700" s="90" t="s">
        <v>6079</v>
      </c>
      <c r="F2700" s="90" t="s">
        <v>7523</v>
      </c>
      <c r="G2700" s="90" t="s">
        <v>7523</v>
      </c>
      <c r="H2700" s="91" t="s">
        <v>7425</v>
      </c>
      <c r="I2700" s="91" t="str">
        <f>+IFERROR(VLOOKUP($H2700,'[2]NHÂN VIÊN'!$B:$C,2,0),"")</f>
        <v>Trần Cao Hoàng Tâm</v>
      </c>
      <c r="J2700" s="91" t="str">
        <f t="shared" si="45"/>
        <v>WI</v>
      </c>
      <c r="K2700" s="91" t="s">
        <v>625</v>
      </c>
      <c r="L2700" s="91" t="s">
        <v>15426</v>
      </c>
      <c r="M2700" s="91" t="str">
        <f>+IFERROR(VLOOKUP($K2700,'[2]NHÂN VIÊN'!$H:$I,2,0),"")</f>
        <v>Trương Quang Thanh</v>
      </c>
      <c r="N2700" s="92" t="s">
        <v>1837</v>
      </c>
      <c r="O2700" s="82"/>
    </row>
    <row r="2701" spans="1:15" hidden="1" x14ac:dyDescent="0.25">
      <c r="A2701" s="90" t="s">
        <v>17245</v>
      </c>
      <c r="B2701" s="89" t="s">
        <v>17244</v>
      </c>
      <c r="C2701" s="90" t="s">
        <v>17246</v>
      </c>
      <c r="D2701" s="90" t="s">
        <v>17247</v>
      </c>
      <c r="E2701" s="90" t="s">
        <v>6079</v>
      </c>
      <c r="F2701" s="90" t="s">
        <v>7903</v>
      </c>
      <c r="G2701" s="90" t="s">
        <v>7402</v>
      </c>
      <c r="H2701" s="91" t="s">
        <v>7436</v>
      </c>
      <c r="I2701" s="91" t="str">
        <f>+IFERROR(VLOOKUP($H2701,'[2]NHÂN VIÊN'!$B:$C,2,0),"")</f>
        <v>Nguyễn Quốc Thái</v>
      </c>
      <c r="J2701" s="91" t="str">
        <f t="shared" ref="J2701:J2764" si="46">+LEFT($B2701,2)</f>
        <v>WI</v>
      </c>
      <c r="K2701" s="91" t="s">
        <v>625</v>
      </c>
      <c r="L2701" s="91" t="s">
        <v>15295</v>
      </c>
      <c r="M2701" s="91" t="str">
        <f>+IFERROR(VLOOKUP($K2701,'[2]NHÂN VIÊN'!$H:$I,2,0),"")</f>
        <v>Trương Quang Thanh</v>
      </c>
      <c r="N2701" s="92" t="s">
        <v>1837</v>
      </c>
      <c r="O2701" s="82"/>
    </row>
    <row r="2702" spans="1:15" hidden="1" x14ac:dyDescent="0.25">
      <c r="A2702" s="90" t="s">
        <v>17249</v>
      </c>
      <c r="B2702" s="89" t="s">
        <v>17248</v>
      </c>
      <c r="C2702" s="90" t="s">
        <v>17250</v>
      </c>
      <c r="D2702" s="90" t="s">
        <v>17251</v>
      </c>
      <c r="E2702" s="90" t="s">
        <v>6079</v>
      </c>
      <c r="F2702" s="90" t="s">
        <v>7442</v>
      </c>
      <c r="G2702" s="90" t="s">
        <v>7402</v>
      </c>
      <c r="H2702" s="91" t="s">
        <v>7403</v>
      </c>
      <c r="I2702" s="91" t="str">
        <f>+IFERROR(VLOOKUP($H2702,'[2]NHÂN VIÊN'!$B:$C,2,0),"")</f>
        <v>Hứa Thị Ngọc Thơ</v>
      </c>
      <c r="J2702" s="91" t="str">
        <f t="shared" si="46"/>
        <v>WI</v>
      </c>
      <c r="K2702" s="91" t="s">
        <v>625</v>
      </c>
      <c r="L2702" s="91" t="s">
        <v>15275</v>
      </c>
      <c r="M2702" s="91" t="str">
        <f>+IFERROR(VLOOKUP($K2702,'[2]NHÂN VIÊN'!$H:$I,2,0),"")</f>
        <v>Trương Quang Thanh</v>
      </c>
      <c r="N2702" s="92" t="s">
        <v>1837</v>
      </c>
      <c r="O2702" s="82"/>
    </row>
    <row r="2703" spans="1:15" hidden="1" x14ac:dyDescent="0.25">
      <c r="A2703" s="90" t="s">
        <v>17253</v>
      </c>
      <c r="B2703" s="89" t="s">
        <v>17252</v>
      </c>
      <c r="C2703" s="90" t="s">
        <v>17254</v>
      </c>
      <c r="D2703" s="90" t="s">
        <v>17255</v>
      </c>
      <c r="E2703" s="90" t="s">
        <v>6079</v>
      </c>
      <c r="F2703" s="90" t="s">
        <v>7435</v>
      </c>
      <c r="G2703" s="90" t="s">
        <v>7402</v>
      </c>
      <c r="H2703" s="91" t="s">
        <v>7436</v>
      </c>
      <c r="I2703" s="91" t="str">
        <f>+IFERROR(VLOOKUP($H2703,'[2]NHÂN VIÊN'!$B:$C,2,0),"")</f>
        <v>Nguyễn Quốc Thái</v>
      </c>
      <c r="J2703" s="91" t="str">
        <f t="shared" si="46"/>
        <v>WI</v>
      </c>
      <c r="K2703" s="91" t="s">
        <v>625</v>
      </c>
      <c r="L2703" s="91" t="s">
        <v>15275</v>
      </c>
      <c r="M2703" s="91" t="str">
        <f>+IFERROR(VLOOKUP($K2703,'[2]NHÂN VIÊN'!$H:$I,2,0),"")</f>
        <v>Trương Quang Thanh</v>
      </c>
      <c r="N2703" s="92" t="s">
        <v>1837</v>
      </c>
      <c r="O2703" s="82"/>
    </row>
    <row r="2704" spans="1:15" hidden="1" x14ac:dyDescent="0.25">
      <c r="A2704" s="90" t="s">
        <v>17257</v>
      </c>
      <c r="B2704" s="89" t="s">
        <v>17256</v>
      </c>
      <c r="C2704" s="90" t="s">
        <v>17258</v>
      </c>
      <c r="D2704" s="90" t="s">
        <v>17259</v>
      </c>
      <c r="E2704" s="90" t="s">
        <v>6079</v>
      </c>
      <c r="F2704" s="90" t="s">
        <v>7442</v>
      </c>
      <c r="G2704" s="90" t="s">
        <v>7402</v>
      </c>
      <c r="H2704" s="91" t="s">
        <v>7403</v>
      </c>
      <c r="I2704" s="91" t="str">
        <f>+IFERROR(VLOOKUP($H2704,'[2]NHÂN VIÊN'!$B:$C,2,0),"")</f>
        <v>Hứa Thị Ngọc Thơ</v>
      </c>
      <c r="J2704" s="91" t="str">
        <f t="shared" si="46"/>
        <v>WI</v>
      </c>
      <c r="K2704" s="91" t="s">
        <v>625</v>
      </c>
      <c r="L2704" s="91" t="s">
        <v>15295</v>
      </c>
      <c r="M2704" s="91" t="str">
        <f>+IFERROR(VLOOKUP($K2704,'[2]NHÂN VIÊN'!$H:$I,2,0),"")</f>
        <v>Trương Quang Thanh</v>
      </c>
      <c r="N2704" s="92" t="s">
        <v>1837</v>
      </c>
      <c r="O2704" s="82"/>
    </row>
    <row r="2705" spans="1:15" hidden="1" x14ac:dyDescent="0.25">
      <c r="A2705" s="90" t="s">
        <v>17260</v>
      </c>
      <c r="B2705" s="89" t="s">
        <v>15121</v>
      </c>
      <c r="C2705" s="90" t="s">
        <v>17261</v>
      </c>
      <c r="D2705" s="90" t="s">
        <v>17262</v>
      </c>
      <c r="E2705" s="90" t="s">
        <v>15915</v>
      </c>
      <c r="F2705" s="90" t="s">
        <v>7523</v>
      </c>
      <c r="G2705" s="90" t="s">
        <v>7523</v>
      </c>
      <c r="H2705" s="91" t="s">
        <v>7425</v>
      </c>
      <c r="I2705" s="91" t="str">
        <f>+IFERROR(VLOOKUP($H2705,'[2]NHÂN VIÊN'!$B:$C,2,0),"")</f>
        <v>Trần Cao Hoàng Tâm</v>
      </c>
      <c r="J2705" s="91" t="str">
        <f t="shared" si="46"/>
        <v>WI</v>
      </c>
      <c r="K2705" s="91" t="s">
        <v>625</v>
      </c>
      <c r="L2705" s="91" t="s">
        <v>15295</v>
      </c>
      <c r="M2705" s="91" t="str">
        <f>+IFERROR(VLOOKUP($K2705,'[2]NHÂN VIÊN'!$H:$I,2,0),"")</f>
        <v>Trương Quang Thanh</v>
      </c>
      <c r="N2705" s="92" t="s">
        <v>1837</v>
      </c>
      <c r="O2705" s="82"/>
    </row>
    <row r="2706" spans="1:15" hidden="1" x14ac:dyDescent="0.25">
      <c r="A2706" s="90" t="s">
        <v>17264</v>
      </c>
      <c r="B2706" s="89" t="s">
        <v>17263</v>
      </c>
      <c r="C2706" s="90" t="s">
        <v>17265</v>
      </c>
      <c r="D2706" s="90" t="s">
        <v>17266</v>
      </c>
      <c r="E2706" s="90" t="s">
        <v>6079</v>
      </c>
      <c r="F2706" s="90" t="s">
        <v>7490</v>
      </c>
      <c r="G2706" s="90" t="s">
        <v>7402</v>
      </c>
      <c r="H2706" s="91" t="s">
        <v>7418</v>
      </c>
      <c r="I2706" s="91" t="str">
        <f>+IFERROR(VLOOKUP($H2706,'[2]NHÂN VIÊN'!$B:$C,2,0),"")</f>
        <v>Trần Hạo Nhị</v>
      </c>
      <c r="J2706" s="91" t="str">
        <f t="shared" si="46"/>
        <v>WI</v>
      </c>
      <c r="K2706" s="91" t="s">
        <v>625</v>
      </c>
      <c r="L2706" s="91" t="s">
        <v>15295</v>
      </c>
      <c r="M2706" s="91" t="str">
        <f>+IFERROR(VLOOKUP($K2706,'[2]NHÂN VIÊN'!$H:$I,2,0),"")</f>
        <v>Trương Quang Thanh</v>
      </c>
      <c r="N2706" s="92" t="s">
        <v>1837</v>
      </c>
      <c r="O2706" s="82"/>
    </row>
    <row r="2707" spans="1:15" hidden="1" x14ac:dyDescent="0.25">
      <c r="A2707" s="90" t="s">
        <v>17268</v>
      </c>
      <c r="B2707" s="89" t="s">
        <v>17267</v>
      </c>
      <c r="C2707" s="90" t="s">
        <v>17269</v>
      </c>
      <c r="D2707" s="90" t="s">
        <v>17270</v>
      </c>
      <c r="E2707" s="90" t="s">
        <v>6079</v>
      </c>
      <c r="F2707" s="90" t="s">
        <v>7490</v>
      </c>
      <c r="G2707" s="90" t="s">
        <v>7402</v>
      </c>
      <c r="H2707" s="91" t="s">
        <v>7418</v>
      </c>
      <c r="I2707" s="91" t="str">
        <f>+IFERROR(VLOOKUP($H2707,'[2]NHÂN VIÊN'!$B:$C,2,0),"")</f>
        <v>Trần Hạo Nhị</v>
      </c>
      <c r="J2707" s="91" t="str">
        <f t="shared" si="46"/>
        <v>WI</v>
      </c>
      <c r="K2707" s="91" t="s">
        <v>625</v>
      </c>
      <c r="L2707" s="91" t="s">
        <v>15295</v>
      </c>
      <c r="M2707" s="91" t="str">
        <f>+IFERROR(VLOOKUP($K2707,'[2]NHÂN VIÊN'!$H:$I,2,0),"")</f>
        <v>Trương Quang Thanh</v>
      </c>
      <c r="N2707" s="92" t="s">
        <v>1837</v>
      </c>
      <c r="O2707" s="82"/>
    </row>
    <row r="2708" spans="1:15" hidden="1" x14ac:dyDescent="0.25">
      <c r="A2708" s="90" t="s">
        <v>17272</v>
      </c>
      <c r="B2708" s="89" t="s">
        <v>17271</v>
      </c>
      <c r="C2708" s="90" t="s">
        <v>17273</v>
      </c>
      <c r="D2708" s="90" t="s">
        <v>17274</v>
      </c>
      <c r="E2708" s="90" t="s">
        <v>6079</v>
      </c>
      <c r="F2708" s="90" t="s">
        <v>7442</v>
      </c>
      <c r="G2708" s="90" t="s">
        <v>7402</v>
      </c>
      <c r="H2708" s="91" t="s">
        <v>7403</v>
      </c>
      <c r="I2708" s="91" t="str">
        <f>+IFERROR(VLOOKUP($H2708,'[2]NHÂN VIÊN'!$B:$C,2,0),"")</f>
        <v>Hứa Thị Ngọc Thơ</v>
      </c>
      <c r="J2708" s="91" t="str">
        <f t="shared" si="46"/>
        <v>WI</v>
      </c>
      <c r="K2708" s="91" t="s">
        <v>625</v>
      </c>
      <c r="L2708" s="91" t="s">
        <v>15275</v>
      </c>
      <c r="M2708" s="91" t="str">
        <f>+IFERROR(VLOOKUP($K2708,'[2]NHÂN VIÊN'!$H:$I,2,0),"")</f>
        <v>Trương Quang Thanh</v>
      </c>
      <c r="N2708" s="92" t="s">
        <v>1837</v>
      </c>
      <c r="O2708" s="82"/>
    </row>
    <row r="2709" spans="1:15" hidden="1" x14ac:dyDescent="0.25">
      <c r="A2709" s="90" t="s">
        <v>17276</v>
      </c>
      <c r="B2709" s="89" t="s">
        <v>17275</v>
      </c>
      <c r="C2709" s="90" t="s">
        <v>17277</v>
      </c>
      <c r="D2709" s="90" t="s">
        <v>17278</v>
      </c>
      <c r="E2709" s="90" t="s">
        <v>6079</v>
      </c>
      <c r="F2709" s="90" t="s">
        <v>7485</v>
      </c>
      <c r="G2709" s="90" t="s">
        <v>7402</v>
      </c>
      <c r="H2709" s="91" t="s">
        <v>7411</v>
      </c>
      <c r="I2709" s="91" t="str">
        <f>+IFERROR(VLOOKUP($H2709,'[2]NHÂN VIÊN'!$B:$C,2,0),"")</f>
        <v>Nguyễn Văn Vinh</v>
      </c>
      <c r="J2709" s="91" t="str">
        <f t="shared" si="46"/>
        <v>WI</v>
      </c>
      <c r="K2709" s="91" t="s">
        <v>625</v>
      </c>
      <c r="L2709" s="91" t="s">
        <v>15295</v>
      </c>
      <c r="M2709" s="91" t="str">
        <f>+IFERROR(VLOOKUP($K2709,'[2]NHÂN VIÊN'!$H:$I,2,0),"")</f>
        <v>Trương Quang Thanh</v>
      </c>
      <c r="N2709" s="92" t="s">
        <v>1837</v>
      </c>
      <c r="O2709" s="82"/>
    </row>
    <row r="2710" spans="1:15" hidden="1" x14ac:dyDescent="0.25">
      <c r="A2710" s="90" t="s">
        <v>17280</v>
      </c>
      <c r="B2710" s="89" t="s">
        <v>17279</v>
      </c>
      <c r="C2710" s="90" t="s">
        <v>17281</v>
      </c>
      <c r="D2710" s="90" t="s">
        <v>17282</v>
      </c>
      <c r="E2710" s="90" t="s">
        <v>6079</v>
      </c>
      <c r="F2710" s="90" t="s">
        <v>8248</v>
      </c>
      <c r="G2710" s="90" t="s">
        <v>7402</v>
      </c>
      <c r="H2710" s="91" t="s">
        <v>7411</v>
      </c>
      <c r="I2710" s="91" t="str">
        <f>+IFERROR(VLOOKUP($H2710,'[2]NHÂN VIÊN'!$B:$C,2,0),"")</f>
        <v>Nguyễn Văn Vinh</v>
      </c>
      <c r="J2710" s="91" t="str">
        <f t="shared" si="46"/>
        <v>WI</v>
      </c>
      <c r="K2710" s="91" t="s">
        <v>625</v>
      </c>
      <c r="L2710" s="91" t="s">
        <v>15275</v>
      </c>
      <c r="M2710" s="91" t="str">
        <f>+IFERROR(VLOOKUP($K2710,'[2]NHÂN VIÊN'!$H:$I,2,0),"")</f>
        <v>Trương Quang Thanh</v>
      </c>
      <c r="N2710" s="92" t="s">
        <v>1837</v>
      </c>
      <c r="O2710" s="82"/>
    </row>
    <row r="2711" spans="1:15" hidden="1" x14ac:dyDescent="0.25">
      <c r="A2711" s="90" t="s">
        <v>17283</v>
      </c>
      <c r="B2711" s="89" t="s">
        <v>15121</v>
      </c>
      <c r="C2711" s="90" t="s">
        <v>17284</v>
      </c>
      <c r="D2711" s="90" t="s">
        <v>17285</v>
      </c>
      <c r="E2711" s="90" t="s">
        <v>6079</v>
      </c>
      <c r="F2711" s="90" t="s">
        <v>7523</v>
      </c>
      <c r="G2711" s="90" t="s">
        <v>7523</v>
      </c>
      <c r="H2711" s="91" t="s">
        <v>7425</v>
      </c>
      <c r="I2711" s="91" t="str">
        <f>+IFERROR(VLOOKUP($H2711,'[2]NHÂN VIÊN'!$B:$C,2,0),"")</f>
        <v>Trần Cao Hoàng Tâm</v>
      </c>
      <c r="J2711" s="91" t="str">
        <f t="shared" si="46"/>
        <v>WI</v>
      </c>
      <c r="K2711" s="91" t="s">
        <v>625</v>
      </c>
      <c r="L2711" s="91" t="s">
        <v>15295</v>
      </c>
      <c r="M2711" s="91" t="str">
        <f>+IFERROR(VLOOKUP($K2711,'[2]NHÂN VIÊN'!$H:$I,2,0),"")</f>
        <v>Trương Quang Thanh</v>
      </c>
      <c r="N2711" s="92" t="s">
        <v>1837</v>
      </c>
      <c r="O2711" s="82"/>
    </row>
    <row r="2712" spans="1:15" hidden="1" x14ac:dyDescent="0.25">
      <c r="A2712" s="90" t="s">
        <v>17287</v>
      </c>
      <c r="B2712" s="89" t="s">
        <v>17286</v>
      </c>
      <c r="C2712" s="90" t="s">
        <v>17288</v>
      </c>
      <c r="D2712" s="90" t="s">
        <v>17289</v>
      </c>
      <c r="E2712" s="90" t="s">
        <v>6079</v>
      </c>
      <c r="F2712" s="90" t="s">
        <v>7417</v>
      </c>
      <c r="G2712" s="90" t="s">
        <v>7402</v>
      </c>
      <c r="H2712" s="91" t="s">
        <v>7418</v>
      </c>
      <c r="I2712" s="91" t="str">
        <f>+IFERROR(VLOOKUP($H2712,'[2]NHÂN VIÊN'!$B:$C,2,0),"")</f>
        <v>Trần Hạo Nhị</v>
      </c>
      <c r="J2712" s="91" t="str">
        <f t="shared" si="46"/>
        <v>WI</v>
      </c>
      <c r="K2712" s="91" t="s">
        <v>625</v>
      </c>
      <c r="L2712" s="91" t="s">
        <v>15275</v>
      </c>
      <c r="M2712" s="91" t="str">
        <f>+IFERROR(VLOOKUP($K2712,'[2]NHÂN VIÊN'!$H:$I,2,0),"")</f>
        <v>Trương Quang Thanh</v>
      </c>
      <c r="N2712" s="92" t="s">
        <v>1837</v>
      </c>
      <c r="O2712" s="82"/>
    </row>
    <row r="2713" spans="1:15" hidden="1" x14ac:dyDescent="0.25">
      <c r="A2713" s="90" t="s">
        <v>17291</v>
      </c>
      <c r="B2713" s="89" t="s">
        <v>17290</v>
      </c>
      <c r="C2713" s="90" t="s">
        <v>17292</v>
      </c>
      <c r="D2713" s="90" t="s">
        <v>17293</v>
      </c>
      <c r="E2713" s="90" t="s">
        <v>6079</v>
      </c>
      <c r="F2713" s="90" t="s">
        <v>7417</v>
      </c>
      <c r="G2713" s="90" t="s">
        <v>7402</v>
      </c>
      <c r="H2713" s="91" t="s">
        <v>7418</v>
      </c>
      <c r="I2713" s="91" t="str">
        <f>+IFERROR(VLOOKUP($H2713,'[2]NHÂN VIÊN'!$B:$C,2,0),"")</f>
        <v>Trần Hạo Nhị</v>
      </c>
      <c r="J2713" s="91" t="str">
        <f t="shared" si="46"/>
        <v>WI</v>
      </c>
      <c r="K2713" s="91" t="s">
        <v>625</v>
      </c>
      <c r="L2713" s="91" t="s">
        <v>15275</v>
      </c>
      <c r="M2713" s="91" t="str">
        <f>+IFERROR(VLOOKUP($K2713,'[2]NHÂN VIÊN'!$H:$I,2,0),"")</f>
        <v>Trương Quang Thanh</v>
      </c>
      <c r="N2713" s="92" t="s">
        <v>1837</v>
      </c>
      <c r="O2713" s="82"/>
    </row>
    <row r="2714" spans="1:15" hidden="1" x14ac:dyDescent="0.25">
      <c r="A2714" s="90" t="s">
        <v>17295</v>
      </c>
      <c r="B2714" s="89" t="s">
        <v>17294</v>
      </c>
      <c r="C2714" s="90" t="s">
        <v>17296</v>
      </c>
      <c r="D2714" s="90" t="s">
        <v>17297</v>
      </c>
      <c r="E2714" s="90" t="s">
        <v>6079</v>
      </c>
      <c r="F2714" s="90" t="s">
        <v>7435</v>
      </c>
      <c r="G2714" s="90" t="s">
        <v>7402</v>
      </c>
      <c r="H2714" s="91" t="s">
        <v>7436</v>
      </c>
      <c r="I2714" s="91" t="str">
        <f>+IFERROR(VLOOKUP($H2714,'[2]NHÂN VIÊN'!$B:$C,2,0),"")</f>
        <v>Nguyễn Quốc Thái</v>
      </c>
      <c r="J2714" s="91" t="str">
        <f t="shared" si="46"/>
        <v>WI</v>
      </c>
      <c r="K2714" s="91" t="s">
        <v>625</v>
      </c>
      <c r="L2714" s="91" t="s">
        <v>15426</v>
      </c>
      <c r="M2714" s="91" t="str">
        <f>+IFERROR(VLOOKUP($K2714,'[2]NHÂN VIÊN'!$H:$I,2,0),"")</f>
        <v>Trương Quang Thanh</v>
      </c>
      <c r="N2714" s="92" t="s">
        <v>1837</v>
      </c>
      <c r="O2714" s="82"/>
    </row>
    <row r="2715" spans="1:15" hidden="1" x14ac:dyDescent="0.25">
      <c r="A2715" s="90" t="s">
        <v>17299</v>
      </c>
      <c r="B2715" s="89" t="s">
        <v>17298</v>
      </c>
      <c r="C2715" s="90" t="s">
        <v>17300</v>
      </c>
      <c r="D2715" s="90" t="s">
        <v>17301</v>
      </c>
      <c r="E2715" s="90" t="s">
        <v>6079</v>
      </c>
      <c r="F2715" s="90" t="s">
        <v>7527</v>
      </c>
      <c r="G2715" s="90" t="s">
        <v>7402</v>
      </c>
      <c r="H2715" s="91" t="s">
        <v>7411</v>
      </c>
      <c r="I2715" s="91" t="str">
        <f>+IFERROR(VLOOKUP($H2715,'[2]NHÂN VIÊN'!$B:$C,2,0),"")</f>
        <v>Nguyễn Văn Vinh</v>
      </c>
      <c r="J2715" s="91" t="str">
        <f t="shared" si="46"/>
        <v>WI</v>
      </c>
      <c r="K2715" s="91" t="s">
        <v>625</v>
      </c>
      <c r="L2715" s="91" t="s">
        <v>15295</v>
      </c>
      <c r="M2715" s="91" t="str">
        <f>+IFERROR(VLOOKUP($K2715,'[2]NHÂN VIÊN'!$H:$I,2,0),"")</f>
        <v>Trương Quang Thanh</v>
      </c>
      <c r="N2715" s="92" t="s">
        <v>1837</v>
      </c>
      <c r="O2715" s="82"/>
    </row>
    <row r="2716" spans="1:15" hidden="1" x14ac:dyDescent="0.25">
      <c r="A2716" s="90" t="s">
        <v>17303</v>
      </c>
      <c r="B2716" s="89" t="s">
        <v>17302</v>
      </c>
      <c r="C2716" s="90" t="s">
        <v>17304</v>
      </c>
      <c r="D2716" s="90" t="s">
        <v>17305</v>
      </c>
      <c r="E2716" s="90" t="s">
        <v>6079</v>
      </c>
      <c r="F2716" s="90" t="s">
        <v>7435</v>
      </c>
      <c r="G2716" s="90" t="s">
        <v>7402</v>
      </c>
      <c r="H2716" s="91" t="s">
        <v>7436</v>
      </c>
      <c r="I2716" s="91" t="str">
        <f>+IFERROR(VLOOKUP($H2716,'[2]NHÂN VIÊN'!$B:$C,2,0),"")</f>
        <v>Nguyễn Quốc Thái</v>
      </c>
      <c r="J2716" s="91" t="str">
        <f t="shared" si="46"/>
        <v>WI</v>
      </c>
      <c r="K2716" s="91" t="s">
        <v>625</v>
      </c>
      <c r="L2716" s="91" t="s">
        <v>15275</v>
      </c>
      <c r="M2716" s="91" t="str">
        <f>+IFERROR(VLOOKUP($K2716,'[2]NHÂN VIÊN'!$H:$I,2,0),"")</f>
        <v>Trương Quang Thanh</v>
      </c>
      <c r="N2716" s="92" t="s">
        <v>1837</v>
      </c>
      <c r="O2716" s="82"/>
    </row>
    <row r="2717" spans="1:15" hidden="1" x14ac:dyDescent="0.25">
      <c r="A2717" s="90" t="s">
        <v>17306</v>
      </c>
      <c r="B2717" s="89" t="s">
        <v>15124</v>
      </c>
      <c r="C2717" s="90" t="s">
        <v>17307</v>
      </c>
      <c r="D2717" s="90" t="s">
        <v>17308</v>
      </c>
      <c r="E2717" s="90" t="s">
        <v>6079</v>
      </c>
      <c r="F2717" s="90" t="s">
        <v>7424</v>
      </c>
      <c r="G2717" s="90" t="s">
        <v>7424</v>
      </c>
      <c r="H2717" s="91" t="s">
        <v>7425</v>
      </c>
      <c r="I2717" s="91" t="str">
        <f>+IFERROR(VLOOKUP($H2717,'[2]NHÂN VIÊN'!$B:$C,2,0),"")</f>
        <v>Trần Cao Hoàng Tâm</v>
      </c>
      <c r="J2717" s="91" t="str">
        <f t="shared" si="46"/>
        <v>WI</v>
      </c>
      <c r="K2717" s="91" t="s">
        <v>625</v>
      </c>
      <c r="L2717" s="91" t="s">
        <v>15426</v>
      </c>
      <c r="M2717" s="91" t="str">
        <f>+IFERROR(VLOOKUP($K2717,'[2]NHÂN VIÊN'!$H:$I,2,0),"")</f>
        <v>Trương Quang Thanh</v>
      </c>
      <c r="N2717" s="92" t="s">
        <v>1837</v>
      </c>
      <c r="O2717" s="82"/>
    </row>
    <row r="2718" spans="1:15" hidden="1" x14ac:dyDescent="0.25">
      <c r="A2718" s="90" t="s">
        <v>7316</v>
      </c>
      <c r="B2718" s="89" t="s">
        <v>17309</v>
      </c>
      <c r="C2718" s="90" t="s">
        <v>17310</v>
      </c>
      <c r="D2718" s="90" t="s">
        <v>17311</v>
      </c>
      <c r="E2718" s="90" t="s">
        <v>6079</v>
      </c>
      <c r="F2718" s="90" t="s">
        <v>7417</v>
      </c>
      <c r="G2718" s="90" t="s">
        <v>7402</v>
      </c>
      <c r="H2718" s="91" t="s">
        <v>7418</v>
      </c>
      <c r="I2718" s="91" t="str">
        <f>+IFERROR(VLOOKUP($H2718,'[2]NHÂN VIÊN'!$B:$C,2,0),"")</f>
        <v>Trần Hạo Nhị</v>
      </c>
      <c r="J2718" s="91" t="str">
        <f t="shared" si="46"/>
        <v>WI</v>
      </c>
      <c r="K2718" s="91" t="s">
        <v>625</v>
      </c>
      <c r="L2718" s="91" t="s">
        <v>15275</v>
      </c>
      <c r="M2718" s="91" t="str">
        <f>+IFERROR(VLOOKUP($K2718,'[2]NHÂN VIÊN'!$H:$I,2,0),"")</f>
        <v>Trương Quang Thanh</v>
      </c>
      <c r="N2718" s="92" t="s">
        <v>1837</v>
      </c>
      <c r="O2718" s="82"/>
    </row>
    <row r="2719" spans="1:15" hidden="1" x14ac:dyDescent="0.25">
      <c r="A2719" s="90" t="s">
        <v>17313</v>
      </c>
      <c r="B2719" s="89" t="s">
        <v>17312</v>
      </c>
      <c r="C2719" s="90" t="s">
        <v>17314</v>
      </c>
      <c r="D2719" s="90" t="s">
        <v>17315</v>
      </c>
      <c r="E2719" s="90" t="s">
        <v>6079</v>
      </c>
      <c r="F2719" s="90" t="s">
        <v>8059</v>
      </c>
      <c r="G2719" s="90" t="s">
        <v>7402</v>
      </c>
      <c r="H2719" s="91" t="s">
        <v>7436</v>
      </c>
      <c r="I2719" s="91" t="str">
        <f>+IFERROR(VLOOKUP($H2719,'[2]NHÂN VIÊN'!$B:$C,2,0),"")</f>
        <v>Nguyễn Quốc Thái</v>
      </c>
      <c r="J2719" s="91" t="str">
        <f t="shared" si="46"/>
        <v>WI</v>
      </c>
      <c r="K2719" s="91" t="s">
        <v>625</v>
      </c>
      <c r="L2719" s="91" t="s">
        <v>15275</v>
      </c>
      <c r="M2719" s="91" t="str">
        <f>+IFERROR(VLOOKUP($K2719,'[2]NHÂN VIÊN'!$H:$I,2,0),"")</f>
        <v>Trương Quang Thanh</v>
      </c>
      <c r="N2719" s="92" t="s">
        <v>1837</v>
      </c>
      <c r="O2719" s="82"/>
    </row>
    <row r="2720" spans="1:15" hidden="1" x14ac:dyDescent="0.25">
      <c r="A2720" s="90" t="s">
        <v>17316</v>
      </c>
      <c r="B2720" s="89" t="s">
        <v>15121</v>
      </c>
      <c r="C2720" s="90" t="s">
        <v>17317</v>
      </c>
      <c r="D2720" s="90" t="s">
        <v>17318</v>
      </c>
      <c r="E2720" s="90" t="s">
        <v>6079</v>
      </c>
      <c r="F2720" s="90" t="s">
        <v>7523</v>
      </c>
      <c r="G2720" s="90" t="s">
        <v>7523</v>
      </c>
      <c r="H2720" s="91" t="s">
        <v>7425</v>
      </c>
      <c r="I2720" s="91" t="str">
        <f>+IFERROR(VLOOKUP($H2720,'[2]NHÂN VIÊN'!$B:$C,2,0),"")</f>
        <v>Trần Cao Hoàng Tâm</v>
      </c>
      <c r="J2720" s="91" t="str">
        <f t="shared" si="46"/>
        <v>WI</v>
      </c>
      <c r="K2720" s="91" t="s">
        <v>625</v>
      </c>
      <c r="L2720" s="91" t="s">
        <v>15275</v>
      </c>
      <c r="M2720" s="91" t="str">
        <f>+IFERROR(VLOOKUP($K2720,'[2]NHÂN VIÊN'!$H:$I,2,0),"")</f>
        <v>Trương Quang Thanh</v>
      </c>
      <c r="N2720" s="92" t="s">
        <v>1837</v>
      </c>
      <c r="O2720" s="82"/>
    </row>
    <row r="2721" spans="1:15" hidden="1" x14ac:dyDescent="0.25">
      <c r="A2721" s="90" t="s">
        <v>17320</v>
      </c>
      <c r="B2721" s="89" t="s">
        <v>17319</v>
      </c>
      <c r="C2721" s="90" t="s">
        <v>17321</v>
      </c>
      <c r="D2721" s="90" t="s">
        <v>17322</v>
      </c>
      <c r="E2721" s="90" t="s">
        <v>6079</v>
      </c>
      <c r="F2721" s="90" t="s">
        <v>7925</v>
      </c>
      <c r="G2721" s="90" t="s">
        <v>7402</v>
      </c>
      <c r="H2721" s="91" t="s">
        <v>7418</v>
      </c>
      <c r="I2721" s="91" t="str">
        <f>+IFERROR(VLOOKUP($H2721,'[2]NHÂN VIÊN'!$B:$C,2,0),"")</f>
        <v>Trần Hạo Nhị</v>
      </c>
      <c r="J2721" s="91" t="str">
        <f t="shared" si="46"/>
        <v>WI</v>
      </c>
      <c r="K2721" s="91" t="s">
        <v>625</v>
      </c>
      <c r="L2721" s="91" t="s">
        <v>15426</v>
      </c>
      <c r="M2721" s="91" t="str">
        <f>+IFERROR(VLOOKUP($K2721,'[2]NHÂN VIÊN'!$H:$I,2,0),"")</f>
        <v>Trương Quang Thanh</v>
      </c>
      <c r="N2721" s="92" t="s">
        <v>1837</v>
      </c>
      <c r="O2721" s="82"/>
    </row>
    <row r="2722" spans="1:15" hidden="1" x14ac:dyDescent="0.25">
      <c r="A2722" s="90" t="s">
        <v>17324</v>
      </c>
      <c r="B2722" s="89" t="s">
        <v>17323</v>
      </c>
      <c r="C2722" s="90" t="s">
        <v>17325</v>
      </c>
      <c r="D2722" s="90" t="s">
        <v>17326</v>
      </c>
      <c r="E2722" s="90" t="s">
        <v>6079</v>
      </c>
      <c r="F2722" s="90" t="s">
        <v>7435</v>
      </c>
      <c r="G2722" s="90" t="s">
        <v>7402</v>
      </c>
      <c r="H2722" s="91" t="s">
        <v>7436</v>
      </c>
      <c r="I2722" s="91" t="str">
        <f>+IFERROR(VLOOKUP($H2722,'[2]NHÂN VIÊN'!$B:$C,2,0),"")</f>
        <v>Nguyễn Quốc Thái</v>
      </c>
      <c r="J2722" s="91" t="str">
        <f t="shared" si="46"/>
        <v>WI</v>
      </c>
      <c r="K2722" s="91" t="s">
        <v>625</v>
      </c>
      <c r="L2722" s="91" t="s">
        <v>15295</v>
      </c>
      <c r="M2722" s="91" t="str">
        <f>+IFERROR(VLOOKUP($K2722,'[2]NHÂN VIÊN'!$H:$I,2,0),"")</f>
        <v>Trương Quang Thanh</v>
      </c>
      <c r="N2722" s="92" t="s">
        <v>1837</v>
      </c>
      <c r="O2722" s="82"/>
    </row>
    <row r="2723" spans="1:15" hidden="1" x14ac:dyDescent="0.25">
      <c r="A2723" s="90" t="s">
        <v>17328</v>
      </c>
      <c r="B2723" s="89" t="s">
        <v>17327</v>
      </c>
      <c r="C2723" s="90" t="s">
        <v>17329</v>
      </c>
      <c r="D2723" s="90" t="s">
        <v>17330</v>
      </c>
      <c r="E2723" s="90" t="s">
        <v>6079</v>
      </c>
      <c r="F2723" s="90" t="s">
        <v>7490</v>
      </c>
      <c r="G2723" s="90" t="s">
        <v>7402</v>
      </c>
      <c r="H2723" s="91" t="s">
        <v>7418</v>
      </c>
      <c r="I2723" s="91" t="str">
        <f>+IFERROR(VLOOKUP($H2723,'[2]NHÂN VIÊN'!$B:$C,2,0),"")</f>
        <v>Trần Hạo Nhị</v>
      </c>
      <c r="J2723" s="91" t="str">
        <f t="shared" si="46"/>
        <v>WI</v>
      </c>
      <c r="K2723" s="91" t="s">
        <v>625</v>
      </c>
      <c r="L2723" s="91" t="s">
        <v>15295</v>
      </c>
      <c r="M2723" s="91" t="str">
        <f>+IFERROR(VLOOKUP($K2723,'[2]NHÂN VIÊN'!$H:$I,2,0),"")</f>
        <v>Trương Quang Thanh</v>
      </c>
      <c r="N2723" s="92" t="s">
        <v>1837</v>
      </c>
      <c r="O2723" s="82"/>
    </row>
    <row r="2724" spans="1:15" hidden="1" x14ac:dyDescent="0.25">
      <c r="A2724" s="90" t="s">
        <v>7317</v>
      </c>
      <c r="B2724" s="89" t="s">
        <v>17331</v>
      </c>
      <c r="C2724" s="90" t="s">
        <v>17332</v>
      </c>
      <c r="D2724" s="90" t="s">
        <v>17333</v>
      </c>
      <c r="E2724" s="90" t="s">
        <v>6079</v>
      </c>
      <c r="F2724" s="90" t="s">
        <v>7527</v>
      </c>
      <c r="G2724" s="90" t="s">
        <v>7402</v>
      </c>
      <c r="H2724" s="91" t="s">
        <v>7411</v>
      </c>
      <c r="I2724" s="91" t="str">
        <f>+IFERROR(VLOOKUP($H2724,'[2]NHÂN VIÊN'!$B:$C,2,0),"")</f>
        <v>Nguyễn Văn Vinh</v>
      </c>
      <c r="J2724" s="91" t="str">
        <f t="shared" si="46"/>
        <v>WI</v>
      </c>
      <c r="K2724" s="91" t="s">
        <v>625</v>
      </c>
      <c r="L2724" s="91" t="s">
        <v>15275</v>
      </c>
      <c r="M2724" s="91" t="str">
        <f>+IFERROR(VLOOKUP($K2724,'[2]NHÂN VIÊN'!$H:$I,2,0),"")</f>
        <v>Trương Quang Thanh</v>
      </c>
      <c r="N2724" s="92" t="s">
        <v>1837</v>
      </c>
      <c r="O2724" s="82"/>
    </row>
    <row r="2725" spans="1:15" hidden="1" x14ac:dyDescent="0.25">
      <c r="A2725" s="90" t="s">
        <v>17334</v>
      </c>
      <c r="B2725" s="89" t="s">
        <v>15124</v>
      </c>
      <c r="C2725" s="90" t="s">
        <v>17335</v>
      </c>
      <c r="D2725" s="90" t="s">
        <v>17336</v>
      </c>
      <c r="E2725" s="90" t="s">
        <v>6079</v>
      </c>
      <c r="F2725" s="90" t="s">
        <v>7424</v>
      </c>
      <c r="G2725" s="90" t="s">
        <v>7424</v>
      </c>
      <c r="H2725" s="91" t="s">
        <v>7425</v>
      </c>
      <c r="I2725" s="91" t="str">
        <f>+IFERROR(VLOOKUP($H2725,'[2]NHÂN VIÊN'!$B:$C,2,0),"")</f>
        <v>Trần Cao Hoàng Tâm</v>
      </c>
      <c r="J2725" s="91" t="str">
        <f t="shared" si="46"/>
        <v>WI</v>
      </c>
      <c r="K2725" s="91" t="s">
        <v>625</v>
      </c>
      <c r="L2725" s="91" t="s">
        <v>15275</v>
      </c>
      <c r="M2725" s="91" t="str">
        <f>+IFERROR(VLOOKUP($K2725,'[2]NHÂN VIÊN'!$H:$I,2,0),"")</f>
        <v>Trương Quang Thanh</v>
      </c>
      <c r="N2725" s="92" t="s">
        <v>1837</v>
      </c>
      <c r="O2725" s="82"/>
    </row>
    <row r="2726" spans="1:15" hidden="1" x14ac:dyDescent="0.25">
      <c r="A2726" s="90" t="s">
        <v>17338</v>
      </c>
      <c r="B2726" s="89" t="s">
        <v>17337</v>
      </c>
      <c r="C2726" s="90" t="s">
        <v>17339</v>
      </c>
      <c r="D2726" s="90" t="s">
        <v>17340</v>
      </c>
      <c r="E2726" s="90" t="s">
        <v>6079</v>
      </c>
      <c r="F2726" s="90" t="s">
        <v>7519</v>
      </c>
      <c r="G2726" s="90" t="s">
        <v>7402</v>
      </c>
      <c r="H2726" s="91" t="s">
        <v>7418</v>
      </c>
      <c r="I2726" s="91" t="str">
        <f>+IFERROR(VLOOKUP($H2726,'[2]NHÂN VIÊN'!$B:$C,2,0),"")</f>
        <v>Trần Hạo Nhị</v>
      </c>
      <c r="J2726" s="91" t="str">
        <f t="shared" si="46"/>
        <v>WI</v>
      </c>
      <c r="K2726" s="91" t="s">
        <v>625</v>
      </c>
      <c r="L2726" s="91" t="s">
        <v>15426</v>
      </c>
      <c r="M2726" s="91" t="str">
        <f>+IFERROR(VLOOKUP($K2726,'[2]NHÂN VIÊN'!$H:$I,2,0),"")</f>
        <v>Trương Quang Thanh</v>
      </c>
      <c r="N2726" s="92" t="s">
        <v>1837</v>
      </c>
      <c r="O2726" s="82"/>
    </row>
    <row r="2727" spans="1:15" hidden="1" x14ac:dyDescent="0.25">
      <c r="A2727" s="90" t="s">
        <v>7318</v>
      </c>
      <c r="B2727" s="89" t="s">
        <v>17341</v>
      </c>
      <c r="C2727" s="90" t="s">
        <v>17342</v>
      </c>
      <c r="D2727" s="90" t="s">
        <v>17343</v>
      </c>
      <c r="E2727" s="90" t="s">
        <v>6079</v>
      </c>
      <c r="F2727" s="90" t="s">
        <v>7527</v>
      </c>
      <c r="G2727" s="90" t="s">
        <v>7402</v>
      </c>
      <c r="H2727" s="91" t="s">
        <v>7411</v>
      </c>
      <c r="I2727" s="91" t="str">
        <f>+IFERROR(VLOOKUP($H2727,'[2]NHÂN VIÊN'!$B:$C,2,0),"")</f>
        <v>Nguyễn Văn Vinh</v>
      </c>
      <c r="J2727" s="91" t="str">
        <f t="shared" si="46"/>
        <v>WI</v>
      </c>
      <c r="K2727" s="91" t="s">
        <v>625</v>
      </c>
      <c r="L2727" s="91" t="s">
        <v>15275</v>
      </c>
      <c r="M2727" s="91" t="str">
        <f>+IFERROR(VLOOKUP($K2727,'[2]NHÂN VIÊN'!$H:$I,2,0),"")</f>
        <v>Trương Quang Thanh</v>
      </c>
      <c r="N2727" s="92" t="s">
        <v>1837</v>
      </c>
      <c r="O2727" s="82"/>
    </row>
    <row r="2728" spans="1:15" hidden="1" x14ac:dyDescent="0.25">
      <c r="A2728" s="90" t="s">
        <v>17345</v>
      </c>
      <c r="B2728" s="89" t="s">
        <v>17344</v>
      </c>
      <c r="C2728" s="90" t="s">
        <v>17346</v>
      </c>
      <c r="D2728" s="90" t="s">
        <v>17347</v>
      </c>
      <c r="E2728" s="90" t="s">
        <v>6079</v>
      </c>
      <c r="F2728" s="90" t="s">
        <v>7519</v>
      </c>
      <c r="G2728" s="90" t="s">
        <v>7402</v>
      </c>
      <c r="H2728" s="91" t="s">
        <v>7418</v>
      </c>
      <c r="I2728" s="91" t="str">
        <f>+IFERROR(VLOOKUP($H2728,'[2]NHÂN VIÊN'!$B:$C,2,0),"")</f>
        <v>Trần Hạo Nhị</v>
      </c>
      <c r="J2728" s="91" t="str">
        <f t="shared" si="46"/>
        <v>WI</v>
      </c>
      <c r="K2728" s="91" t="s">
        <v>625</v>
      </c>
      <c r="L2728" s="91" t="s">
        <v>15426</v>
      </c>
      <c r="M2728" s="91" t="str">
        <f>+IFERROR(VLOOKUP($K2728,'[2]NHÂN VIÊN'!$H:$I,2,0),"")</f>
        <v>Trương Quang Thanh</v>
      </c>
      <c r="N2728" s="92" t="s">
        <v>1837</v>
      </c>
      <c r="O2728" s="82"/>
    </row>
    <row r="2729" spans="1:15" hidden="1" x14ac:dyDescent="0.25">
      <c r="A2729" s="90" t="s">
        <v>17349</v>
      </c>
      <c r="B2729" s="89" t="s">
        <v>17348</v>
      </c>
      <c r="C2729" s="90" t="s">
        <v>17350</v>
      </c>
      <c r="D2729" s="90" t="s">
        <v>17351</v>
      </c>
      <c r="E2729" s="90" t="s">
        <v>6079</v>
      </c>
      <c r="F2729" s="90" t="s">
        <v>7435</v>
      </c>
      <c r="G2729" s="90" t="s">
        <v>7402</v>
      </c>
      <c r="H2729" s="91" t="s">
        <v>7436</v>
      </c>
      <c r="I2729" s="91" t="str">
        <f>+IFERROR(VLOOKUP($H2729,'[2]NHÂN VIÊN'!$B:$C,2,0),"")</f>
        <v>Nguyễn Quốc Thái</v>
      </c>
      <c r="J2729" s="91" t="str">
        <f t="shared" si="46"/>
        <v>WI</v>
      </c>
      <c r="K2729" s="91" t="s">
        <v>625</v>
      </c>
      <c r="L2729" s="91" t="s">
        <v>15426</v>
      </c>
      <c r="M2729" s="91" t="str">
        <f>+IFERROR(VLOOKUP($K2729,'[2]NHÂN VIÊN'!$H:$I,2,0),"")</f>
        <v>Trương Quang Thanh</v>
      </c>
      <c r="N2729" s="92" t="s">
        <v>1837</v>
      </c>
      <c r="O2729" s="82"/>
    </row>
    <row r="2730" spans="1:15" hidden="1" x14ac:dyDescent="0.25">
      <c r="A2730" s="90" t="s">
        <v>17353</v>
      </c>
      <c r="B2730" s="89" t="s">
        <v>17352</v>
      </c>
      <c r="C2730" s="90" t="s">
        <v>17354</v>
      </c>
      <c r="D2730" s="90" t="s">
        <v>17355</v>
      </c>
      <c r="E2730" s="90" t="s">
        <v>6079</v>
      </c>
      <c r="F2730" s="90" t="s">
        <v>7417</v>
      </c>
      <c r="G2730" s="90" t="s">
        <v>7402</v>
      </c>
      <c r="H2730" s="91" t="s">
        <v>7418</v>
      </c>
      <c r="I2730" s="91" t="str">
        <f>+IFERROR(VLOOKUP($H2730,'[2]NHÂN VIÊN'!$B:$C,2,0),"")</f>
        <v>Trần Hạo Nhị</v>
      </c>
      <c r="J2730" s="91" t="str">
        <f t="shared" si="46"/>
        <v>WI</v>
      </c>
      <c r="K2730" s="91" t="s">
        <v>625</v>
      </c>
      <c r="L2730" s="91" t="s">
        <v>15295</v>
      </c>
      <c r="M2730" s="91" t="str">
        <f>+IFERROR(VLOOKUP($K2730,'[2]NHÂN VIÊN'!$H:$I,2,0),"")</f>
        <v>Trương Quang Thanh</v>
      </c>
      <c r="N2730" s="92" t="s">
        <v>1837</v>
      </c>
      <c r="O2730" s="82"/>
    </row>
    <row r="2731" spans="1:15" hidden="1" x14ac:dyDescent="0.25">
      <c r="A2731" s="90" t="s">
        <v>17357</v>
      </c>
      <c r="B2731" s="89" t="s">
        <v>17356</v>
      </c>
      <c r="C2731" s="90" t="s">
        <v>17358</v>
      </c>
      <c r="D2731" s="90" t="s">
        <v>17359</v>
      </c>
      <c r="E2731" s="90" t="s">
        <v>6079</v>
      </c>
      <c r="F2731" s="90" t="s">
        <v>7499</v>
      </c>
      <c r="G2731" s="90" t="s">
        <v>7402</v>
      </c>
      <c r="H2731" s="91" t="s">
        <v>7436</v>
      </c>
      <c r="I2731" s="91" t="str">
        <f>+IFERROR(VLOOKUP($H2731,'[2]NHÂN VIÊN'!$B:$C,2,0),"")</f>
        <v>Nguyễn Quốc Thái</v>
      </c>
      <c r="J2731" s="91" t="str">
        <f t="shared" si="46"/>
        <v>WI</v>
      </c>
      <c r="K2731" s="91" t="s">
        <v>625</v>
      </c>
      <c r="L2731" s="91" t="s">
        <v>15295</v>
      </c>
      <c r="M2731" s="91" t="str">
        <f>+IFERROR(VLOOKUP($K2731,'[2]NHÂN VIÊN'!$H:$I,2,0),"")</f>
        <v>Trương Quang Thanh</v>
      </c>
      <c r="N2731" s="92" t="s">
        <v>1837</v>
      </c>
      <c r="O2731" s="82"/>
    </row>
    <row r="2732" spans="1:15" hidden="1" x14ac:dyDescent="0.25">
      <c r="A2732" s="90" t="s">
        <v>17360</v>
      </c>
      <c r="B2732" s="89" t="s">
        <v>15124</v>
      </c>
      <c r="C2732" s="90" t="s">
        <v>17361</v>
      </c>
      <c r="D2732" s="90" t="s">
        <v>17362</v>
      </c>
      <c r="E2732" s="90" t="s">
        <v>6079</v>
      </c>
      <c r="F2732" s="90" t="s">
        <v>7424</v>
      </c>
      <c r="G2732" s="90" t="s">
        <v>7424</v>
      </c>
      <c r="H2732" s="91" t="s">
        <v>7425</v>
      </c>
      <c r="I2732" s="91" t="str">
        <f>+IFERROR(VLOOKUP($H2732,'[2]NHÂN VIÊN'!$B:$C,2,0),"")</f>
        <v>Trần Cao Hoàng Tâm</v>
      </c>
      <c r="J2732" s="91" t="str">
        <f t="shared" si="46"/>
        <v>WI</v>
      </c>
      <c r="K2732" s="91" t="s">
        <v>625</v>
      </c>
      <c r="L2732" s="91" t="s">
        <v>15295</v>
      </c>
      <c r="M2732" s="91" t="str">
        <f>+IFERROR(VLOOKUP($K2732,'[2]NHÂN VIÊN'!$H:$I,2,0),"")</f>
        <v>Trương Quang Thanh</v>
      </c>
      <c r="N2732" s="92" t="s">
        <v>1837</v>
      </c>
      <c r="O2732" s="82"/>
    </row>
    <row r="2733" spans="1:15" hidden="1" x14ac:dyDescent="0.25">
      <c r="A2733" s="90" t="s">
        <v>17364</v>
      </c>
      <c r="B2733" s="89" t="s">
        <v>17363</v>
      </c>
      <c r="C2733" s="90" t="s">
        <v>17365</v>
      </c>
      <c r="D2733" s="90" t="s">
        <v>17366</v>
      </c>
      <c r="E2733" s="90" t="s">
        <v>6079</v>
      </c>
      <c r="F2733" s="90" t="s">
        <v>7401</v>
      </c>
      <c r="G2733" s="90" t="s">
        <v>7402</v>
      </c>
      <c r="H2733" s="91" t="s">
        <v>7403</v>
      </c>
      <c r="I2733" s="91" t="str">
        <f>+IFERROR(VLOOKUP($H2733,'[2]NHÂN VIÊN'!$B:$C,2,0),"")</f>
        <v>Hứa Thị Ngọc Thơ</v>
      </c>
      <c r="J2733" s="91" t="str">
        <f t="shared" si="46"/>
        <v>WI</v>
      </c>
      <c r="K2733" s="91" t="s">
        <v>625</v>
      </c>
      <c r="L2733" s="91" t="s">
        <v>15275</v>
      </c>
      <c r="M2733" s="91" t="str">
        <f>+IFERROR(VLOOKUP($K2733,'[2]NHÂN VIÊN'!$H:$I,2,0),"")</f>
        <v>Trương Quang Thanh</v>
      </c>
      <c r="N2733" s="92" t="s">
        <v>1837</v>
      </c>
      <c r="O2733" s="82"/>
    </row>
    <row r="2734" spans="1:15" hidden="1" x14ac:dyDescent="0.25">
      <c r="A2734" s="87" t="s">
        <v>17368</v>
      </c>
      <c r="B2734" s="86" t="s">
        <v>17367</v>
      </c>
      <c r="C2734" s="87" t="s">
        <v>17369</v>
      </c>
      <c r="D2734" s="87" t="s">
        <v>17370</v>
      </c>
      <c r="E2734" s="87" t="s">
        <v>6079</v>
      </c>
      <c r="F2734" s="87" t="s">
        <v>7903</v>
      </c>
      <c r="G2734" s="87" t="s">
        <v>7402</v>
      </c>
      <c r="H2734" s="87" t="s">
        <v>7436</v>
      </c>
      <c r="I2734" s="87" t="str">
        <f>+IFERROR(VLOOKUP($H2734,'[2]NHÂN VIÊN'!$B:$C,2,0),"")</f>
        <v>Nguyễn Quốc Thái</v>
      </c>
      <c r="J2734" s="87" t="str">
        <f t="shared" si="46"/>
        <v>WI</v>
      </c>
      <c r="K2734" s="87" t="s">
        <v>625</v>
      </c>
      <c r="L2734" s="87"/>
      <c r="M2734" s="87" t="str">
        <f>+IFERROR(VLOOKUP($K2734,'[2]NHÂN VIÊN'!$H:$I,2,0),"")</f>
        <v>Trương Quang Thanh</v>
      </c>
      <c r="N2734" s="88" t="s">
        <v>7437</v>
      </c>
      <c r="O2734" s="82"/>
    </row>
    <row r="2735" spans="1:15" hidden="1" x14ac:dyDescent="0.25">
      <c r="A2735" s="90" t="s">
        <v>17371</v>
      </c>
      <c r="B2735" s="89" t="s">
        <v>15121</v>
      </c>
      <c r="C2735" s="90" t="s">
        <v>17372</v>
      </c>
      <c r="D2735" s="90" t="s">
        <v>17373</v>
      </c>
      <c r="E2735" s="90" t="s">
        <v>6079</v>
      </c>
      <c r="F2735" s="90" t="s">
        <v>7523</v>
      </c>
      <c r="G2735" s="90" t="s">
        <v>7523</v>
      </c>
      <c r="H2735" s="91" t="s">
        <v>7425</v>
      </c>
      <c r="I2735" s="91" t="str">
        <f>+IFERROR(VLOOKUP($H2735,'[2]NHÂN VIÊN'!$B:$C,2,0),"")</f>
        <v>Trần Cao Hoàng Tâm</v>
      </c>
      <c r="J2735" s="91" t="str">
        <f t="shared" si="46"/>
        <v>WI</v>
      </c>
      <c r="K2735" s="91" t="s">
        <v>625</v>
      </c>
      <c r="L2735" s="91" t="s">
        <v>15295</v>
      </c>
      <c r="M2735" s="91" t="str">
        <f>+IFERROR(VLOOKUP($K2735,'[2]NHÂN VIÊN'!$H:$I,2,0),"")</f>
        <v>Trương Quang Thanh</v>
      </c>
      <c r="N2735" s="92" t="s">
        <v>1837</v>
      </c>
      <c r="O2735" s="82"/>
    </row>
    <row r="2736" spans="1:15" hidden="1" x14ac:dyDescent="0.25">
      <c r="A2736" s="90" t="s">
        <v>17375</v>
      </c>
      <c r="B2736" s="89" t="s">
        <v>17374</v>
      </c>
      <c r="C2736" s="90" t="s">
        <v>17376</v>
      </c>
      <c r="D2736" s="90" t="s">
        <v>17377</v>
      </c>
      <c r="E2736" s="90" t="s">
        <v>6079</v>
      </c>
      <c r="F2736" s="90" t="s">
        <v>7490</v>
      </c>
      <c r="G2736" s="90" t="s">
        <v>7402</v>
      </c>
      <c r="H2736" s="91" t="s">
        <v>7418</v>
      </c>
      <c r="I2736" s="91" t="str">
        <f>+IFERROR(VLOOKUP($H2736,'[2]NHÂN VIÊN'!$B:$C,2,0),"")</f>
        <v>Trần Hạo Nhị</v>
      </c>
      <c r="J2736" s="91" t="str">
        <f t="shared" si="46"/>
        <v>WI</v>
      </c>
      <c r="K2736" s="91" t="s">
        <v>625</v>
      </c>
      <c r="L2736" s="91" t="s">
        <v>15295</v>
      </c>
      <c r="M2736" s="91" t="str">
        <f>+IFERROR(VLOOKUP($K2736,'[2]NHÂN VIÊN'!$H:$I,2,0),"")</f>
        <v>Trương Quang Thanh</v>
      </c>
      <c r="N2736" s="92" t="s">
        <v>1837</v>
      </c>
      <c r="O2736" s="82"/>
    </row>
    <row r="2737" spans="1:15" hidden="1" x14ac:dyDescent="0.25">
      <c r="A2737" s="90" t="s">
        <v>7244</v>
      </c>
      <c r="B2737" s="89" t="s">
        <v>17378</v>
      </c>
      <c r="C2737" s="90" t="s">
        <v>17379</v>
      </c>
      <c r="D2737" s="90" t="s">
        <v>17380</v>
      </c>
      <c r="E2737" s="90" t="s">
        <v>6079</v>
      </c>
      <c r="F2737" s="90" t="s">
        <v>7401</v>
      </c>
      <c r="G2737" s="90" t="s">
        <v>7402</v>
      </c>
      <c r="H2737" s="91" t="s">
        <v>7403</v>
      </c>
      <c r="I2737" s="91" t="str">
        <f>+IFERROR(VLOOKUP($H2737,'[2]NHÂN VIÊN'!$B:$C,2,0),"")</f>
        <v>Hứa Thị Ngọc Thơ</v>
      </c>
      <c r="J2737" s="91" t="str">
        <f t="shared" si="46"/>
        <v>WI</v>
      </c>
      <c r="K2737" s="91" t="s">
        <v>625</v>
      </c>
      <c r="L2737" s="91" t="s">
        <v>15275</v>
      </c>
      <c r="M2737" s="91" t="str">
        <f>+IFERROR(VLOOKUP($K2737,'[2]NHÂN VIÊN'!$H:$I,2,0),"")</f>
        <v>Trương Quang Thanh</v>
      </c>
      <c r="N2737" s="92" t="s">
        <v>1837</v>
      </c>
      <c r="O2737" s="82"/>
    </row>
    <row r="2738" spans="1:15" hidden="1" x14ac:dyDescent="0.25">
      <c r="A2738" s="90" t="s">
        <v>7353</v>
      </c>
      <c r="B2738" s="89" t="s">
        <v>17381</v>
      </c>
      <c r="C2738" s="90" t="s">
        <v>17382</v>
      </c>
      <c r="D2738" s="90" t="s">
        <v>17383</v>
      </c>
      <c r="E2738" s="90" t="s">
        <v>6079</v>
      </c>
      <c r="F2738" s="90" t="s">
        <v>7417</v>
      </c>
      <c r="G2738" s="90" t="s">
        <v>7402</v>
      </c>
      <c r="H2738" s="91" t="s">
        <v>7418</v>
      </c>
      <c r="I2738" s="91" t="str">
        <f>+IFERROR(VLOOKUP($H2738,'[2]NHÂN VIÊN'!$B:$C,2,0),"")</f>
        <v>Trần Hạo Nhị</v>
      </c>
      <c r="J2738" s="91" t="str">
        <f t="shared" si="46"/>
        <v>WI</v>
      </c>
      <c r="K2738" s="91" t="s">
        <v>625</v>
      </c>
      <c r="L2738" s="91" t="s">
        <v>15295</v>
      </c>
      <c r="M2738" s="91" t="str">
        <f>+IFERROR(VLOOKUP($K2738,'[2]NHÂN VIÊN'!$H:$I,2,0),"")</f>
        <v>Trương Quang Thanh</v>
      </c>
      <c r="N2738" s="92" t="s">
        <v>1837</v>
      </c>
      <c r="O2738" s="82"/>
    </row>
    <row r="2739" spans="1:15" hidden="1" x14ac:dyDescent="0.25">
      <c r="A2739" s="90" t="s">
        <v>17385</v>
      </c>
      <c r="B2739" s="89" t="s">
        <v>17384</v>
      </c>
      <c r="C2739" s="90" t="s">
        <v>17386</v>
      </c>
      <c r="D2739" s="90" t="s">
        <v>17387</v>
      </c>
      <c r="E2739" s="90" t="s">
        <v>6079</v>
      </c>
      <c r="F2739" s="90" t="s">
        <v>7442</v>
      </c>
      <c r="G2739" s="90" t="s">
        <v>7402</v>
      </c>
      <c r="H2739" s="91" t="s">
        <v>7403</v>
      </c>
      <c r="I2739" s="91" t="str">
        <f>+IFERROR(VLOOKUP($H2739,'[2]NHÂN VIÊN'!$B:$C,2,0),"")</f>
        <v>Hứa Thị Ngọc Thơ</v>
      </c>
      <c r="J2739" s="91" t="str">
        <f t="shared" si="46"/>
        <v>WI</v>
      </c>
      <c r="K2739" s="91" t="s">
        <v>625</v>
      </c>
      <c r="L2739" s="91" t="s">
        <v>15275</v>
      </c>
      <c r="M2739" s="91" t="str">
        <f>+IFERROR(VLOOKUP($K2739,'[2]NHÂN VIÊN'!$H:$I,2,0),"")</f>
        <v>Trương Quang Thanh</v>
      </c>
      <c r="N2739" s="92" t="s">
        <v>1837</v>
      </c>
      <c r="O2739" s="82"/>
    </row>
    <row r="2740" spans="1:15" hidden="1" x14ac:dyDescent="0.25">
      <c r="A2740" s="90" t="s">
        <v>7319</v>
      </c>
      <c r="B2740" s="89" t="s">
        <v>17388</v>
      </c>
      <c r="C2740" s="90" t="s">
        <v>17389</v>
      </c>
      <c r="D2740" s="90" t="s">
        <v>17390</v>
      </c>
      <c r="E2740" s="90" t="s">
        <v>6079</v>
      </c>
      <c r="F2740" s="90" t="s">
        <v>7666</v>
      </c>
      <c r="G2740" s="90" t="s">
        <v>7402</v>
      </c>
      <c r="H2740" s="91" t="s">
        <v>7403</v>
      </c>
      <c r="I2740" s="91" t="str">
        <f>+IFERROR(VLOOKUP($H2740,'[2]NHÂN VIÊN'!$B:$C,2,0),"")</f>
        <v>Hứa Thị Ngọc Thơ</v>
      </c>
      <c r="J2740" s="91" t="str">
        <f t="shared" si="46"/>
        <v>WI</v>
      </c>
      <c r="K2740" s="91" t="s">
        <v>625</v>
      </c>
      <c r="L2740" s="91" t="s">
        <v>15275</v>
      </c>
      <c r="M2740" s="91" t="str">
        <f>+IFERROR(VLOOKUP($K2740,'[2]NHÂN VIÊN'!$H:$I,2,0),"")</f>
        <v>Trương Quang Thanh</v>
      </c>
      <c r="N2740" s="92" t="s">
        <v>1837</v>
      </c>
      <c r="O2740" s="82"/>
    </row>
    <row r="2741" spans="1:15" hidden="1" x14ac:dyDescent="0.25">
      <c r="A2741" s="90" t="s">
        <v>7354</v>
      </c>
      <c r="B2741" s="89" t="s">
        <v>17391</v>
      </c>
      <c r="C2741" s="90" t="s">
        <v>17392</v>
      </c>
      <c r="D2741" s="90" t="s">
        <v>17393</v>
      </c>
      <c r="E2741" s="90" t="s">
        <v>6079</v>
      </c>
      <c r="F2741" s="90" t="s">
        <v>7417</v>
      </c>
      <c r="G2741" s="90" t="s">
        <v>7402</v>
      </c>
      <c r="H2741" s="91" t="s">
        <v>7418</v>
      </c>
      <c r="I2741" s="91" t="str">
        <f>+IFERROR(VLOOKUP($H2741,'[2]NHÂN VIÊN'!$B:$C,2,0),"")</f>
        <v>Trần Hạo Nhị</v>
      </c>
      <c r="J2741" s="91" t="str">
        <f t="shared" si="46"/>
        <v>WI</v>
      </c>
      <c r="K2741" s="91" t="s">
        <v>625</v>
      </c>
      <c r="L2741" s="91" t="s">
        <v>15295</v>
      </c>
      <c r="M2741" s="91" t="str">
        <f>+IFERROR(VLOOKUP($K2741,'[2]NHÂN VIÊN'!$H:$I,2,0),"")</f>
        <v>Trương Quang Thanh</v>
      </c>
      <c r="N2741" s="92" t="s">
        <v>1837</v>
      </c>
      <c r="O2741" s="82"/>
    </row>
    <row r="2742" spans="1:15" hidden="1" x14ac:dyDescent="0.25">
      <c r="A2742" s="90" t="s">
        <v>17395</v>
      </c>
      <c r="B2742" s="89" t="s">
        <v>17394</v>
      </c>
      <c r="C2742" s="90" t="s">
        <v>17396</v>
      </c>
      <c r="D2742" s="90" t="s">
        <v>17397</v>
      </c>
      <c r="E2742" s="90" t="s">
        <v>6079</v>
      </c>
      <c r="F2742" s="90" t="s">
        <v>7499</v>
      </c>
      <c r="G2742" s="90" t="s">
        <v>7402</v>
      </c>
      <c r="H2742" s="91" t="s">
        <v>7436</v>
      </c>
      <c r="I2742" s="91" t="str">
        <f>+IFERROR(VLOOKUP($H2742,'[2]NHÂN VIÊN'!$B:$C,2,0),"")</f>
        <v>Nguyễn Quốc Thái</v>
      </c>
      <c r="J2742" s="91" t="str">
        <f t="shared" si="46"/>
        <v>WI</v>
      </c>
      <c r="K2742" s="91" t="s">
        <v>625</v>
      </c>
      <c r="L2742" s="91" t="s">
        <v>15275</v>
      </c>
      <c r="M2742" s="91" t="str">
        <f>+IFERROR(VLOOKUP($K2742,'[2]NHÂN VIÊN'!$H:$I,2,0),"")</f>
        <v>Trương Quang Thanh</v>
      </c>
      <c r="N2742" s="92" t="s">
        <v>1837</v>
      </c>
      <c r="O2742" s="82"/>
    </row>
    <row r="2743" spans="1:15" hidden="1" x14ac:dyDescent="0.25">
      <c r="A2743" s="90" t="s">
        <v>17399</v>
      </c>
      <c r="B2743" s="89" t="s">
        <v>17398</v>
      </c>
      <c r="C2743" s="90" t="s">
        <v>17400</v>
      </c>
      <c r="D2743" s="90" t="s">
        <v>17401</v>
      </c>
      <c r="E2743" s="90" t="s">
        <v>6079</v>
      </c>
      <c r="F2743" s="90" t="s">
        <v>7903</v>
      </c>
      <c r="G2743" s="90" t="s">
        <v>7402</v>
      </c>
      <c r="H2743" s="91" t="s">
        <v>7436</v>
      </c>
      <c r="I2743" s="91" t="str">
        <f>+IFERROR(VLOOKUP($H2743,'[2]NHÂN VIÊN'!$B:$C,2,0),"")</f>
        <v>Nguyễn Quốc Thái</v>
      </c>
      <c r="J2743" s="91" t="str">
        <f t="shared" si="46"/>
        <v>WI</v>
      </c>
      <c r="K2743" s="91" t="s">
        <v>625</v>
      </c>
      <c r="L2743" s="91" t="s">
        <v>15275</v>
      </c>
      <c r="M2743" s="91" t="str">
        <f>+IFERROR(VLOOKUP($K2743,'[2]NHÂN VIÊN'!$H:$I,2,0),"")</f>
        <v>Trương Quang Thanh</v>
      </c>
      <c r="N2743" s="92" t="s">
        <v>1837</v>
      </c>
      <c r="O2743" s="82"/>
    </row>
    <row r="2744" spans="1:15" hidden="1" x14ac:dyDescent="0.25">
      <c r="A2744" s="90" t="s">
        <v>7355</v>
      </c>
      <c r="B2744" s="89" t="s">
        <v>17402</v>
      </c>
      <c r="C2744" s="90" t="s">
        <v>17403</v>
      </c>
      <c r="D2744" s="90" t="s">
        <v>17404</v>
      </c>
      <c r="E2744" s="90" t="s">
        <v>6079</v>
      </c>
      <c r="F2744" s="90" t="s">
        <v>7513</v>
      </c>
      <c r="G2744" s="90" t="s">
        <v>7402</v>
      </c>
      <c r="H2744" s="91" t="s">
        <v>7418</v>
      </c>
      <c r="I2744" s="91" t="str">
        <f>+IFERROR(VLOOKUP($H2744,'[2]NHÂN VIÊN'!$B:$C,2,0),"")</f>
        <v>Trần Hạo Nhị</v>
      </c>
      <c r="J2744" s="91" t="str">
        <f t="shared" si="46"/>
        <v>WI</v>
      </c>
      <c r="K2744" s="91" t="s">
        <v>625</v>
      </c>
      <c r="L2744" s="91" t="s">
        <v>15295</v>
      </c>
      <c r="M2744" s="91" t="str">
        <f>+IFERROR(VLOOKUP($K2744,'[2]NHÂN VIÊN'!$H:$I,2,0),"")</f>
        <v>Trương Quang Thanh</v>
      </c>
      <c r="N2744" s="92" t="s">
        <v>1837</v>
      </c>
      <c r="O2744" s="82"/>
    </row>
    <row r="2745" spans="1:15" hidden="1" x14ac:dyDescent="0.25">
      <c r="A2745" s="90" t="s">
        <v>17406</v>
      </c>
      <c r="B2745" s="89" t="s">
        <v>17405</v>
      </c>
      <c r="C2745" s="90" t="s">
        <v>17407</v>
      </c>
      <c r="D2745" s="90" t="s">
        <v>17408</v>
      </c>
      <c r="E2745" s="90" t="s">
        <v>6079</v>
      </c>
      <c r="F2745" s="90" t="s">
        <v>7499</v>
      </c>
      <c r="G2745" s="90" t="s">
        <v>7402</v>
      </c>
      <c r="H2745" s="91" t="s">
        <v>7436</v>
      </c>
      <c r="I2745" s="91" t="str">
        <f>+IFERROR(VLOOKUP($H2745,'[2]NHÂN VIÊN'!$B:$C,2,0),"")</f>
        <v>Nguyễn Quốc Thái</v>
      </c>
      <c r="J2745" s="91" t="str">
        <f t="shared" si="46"/>
        <v>WI</v>
      </c>
      <c r="K2745" s="91" t="s">
        <v>625</v>
      </c>
      <c r="L2745" s="91" t="s">
        <v>15295</v>
      </c>
      <c r="M2745" s="91" t="str">
        <f>+IFERROR(VLOOKUP($K2745,'[2]NHÂN VIÊN'!$H:$I,2,0),"")</f>
        <v>Trương Quang Thanh</v>
      </c>
      <c r="N2745" s="92" t="s">
        <v>1837</v>
      </c>
      <c r="O2745" s="82"/>
    </row>
    <row r="2746" spans="1:15" hidden="1" x14ac:dyDescent="0.25">
      <c r="A2746" s="90" t="s">
        <v>17410</v>
      </c>
      <c r="B2746" s="89" t="s">
        <v>17409</v>
      </c>
      <c r="C2746" s="90" t="s">
        <v>17411</v>
      </c>
      <c r="D2746" s="90" t="s">
        <v>17412</v>
      </c>
      <c r="E2746" s="90" t="s">
        <v>6079</v>
      </c>
      <c r="F2746" s="90" t="s">
        <v>7485</v>
      </c>
      <c r="G2746" s="90" t="s">
        <v>7402</v>
      </c>
      <c r="H2746" s="91" t="s">
        <v>7411</v>
      </c>
      <c r="I2746" s="91" t="str">
        <f>+IFERROR(VLOOKUP($H2746,'[2]NHÂN VIÊN'!$B:$C,2,0),"")</f>
        <v>Nguyễn Văn Vinh</v>
      </c>
      <c r="J2746" s="91" t="str">
        <f t="shared" si="46"/>
        <v>WI</v>
      </c>
      <c r="K2746" s="91" t="s">
        <v>625</v>
      </c>
      <c r="L2746" s="91" t="s">
        <v>15275</v>
      </c>
      <c r="M2746" s="91" t="str">
        <f>+IFERROR(VLOOKUP($K2746,'[2]NHÂN VIÊN'!$H:$I,2,0),"")</f>
        <v>Trương Quang Thanh</v>
      </c>
      <c r="N2746" s="92" t="s">
        <v>1837</v>
      </c>
      <c r="O2746" s="82"/>
    </row>
    <row r="2747" spans="1:15" hidden="1" x14ac:dyDescent="0.25">
      <c r="A2747" s="90" t="s">
        <v>17414</v>
      </c>
      <c r="B2747" s="89" t="s">
        <v>17413</v>
      </c>
      <c r="C2747" s="90" t="s">
        <v>17415</v>
      </c>
      <c r="D2747" s="90" t="s">
        <v>17416</v>
      </c>
      <c r="E2747" s="90" t="s">
        <v>6079</v>
      </c>
      <c r="F2747" s="90" t="s">
        <v>7490</v>
      </c>
      <c r="G2747" s="90" t="s">
        <v>7402</v>
      </c>
      <c r="H2747" s="91" t="s">
        <v>7418</v>
      </c>
      <c r="I2747" s="91" t="str">
        <f>+IFERROR(VLOOKUP($H2747,'[2]NHÂN VIÊN'!$B:$C,2,0),"")</f>
        <v>Trần Hạo Nhị</v>
      </c>
      <c r="J2747" s="91" t="str">
        <f t="shared" si="46"/>
        <v>WI</v>
      </c>
      <c r="K2747" s="91" t="s">
        <v>625</v>
      </c>
      <c r="L2747" s="91" t="s">
        <v>15295</v>
      </c>
      <c r="M2747" s="91" t="str">
        <f>+IFERROR(VLOOKUP($K2747,'[2]NHÂN VIÊN'!$H:$I,2,0),"")</f>
        <v>Trương Quang Thanh</v>
      </c>
      <c r="N2747" s="92" t="s">
        <v>1837</v>
      </c>
      <c r="O2747" s="82"/>
    </row>
    <row r="2748" spans="1:15" hidden="1" x14ac:dyDescent="0.25">
      <c r="A2748" s="90" t="s">
        <v>17417</v>
      </c>
      <c r="B2748" s="89" t="s">
        <v>15124</v>
      </c>
      <c r="C2748" s="90" t="s">
        <v>17418</v>
      </c>
      <c r="D2748" s="90" t="s">
        <v>17419</v>
      </c>
      <c r="E2748" s="90" t="s">
        <v>6079</v>
      </c>
      <c r="F2748" s="90" t="s">
        <v>7424</v>
      </c>
      <c r="G2748" s="90" t="s">
        <v>7424</v>
      </c>
      <c r="H2748" s="91" t="s">
        <v>7425</v>
      </c>
      <c r="I2748" s="91" t="str">
        <f>+IFERROR(VLOOKUP($H2748,'[2]NHÂN VIÊN'!$B:$C,2,0),"")</f>
        <v>Trần Cao Hoàng Tâm</v>
      </c>
      <c r="J2748" s="91" t="str">
        <f t="shared" si="46"/>
        <v>WI</v>
      </c>
      <c r="K2748" s="91" t="s">
        <v>625</v>
      </c>
      <c r="L2748" s="91" t="s">
        <v>15295</v>
      </c>
      <c r="M2748" s="91" t="str">
        <f>+IFERROR(VLOOKUP($K2748,'[2]NHÂN VIÊN'!$H:$I,2,0),"")</f>
        <v>Trương Quang Thanh</v>
      </c>
      <c r="N2748" s="92" t="s">
        <v>1837</v>
      </c>
      <c r="O2748" s="82"/>
    </row>
    <row r="2749" spans="1:15" hidden="1" x14ac:dyDescent="0.25">
      <c r="A2749" s="90" t="s">
        <v>17421</v>
      </c>
      <c r="B2749" s="89" t="s">
        <v>17420</v>
      </c>
      <c r="C2749" s="90" t="s">
        <v>17422</v>
      </c>
      <c r="D2749" s="90" t="s">
        <v>17423</v>
      </c>
      <c r="E2749" s="90" t="s">
        <v>6079</v>
      </c>
      <c r="F2749" s="90" t="s">
        <v>7527</v>
      </c>
      <c r="G2749" s="90" t="s">
        <v>7402</v>
      </c>
      <c r="H2749" s="91" t="s">
        <v>7411</v>
      </c>
      <c r="I2749" s="91" t="str">
        <f>+IFERROR(VLOOKUP($H2749,'[2]NHÂN VIÊN'!$B:$C,2,0),"")</f>
        <v>Nguyễn Văn Vinh</v>
      </c>
      <c r="J2749" s="91" t="str">
        <f t="shared" si="46"/>
        <v>WI</v>
      </c>
      <c r="K2749" s="91" t="s">
        <v>625</v>
      </c>
      <c r="L2749" s="91" t="s">
        <v>15295</v>
      </c>
      <c r="M2749" s="91" t="str">
        <f>+IFERROR(VLOOKUP($K2749,'[2]NHÂN VIÊN'!$H:$I,2,0),"")</f>
        <v>Trương Quang Thanh</v>
      </c>
      <c r="N2749" s="92" t="s">
        <v>1837</v>
      </c>
      <c r="O2749" s="82"/>
    </row>
    <row r="2750" spans="1:15" hidden="1" x14ac:dyDescent="0.25">
      <c r="A2750" s="90" t="s">
        <v>17425</v>
      </c>
      <c r="B2750" s="89" t="s">
        <v>17424</v>
      </c>
      <c r="C2750" s="90" t="s">
        <v>17426</v>
      </c>
      <c r="D2750" s="90" t="s">
        <v>17427</v>
      </c>
      <c r="E2750" s="90" t="s">
        <v>6079</v>
      </c>
      <c r="F2750" s="90" t="s">
        <v>8059</v>
      </c>
      <c r="G2750" s="90" t="s">
        <v>7402</v>
      </c>
      <c r="H2750" s="91" t="s">
        <v>7436</v>
      </c>
      <c r="I2750" s="91" t="str">
        <f>+IFERROR(VLOOKUP($H2750,'[2]NHÂN VIÊN'!$B:$C,2,0),"")</f>
        <v>Nguyễn Quốc Thái</v>
      </c>
      <c r="J2750" s="91" t="str">
        <f t="shared" si="46"/>
        <v>WI</v>
      </c>
      <c r="K2750" s="91" t="s">
        <v>625</v>
      </c>
      <c r="L2750" s="91" t="s">
        <v>15295</v>
      </c>
      <c r="M2750" s="91" t="str">
        <f>+IFERROR(VLOOKUP($K2750,'[2]NHÂN VIÊN'!$H:$I,2,0),"")</f>
        <v>Trương Quang Thanh</v>
      </c>
      <c r="N2750" s="92" t="s">
        <v>1837</v>
      </c>
      <c r="O2750" s="82"/>
    </row>
    <row r="2751" spans="1:15" hidden="1" x14ac:dyDescent="0.25">
      <c r="A2751" s="90" t="s">
        <v>17428</v>
      </c>
      <c r="B2751" s="89" t="s">
        <v>15121</v>
      </c>
      <c r="C2751" s="90" t="s">
        <v>17429</v>
      </c>
      <c r="D2751" s="90" t="s">
        <v>17430</v>
      </c>
      <c r="E2751" s="90" t="s">
        <v>6079</v>
      </c>
      <c r="F2751" s="90" t="s">
        <v>7523</v>
      </c>
      <c r="G2751" s="90" t="s">
        <v>7523</v>
      </c>
      <c r="H2751" s="91" t="s">
        <v>7425</v>
      </c>
      <c r="I2751" s="91" t="str">
        <f>+IFERROR(VLOOKUP($H2751,'[2]NHÂN VIÊN'!$B:$C,2,0),"")</f>
        <v>Trần Cao Hoàng Tâm</v>
      </c>
      <c r="J2751" s="91" t="str">
        <f t="shared" si="46"/>
        <v>WI</v>
      </c>
      <c r="K2751" s="91" t="s">
        <v>625</v>
      </c>
      <c r="L2751" s="91" t="s">
        <v>15426</v>
      </c>
      <c r="M2751" s="91" t="str">
        <f>+IFERROR(VLOOKUP($K2751,'[2]NHÂN VIÊN'!$H:$I,2,0),"")</f>
        <v>Trương Quang Thanh</v>
      </c>
      <c r="N2751" s="92" t="s">
        <v>1837</v>
      </c>
      <c r="O2751" s="82"/>
    </row>
    <row r="2752" spans="1:15" hidden="1" x14ac:dyDescent="0.25">
      <c r="A2752" s="90" t="s">
        <v>17431</v>
      </c>
      <c r="B2752" s="89" t="s">
        <v>15124</v>
      </c>
      <c r="C2752" s="90" t="s">
        <v>17432</v>
      </c>
      <c r="D2752" s="90" t="s">
        <v>17433</v>
      </c>
      <c r="E2752" s="90" t="s">
        <v>6079</v>
      </c>
      <c r="F2752" s="90" t="s">
        <v>7424</v>
      </c>
      <c r="G2752" s="90" t="s">
        <v>7424</v>
      </c>
      <c r="H2752" s="91" t="s">
        <v>7425</v>
      </c>
      <c r="I2752" s="91" t="str">
        <f>+IFERROR(VLOOKUP($H2752,'[2]NHÂN VIÊN'!$B:$C,2,0),"")</f>
        <v>Trần Cao Hoàng Tâm</v>
      </c>
      <c r="J2752" s="91" t="str">
        <f t="shared" si="46"/>
        <v>WI</v>
      </c>
      <c r="K2752" s="91" t="s">
        <v>625</v>
      </c>
      <c r="L2752" s="91" t="s">
        <v>15275</v>
      </c>
      <c r="M2752" s="91" t="str">
        <f>+IFERROR(VLOOKUP($K2752,'[2]NHÂN VIÊN'!$H:$I,2,0),"")</f>
        <v>Trương Quang Thanh</v>
      </c>
      <c r="N2752" s="92" t="s">
        <v>1837</v>
      </c>
      <c r="O2752" s="82"/>
    </row>
    <row r="2753" spans="1:15" hidden="1" x14ac:dyDescent="0.25">
      <c r="A2753" s="90" t="s">
        <v>7320</v>
      </c>
      <c r="B2753" s="89" t="s">
        <v>17434</v>
      </c>
      <c r="C2753" s="90" t="s">
        <v>17435</v>
      </c>
      <c r="D2753" s="90" t="s">
        <v>17436</v>
      </c>
      <c r="E2753" s="90" t="s">
        <v>6079</v>
      </c>
      <c r="F2753" s="90" t="s">
        <v>7417</v>
      </c>
      <c r="G2753" s="90" t="s">
        <v>7402</v>
      </c>
      <c r="H2753" s="91" t="s">
        <v>7418</v>
      </c>
      <c r="I2753" s="91" t="str">
        <f>+IFERROR(VLOOKUP($H2753,'[2]NHÂN VIÊN'!$B:$C,2,0),"")</f>
        <v>Trần Hạo Nhị</v>
      </c>
      <c r="J2753" s="91" t="str">
        <f t="shared" si="46"/>
        <v>WI</v>
      </c>
      <c r="K2753" s="91" t="s">
        <v>625</v>
      </c>
      <c r="L2753" s="91" t="s">
        <v>15275</v>
      </c>
      <c r="M2753" s="91" t="str">
        <f>+IFERROR(VLOOKUP($K2753,'[2]NHÂN VIÊN'!$H:$I,2,0),"")</f>
        <v>Trương Quang Thanh</v>
      </c>
      <c r="N2753" s="92" t="s">
        <v>1837</v>
      </c>
      <c r="O2753" s="82"/>
    </row>
    <row r="2754" spans="1:15" hidden="1" x14ac:dyDescent="0.25">
      <c r="A2754" s="90" t="s">
        <v>17438</v>
      </c>
      <c r="B2754" s="89" t="s">
        <v>17437</v>
      </c>
      <c r="C2754" s="90" t="s">
        <v>17439</v>
      </c>
      <c r="D2754" s="90" t="s">
        <v>17440</v>
      </c>
      <c r="E2754" s="90" t="s">
        <v>6079</v>
      </c>
      <c r="F2754" s="90" t="s">
        <v>7490</v>
      </c>
      <c r="G2754" s="90" t="s">
        <v>7402</v>
      </c>
      <c r="H2754" s="91" t="s">
        <v>7418</v>
      </c>
      <c r="I2754" s="91" t="str">
        <f>+IFERROR(VLOOKUP($H2754,'[2]NHÂN VIÊN'!$B:$C,2,0),"")</f>
        <v>Trần Hạo Nhị</v>
      </c>
      <c r="J2754" s="91" t="str">
        <f t="shared" si="46"/>
        <v>WI</v>
      </c>
      <c r="K2754" s="91" t="s">
        <v>625</v>
      </c>
      <c r="L2754" s="91" t="s">
        <v>15275</v>
      </c>
      <c r="M2754" s="91" t="str">
        <f>+IFERROR(VLOOKUP($K2754,'[2]NHÂN VIÊN'!$H:$I,2,0),"")</f>
        <v>Trương Quang Thanh</v>
      </c>
      <c r="N2754" s="92" t="s">
        <v>1837</v>
      </c>
      <c r="O2754" s="82"/>
    </row>
    <row r="2755" spans="1:15" hidden="1" x14ac:dyDescent="0.25">
      <c r="A2755" s="90" t="s">
        <v>17442</v>
      </c>
      <c r="B2755" s="89" t="s">
        <v>17441</v>
      </c>
      <c r="C2755" s="90" t="s">
        <v>17443</v>
      </c>
      <c r="D2755" s="90" t="s">
        <v>17444</v>
      </c>
      <c r="E2755" s="90" t="s">
        <v>6079</v>
      </c>
      <c r="F2755" s="90" t="s">
        <v>7690</v>
      </c>
      <c r="G2755" s="90" t="s">
        <v>7402</v>
      </c>
      <c r="H2755" s="91" t="s">
        <v>7418</v>
      </c>
      <c r="I2755" s="91" t="str">
        <f>+IFERROR(VLOOKUP($H2755,'[2]NHÂN VIÊN'!$B:$C,2,0),"")</f>
        <v>Trần Hạo Nhị</v>
      </c>
      <c r="J2755" s="91" t="str">
        <f t="shared" si="46"/>
        <v>WI</v>
      </c>
      <c r="K2755" s="91" t="s">
        <v>625</v>
      </c>
      <c r="L2755" s="91" t="s">
        <v>15426</v>
      </c>
      <c r="M2755" s="91" t="str">
        <f>+IFERROR(VLOOKUP($K2755,'[2]NHÂN VIÊN'!$H:$I,2,0),"")</f>
        <v>Trương Quang Thanh</v>
      </c>
      <c r="N2755" s="92" t="s">
        <v>1837</v>
      </c>
      <c r="O2755" s="82"/>
    </row>
    <row r="2756" spans="1:15" hidden="1" x14ac:dyDescent="0.25">
      <c r="A2756" s="90" t="s">
        <v>7245</v>
      </c>
      <c r="B2756" s="89" t="s">
        <v>17445</v>
      </c>
      <c r="C2756" s="90" t="s">
        <v>17446</v>
      </c>
      <c r="D2756" s="90" t="s">
        <v>17447</v>
      </c>
      <c r="E2756" s="90" t="s">
        <v>6079</v>
      </c>
      <c r="F2756" s="90" t="s">
        <v>7401</v>
      </c>
      <c r="G2756" s="90" t="s">
        <v>7402</v>
      </c>
      <c r="H2756" s="91" t="s">
        <v>7403</v>
      </c>
      <c r="I2756" s="91" t="str">
        <f>+IFERROR(VLOOKUP($H2756,'[2]NHÂN VIÊN'!$B:$C,2,0),"")</f>
        <v>Hứa Thị Ngọc Thơ</v>
      </c>
      <c r="J2756" s="91" t="str">
        <f t="shared" si="46"/>
        <v>WI</v>
      </c>
      <c r="K2756" s="91" t="s">
        <v>625</v>
      </c>
      <c r="L2756" s="91" t="s">
        <v>15275</v>
      </c>
      <c r="M2756" s="91" t="str">
        <f>+IFERROR(VLOOKUP($K2756,'[2]NHÂN VIÊN'!$H:$I,2,0),"")</f>
        <v>Trương Quang Thanh</v>
      </c>
      <c r="N2756" s="92" t="s">
        <v>1837</v>
      </c>
      <c r="O2756" s="82"/>
    </row>
    <row r="2757" spans="1:15" hidden="1" x14ac:dyDescent="0.25">
      <c r="A2757" s="90" t="s">
        <v>17448</v>
      </c>
      <c r="B2757" s="89" t="s">
        <v>15121</v>
      </c>
      <c r="C2757" s="90" t="s">
        <v>17449</v>
      </c>
      <c r="D2757" s="90" t="s">
        <v>17450</v>
      </c>
      <c r="E2757" s="90" t="s">
        <v>6079</v>
      </c>
      <c r="F2757" s="90" t="s">
        <v>7523</v>
      </c>
      <c r="G2757" s="90" t="s">
        <v>7523</v>
      </c>
      <c r="H2757" s="91" t="s">
        <v>7425</v>
      </c>
      <c r="I2757" s="91" t="str">
        <f>+IFERROR(VLOOKUP($H2757,'[2]NHÂN VIÊN'!$B:$C,2,0),"")</f>
        <v>Trần Cao Hoàng Tâm</v>
      </c>
      <c r="J2757" s="91" t="str">
        <f t="shared" si="46"/>
        <v>WI</v>
      </c>
      <c r="K2757" s="91" t="s">
        <v>625</v>
      </c>
      <c r="L2757" s="91" t="s">
        <v>15295</v>
      </c>
      <c r="M2757" s="91" t="str">
        <f>+IFERROR(VLOOKUP($K2757,'[2]NHÂN VIÊN'!$H:$I,2,0),"")</f>
        <v>Trương Quang Thanh</v>
      </c>
      <c r="N2757" s="92" t="s">
        <v>1837</v>
      </c>
      <c r="O2757" s="82"/>
    </row>
    <row r="2758" spans="1:15" hidden="1" x14ac:dyDescent="0.25">
      <c r="A2758" s="90" t="s">
        <v>17452</v>
      </c>
      <c r="B2758" s="89" t="s">
        <v>17451</v>
      </c>
      <c r="C2758" s="90" t="s">
        <v>17453</v>
      </c>
      <c r="D2758" s="90" t="s">
        <v>17454</v>
      </c>
      <c r="E2758" s="90" t="s">
        <v>6079</v>
      </c>
      <c r="F2758" s="90" t="s">
        <v>7472</v>
      </c>
      <c r="G2758" s="90" t="s">
        <v>7402</v>
      </c>
      <c r="H2758" s="91" t="s">
        <v>7436</v>
      </c>
      <c r="I2758" s="91" t="str">
        <f>+IFERROR(VLOOKUP($H2758,'[2]NHÂN VIÊN'!$B:$C,2,0),"")</f>
        <v>Nguyễn Quốc Thái</v>
      </c>
      <c r="J2758" s="91" t="str">
        <f t="shared" si="46"/>
        <v>WI</v>
      </c>
      <c r="K2758" s="91" t="s">
        <v>625</v>
      </c>
      <c r="L2758" s="91" t="s">
        <v>15275</v>
      </c>
      <c r="M2758" s="91" t="str">
        <f>+IFERROR(VLOOKUP($K2758,'[2]NHÂN VIÊN'!$H:$I,2,0),"")</f>
        <v>Trương Quang Thanh</v>
      </c>
      <c r="N2758" s="92" t="s">
        <v>1837</v>
      </c>
      <c r="O2758" s="82"/>
    </row>
    <row r="2759" spans="1:15" hidden="1" x14ac:dyDescent="0.25">
      <c r="A2759" s="90" t="s">
        <v>17456</v>
      </c>
      <c r="B2759" s="89" t="s">
        <v>17455</v>
      </c>
      <c r="C2759" s="90" t="s">
        <v>17457</v>
      </c>
      <c r="D2759" s="90" t="s">
        <v>17458</v>
      </c>
      <c r="E2759" s="90" t="s">
        <v>6079</v>
      </c>
      <c r="F2759" s="90" t="s">
        <v>7925</v>
      </c>
      <c r="G2759" s="90" t="s">
        <v>7402</v>
      </c>
      <c r="H2759" s="91" t="s">
        <v>7418</v>
      </c>
      <c r="I2759" s="91" t="str">
        <f>+IFERROR(VLOOKUP($H2759,'[2]NHÂN VIÊN'!$B:$C,2,0),"")</f>
        <v>Trần Hạo Nhị</v>
      </c>
      <c r="J2759" s="91" t="str">
        <f t="shared" si="46"/>
        <v>WI</v>
      </c>
      <c r="K2759" s="91" t="s">
        <v>625</v>
      </c>
      <c r="L2759" s="91" t="s">
        <v>15426</v>
      </c>
      <c r="M2759" s="91" t="str">
        <f>+IFERROR(VLOOKUP($K2759,'[2]NHÂN VIÊN'!$H:$I,2,0),"")</f>
        <v>Trương Quang Thanh</v>
      </c>
      <c r="N2759" s="92" t="s">
        <v>1837</v>
      </c>
      <c r="O2759" s="82"/>
    </row>
    <row r="2760" spans="1:15" hidden="1" x14ac:dyDescent="0.25">
      <c r="A2760" s="90" t="s">
        <v>17459</v>
      </c>
      <c r="B2760" s="89" t="s">
        <v>15124</v>
      </c>
      <c r="C2760" s="90" t="s">
        <v>17460</v>
      </c>
      <c r="D2760" s="90" t="s">
        <v>17461</v>
      </c>
      <c r="E2760" s="90" t="s">
        <v>6079</v>
      </c>
      <c r="F2760" s="90" t="s">
        <v>7424</v>
      </c>
      <c r="G2760" s="90" t="s">
        <v>7424</v>
      </c>
      <c r="H2760" s="91" t="s">
        <v>7425</v>
      </c>
      <c r="I2760" s="91" t="str">
        <f>+IFERROR(VLOOKUP($H2760,'[2]NHÂN VIÊN'!$B:$C,2,0),"")</f>
        <v>Trần Cao Hoàng Tâm</v>
      </c>
      <c r="J2760" s="91" t="str">
        <f t="shared" si="46"/>
        <v>WI</v>
      </c>
      <c r="K2760" s="91" t="s">
        <v>625</v>
      </c>
      <c r="L2760" s="91" t="s">
        <v>15275</v>
      </c>
      <c r="M2760" s="91" t="str">
        <f>+IFERROR(VLOOKUP($K2760,'[2]NHÂN VIÊN'!$H:$I,2,0),"")</f>
        <v>Trương Quang Thanh</v>
      </c>
      <c r="N2760" s="92" t="s">
        <v>1837</v>
      </c>
      <c r="O2760" s="82"/>
    </row>
    <row r="2761" spans="1:15" hidden="1" x14ac:dyDescent="0.25">
      <c r="A2761" s="90" t="s">
        <v>17462</v>
      </c>
      <c r="B2761" s="89" t="s">
        <v>15121</v>
      </c>
      <c r="C2761" s="90" t="s">
        <v>17463</v>
      </c>
      <c r="D2761" s="90" t="s">
        <v>17464</v>
      </c>
      <c r="E2761" s="90" t="s">
        <v>6079</v>
      </c>
      <c r="F2761" s="90" t="s">
        <v>7523</v>
      </c>
      <c r="G2761" s="90" t="s">
        <v>7523</v>
      </c>
      <c r="H2761" s="91" t="s">
        <v>7425</v>
      </c>
      <c r="I2761" s="91" t="str">
        <f>+IFERROR(VLOOKUP($H2761,'[2]NHÂN VIÊN'!$B:$C,2,0),"")</f>
        <v>Trần Cao Hoàng Tâm</v>
      </c>
      <c r="J2761" s="91" t="str">
        <f t="shared" si="46"/>
        <v>WI</v>
      </c>
      <c r="K2761" s="91" t="s">
        <v>625</v>
      </c>
      <c r="L2761" s="91" t="s">
        <v>15426</v>
      </c>
      <c r="M2761" s="91" t="str">
        <f>+IFERROR(VLOOKUP($K2761,'[2]NHÂN VIÊN'!$H:$I,2,0),"")</f>
        <v>Trương Quang Thanh</v>
      </c>
      <c r="N2761" s="92" t="s">
        <v>1837</v>
      </c>
      <c r="O2761" s="82"/>
    </row>
    <row r="2762" spans="1:15" hidden="1" x14ac:dyDescent="0.25">
      <c r="A2762" s="90" t="s">
        <v>7321</v>
      </c>
      <c r="B2762" s="89" t="s">
        <v>17465</v>
      </c>
      <c r="C2762" s="90" t="s">
        <v>17466</v>
      </c>
      <c r="D2762" s="90" t="s">
        <v>17467</v>
      </c>
      <c r="E2762" s="90" t="s">
        <v>6079</v>
      </c>
      <c r="F2762" s="90" t="s">
        <v>7938</v>
      </c>
      <c r="G2762" s="90" t="s">
        <v>7402</v>
      </c>
      <c r="H2762" s="91" t="s">
        <v>7436</v>
      </c>
      <c r="I2762" s="91" t="str">
        <f>+IFERROR(VLOOKUP($H2762,'[2]NHÂN VIÊN'!$B:$C,2,0),"")</f>
        <v>Nguyễn Quốc Thái</v>
      </c>
      <c r="J2762" s="91" t="str">
        <f t="shared" si="46"/>
        <v>WI</v>
      </c>
      <c r="K2762" s="91" t="s">
        <v>625</v>
      </c>
      <c r="L2762" s="91" t="s">
        <v>15275</v>
      </c>
      <c r="M2762" s="91" t="str">
        <f>+IFERROR(VLOOKUP($K2762,'[2]NHÂN VIÊN'!$H:$I,2,0),"")</f>
        <v>Trương Quang Thanh</v>
      </c>
      <c r="N2762" s="92" t="s">
        <v>1837</v>
      </c>
      <c r="O2762" s="82"/>
    </row>
    <row r="2763" spans="1:15" hidden="1" x14ac:dyDescent="0.25">
      <c r="A2763" s="90" t="s">
        <v>17469</v>
      </c>
      <c r="B2763" s="89" t="s">
        <v>17468</v>
      </c>
      <c r="C2763" s="90" t="s">
        <v>17470</v>
      </c>
      <c r="D2763" s="90" t="s">
        <v>17471</v>
      </c>
      <c r="E2763" s="90" t="s">
        <v>6079</v>
      </c>
      <c r="F2763" s="90" t="s">
        <v>7499</v>
      </c>
      <c r="G2763" s="90" t="s">
        <v>7402</v>
      </c>
      <c r="H2763" s="91" t="s">
        <v>7436</v>
      </c>
      <c r="I2763" s="91" t="str">
        <f>+IFERROR(VLOOKUP($H2763,'[2]NHÂN VIÊN'!$B:$C,2,0),"")</f>
        <v>Nguyễn Quốc Thái</v>
      </c>
      <c r="J2763" s="91" t="str">
        <f t="shared" si="46"/>
        <v>WI</v>
      </c>
      <c r="K2763" s="91" t="s">
        <v>625</v>
      </c>
      <c r="L2763" s="91" t="s">
        <v>15295</v>
      </c>
      <c r="M2763" s="91" t="str">
        <f>+IFERROR(VLOOKUP($K2763,'[2]NHÂN VIÊN'!$H:$I,2,0),"")</f>
        <v>Trương Quang Thanh</v>
      </c>
      <c r="N2763" s="92" t="s">
        <v>1837</v>
      </c>
      <c r="O2763" s="82"/>
    </row>
    <row r="2764" spans="1:15" hidden="1" x14ac:dyDescent="0.25">
      <c r="A2764" s="90" t="s">
        <v>17472</v>
      </c>
      <c r="B2764" s="89" t="s">
        <v>15121</v>
      </c>
      <c r="C2764" s="90" t="s">
        <v>17473</v>
      </c>
      <c r="D2764" s="90" t="s">
        <v>17474</v>
      </c>
      <c r="E2764" s="90" t="s">
        <v>6079</v>
      </c>
      <c r="F2764" s="90" t="s">
        <v>7523</v>
      </c>
      <c r="G2764" s="90" t="s">
        <v>7523</v>
      </c>
      <c r="H2764" s="91" t="s">
        <v>7425</v>
      </c>
      <c r="I2764" s="91" t="str">
        <f>+IFERROR(VLOOKUP($H2764,'[2]NHÂN VIÊN'!$B:$C,2,0),"")</f>
        <v>Trần Cao Hoàng Tâm</v>
      </c>
      <c r="J2764" s="91" t="str">
        <f t="shared" si="46"/>
        <v>WI</v>
      </c>
      <c r="K2764" s="91" t="s">
        <v>625</v>
      </c>
      <c r="L2764" s="91" t="s">
        <v>15275</v>
      </c>
      <c r="M2764" s="91" t="str">
        <f>+IFERROR(VLOOKUP($K2764,'[2]NHÂN VIÊN'!$H:$I,2,0),"")</f>
        <v>Trương Quang Thanh</v>
      </c>
      <c r="N2764" s="92" t="s">
        <v>1837</v>
      </c>
      <c r="O2764" s="82"/>
    </row>
    <row r="2765" spans="1:15" hidden="1" x14ac:dyDescent="0.25">
      <c r="A2765" s="90" t="s">
        <v>7356</v>
      </c>
      <c r="B2765" s="89" t="s">
        <v>17475</v>
      </c>
      <c r="C2765" s="90" t="s">
        <v>17476</v>
      </c>
      <c r="D2765" s="90" t="s">
        <v>17477</v>
      </c>
      <c r="E2765" s="90" t="s">
        <v>6079</v>
      </c>
      <c r="F2765" s="90" t="s">
        <v>7513</v>
      </c>
      <c r="G2765" s="90" t="s">
        <v>7402</v>
      </c>
      <c r="H2765" s="91" t="s">
        <v>7418</v>
      </c>
      <c r="I2765" s="91" t="str">
        <f>+IFERROR(VLOOKUP($H2765,'[2]NHÂN VIÊN'!$B:$C,2,0),"")</f>
        <v>Trần Hạo Nhị</v>
      </c>
      <c r="J2765" s="91" t="str">
        <f t="shared" ref="J2765:J2828" si="47">+LEFT($B2765,2)</f>
        <v>WI</v>
      </c>
      <c r="K2765" s="91" t="s">
        <v>625</v>
      </c>
      <c r="L2765" s="91" t="s">
        <v>15295</v>
      </c>
      <c r="M2765" s="91" t="str">
        <f>+IFERROR(VLOOKUP($K2765,'[2]NHÂN VIÊN'!$H:$I,2,0),"")</f>
        <v>Trương Quang Thanh</v>
      </c>
      <c r="N2765" s="92" t="s">
        <v>1837</v>
      </c>
      <c r="O2765" s="82"/>
    </row>
    <row r="2766" spans="1:15" hidden="1" x14ac:dyDescent="0.25">
      <c r="A2766" s="90" t="s">
        <v>17478</v>
      </c>
      <c r="B2766" s="89" t="s">
        <v>15121</v>
      </c>
      <c r="C2766" s="90" t="s">
        <v>17479</v>
      </c>
      <c r="D2766" s="90" t="s">
        <v>17480</v>
      </c>
      <c r="E2766" s="90" t="s">
        <v>6079</v>
      </c>
      <c r="F2766" s="90" t="s">
        <v>7523</v>
      </c>
      <c r="G2766" s="90" t="s">
        <v>7523</v>
      </c>
      <c r="H2766" s="91" t="s">
        <v>7425</v>
      </c>
      <c r="I2766" s="91" t="str">
        <f>+IFERROR(VLOOKUP($H2766,'[2]NHÂN VIÊN'!$B:$C,2,0),"")</f>
        <v>Trần Cao Hoàng Tâm</v>
      </c>
      <c r="J2766" s="91" t="str">
        <f t="shared" si="47"/>
        <v>WI</v>
      </c>
      <c r="K2766" s="91" t="s">
        <v>625</v>
      </c>
      <c r="L2766" s="91" t="s">
        <v>15275</v>
      </c>
      <c r="M2766" s="91" t="str">
        <f>+IFERROR(VLOOKUP($K2766,'[2]NHÂN VIÊN'!$H:$I,2,0),"")</f>
        <v>Trương Quang Thanh</v>
      </c>
      <c r="N2766" s="92" t="s">
        <v>1837</v>
      </c>
      <c r="O2766" s="82"/>
    </row>
    <row r="2767" spans="1:15" hidden="1" x14ac:dyDescent="0.25">
      <c r="A2767" s="90" t="s">
        <v>7357</v>
      </c>
      <c r="B2767" s="89" t="s">
        <v>17481</v>
      </c>
      <c r="C2767" s="90" t="s">
        <v>17482</v>
      </c>
      <c r="D2767" s="90" t="s">
        <v>17483</v>
      </c>
      <c r="E2767" s="90" t="s">
        <v>6079</v>
      </c>
      <c r="F2767" s="90" t="s">
        <v>7513</v>
      </c>
      <c r="G2767" s="90" t="s">
        <v>7402</v>
      </c>
      <c r="H2767" s="91" t="s">
        <v>7418</v>
      </c>
      <c r="I2767" s="91" t="str">
        <f>+IFERROR(VLOOKUP($H2767,'[2]NHÂN VIÊN'!$B:$C,2,0),"")</f>
        <v>Trần Hạo Nhị</v>
      </c>
      <c r="J2767" s="91" t="str">
        <f t="shared" si="47"/>
        <v>WI</v>
      </c>
      <c r="K2767" s="91" t="s">
        <v>625</v>
      </c>
      <c r="L2767" s="91" t="s">
        <v>15295</v>
      </c>
      <c r="M2767" s="91" t="str">
        <f>+IFERROR(VLOOKUP($K2767,'[2]NHÂN VIÊN'!$H:$I,2,0),"")</f>
        <v>Trương Quang Thanh</v>
      </c>
      <c r="N2767" s="92" t="s">
        <v>1837</v>
      </c>
      <c r="O2767" s="82"/>
    </row>
    <row r="2768" spans="1:15" hidden="1" x14ac:dyDescent="0.25">
      <c r="A2768" s="90" t="s">
        <v>17484</v>
      </c>
      <c r="B2768" s="89" t="s">
        <v>15121</v>
      </c>
      <c r="C2768" s="90" t="s">
        <v>17485</v>
      </c>
      <c r="D2768" s="90" t="s">
        <v>17486</v>
      </c>
      <c r="E2768" s="90" t="s">
        <v>6079</v>
      </c>
      <c r="F2768" s="90" t="s">
        <v>7523</v>
      </c>
      <c r="G2768" s="90" t="s">
        <v>7523</v>
      </c>
      <c r="H2768" s="91" t="s">
        <v>7425</v>
      </c>
      <c r="I2768" s="91" t="str">
        <f>+IFERROR(VLOOKUP($H2768,'[2]NHÂN VIÊN'!$B:$C,2,0),"")</f>
        <v>Trần Cao Hoàng Tâm</v>
      </c>
      <c r="J2768" s="91" t="str">
        <f t="shared" si="47"/>
        <v>WI</v>
      </c>
      <c r="K2768" s="91" t="s">
        <v>625</v>
      </c>
      <c r="L2768" s="91" t="s">
        <v>15426</v>
      </c>
      <c r="M2768" s="91" t="str">
        <f>+IFERROR(VLOOKUP($K2768,'[2]NHÂN VIÊN'!$H:$I,2,0),"")</f>
        <v>Trương Quang Thanh</v>
      </c>
      <c r="N2768" s="92" t="s">
        <v>1837</v>
      </c>
      <c r="O2768" s="82"/>
    </row>
    <row r="2769" spans="1:15" hidden="1" x14ac:dyDescent="0.25">
      <c r="A2769" s="90" t="s">
        <v>17488</v>
      </c>
      <c r="B2769" s="89" t="s">
        <v>17487</v>
      </c>
      <c r="C2769" s="90" t="s">
        <v>17489</v>
      </c>
      <c r="D2769" s="90" t="s">
        <v>17490</v>
      </c>
      <c r="E2769" s="90" t="s">
        <v>6079</v>
      </c>
      <c r="F2769" s="90" t="s">
        <v>7485</v>
      </c>
      <c r="G2769" s="90" t="s">
        <v>7402</v>
      </c>
      <c r="H2769" s="91" t="s">
        <v>7411</v>
      </c>
      <c r="I2769" s="91" t="str">
        <f>+IFERROR(VLOOKUP($H2769,'[2]NHÂN VIÊN'!$B:$C,2,0),"")</f>
        <v>Nguyễn Văn Vinh</v>
      </c>
      <c r="J2769" s="91" t="str">
        <f t="shared" si="47"/>
        <v>WI</v>
      </c>
      <c r="K2769" s="91" t="s">
        <v>625</v>
      </c>
      <c r="L2769" s="91" t="s">
        <v>15295</v>
      </c>
      <c r="M2769" s="91" t="str">
        <f>+IFERROR(VLOOKUP($K2769,'[2]NHÂN VIÊN'!$H:$I,2,0),"")</f>
        <v>Trương Quang Thanh</v>
      </c>
      <c r="N2769" s="92" t="s">
        <v>1837</v>
      </c>
      <c r="O2769" s="82"/>
    </row>
    <row r="2770" spans="1:15" hidden="1" x14ac:dyDescent="0.25">
      <c r="A2770" s="90" t="s">
        <v>7366</v>
      </c>
      <c r="B2770" s="89" t="s">
        <v>17491</v>
      </c>
      <c r="C2770" s="90" t="s">
        <v>17492</v>
      </c>
      <c r="D2770" s="90" t="s">
        <v>17493</v>
      </c>
      <c r="E2770" s="90" t="s">
        <v>6079</v>
      </c>
      <c r="F2770" s="90" t="s">
        <v>7513</v>
      </c>
      <c r="G2770" s="90" t="s">
        <v>7402</v>
      </c>
      <c r="H2770" s="91" t="s">
        <v>7418</v>
      </c>
      <c r="I2770" s="91" t="str">
        <f>+IFERROR(VLOOKUP($H2770,'[2]NHÂN VIÊN'!$B:$C,2,0),"")</f>
        <v>Trần Hạo Nhị</v>
      </c>
      <c r="J2770" s="91" t="str">
        <f t="shared" si="47"/>
        <v>WI</v>
      </c>
      <c r="K2770" s="91" t="s">
        <v>625</v>
      </c>
      <c r="L2770" s="91" t="s">
        <v>15295</v>
      </c>
      <c r="M2770" s="91" t="str">
        <f>+IFERROR(VLOOKUP($K2770,'[2]NHÂN VIÊN'!$H:$I,2,0),"")</f>
        <v>Trương Quang Thanh</v>
      </c>
      <c r="N2770" s="92" t="s">
        <v>1837</v>
      </c>
      <c r="O2770" s="82"/>
    </row>
    <row r="2771" spans="1:15" hidden="1" x14ac:dyDescent="0.25">
      <c r="A2771" s="90" t="s">
        <v>17495</v>
      </c>
      <c r="B2771" s="89" t="s">
        <v>17494</v>
      </c>
      <c r="C2771" s="90" t="s">
        <v>17496</v>
      </c>
      <c r="D2771" s="90" t="s">
        <v>17497</v>
      </c>
      <c r="E2771" s="90" t="s">
        <v>6079</v>
      </c>
      <c r="F2771" s="90" t="s">
        <v>7417</v>
      </c>
      <c r="G2771" s="90" t="s">
        <v>7402</v>
      </c>
      <c r="H2771" s="91" t="s">
        <v>7418</v>
      </c>
      <c r="I2771" s="91" t="str">
        <f>+IFERROR(VLOOKUP($H2771,'[2]NHÂN VIÊN'!$B:$C,2,0),"")</f>
        <v>Trần Hạo Nhị</v>
      </c>
      <c r="J2771" s="91" t="str">
        <f t="shared" si="47"/>
        <v>WI</v>
      </c>
      <c r="K2771" s="91" t="s">
        <v>625</v>
      </c>
      <c r="L2771" s="91" t="s">
        <v>15275</v>
      </c>
      <c r="M2771" s="91" t="str">
        <f>+IFERROR(VLOOKUP($K2771,'[2]NHÂN VIÊN'!$H:$I,2,0),"")</f>
        <v>Trương Quang Thanh</v>
      </c>
      <c r="N2771" s="92" t="s">
        <v>1837</v>
      </c>
      <c r="O2771" s="82"/>
    </row>
    <row r="2772" spans="1:15" hidden="1" x14ac:dyDescent="0.25">
      <c r="A2772" s="90" t="s">
        <v>17498</v>
      </c>
      <c r="B2772" s="89" t="s">
        <v>15121</v>
      </c>
      <c r="C2772" s="90" t="s">
        <v>17499</v>
      </c>
      <c r="D2772" s="90" t="s">
        <v>17500</v>
      </c>
      <c r="E2772" s="90" t="s">
        <v>6079</v>
      </c>
      <c r="F2772" s="90" t="s">
        <v>7523</v>
      </c>
      <c r="G2772" s="90" t="s">
        <v>7523</v>
      </c>
      <c r="H2772" s="91" t="s">
        <v>7425</v>
      </c>
      <c r="I2772" s="91" t="str">
        <f>+IFERROR(VLOOKUP($H2772,'[2]NHÂN VIÊN'!$B:$C,2,0),"")</f>
        <v>Trần Cao Hoàng Tâm</v>
      </c>
      <c r="J2772" s="91" t="str">
        <f t="shared" si="47"/>
        <v>WI</v>
      </c>
      <c r="K2772" s="91" t="s">
        <v>625</v>
      </c>
      <c r="L2772" s="91" t="s">
        <v>15426</v>
      </c>
      <c r="M2772" s="91" t="str">
        <f>+IFERROR(VLOOKUP($K2772,'[2]NHÂN VIÊN'!$H:$I,2,0),"")</f>
        <v>Trương Quang Thanh</v>
      </c>
      <c r="N2772" s="92" t="s">
        <v>1837</v>
      </c>
      <c r="O2772" s="82"/>
    </row>
    <row r="2773" spans="1:15" hidden="1" x14ac:dyDescent="0.25">
      <c r="A2773" s="90" t="s">
        <v>17502</v>
      </c>
      <c r="B2773" s="89" t="s">
        <v>17501</v>
      </c>
      <c r="C2773" s="90" t="s">
        <v>17503</v>
      </c>
      <c r="D2773" s="90" t="s">
        <v>17504</v>
      </c>
      <c r="E2773" s="90" t="s">
        <v>6079</v>
      </c>
      <c r="F2773" s="90" t="s">
        <v>8059</v>
      </c>
      <c r="G2773" s="90" t="s">
        <v>7402</v>
      </c>
      <c r="H2773" s="91" t="s">
        <v>7436</v>
      </c>
      <c r="I2773" s="91" t="str">
        <f>+IFERROR(VLOOKUP($H2773,'[2]NHÂN VIÊN'!$B:$C,2,0),"")</f>
        <v>Nguyễn Quốc Thái</v>
      </c>
      <c r="J2773" s="91" t="str">
        <f t="shared" si="47"/>
        <v>WI</v>
      </c>
      <c r="K2773" s="91" t="s">
        <v>625</v>
      </c>
      <c r="L2773" s="91" t="s">
        <v>15275</v>
      </c>
      <c r="M2773" s="91" t="str">
        <f>+IFERROR(VLOOKUP($K2773,'[2]NHÂN VIÊN'!$H:$I,2,0),"")</f>
        <v>Trương Quang Thanh</v>
      </c>
      <c r="N2773" s="92" t="s">
        <v>1837</v>
      </c>
      <c r="O2773" s="82"/>
    </row>
    <row r="2774" spans="1:15" hidden="1" x14ac:dyDescent="0.25">
      <c r="A2774" s="90" t="s">
        <v>17506</v>
      </c>
      <c r="B2774" s="89" t="s">
        <v>17505</v>
      </c>
      <c r="C2774" s="90" t="s">
        <v>17507</v>
      </c>
      <c r="D2774" s="90" t="s">
        <v>17508</v>
      </c>
      <c r="E2774" s="90" t="s">
        <v>6079</v>
      </c>
      <c r="F2774" s="90" t="s">
        <v>7690</v>
      </c>
      <c r="G2774" s="90" t="s">
        <v>7402</v>
      </c>
      <c r="H2774" s="91" t="s">
        <v>7418</v>
      </c>
      <c r="I2774" s="91" t="str">
        <f>+IFERROR(VLOOKUP($H2774,'[2]NHÂN VIÊN'!$B:$C,2,0),"")</f>
        <v>Trần Hạo Nhị</v>
      </c>
      <c r="J2774" s="91" t="str">
        <f t="shared" si="47"/>
        <v>WI</v>
      </c>
      <c r="K2774" s="91" t="s">
        <v>625</v>
      </c>
      <c r="L2774" s="91" t="s">
        <v>15426</v>
      </c>
      <c r="M2774" s="91" t="str">
        <f>+IFERROR(VLOOKUP($K2774,'[2]NHÂN VIÊN'!$H:$I,2,0),"")</f>
        <v>Trương Quang Thanh</v>
      </c>
      <c r="N2774" s="92" t="s">
        <v>1837</v>
      </c>
      <c r="O2774" s="82"/>
    </row>
    <row r="2775" spans="1:15" hidden="1" x14ac:dyDescent="0.25">
      <c r="A2775" s="90" t="s">
        <v>17510</v>
      </c>
      <c r="B2775" s="89" t="s">
        <v>17509</v>
      </c>
      <c r="C2775" s="90" t="s">
        <v>17511</v>
      </c>
      <c r="D2775" s="90" t="s">
        <v>17512</v>
      </c>
      <c r="E2775" s="90" t="s">
        <v>6079</v>
      </c>
      <c r="F2775" s="90" t="s">
        <v>7519</v>
      </c>
      <c r="G2775" s="90" t="s">
        <v>7402</v>
      </c>
      <c r="H2775" s="91" t="s">
        <v>7418</v>
      </c>
      <c r="I2775" s="91" t="str">
        <f>+IFERROR(VLOOKUP($H2775,'[2]NHÂN VIÊN'!$B:$C,2,0),"")</f>
        <v>Trần Hạo Nhị</v>
      </c>
      <c r="J2775" s="91" t="str">
        <f t="shared" si="47"/>
        <v>WI</v>
      </c>
      <c r="K2775" s="91" t="s">
        <v>625</v>
      </c>
      <c r="L2775" s="91" t="s">
        <v>15426</v>
      </c>
      <c r="M2775" s="91" t="str">
        <f>+IFERROR(VLOOKUP($K2775,'[2]NHÂN VIÊN'!$H:$I,2,0),"")</f>
        <v>Trương Quang Thanh</v>
      </c>
      <c r="N2775" s="92" t="s">
        <v>1837</v>
      </c>
      <c r="O2775" s="82"/>
    </row>
    <row r="2776" spans="1:15" hidden="1" x14ac:dyDescent="0.25">
      <c r="A2776" s="90" t="s">
        <v>17514</v>
      </c>
      <c r="B2776" s="89" t="s">
        <v>17513</v>
      </c>
      <c r="C2776" s="90" t="s">
        <v>17515</v>
      </c>
      <c r="D2776" s="90" t="s">
        <v>17516</v>
      </c>
      <c r="E2776" s="90" t="s">
        <v>6079</v>
      </c>
      <c r="F2776" s="90" t="s">
        <v>7519</v>
      </c>
      <c r="G2776" s="90" t="s">
        <v>7402</v>
      </c>
      <c r="H2776" s="91" t="s">
        <v>7418</v>
      </c>
      <c r="I2776" s="91" t="str">
        <f>+IFERROR(VLOOKUP($H2776,'[2]NHÂN VIÊN'!$B:$C,2,0),"")</f>
        <v>Trần Hạo Nhị</v>
      </c>
      <c r="J2776" s="91" t="str">
        <f t="shared" si="47"/>
        <v>WI</v>
      </c>
      <c r="K2776" s="91" t="s">
        <v>625</v>
      </c>
      <c r="L2776" s="91" t="s">
        <v>15426</v>
      </c>
      <c r="M2776" s="91" t="str">
        <f>+IFERROR(VLOOKUP($K2776,'[2]NHÂN VIÊN'!$H:$I,2,0),"")</f>
        <v>Trương Quang Thanh</v>
      </c>
      <c r="N2776" s="92" t="s">
        <v>1837</v>
      </c>
      <c r="O2776" s="82"/>
    </row>
    <row r="2777" spans="1:15" hidden="1" x14ac:dyDescent="0.25">
      <c r="A2777" s="90" t="s">
        <v>17517</v>
      </c>
      <c r="B2777" s="89" t="s">
        <v>15124</v>
      </c>
      <c r="C2777" s="90" t="s">
        <v>17518</v>
      </c>
      <c r="D2777" s="90" t="s">
        <v>17519</v>
      </c>
      <c r="E2777" s="90" t="s">
        <v>6079</v>
      </c>
      <c r="F2777" s="90" t="s">
        <v>7424</v>
      </c>
      <c r="G2777" s="90" t="s">
        <v>7424</v>
      </c>
      <c r="H2777" s="91" t="s">
        <v>7425</v>
      </c>
      <c r="I2777" s="91" t="str">
        <f>+IFERROR(VLOOKUP($H2777,'[2]NHÂN VIÊN'!$B:$C,2,0),"")</f>
        <v>Trần Cao Hoàng Tâm</v>
      </c>
      <c r="J2777" s="91" t="str">
        <f t="shared" si="47"/>
        <v>WI</v>
      </c>
      <c r="K2777" s="91" t="s">
        <v>625</v>
      </c>
      <c r="L2777" s="91" t="s">
        <v>15275</v>
      </c>
      <c r="M2777" s="91" t="str">
        <f>+IFERROR(VLOOKUP($K2777,'[2]NHÂN VIÊN'!$H:$I,2,0),"")</f>
        <v>Trương Quang Thanh</v>
      </c>
      <c r="N2777" s="92" t="s">
        <v>1837</v>
      </c>
      <c r="O2777" s="82"/>
    </row>
    <row r="2778" spans="1:15" hidden="1" x14ac:dyDescent="0.25">
      <c r="A2778" s="90" t="s">
        <v>17521</v>
      </c>
      <c r="B2778" s="89" t="s">
        <v>17520</v>
      </c>
      <c r="C2778" s="90" t="s">
        <v>17522</v>
      </c>
      <c r="D2778" s="90" t="s">
        <v>17523</v>
      </c>
      <c r="E2778" s="90" t="s">
        <v>6079</v>
      </c>
      <c r="F2778" s="90" t="s">
        <v>8059</v>
      </c>
      <c r="G2778" s="90" t="s">
        <v>7402</v>
      </c>
      <c r="H2778" s="91" t="s">
        <v>7436</v>
      </c>
      <c r="I2778" s="91" t="str">
        <f>+IFERROR(VLOOKUP($H2778,'[2]NHÂN VIÊN'!$B:$C,2,0),"")</f>
        <v>Nguyễn Quốc Thái</v>
      </c>
      <c r="J2778" s="91" t="str">
        <f t="shared" si="47"/>
        <v>WI</v>
      </c>
      <c r="K2778" s="91" t="s">
        <v>625</v>
      </c>
      <c r="L2778" s="91" t="s">
        <v>15295</v>
      </c>
      <c r="M2778" s="91" t="str">
        <f>+IFERROR(VLOOKUP($K2778,'[2]NHÂN VIÊN'!$H:$I,2,0),"")</f>
        <v>Trương Quang Thanh</v>
      </c>
      <c r="N2778" s="92" t="s">
        <v>1837</v>
      </c>
      <c r="O2778" s="82"/>
    </row>
    <row r="2779" spans="1:15" hidden="1" x14ac:dyDescent="0.25">
      <c r="A2779" s="90" t="s">
        <v>17525</v>
      </c>
      <c r="B2779" s="89" t="s">
        <v>17524</v>
      </c>
      <c r="C2779" s="90" t="s">
        <v>17526</v>
      </c>
      <c r="D2779" s="90" t="s">
        <v>17527</v>
      </c>
      <c r="E2779" s="90" t="s">
        <v>6079</v>
      </c>
      <c r="F2779" s="90" t="s">
        <v>7459</v>
      </c>
      <c r="G2779" s="90" t="s">
        <v>7402</v>
      </c>
      <c r="H2779" s="91" t="s">
        <v>7403</v>
      </c>
      <c r="I2779" s="91" t="str">
        <f>+IFERROR(VLOOKUP($H2779,'[2]NHÂN VIÊN'!$B:$C,2,0),"")</f>
        <v>Hứa Thị Ngọc Thơ</v>
      </c>
      <c r="J2779" s="91" t="str">
        <f t="shared" si="47"/>
        <v>WI</v>
      </c>
      <c r="K2779" s="91" t="s">
        <v>625</v>
      </c>
      <c r="L2779" s="91" t="s">
        <v>15275</v>
      </c>
      <c r="M2779" s="91" t="str">
        <f>+IFERROR(VLOOKUP($K2779,'[2]NHÂN VIÊN'!$H:$I,2,0),"")</f>
        <v>Trương Quang Thanh</v>
      </c>
      <c r="N2779" s="92" t="s">
        <v>1837</v>
      </c>
      <c r="O2779" s="82"/>
    </row>
    <row r="2780" spans="1:15" hidden="1" x14ac:dyDescent="0.25">
      <c r="A2780" s="90" t="s">
        <v>17529</v>
      </c>
      <c r="B2780" s="89" t="s">
        <v>17528</v>
      </c>
      <c r="C2780" s="90" t="s">
        <v>17530</v>
      </c>
      <c r="D2780" s="90" t="s">
        <v>17531</v>
      </c>
      <c r="E2780" s="90" t="s">
        <v>6079</v>
      </c>
      <c r="F2780" s="90" t="s">
        <v>7527</v>
      </c>
      <c r="G2780" s="90" t="s">
        <v>7402</v>
      </c>
      <c r="H2780" s="91" t="s">
        <v>7411</v>
      </c>
      <c r="I2780" s="91" t="str">
        <f>+IFERROR(VLOOKUP($H2780,'[2]NHÂN VIÊN'!$B:$C,2,0),"")</f>
        <v>Nguyễn Văn Vinh</v>
      </c>
      <c r="J2780" s="91" t="str">
        <f t="shared" si="47"/>
        <v>WI</v>
      </c>
      <c r="K2780" s="91" t="s">
        <v>625</v>
      </c>
      <c r="L2780" s="91" t="s">
        <v>15295</v>
      </c>
      <c r="M2780" s="91" t="str">
        <f>+IFERROR(VLOOKUP($K2780,'[2]NHÂN VIÊN'!$H:$I,2,0),"")</f>
        <v>Trương Quang Thanh</v>
      </c>
      <c r="N2780" s="92" t="s">
        <v>1837</v>
      </c>
      <c r="O2780" s="82"/>
    </row>
    <row r="2781" spans="1:15" hidden="1" x14ac:dyDescent="0.25">
      <c r="A2781" s="90" t="s">
        <v>7322</v>
      </c>
      <c r="B2781" s="89" t="s">
        <v>17532</v>
      </c>
      <c r="C2781" s="90" t="s">
        <v>17533</v>
      </c>
      <c r="D2781" s="90" t="s">
        <v>17534</v>
      </c>
      <c r="E2781" s="90" t="s">
        <v>6079</v>
      </c>
      <c r="F2781" s="90" t="s">
        <v>7499</v>
      </c>
      <c r="G2781" s="90" t="s">
        <v>7402</v>
      </c>
      <c r="H2781" s="91" t="s">
        <v>7436</v>
      </c>
      <c r="I2781" s="91" t="str">
        <f>+IFERROR(VLOOKUP($H2781,'[2]NHÂN VIÊN'!$B:$C,2,0),"")</f>
        <v>Nguyễn Quốc Thái</v>
      </c>
      <c r="J2781" s="91" t="str">
        <f t="shared" si="47"/>
        <v>WI</v>
      </c>
      <c r="K2781" s="91" t="s">
        <v>625</v>
      </c>
      <c r="L2781" s="91" t="s">
        <v>15275</v>
      </c>
      <c r="M2781" s="91" t="str">
        <f>+IFERROR(VLOOKUP($K2781,'[2]NHÂN VIÊN'!$H:$I,2,0),"")</f>
        <v>Trương Quang Thanh</v>
      </c>
      <c r="N2781" s="92" t="s">
        <v>1837</v>
      </c>
      <c r="O2781" s="82"/>
    </row>
    <row r="2782" spans="1:15" hidden="1" x14ac:dyDescent="0.25">
      <c r="A2782" s="90" t="s">
        <v>7323</v>
      </c>
      <c r="B2782" s="89" t="s">
        <v>17535</v>
      </c>
      <c r="C2782" s="90" t="s">
        <v>17536</v>
      </c>
      <c r="D2782" s="90" t="s">
        <v>17537</v>
      </c>
      <c r="E2782" s="90" t="s">
        <v>6079</v>
      </c>
      <c r="F2782" s="90" t="s">
        <v>7938</v>
      </c>
      <c r="G2782" s="90" t="s">
        <v>7402</v>
      </c>
      <c r="H2782" s="91" t="s">
        <v>7436</v>
      </c>
      <c r="I2782" s="91" t="str">
        <f>+IFERROR(VLOOKUP($H2782,'[2]NHÂN VIÊN'!$B:$C,2,0),"")</f>
        <v>Nguyễn Quốc Thái</v>
      </c>
      <c r="J2782" s="91" t="str">
        <f t="shared" si="47"/>
        <v>WI</v>
      </c>
      <c r="K2782" s="91" t="s">
        <v>625</v>
      </c>
      <c r="L2782" s="91" t="s">
        <v>15275</v>
      </c>
      <c r="M2782" s="91" t="str">
        <f>+IFERROR(VLOOKUP($K2782,'[2]NHÂN VIÊN'!$H:$I,2,0),"")</f>
        <v>Trương Quang Thanh</v>
      </c>
      <c r="N2782" s="92" t="s">
        <v>1837</v>
      </c>
      <c r="O2782" s="82"/>
    </row>
    <row r="2783" spans="1:15" hidden="1" x14ac:dyDescent="0.25">
      <c r="A2783" s="90" t="s">
        <v>17539</v>
      </c>
      <c r="B2783" s="89" t="s">
        <v>17538</v>
      </c>
      <c r="C2783" s="90" t="s">
        <v>17540</v>
      </c>
      <c r="D2783" s="90" t="s">
        <v>17541</v>
      </c>
      <c r="E2783" s="90" t="s">
        <v>6079</v>
      </c>
      <c r="F2783" s="90" t="s">
        <v>7435</v>
      </c>
      <c r="G2783" s="90" t="s">
        <v>7402</v>
      </c>
      <c r="H2783" s="91" t="s">
        <v>7436</v>
      </c>
      <c r="I2783" s="91" t="str">
        <f>+IFERROR(VLOOKUP($H2783,'[2]NHÂN VIÊN'!$B:$C,2,0),"")</f>
        <v>Nguyễn Quốc Thái</v>
      </c>
      <c r="J2783" s="91" t="str">
        <f t="shared" si="47"/>
        <v>WI</v>
      </c>
      <c r="K2783" s="91" t="s">
        <v>625</v>
      </c>
      <c r="L2783" s="91" t="s">
        <v>15295</v>
      </c>
      <c r="M2783" s="91" t="str">
        <f>+IFERROR(VLOOKUP($K2783,'[2]NHÂN VIÊN'!$H:$I,2,0),"")</f>
        <v>Trương Quang Thanh</v>
      </c>
      <c r="N2783" s="92" t="s">
        <v>1837</v>
      </c>
      <c r="O2783" s="82"/>
    </row>
    <row r="2784" spans="1:15" hidden="1" x14ac:dyDescent="0.25">
      <c r="A2784" s="90" t="s">
        <v>17542</v>
      </c>
      <c r="B2784" s="89" t="s">
        <v>15121</v>
      </c>
      <c r="C2784" s="90" t="s">
        <v>17543</v>
      </c>
      <c r="D2784" s="90" t="s">
        <v>17544</v>
      </c>
      <c r="E2784" s="90" t="s">
        <v>6079</v>
      </c>
      <c r="F2784" s="90" t="s">
        <v>7523</v>
      </c>
      <c r="G2784" s="90" t="s">
        <v>7523</v>
      </c>
      <c r="H2784" s="91" t="s">
        <v>7425</v>
      </c>
      <c r="I2784" s="91" t="str">
        <f>+IFERROR(VLOOKUP($H2784,'[2]NHÂN VIÊN'!$B:$C,2,0),"")</f>
        <v>Trần Cao Hoàng Tâm</v>
      </c>
      <c r="J2784" s="91" t="str">
        <f t="shared" si="47"/>
        <v>WI</v>
      </c>
      <c r="K2784" s="91" t="s">
        <v>625</v>
      </c>
      <c r="L2784" s="91" t="s">
        <v>15426</v>
      </c>
      <c r="M2784" s="91" t="str">
        <f>+IFERROR(VLOOKUP($K2784,'[2]NHÂN VIÊN'!$H:$I,2,0),"")</f>
        <v>Trương Quang Thanh</v>
      </c>
      <c r="N2784" s="92" t="s">
        <v>1837</v>
      </c>
      <c r="O2784" s="82"/>
    </row>
    <row r="2785" spans="1:15" hidden="1" x14ac:dyDescent="0.25">
      <c r="A2785" s="90" t="s">
        <v>17545</v>
      </c>
      <c r="B2785" s="89" t="s">
        <v>15124</v>
      </c>
      <c r="C2785" s="90" t="s">
        <v>17546</v>
      </c>
      <c r="D2785" s="90" t="s">
        <v>17547</v>
      </c>
      <c r="E2785" s="90" t="s">
        <v>6079</v>
      </c>
      <c r="F2785" s="90" t="s">
        <v>7424</v>
      </c>
      <c r="G2785" s="90" t="s">
        <v>7424</v>
      </c>
      <c r="H2785" s="91" t="s">
        <v>7425</v>
      </c>
      <c r="I2785" s="91" t="str">
        <f>+IFERROR(VLOOKUP($H2785,'[2]NHÂN VIÊN'!$B:$C,2,0),"")</f>
        <v>Trần Cao Hoàng Tâm</v>
      </c>
      <c r="J2785" s="91" t="str">
        <f t="shared" si="47"/>
        <v>WI</v>
      </c>
      <c r="K2785" s="91" t="s">
        <v>625</v>
      </c>
      <c r="L2785" s="91" t="s">
        <v>15275</v>
      </c>
      <c r="M2785" s="91" t="str">
        <f>+IFERROR(VLOOKUP($K2785,'[2]NHÂN VIÊN'!$H:$I,2,0),"")</f>
        <v>Trương Quang Thanh</v>
      </c>
      <c r="N2785" s="92" t="s">
        <v>1837</v>
      </c>
      <c r="O2785" s="82"/>
    </row>
    <row r="2786" spans="1:15" hidden="1" x14ac:dyDescent="0.25">
      <c r="A2786" s="90" t="s">
        <v>17549</v>
      </c>
      <c r="B2786" s="89" t="s">
        <v>17548</v>
      </c>
      <c r="C2786" s="90" t="s">
        <v>17550</v>
      </c>
      <c r="D2786" s="90" t="s">
        <v>17551</v>
      </c>
      <c r="E2786" s="90" t="s">
        <v>6079</v>
      </c>
      <c r="F2786" s="90" t="s">
        <v>7435</v>
      </c>
      <c r="G2786" s="90" t="s">
        <v>7402</v>
      </c>
      <c r="H2786" s="91" t="s">
        <v>7436</v>
      </c>
      <c r="I2786" s="91" t="str">
        <f>+IFERROR(VLOOKUP($H2786,'[2]NHÂN VIÊN'!$B:$C,2,0),"")</f>
        <v>Nguyễn Quốc Thái</v>
      </c>
      <c r="J2786" s="91" t="str">
        <f t="shared" si="47"/>
        <v>WI</v>
      </c>
      <c r="K2786" s="91" t="s">
        <v>625</v>
      </c>
      <c r="L2786" s="91" t="s">
        <v>15426</v>
      </c>
      <c r="M2786" s="91" t="str">
        <f>+IFERROR(VLOOKUP($K2786,'[2]NHÂN VIÊN'!$H:$I,2,0),"")</f>
        <v>Trương Quang Thanh</v>
      </c>
      <c r="N2786" s="92" t="s">
        <v>1837</v>
      </c>
      <c r="O2786" s="82"/>
    </row>
    <row r="2787" spans="1:15" hidden="1" x14ac:dyDescent="0.25">
      <c r="A2787" s="90" t="s">
        <v>7255</v>
      </c>
      <c r="B2787" s="89" t="s">
        <v>17552</v>
      </c>
      <c r="C2787" s="90" t="s">
        <v>17553</v>
      </c>
      <c r="D2787" s="90" t="s">
        <v>17554</v>
      </c>
      <c r="E2787" s="90" t="s">
        <v>6079</v>
      </c>
      <c r="F2787" s="90" t="s">
        <v>7401</v>
      </c>
      <c r="G2787" s="90" t="s">
        <v>7402</v>
      </c>
      <c r="H2787" s="91" t="s">
        <v>7403</v>
      </c>
      <c r="I2787" s="91" t="str">
        <f>+IFERROR(VLOOKUP($H2787,'[2]NHÂN VIÊN'!$B:$C,2,0),"")</f>
        <v>Hứa Thị Ngọc Thơ</v>
      </c>
      <c r="J2787" s="91" t="str">
        <f t="shared" si="47"/>
        <v>WI</v>
      </c>
      <c r="K2787" s="91" t="s">
        <v>625</v>
      </c>
      <c r="L2787" s="91" t="s">
        <v>15295</v>
      </c>
      <c r="M2787" s="91" t="str">
        <f>+IFERROR(VLOOKUP($K2787,'[2]NHÂN VIÊN'!$H:$I,2,0),"")</f>
        <v>Trương Quang Thanh</v>
      </c>
      <c r="N2787" s="92" t="s">
        <v>1837</v>
      </c>
      <c r="O2787" s="82"/>
    </row>
    <row r="2788" spans="1:15" hidden="1" x14ac:dyDescent="0.25">
      <c r="A2788" s="90" t="s">
        <v>17556</v>
      </c>
      <c r="B2788" s="89" t="s">
        <v>17555</v>
      </c>
      <c r="C2788" s="90" t="s">
        <v>17557</v>
      </c>
      <c r="D2788" s="90" t="s">
        <v>17558</v>
      </c>
      <c r="E2788" s="90" t="s">
        <v>6079</v>
      </c>
      <c r="F2788" s="90" t="s">
        <v>7499</v>
      </c>
      <c r="G2788" s="90" t="s">
        <v>7402</v>
      </c>
      <c r="H2788" s="91" t="s">
        <v>7436</v>
      </c>
      <c r="I2788" s="91" t="str">
        <f>+IFERROR(VLOOKUP($H2788,'[2]NHÂN VIÊN'!$B:$C,2,0),"")</f>
        <v>Nguyễn Quốc Thái</v>
      </c>
      <c r="J2788" s="91" t="str">
        <f t="shared" si="47"/>
        <v>WI</v>
      </c>
      <c r="K2788" s="91" t="s">
        <v>625</v>
      </c>
      <c r="L2788" s="91" t="s">
        <v>15295</v>
      </c>
      <c r="M2788" s="91" t="str">
        <f>+IFERROR(VLOOKUP($K2788,'[2]NHÂN VIÊN'!$H:$I,2,0),"")</f>
        <v>Trương Quang Thanh</v>
      </c>
      <c r="N2788" s="92" t="s">
        <v>1837</v>
      </c>
      <c r="O2788" s="82"/>
    </row>
    <row r="2789" spans="1:15" hidden="1" x14ac:dyDescent="0.25">
      <c r="A2789" s="90" t="s">
        <v>17560</v>
      </c>
      <c r="B2789" s="89" t="s">
        <v>17559</v>
      </c>
      <c r="C2789" s="90" t="s">
        <v>17561</v>
      </c>
      <c r="D2789" s="90" t="s">
        <v>17562</v>
      </c>
      <c r="E2789" s="90" t="s">
        <v>6079</v>
      </c>
      <c r="F2789" s="90" t="s">
        <v>7442</v>
      </c>
      <c r="G2789" s="90" t="s">
        <v>7402</v>
      </c>
      <c r="H2789" s="91" t="s">
        <v>7403</v>
      </c>
      <c r="I2789" s="91" t="str">
        <f>+IFERROR(VLOOKUP($H2789,'[2]NHÂN VIÊN'!$B:$C,2,0),"")</f>
        <v>Hứa Thị Ngọc Thơ</v>
      </c>
      <c r="J2789" s="91" t="str">
        <f t="shared" si="47"/>
        <v>WI</v>
      </c>
      <c r="K2789" s="91" t="s">
        <v>625</v>
      </c>
      <c r="L2789" s="91" t="s">
        <v>15295</v>
      </c>
      <c r="M2789" s="91" t="str">
        <f>+IFERROR(VLOOKUP($K2789,'[2]NHÂN VIÊN'!$H:$I,2,0),"")</f>
        <v>Trương Quang Thanh</v>
      </c>
      <c r="N2789" s="92" t="s">
        <v>1837</v>
      </c>
      <c r="O2789" s="82"/>
    </row>
    <row r="2790" spans="1:15" hidden="1" x14ac:dyDescent="0.25">
      <c r="A2790" s="90" t="s">
        <v>17564</v>
      </c>
      <c r="B2790" s="89" t="s">
        <v>17563</v>
      </c>
      <c r="C2790" s="90" t="s">
        <v>17565</v>
      </c>
      <c r="D2790" s="90" t="s">
        <v>17566</v>
      </c>
      <c r="E2790" s="90" t="s">
        <v>6079</v>
      </c>
      <c r="F2790" s="90" t="s">
        <v>7925</v>
      </c>
      <c r="G2790" s="90" t="s">
        <v>7402</v>
      </c>
      <c r="H2790" s="91" t="s">
        <v>7418</v>
      </c>
      <c r="I2790" s="91" t="str">
        <f>+IFERROR(VLOOKUP($H2790,'[2]NHÂN VIÊN'!$B:$C,2,0),"")</f>
        <v>Trần Hạo Nhị</v>
      </c>
      <c r="J2790" s="91" t="str">
        <f t="shared" si="47"/>
        <v>WI</v>
      </c>
      <c r="K2790" s="91" t="s">
        <v>625</v>
      </c>
      <c r="L2790" s="91" t="s">
        <v>15426</v>
      </c>
      <c r="M2790" s="91" t="str">
        <f>+IFERROR(VLOOKUP($K2790,'[2]NHÂN VIÊN'!$H:$I,2,0),"")</f>
        <v>Trương Quang Thanh</v>
      </c>
      <c r="N2790" s="92" t="s">
        <v>1837</v>
      </c>
      <c r="O2790" s="82"/>
    </row>
    <row r="2791" spans="1:15" hidden="1" x14ac:dyDescent="0.25">
      <c r="A2791" s="90" t="s">
        <v>17568</v>
      </c>
      <c r="B2791" s="89" t="s">
        <v>17567</v>
      </c>
      <c r="C2791" s="90" t="s">
        <v>17569</v>
      </c>
      <c r="D2791" s="90" t="s">
        <v>17570</v>
      </c>
      <c r="E2791" s="90" t="s">
        <v>6079</v>
      </c>
      <c r="F2791" s="90" t="s">
        <v>7938</v>
      </c>
      <c r="G2791" s="90" t="s">
        <v>7402</v>
      </c>
      <c r="H2791" s="91" t="s">
        <v>7436</v>
      </c>
      <c r="I2791" s="91" t="str">
        <f>+IFERROR(VLOOKUP($H2791,'[2]NHÂN VIÊN'!$B:$C,2,0),"")</f>
        <v>Nguyễn Quốc Thái</v>
      </c>
      <c r="J2791" s="91" t="str">
        <f t="shared" si="47"/>
        <v>WI</v>
      </c>
      <c r="K2791" s="91" t="s">
        <v>625</v>
      </c>
      <c r="L2791" s="91" t="s">
        <v>15275</v>
      </c>
      <c r="M2791" s="91" t="str">
        <f>+IFERROR(VLOOKUP($K2791,'[2]NHÂN VIÊN'!$H:$I,2,0),"")</f>
        <v>Trương Quang Thanh</v>
      </c>
      <c r="N2791" s="92" t="s">
        <v>1837</v>
      </c>
      <c r="O2791" s="82"/>
    </row>
    <row r="2792" spans="1:15" hidden="1" x14ac:dyDescent="0.25">
      <c r="A2792" s="90" t="s">
        <v>17571</v>
      </c>
      <c r="B2792" s="89" t="s">
        <v>15121</v>
      </c>
      <c r="C2792" s="90" t="s">
        <v>17572</v>
      </c>
      <c r="D2792" s="90" t="s">
        <v>17573</v>
      </c>
      <c r="E2792" s="90" t="s">
        <v>6079</v>
      </c>
      <c r="F2792" s="90" t="s">
        <v>7523</v>
      </c>
      <c r="G2792" s="90" t="s">
        <v>7523</v>
      </c>
      <c r="H2792" s="91" t="s">
        <v>7425</v>
      </c>
      <c r="I2792" s="91" t="str">
        <f>+IFERROR(VLOOKUP($H2792,'[2]NHÂN VIÊN'!$B:$C,2,0),"")</f>
        <v>Trần Cao Hoàng Tâm</v>
      </c>
      <c r="J2792" s="91" t="str">
        <f t="shared" si="47"/>
        <v>WI</v>
      </c>
      <c r="K2792" s="91" t="s">
        <v>625</v>
      </c>
      <c r="L2792" s="91" t="s">
        <v>15275</v>
      </c>
      <c r="M2792" s="91" t="str">
        <f>+IFERROR(VLOOKUP($K2792,'[2]NHÂN VIÊN'!$H:$I,2,0),"")</f>
        <v>Trương Quang Thanh</v>
      </c>
      <c r="N2792" s="92" t="s">
        <v>1837</v>
      </c>
      <c r="O2792" s="82"/>
    </row>
    <row r="2793" spans="1:15" hidden="1" x14ac:dyDescent="0.25">
      <c r="A2793" s="90" t="s">
        <v>17574</v>
      </c>
      <c r="B2793" s="89" t="s">
        <v>15124</v>
      </c>
      <c r="C2793" s="90" t="s">
        <v>17575</v>
      </c>
      <c r="D2793" s="90" t="s">
        <v>17576</v>
      </c>
      <c r="E2793" s="90" t="s">
        <v>6079</v>
      </c>
      <c r="F2793" s="90" t="s">
        <v>7424</v>
      </c>
      <c r="G2793" s="90" t="s">
        <v>7424</v>
      </c>
      <c r="H2793" s="91" t="s">
        <v>7425</v>
      </c>
      <c r="I2793" s="91" t="str">
        <f>+IFERROR(VLOOKUP($H2793,'[2]NHÂN VIÊN'!$B:$C,2,0),"")</f>
        <v>Trần Cao Hoàng Tâm</v>
      </c>
      <c r="J2793" s="91" t="str">
        <f t="shared" si="47"/>
        <v>WI</v>
      </c>
      <c r="K2793" s="91" t="s">
        <v>625</v>
      </c>
      <c r="L2793" s="91" t="s">
        <v>15275</v>
      </c>
      <c r="M2793" s="91" t="str">
        <f>+IFERROR(VLOOKUP($K2793,'[2]NHÂN VIÊN'!$H:$I,2,0),"")</f>
        <v>Trương Quang Thanh</v>
      </c>
      <c r="N2793" s="92" t="s">
        <v>1837</v>
      </c>
      <c r="O2793" s="82"/>
    </row>
    <row r="2794" spans="1:15" hidden="1" x14ac:dyDescent="0.25">
      <c r="A2794" s="90" t="s">
        <v>17578</v>
      </c>
      <c r="B2794" s="89" t="s">
        <v>17577</v>
      </c>
      <c r="C2794" s="90" t="s">
        <v>17579</v>
      </c>
      <c r="D2794" s="90" t="s">
        <v>17580</v>
      </c>
      <c r="E2794" s="90" t="s">
        <v>6079</v>
      </c>
      <c r="F2794" s="90" t="s">
        <v>7938</v>
      </c>
      <c r="G2794" s="90" t="s">
        <v>7402</v>
      </c>
      <c r="H2794" s="91" t="s">
        <v>7436</v>
      </c>
      <c r="I2794" s="91" t="str">
        <f>+IFERROR(VLOOKUP($H2794,'[2]NHÂN VIÊN'!$B:$C,2,0),"")</f>
        <v>Nguyễn Quốc Thái</v>
      </c>
      <c r="J2794" s="91" t="str">
        <f t="shared" si="47"/>
        <v>WI</v>
      </c>
      <c r="K2794" s="91" t="s">
        <v>625</v>
      </c>
      <c r="L2794" s="91" t="s">
        <v>15275</v>
      </c>
      <c r="M2794" s="91" t="str">
        <f>+IFERROR(VLOOKUP($K2794,'[2]NHÂN VIÊN'!$H:$I,2,0),"")</f>
        <v>Trương Quang Thanh</v>
      </c>
      <c r="N2794" s="92" t="s">
        <v>1837</v>
      </c>
      <c r="O2794" s="82"/>
    </row>
    <row r="2795" spans="1:15" hidden="1" x14ac:dyDescent="0.25">
      <c r="A2795" s="90" t="s">
        <v>17582</v>
      </c>
      <c r="B2795" s="89" t="s">
        <v>17581</v>
      </c>
      <c r="C2795" s="90" t="s">
        <v>17583</v>
      </c>
      <c r="D2795" s="90" t="s">
        <v>17584</v>
      </c>
      <c r="E2795" s="90" t="s">
        <v>6079</v>
      </c>
      <c r="F2795" s="90" t="s">
        <v>7417</v>
      </c>
      <c r="G2795" s="90" t="s">
        <v>7402</v>
      </c>
      <c r="H2795" s="91" t="s">
        <v>7418</v>
      </c>
      <c r="I2795" s="91" t="str">
        <f>+IFERROR(VLOOKUP($H2795,'[2]NHÂN VIÊN'!$B:$C,2,0),"")</f>
        <v>Trần Hạo Nhị</v>
      </c>
      <c r="J2795" s="91" t="str">
        <f t="shared" si="47"/>
        <v>WI</v>
      </c>
      <c r="K2795" s="91" t="s">
        <v>625</v>
      </c>
      <c r="L2795" s="91" t="s">
        <v>15275</v>
      </c>
      <c r="M2795" s="91" t="str">
        <f>+IFERROR(VLOOKUP($K2795,'[2]NHÂN VIÊN'!$H:$I,2,0),"")</f>
        <v>Trương Quang Thanh</v>
      </c>
      <c r="N2795" s="92" t="s">
        <v>1837</v>
      </c>
      <c r="O2795" s="82"/>
    </row>
    <row r="2796" spans="1:15" hidden="1" x14ac:dyDescent="0.25">
      <c r="A2796" s="90" t="s">
        <v>17586</v>
      </c>
      <c r="B2796" s="89" t="s">
        <v>17585</v>
      </c>
      <c r="C2796" s="90" t="s">
        <v>17587</v>
      </c>
      <c r="D2796" s="90" t="s">
        <v>17588</v>
      </c>
      <c r="E2796" s="90" t="s">
        <v>6079</v>
      </c>
      <c r="F2796" s="90" t="s">
        <v>7938</v>
      </c>
      <c r="G2796" s="90" t="s">
        <v>7402</v>
      </c>
      <c r="H2796" s="91" t="s">
        <v>7436</v>
      </c>
      <c r="I2796" s="91" t="str">
        <f>+IFERROR(VLOOKUP($H2796,'[2]NHÂN VIÊN'!$B:$C,2,0),"")</f>
        <v>Nguyễn Quốc Thái</v>
      </c>
      <c r="J2796" s="91" t="str">
        <f t="shared" si="47"/>
        <v>WI</v>
      </c>
      <c r="K2796" s="91" t="s">
        <v>625</v>
      </c>
      <c r="L2796" s="91" t="s">
        <v>15275</v>
      </c>
      <c r="M2796" s="91" t="str">
        <f>+IFERROR(VLOOKUP($K2796,'[2]NHÂN VIÊN'!$H:$I,2,0),"")</f>
        <v>Trương Quang Thanh</v>
      </c>
      <c r="N2796" s="92" t="s">
        <v>1837</v>
      </c>
      <c r="O2796" s="82"/>
    </row>
    <row r="2797" spans="1:15" hidden="1" x14ac:dyDescent="0.25">
      <c r="A2797" s="90" t="s">
        <v>17590</v>
      </c>
      <c r="B2797" s="89" t="s">
        <v>17589</v>
      </c>
      <c r="C2797" s="90" t="s">
        <v>17591</v>
      </c>
      <c r="D2797" s="90" t="s">
        <v>17592</v>
      </c>
      <c r="E2797" s="90" t="s">
        <v>6079</v>
      </c>
      <c r="F2797" s="90" t="s">
        <v>7442</v>
      </c>
      <c r="G2797" s="90" t="s">
        <v>7402</v>
      </c>
      <c r="H2797" s="91" t="s">
        <v>7403</v>
      </c>
      <c r="I2797" s="91" t="str">
        <f>+IFERROR(VLOOKUP($H2797,'[2]NHÂN VIÊN'!$B:$C,2,0),"")</f>
        <v>Hứa Thị Ngọc Thơ</v>
      </c>
      <c r="J2797" s="91" t="str">
        <f t="shared" si="47"/>
        <v>WI</v>
      </c>
      <c r="K2797" s="91" t="s">
        <v>625</v>
      </c>
      <c r="L2797" s="91" t="s">
        <v>15295</v>
      </c>
      <c r="M2797" s="91" t="str">
        <f>+IFERROR(VLOOKUP($K2797,'[2]NHÂN VIÊN'!$H:$I,2,0),"")</f>
        <v>Trương Quang Thanh</v>
      </c>
      <c r="N2797" s="92" t="s">
        <v>1837</v>
      </c>
      <c r="O2797" s="82"/>
    </row>
    <row r="2798" spans="1:15" hidden="1" x14ac:dyDescent="0.25">
      <c r="A2798" s="90" t="s">
        <v>7324</v>
      </c>
      <c r="B2798" s="89" t="s">
        <v>17593</v>
      </c>
      <c r="C2798" s="90" t="s">
        <v>17594</v>
      </c>
      <c r="D2798" s="90" t="s">
        <v>17595</v>
      </c>
      <c r="E2798" s="90" t="s">
        <v>6079</v>
      </c>
      <c r="F2798" s="90" t="s">
        <v>7938</v>
      </c>
      <c r="G2798" s="90" t="s">
        <v>7402</v>
      </c>
      <c r="H2798" s="91" t="s">
        <v>7436</v>
      </c>
      <c r="I2798" s="91" t="str">
        <f>+IFERROR(VLOOKUP($H2798,'[2]NHÂN VIÊN'!$B:$C,2,0),"")</f>
        <v>Nguyễn Quốc Thái</v>
      </c>
      <c r="J2798" s="91" t="str">
        <f t="shared" si="47"/>
        <v>WI</v>
      </c>
      <c r="K2798" s="91" t="s">
        <v>625</v>
      </c>
      <c r="L2798" s="91" t="s">
        <v>15275</v>
      </c>
      <c r="M2798" s="91" t="str">
        <f>+IFERROR(VLOOKUP($K2798,'[2]NHÂN VIÊN'!$H:$I,2,0),"")</f>
        <v>Trương Quang Thanh</v>
      </c>
      <c r="N2798" s="92" t="s">
        <v>1837</v>
      </c>
      <c r="O2798" s="82"/>
    </row>
    <row r="2799" spans="1:15" hidden="1" x14ac:dyDescent="0.25">
      <c r="A2799" s="90" t="s">
        <v>17597</v>
      </c>
      <c r="B2799" s="89" t="s">
        <v>17596</v>
      </c>
      <c r="C2799" s="90" t="s">
        <v>17598</v>
      </c>
      <c r="D2799" s="90" t="s">
        <v>17599</v>
      </c>
      <c r="E2799" s="90" t="s">
        <v>6079</v>
      </c>
      <c r="F2799" s="90" t="s">
        <v>7442</v>
      </c>
      <c r="G2799" s="90" t="s">
        <v>7402</v>
      </c>
      <c r="H2799" s="91" t="s">
        <v>7403</v>
      </c>
      <c r="I2799" s="91" t="str">
        <f>+IFERROR(VLOOKUP($H2799,'[2]NHÂN VIÊN'!$B:$C,2,0),"")</f>
        <v>Hứa Thị Ngọc Thơ</v>
      </c>
      <c r="J2799" s="91" t="str">
        <f t="shared" si="47"/>
        <v>WI</v>
      </c>
      <c r="K2799" s="91" t="s">
        <v>625</v>
      </c>
      <c r="L2799" s="91" t="s">
        <v>15275</v>
      </c>
      <c r="M2799" s="91" t="str">
        <f>+IFERROR(VLOOKUP($K2799,'[2]NHÂN VIÊN'!$H:$I,2,0),"")</f>
        <v>Trương Quang Thanh</v>
      </c>
      <c r="N2799" s="92" t="s">
        <v>1837</v>
      </c>
      <c r="O2799" s="82"/>
    </row>
    <row r="2800" spans="1:15" hidden="1" x14ac:dyDescent="0.25">
      <c r="A2800" s="90" t="s">
        <v>17601</v>
      </c>
      <c r="B2800" s="89" t="s">
        <v>17600</v>
      </c>
      <c r="C2800" s="90" t="s">
        <v>17602</v>
      </c>
      <c r="D2800" s="90" t="s">
        <v>17603</v>
      </c>
      <c r="E2800" s="90" t="s">
        <v>6079</v>
      </c>
      <c r="F2800" s="90" t="s">
        <v>7527</v>
      </c>
      <c r="G2800" s="90" t="s">
        <v>7402</v>
      </c>
      <c r="H2800" s="91" t="s">
        <v>7411</v>
      </c>
      <c r="I2800" s="91" t="str">
        <f>+IFERROR(VLOOKUP($H2800,'[2]NHÂN VIÊN'!$B:$C,2,0),"")</f>
        <v>Nguyễn Văn Vinh</v>
      </c>
      <c r="J2800" s="91" t="str">
        <f t="shared" si="47"/>
        <v>WI</v>
      </c>
      <c r="K2800" s="91" t="s">
        <v>625</v>
      </c>
      <c r="L2800" s="91" t="s">
        <v>15295</v>
      </c>
      <c r="M2800" s="91" t="str">
        <f>+IFERROR(VLOOKUP($K2800,'[2]NHÂN VIÊN'!$H:$I,2,0),"")</f>
        <v>Trương Quang Thanh</v>
      </c>
      <c r="N2800" s="92" t="s">
        <v>1837</v>
      </c>
      <c r="O2800" s="82"/>
    </row>
    <row r="2801" spans="1:15" hidden="1" x14ac:dyDescent="0.25">
      <c r="A2801" s="90" t="s">
        <v>17605</v>
      </c>
      <c r="B2801" s="89" t="s">
        <v>17604</v>
      </c>
      <c r="C2801" s="90" t="s">
        <v>17606</v>
      </c>
      <c r="D2801" s="90" t="s">
        <v>17607</v>
      </c>
      <c r="E2801" s="90" t="s">
        <v>6079</v>
      </c>
      <c r="F2801" s="90" t="s">
        <v>7499</v>
      </c>
      <c r="G2801" s="90" t="s">
        <v>7402</v>
      </c>
      <c r="H2801" s="91" t="s">
        <v>7436</v>
      </c>
      <c r="I2801" s="91" t="str">
        <f>+IFERROR(VLOOKUP($H2801,'[2]NHÂN VIÊN'!$B:$C,2,0),"")</f>
        <v>Nguyễn Quốc Thái</v>
      </c>
      <c r="J2801" s="91" t="str">
        <f t="shared" si="47"/>
        <v>WI</v>
      </c>
      <c r="K2801" s="91" t="s">
        <v>625</v>
      </c>
      <c r="L2801" s="91" t="s">
        <v>15295</v>
      </c>
      <c r="M2801" s="91" t="str">
        <f>+IFERROR(VLOOKUP($K2801,'[2]NHÂN VIÊN'!$H:$I,2,0),"")</f>
        <v>Trương Quang Thanh</v>
      </c>
      <c r="N2801" s="92" t="s">
        <v>1837</v>
      </c>
      <c r="O2801" s="82"/>
    </row>
    <row r="2802" spans="1:15" hidden="1" x14ac:dyDescent="0.25">
      <c r="A2802" s="90" t="s">
        <v>17609</v>
      </c>
      <c r="B2802" s="89" t="s">
        <v>17608</v>
      </c>
      <c r="C2802" s="90" t="s">
        <v>17610</v>
      </c>
      <c r="D2802" s="90" t="s">
        <v>17611</v>
      </c>
      <c r="E2802" s="90" t="s">
        <v>6079</v>
      </c>
      <c r="F2802" s="90" t="s">
        <v>7690</v>
      </c>
      <c r="G2802" s="90" t="s">
        <v>7402</v>
      </c>
      <c r="H2802" s="91" t="s">
        <v>7418</v>
      </c>
      <c r="I2802" s="91" t="str">
        <f>+IFERROR(VLOOKUP($H2802,'[2]NHÂN VIÊN'!$B:$C,2,0),"")</f>
        <v>Trần Hạo Nhị</v>
      </c>
      <c r="J2802" s="91" t="str">
        <f t="shared" si="47"/>
        <v>WI</v>
      </c>
      <c r="K2802" s="91" t="s">
        <v>625</v>
      </c>
      <c r="L2802" s="91" t="s">
        <v>15426</v>
      </c>
      <c r="M2802" s="91" t="str">
        <f>+IFERROR(VLOOKUP($K2802,'[2]NHÂN VIÊN'!$H:$I,2,0),"")</f>
        <v>Trương Quang Thanh</v>
      </c>
      <c r="N2802" s="92" t="s">
        <v>1837</v>
      </c>
      <c r="O2802" s="82"/>
    </row>
    <row r="2803" spans="1:15" hidden="1" x14ac:dyDescent="0.25">
      <c r="A2803" s="90" t="s">
        <v>17612</v>
      </c>
      <c r="B2803" s="89" t="s">
        <v>15121</v>
      </c>
      <c r="C2803" s="90" t="s">
        <v>17613</v>
      </c>
      <c r="D2803" s="90" t="s">
        <v>17614</v>
      </c>
      <c r="E2803" s="90" t="s">
        <v>6079</v>
      </c>
      <c r="F2803" s="90" t="s">
        <v>7523</v>
      </c>
      <c r="G2803" s="90" t="s">
        <v>7523</v>
      </c>
      <c r="H2803" s="91" t="s">
        <v>7425</v>
      </c>
      <c r="I2803" s="91" t="str">
        <f>+IFERROR(VLOOKUP($H2803,'[2]NHÂN VIÊN'!$B:$C,2,0),"")</f>
        <v>Trần Cao Hoàng Tâm</v>
      </c>
      <c r="J2803" s="91" t="str">
        <f t="shared" si="47"/>
        <v>WI</v>
      </c>
      <c r="K2803" s="91" t="s">
        <v>625</v>
      </c>
      <c r="L2803" s="91" t="s">
        <v>15275</v>
      </c>
      <c r="M2803" s="91" t="str">
        <f>+IFERROR(VLOOKUP($K2803,'[2]NHÂN VIÊN'!$H:$I,2,0),"")</f>
        <v>Trương Quang Thanh</v>
      </c>
      <c r="N2803" s="92" t="s">
        <v>1837</v>
      </c>
      <c r="O2803" s="82"/>
    </row>
    <row r="2804" spans="1:15" hidden="1" x14ac:dyDescent="0.25">
      <c r="A2804" s="90" t="s">
        <v>17616</v>
      </c>
      <c r="B2804" s="89" t="s">
        <v>17615</v>
      </c>
      <c r="C2804" s="90" t="s">
        <v>17617</v>
      </c>
      <c r="D2804" s="90" t="s">
        <v>17618</v>
      </c>
      <c r="E2804" s="90" t="s">
        <v>6079</v>
      </c>
      <c r="F2804" s="90" t="s">
        <v>7938</v>
      </c>
      <c r="G2804" s="90" t="s">
        <v>7402</v>
      </c>
      <c r="H2804" s="91" t="s">
        <v>7436</v>
      </c>
      <c r="I2804" s="91" t="str">
        <f>+IFERROR(VLOOKUP($H2804,'[2]NHÂN VIÊN'!$B:$C,2,0),"")</f>
        <v>Nguyễn Quốc Thái</v>
      </c>
      <c r="J2804" s="91" t="str">
        <f t="shared" si="47"/>
        <v>WI</v>
      </c>
      <c r="K2804" s="91" t="s">
        <v>625</v>
      </c>
      <c r="L2804" s="91" t="s">
        <v>15295</v>
      </c>
      <c r="M2804" s="91" t="str">
        <f>+IFERROR(VLOOKUP($K2804,'[2]NHÂN VIÊN'!$H:$I,2,0),"")</f>
        <v>Trương Quang Thanh</v>
      </c>
      <c r="N2804" s="92" t="s">
        <v>1837</v>
      </c>
      <c r="O2804" s="82"/>
    </row>
    <row r="2805" spans="1:15" hidden="1" x14ac:dyDescent="0.25">
      <c r="A2805" s="90" t="s">
        <v>17619</v>
      </c>
      <c r="B2805" s="89" t="s">
        <v>15121</v>
      </c>
      <c r="C2805" s="90" t="s">
        <v>17620</v>
      </c>
      <c r="D2805" s="90" t="s">
        <v>17621</v>
      </c>
      <c r="E2805" s="90" t="s">
        <v>6079</v>
      </c>
      <c r="F2805" s="90" t="s">
        <v>7523</v>
      </c>
      <c r="G2805" s="90" t="s">
        <v>7523</v>
      </c>
      <c r="H2805" s="91" t="s">
        <v>7425</v>
      </c>
      <c r="I2805" s="91" t="str">
        <f>+IFERROR(VLOOKUP($H2805,'[2]NHÂN VIÊN'!$B:$C,2,0),"")</f>
        <v>Trần Cao Hoàng Tâm</v>
      </c>
      <c r="J2805" s="91" t="str">
        <f t="shared" si="47"/>
        <v>WI</v>
      </c>
      <c r="K2805" s="91" t="s">
        <v>625</v>
      </c>
      <c r="L2805" s="91" t="s">
        <v>15295</v>
      </c>
      <c r="M2805" s="91" t="str">
        <f>+IFERROR(VLOOKUP($K2805,'[2]NHÂN VIÊN'!$H:$I,2,0),"")</f>
        <v>Trương Quang Thanh</v>
      </c>
      <c r="N2805" s="92" t="s">
        <v>1837</v>
      </c>
      <c r="O2805" s="82"/>
    </row>
    <row r="2806" spans="1:15" hidden="1" x14ac:dyDescent="0.25">
      <c r="A2806" s="90" t="s">
        <v>17623</v>
      </c>
      <c r="B2806" s="89" t="s">
        <v>17622</v>
      </c>
      <c r="C2806" s="90" t="s">
        <v>17624</v>
      </c>
      <c r="D2806" s="90" t="s">
        <v>17625</v>
      </c>
      <c r="E2806" s="90" t="s">
        <v>6079</v>
      </c>
      <c r="F2806" s="90" t="s">
        <v>7435</v>
      </c>
      <c r="G2806" s="90" t="s">
        <v>7402</v>
      </c>
      <c r="H2806" s="91" t="s">
        <v>7436</v>
      </c>
      <c r="I2806" s="91" t="str">
        <f>+IFERROR(VLOOKUP($H2806,'[2]NHÂN VIÊN'!$B:$C,2,0),"")</f>
        <v>Nguyễn Quốc Thái</v>
      </c>
      <c r="J2806" s="91" t="str">
        <f t="shared" si="47"/>
        <v>WI</v>
      </c>
      <c r="K2806" s="91" t="s">
        <v>625</v>
      </c>
      <c r="L2806" s="91" t="s">
        <v>15426</v>
      </c>
      <c r="M2806" s="91" t="str">
        <f>+IFERROR(VLOOKUP($K2806,'[2]NHÂN VIÊN'!$H:$I,2,0),"")</f>
        <v>Trương Quang Thanh</v>
      </c>
      <c r="N2806" s="92" t="s">
        <v>1837</v>
      </c>
      <c r="O2806" s="82"/>
    </row>
    <row r="2807" spans="1:15" hidden="1" x14ac:dyDescent="0.25">
      <c r="A2807" s="90" t="s">
        <v>17627</v>
      </c>
      <c r="B2807" s="89" t="s">
        <v>17626</v>
      </c>
      <c r="C2807" s="90" t="s">
        <v>17628</v>
      </c>
      <c r="D2807" s="90" t="s">
        <v>17629</v>
      </c>
      <c r="E2807" s="90" t="s">
        <v>6079</v>
      </c>
      <c r="F2807" s="90" t="s">
        <v>7435</v>
      </c>
      <c r="G2807" s="90" t="s">
        <v>7402</v>
      </c>
      <c r="H2807" s="91" t="s">
        <v>7436</v>
      </c>
      <c r="I2807" s="91" t="str">
        <f>+IFERROR(VLOOKUP($H2807,'[2]NHÂN VIÊN'!$B:$C,2,0),"")</f>
        <v>Nguyễn Quốc Thái</v>
      </c>
      <c r="J2807" s="91" t="str">
        <f t="shared" si="47"/>
        <v>WI</v>
      </c>
      <c r="K2807" s="91" t="s">
        <v>625</v>
      </c>
      <c r="L2807" s="91" t="s">
        <v>15295</v>
      </c>
      <c r="M2807" s="91" t="str">
        <f>+IFERROR(VLOOKUP($K2807,'[2]NHÂN VIÊN'!$H:$I,2,0),"")</f>
        <v>Trương Quang Thanh</v>
      </c>
      <c r="N2807" s="92" t="s">
        <v>1837</v>
      </c>
      <c r="O2807" s="82"/>
    </row>
    <row r="2808" spans="1:15" hidden="1" x14ac:dyDescent="0.25">
      <c r="A2808" s="90" t="s">
        <v>7252</v>
      </c>
      <c r="B2808" s="89" t="s">
        <v>17630</v>
      </c>
      <c r="C2808" s="90" t="s">
        <v>17631</v>
      </c>
      <c r="D2808" s="90" t="s">
        <v>17632</v>
      </c>
      <c r="E2808" s="90" t="s">
        <v>6079</v>
      </c>
      <c r="F2808" s="90" t="s">
        <v>7925</v>
      </c>
      <c r="G2808" s="90" t="s">
        <v>7402</v>
      </c>
      <c r="H2808" s="91" t="s">
        <v>7418</v>
      </c>
      <c r="I2808" s="91" t="str">
        <f>+IFERROR(VLOOKUP($H2808,'[2]NHÂN VIÊN'!$B:$C,2,0),"")</f>
        <v>Trần Hạo Nhị</v>
      </c>
      <c r="J2808" s="91" t="str">
        <f t="shared" si="47"/>
        <v>WI</v>
      </c>
      <c r="K2808" s="91" t="s">
        <v>625</v>
      </c>
      <c r="L2808" s="91" t="s">
        <v>15426</v>
      </c>
      <c r="M2808" s="91" t="str">
        <f>+IFERROR(VLOOKUP($K2808,'[2]NHÂN VIÊN'!$H:$I,2,0),"")</f>
        <v>Trương Quang Thanh</v>
      </c>
      <c r="N2808" s="92" t="s">
        <v>1837</v>
      </c>
      <c r="O2808" s="82"/>
    </row>
    <row r="2809" spans="1:15" hidden="1" x14ac:dyDescent="0.25">
      <c r="A2809" s="90" t="s">
        <v>17634</v>
      </c>
      <c r="B2809" s="89" t="s">
        <v>17633</v>
      </c>
      <c r="C2809" s="90" t="s">
        <v>17635</v>
      </c>
      <c r="D2809" s="90" t="s">
        <v>17636</v>
      </c>
      <c r="E2809" s="90" t="s">
        <v>6079</v>
      </c>
      <c r="F2809" s="90" t="s">
        <v>7490</v>
      </c>
      <c r="G2809" s="90" t="s">
        <v>7402</v>
      </c>
      <c r="H2809" s="91" t="s">
        <v>7418</v>
      </c>
      <c r="I2809" s="91" t="str">
        <f>+IFERROR(VLOOKUP($H2809,'[2]NHÂN VIÊN'!$B:$C,2,0),"")</f>
        <v>Trần Hạo Nhị</v>
      </c>
      <c r="J2809" s="91" t="str">
        <f t="shared" si="47"/>
        <v>WI</v>
      </c>
      <c r="K2809" s="91" t="s">
        <v>625</v>
      </c>
      <c r="L2809" s="91" t="s">
        <v>15295</v>
      </c>
      <c r="M2809" s="91" t="str">
        <f>+IFERROR(VLOOKUP($K2809,'[2]NHÂN VIÊN'!$H:$I,2,0),"")</f>
        <v>Trương Quang Thanh</v>
      </c>
      <c r="N2809" s="92" t="s">
        <v>1837</v>
      </c>
      <c r="O2809" s="82"/>
    </row>
    <row r="2810" spans="1:15" hidden="1" x14ac:dyDescent="0.25">
      <c r="A2810" s="90" t="s">
        <v>17638</v>
      </c>
      <c r="B2810" s="89" t="s">
        <v>17637</v>
      </c>
      <c r="C2810" s="90" t="s">
        <v>17639</v>
      </c>
      <c r="D2810" s="90" t="s">
        <v>17640</v>
      </c>
      <c r="E2810" s="90" t="s">
        <v>6079</v>
      </c>
      <c r="F2810" s="90" t="s">
        <v>7499</v>
      </c>
      <c r="G2810" s="90" t="s">
        <v>7402</v>
      </c>
      <c r="H2810" s="91" t="s">
        <v>7436</v>
      </c>
      <c r="I2810" s="91" t="str">
        <f>+IFERROR(VLOOKUP($H2810,'[2]NHÂN VIÊN'!$B:$C,2,0),"")</f>
        <v>Nguyễn Quốc Thái</v>
      </c>
      <c r="J2810" s="91" t="str">
        <f t="shared" si="47"/>
        <v>WI</v>
      </c>
      <c r="K2810" s="91" t="s">
        <v>625</v>
      </c>
      <c r="L2810" s="91" t="s">
        <v>15275</v>
      </c>
      <c r="M2810" s="91" t="str">
        <f>+IFERROR(VLOOKUP($K2810,'[2]NHÂN VIÊN'!$H:$I,2,0),"")</f>
        <v>Trương Quang Thanh</v>
      </c>
      <c r="N2810" s="92" t="s">
        <v>1837</v>
      </c>
      <c r="O2810" s="82"/>
    </row>
    <row r="2811" spans="1:15" hidden="1" x14ac:dyDescent="0.25">
      <c r="A2811" s="90" t="s">
        <v>17642</v>
      </c>
      <c r="B2811" s="89" t="s">
        <v>17641</v>
      </c>
      <c r="C2811" s="90" t="s">
        <v>17643</v>
      </c>
      <c r="D2811" s="90" t="s">
        <v>17644</v>
      </c>
      <c r="E2811" s="90" t="s">
        <v>6079</v>
      </c>
      <c r="F2811" s="90" t="s">
        <v>7442</v>
      </c>
      <c r="G2811" s="90" t="s">
        <v>7402</v>
      </c>
      <c r="H2811" s="91" t="s">
        <v>7403</v>
      </c>
      <c r="I2811" s="91" t="str">
        <f>+IFERROR(VLOOKUP($H2811,'[2]NHÂN VIÊN'!$B:$C,2,0),"")</f>
        <v>Hứa Thị Ngọc Thơ</v>
      </c>
      <c r="J2811" s="91" t="str">
        <f t="shared" si="47"/>
        <v>WI</v>
      </c>
      <c r="K2811" s="91" t="s">
        <v>625</v>
      </c>
      <c r="L2811" s="91" t="s">
        <v>15295</v>
      </c>
      <c r="M2811" s="91" t="str">
        <f>+IFERROR(VLOOKUP($K2811,'[2]NHÂN VIÊN'!$H:$I,2,0),"")</f>
        <v>Trương Quang Thanh</v>
      </c>
      <c r="N2811" s="92" t="s">
        <v>1837</v>
      </c>
      <c r="O2811" s="82"/>
    </row>
    <row r="2812" spans="1:15" hidden="1" x14ac:dyDescent="0.25">
      <c r="A2812" s="90" t="s">
        <v>17646</v>
      </c>
      <c r="B2812" s="89" t="s">
        <v>17645</v>
      </c>
      <c r="C2812" s="90" t="s">
        <v>17647</v>
      </c>
      <c r="D2812" s="90" t="s">
        <v>17648</v>
      </c>
      <c r="E2812" s="90" t="s">
        <v>6079</v>
      </c>
      <c r="F2812" s="90" t="s">
        <v>7459</v>
      </c>
      <c r="G2812" s="90" t="s">
        <v>7402</v>
      </c>
      <c r="H2812" s="91" t="s">
        <v>7403</v>
      </c>
      <c r="I2812" s="91" t="str">
        <f>+IFERROR(VLOOKUP($H2812,'[2]NHÂN VIÊN'!$B:$C,2,0),"")</f>
        <v>Hứa Thị Ngọc Thơ</v>
      </c>
      <c r="J2812" s="91" t="str">
        <f t="shared" si="47"/>
        <v>WI</v>
      </c>
      <c r="K2812" s="91" t="s">
        <v>625</v>
      </c>
      <c r="L2812" s="91" t="s">
        <v>15275</v>
      </c>
      <c r="M2812" s="91" t="str">
        <f>+IFERROR(VLOOKUP($K2812,'[2]NHÂN VIÊN'!$H:$I,2,0),"")</f>
        <v>Trương Quang Thanh</v>
      </c>
      <c r="N2812" s="92" t="s">
        <v>1837</v>
      </c>
      <c r="O2812" s="82"/>
    </row>
    <row r="2813" spans="1:15" hidden="1" x14ac:dyDescent="0.25">
      <c r="A2813" s="90" t="s">
        <v>17650</v>
      </c>
      <c r="B2813" s="89" t="s">
        <v>17649</v>
      </c>
      <c r="C2813" s="90" t="s">
        <v>17651</v>
      </c>
      <c r="D2813" s="90" t="s">
        <v>17652</v>
      </c>
      <c r="E2813" s="90" t="s">
        <v>6079</v>
      </c>
      <c r="F2813" s="90" t="s">
        <v>7401</v>
      </c>
      <c r="G2813" s="90" t="s">
        <v>7402</v>
      </c>
      <c r="H2813" s="91" t="s">
        <v>7403</v>
      </c>
      <c r="I2813" s="91" t="str">
        <f>+IFERROR(VLOOKUP($H2813,'[2]NHÂN VIÊN'!$B:$C,2,0),"")</f>
        <v>Hứa Thị Ngọc Thơ</v>
      </c>
      <c r="J2813" s="91" t="str">
        <f t="shared" si="47"/>
        <v>WI</v>
      </c>
      <c r="K2813" s="91" t="s">
        <v>625</v>
      </c>
      <c r="L2813" s="91" t="s">
        <v>15295</v>
      </c>
      <c r="M2813" s="91" t="str">
        <f>+IFERROR(VLOOKUP($K2813,'[2]NHÂN VIÊN'!$H:$I,2,0),"")</f>
        <v>Trương Quang Thanh</v>
      </c>
      <c r="N2813" s="92" t="s">
        <v>1837</v>
      </c>
      <c r="O2813" s="82"/>
    </row>
    <row r="2814" spans="1:15" hidden="1" x14ac:dyDescent="0.25">
      <c r="A2814" s="90" t="s">
        <v>17654</v>
      </c>
      <c r="B2814" s="89" t="s">
        <v>17653</v>
      </c>
      <c r="C2814" s="90" t="s">
        <v>17655</v>
      </c>
      <c r="D2814" s="90" t="s">
        <v>17656</v>
      </c>
      <c r="E2814" s="90" t="s">
        <v>6079</v>
      </c>
      <c r="F2814" s="90" t="s">
        <v>7490</v>
      </c>
      <c r="G2814" s="90" t="s">
        <v>7402</v>
      </c>
      <c r="H2814" s="91" t="s">
        <v>7418</v>
      </c>
      <c r="I2814" s="91" t="str">
        <f>+IFERROR(VLOOKUP($H2814,'[2]NHÂN VIÊN'!$B:$C,2,0),"")</f>
        <v>Trần Hạo Nhị</v>
      </c>
      <c r="J2814" s="91" t="str">
        <f t="shared" si="47"/>
        <v>WI</v>
      </c>
      <c r="K2814" s="91" t="s">
        <v>625</v>
      </c>
      <c r="L2814" s="91" t="s">
        <v>15275</v>
      </c>
      <c r="M2814" s="91" t="str">
        <f>+IFERROR(VLOOKUP($K2814,'[2]NHÂN VIÊN'!$H:$I,2,0),"")</f>
        <v>Trương Quang Thanh</v>
      </c>
      <c r="N2814" s="92" t="s">
        <v>1837</v>
      </c>
      <c r="O2814" s="82"/>
    </row>
    <row r="2815" spans="1:15" hidden="1" x14ac:dyDescent="0.25">
      <c r="A2815" s="90" t="s">
        <v>17657</v>
      </c>
      <c r="B2815" s="89" t="s">
        <v>15124</v>
      </c>
      <c r="C2815" s="90" t="s">
        <v>17658</v>
      </c>
      <c r="D2815" s="90" t="s">
        <v>17659</v>
      </c>
      <c r="E2815" s="90" t="s">
        <v>6079</v>
      </c>
      <c r="F2815" s="90" t="s">
        <v>7424</v>
      </c>
      <c r="G2815" s="90" t="s">
        <v>7424</v>
      </c>
      <c r="H2815" s="91" t="s">
        <v>7425</v>
      </c>
      <c r="I2815" s="91" t="str">
        <f>+IFERROR(VLOOKUP($H2815,'[2]NHÂN VIÊN'!$B:$C,2,0),"")</f>
        <v>Trần Cao Hoàng Tâm</v>
      </c>
      <c r="J2815" s="91" t="str">
        <f t="shared" si="47"/>
        <v>WI</v>
      </c>
      <c r="K2815" s="91" t="s">
        <v>625</v>
      </c>
      <c r="L2815" s="91" t="s">
        <v>15426</v>
      </c>
      <c r="M2815" s="91" t="str">
        <f>+IFERROR(VLOOKUP($K2815,'[2]NHÂN VIÊN'!$H:$I,2,0),"")</f>
        <v>Trương Quang Thanh</v>
      </c>
      <c r="N2815" s="92" t="s">
        <v>1837</v>
      </c>
      <c r="O2815" s="82"/>
    </row>
    <row r="2816" spans="1:15" hidden="1" x14ac:dyDescent="0.25">
      <c r="A2816" s="90" t="s">
        <v>17661</v>
      </c>
      <c r="B2816" s="89" t="s">
        <v>17660</v>
      </c>
      <c r="C2816" s="90" t="s">
        <v>17662</v>
      </c>
      <c r="D2816" s="90" t="s">
        <v>17663</v>
      </c>
      <c r="E2816" s="90" t="s">
        <v>6079</v>
      </c>
      <c r="F2816" s="90" t="s">
        <v>7527</v>
      </c>
      <c r="G2816" s="90" t="s">
        <v>7402</v>
      </c>
      <c r="H2816" s="91" t="s">
        <v>7411</v>
      </c>
      <c r="I2816" s="91" t="str">
        <f>+IFERROR(VLOOKUP($H2816,'[2]NHÂN VIÊN'!$B:$C,2,0),"")</f>
        <v>Nguyễn Văn Vinh</v>
      </c>
      <c r="J2816" s="91" t="str">
        <f t="shared" si="47"/>
        <v>WI</v>
      </c>
      <c r="K2816" s="91" t="s">
        <v>625</v>
      </c>
      <c r="L2816" s="91" t="s">
        <v>15275</v>
      </c>
      <c r="M2816" s="91" t="str">
        <f>+IFERROR(VLOOKUP($K2816,'[2]NHÂN VIÊN'!$H:$I,2,0),"")</f>
        <v>Trương Quang Thanh</v>
      </c>
      <c r="N2816" s="92" t="s">
        <v>1837</v>
      </c>
      <c r="O2816" s="82"/>
    </row>
    <row r="2817" spans="1:15" hidden="1" x14ac:dyDescent="0.25">
      <c r="A2817" s="90" t="s">
        <v>17665</v>
      </c>
      <c r="B2817" s="89" t="s">
        <v>17664</v>
      </c>
      <c r="C2817" s="90" t="s">
        <v>17666</v>
      </c>
      <c r="D2817" s="90" t="s">
        <v>17667</v>
      </c>
      <c r="E2817" s="90" t="s">
        <v>6079</v>
      </c>
      <c r="F2817" s="90" t="s">
        <v>7442</v>
      </c>
      <c r="G2817" s="90" t="s">
        <v>7402</v>
      </c>
      <c r="H2817" s="91" t="s">
        <v>7403</v>
      </c>
      <c r="I2817" s="91" t="str">
        <f>+IFERROR(VLOOKUP($H2817,'[2]NHÂN VIÊN'!$B:$C,2,0),"")</f>
        <v>Hứa Thị Ngọc Thơ</v>
      </c>
      <c r="J2817" s="91" t="str">
        <f t="shared" si="47"/>
        <v>WI</v>
      </c>
      <c r="K2817" s="91" t="s">
        <v>625</v>
      </c>
      <c r="L2817" s="91" t="s">
        <v>15275</v>
      </c>
      <c r="M2817" s="91" t="str">
        <f>+IFERROR(VLOOKUP($K2817,'[2]NHÂN VIÊN'!$H:$I,2,0),"")</f>
        <v>Trương Quang Thanh</v>
      </c>
      <c r="N2817" s="92" t="s">
        <v>1837</v>
      </c>
      <c r="O2817" s="82"/>
    </row>
    <row r="2818" spans="1:15" hidden="1" x14ac:dyDescent="0.25">
      <c r="A2818" s="90" t="s">
        <v>17669</v>
      </c>
      <c r="B2818" s="89" t="s">
        <v>17668</v>
      </c>
      <c r="C2818" s="90" t="s">
        <v>17670</v>
      </c>
      <c r="D2818" s="90" t="s">
        <v>17671</v>
      </c>
      <c r="E2818" s="90" t="s">
        <v>6079</v>
      </c>
      <c r="F2818" s="90" t="s">
        <v>7485</v>
      </c>
      <c r="G2818" s="90" t="s">
        <v>7402</v>
      </c>
      <c r="H2818" s="91" t="s">
        <v>7411</v>
      </c>
      <c r="I2818" s="91" t="str">
        <f>+IFERROR(VLOOKUP($H2818,'[2]NHÂN VIÊN'!$B:$C,2,0),"")</f>
        <v>Nguyễn Văn Vinh</v>
      </c>
      <c r="J2818" s="91" t="str">
        <f t="shared" si="47"/>
        <v>WI</v>
      </c>
      <c r="K2818" s="91" t="s">
        <v>625</v>
      </c>
      <c r="L2818" s="91" t="s">
        <v>15295</v>
      </c>
      <c r="M2818" s="91" t="str">
        <f>+IFERROR(VLOOKUP($K2818,'[2]NHÂN VIÊN'!$H:$I,2,0),"")</f>
        <v>Trương Quang Thanh</v>
      </c>
      <c r="N2818" s="92" t="s">
        <v>1837</v>
      </c>
      <c r="O2818" s="82"/>
    </row>
    <row r="2819" spans="1:15" hidden="1" x14ac:dyDescent="0.25">
      <c r="A2819" s="90" t="s">
        <v>17673</v>
      </c>
      <c r="B2819" s="89" t="s">
        <v>17672</v>
      </c>
      <c r="C2819" s="90" t="s">
        <v>17674</v>
      </c>
      <c r="D2819" s="90" t="s">
        <v>17675</v>
      </c>
      <c r="E2819" s="90" t="s">
        <v>6079</v>
      </c>
      <c r="F2819" s="90" t="s">
        <v>7499</v>
      </c>
      <c r="G2819" s="90" t="s">
        <v>7402</v>
      </c>
      <c r="H2819" s="91" t="s">
        <v>7436</v>
      </c>
      <c r="I2819" s="91" t="str">
        <f>+IFERROR(VLOOKUP($H2819,'[2]NHÂN VIÊN'!$B:$C,2,0),"")</f>
        <v>Nguyễn Quốc Thái</v>
      </c>
      <c r="J2819" s="91" t="str">
        <f t="shared" si="47"/>
        <v>WI</v>
      </c>
      <c r="K2819" s="91" t="s">
        <v>625</v>
      </c>
      <c r="L2819" s="91" t="s">
        <v>15295</v>
      </c>
      <c r="M2819" s="91" t="str">
        <f>+IFERROR(VLOOKUP($K2819,'[2]NHÂN VIÊN'!$H:$I,2,0),"")</f>
        <v>Trương Quang Thanh</v>
      </c>
      <c r="N2819" s="92" t="s">
        <v>1837</v>
      </c>
      <c r="O2819" s="82"/>
    </row>
    <row r="2820" spans="1:15" hidden="1" x14ac:dyDescent="0.25">
      <c r="A2820" s="90" t="s">
        <v>17676</v>
      </c>
      <c r="B2820" s="89" t="s">
        <v>15124</v>
      </c>
      <c r="C2820" s="90" t="s">
        <v>17677</v>
      </c>
      <c r="D2820" s="90" t="s">
        <v>17678</v>
      </c>
      <c r="E2820" s="90" t="s">
        <v>6079</v>
      </c>
      <c r="F2820" s="90" t="s">
        <v>7424</v>
      </c>
      <c r="G2820" s="90" t="s">
        <v>7424</v>
      </c>
      <c r="H2820" s="91" t="s">
        <v>7425</v>
      </c>
      <c r="I2820" s="91" t="str">
        <f>+IFERROR(VLOOKUP($H2820,'[2]NHÂN VIÊN'!$B:$C,2,0),"")</f>
        <v>Trần Cao Hoàng Tâm</v>
      </c>
      <c r="J2820" s="91" t="str">
        <f t="shared" si="47"/>
        <v>WI</v>
      </c>
      <c r="K2820" s="91" t="s">
        <v>625</v>
      </c>
      <c r="L2820" s="91" t="s">
        <v>15275</v>
      </c>
      <c r="M2820" s="91" t="str">
        <f>+IFERROR(VLOOKUP($K2820,'[2]NHÂN VIÊN'!$H:$I,2,0),"")</f>
        <v>Trương Quang Thanh</v>
      </c>
      <c r="N2820" s="92" t="s">
        <v>1837</v>
      </c>
      <c r="O2820" s="82"/>
    </row>
    <row r="2821" spans="1:15" hidden="1" x14ac:dyDescent="0.25">
      <c r="A2821" s="90" t="s">
        <v>17680</v>
      </c>
      <c r="B2821" s="89" t="s">
        <v>17679</v>
      </c>
      <c r="C2821" s="90" t="s">
        <v>17681</v>
      </c>
      <c r="D2821" s="90" t="s">
        <v>17682</v>
      </c>
      <c r="E2821" s="90" t="s">
        <v>6079</v>
      </c>
      <c r="F2821" s="90" t="s">
        <v>7925</v>
      </c>
      <c r="G2821" s="90" t="s">
        <v>7402</v>
      </c>
      <c r="H2821" s="91" t="s">
        <v>7418</v>
      </c>
      <c r="I2821" s="91" t="str">
        <f>+IFERROR(VLOOKUP($H2821,'[2]NHÂN VIÊN'!$B:$C,2,0),"")</f>
        <v>Trần Hạo Nhị</v>
      </c>
      <c r="J2821" s="91" t="str">
        <f t="shared" si="47"/>
        <v>WI</v>
      </c>
      <c r="K2821" s="91" t="s">
        <v>625</v>
      </c>
      <c r="L2821" s="91" t="s">
        <v>15426</v>
      </c>
      <c r="M2821" s="91" t="str">
        <f>+IFERROR(VLOOKUP($K2821,'[2]NHÂN VIÊN'!$H:$I,2,0),"")</f>
        <v>Trương Quang Thanh</v>
      </c>
      <c r="N2821" s="92" t="s">
        <v>1837</v>
      </c>
      <c r="O2821" s="82"/>
    </row>
    <row r="2822" spans="1:15" hidden="1" x14ac:dyDescent="0.25">
      <c r="A2822" s="90" t="s">
        <v>17683</v>
      </c>
      <c r="B2822" s="89" t="s">
        <v>15121</v>
      </c>
      <c r="C2822" s="90" t="s">
        <v>17684</v>
      </c>
      <c r="D2822" s="90" t="s">
        <v>17685</v>
      </c>
      <c r="E2822" s="90" t="s">
        <v>6079</v>
      </c>
      <c r="F2822" s="90" t="s">
        <v>7523</v>
      </c>
      <c r="G2822" s="90" t="s">
        <v>7523</v>
      </c>
      <c r="H2822" s="91" t="s">
        <v>7425</v>
      </c>
      <c r="I2822" s="91" t="str">
        <f>+IFERROR(VLOOKUP($H2822,'[2]NHÂN VIÊN'!$B:$C,2,0),"")</f>
        <v>Trần Cao Hoàng Tâm</v>
      </c>
      <c r="J2822" s="91" t="str">
        <f t="shared" si="47"/>
        <v>WI</v>
      </c>
      <c r="K2822" s="91" t="s">
        <v>625</v>
      </c>
      <c r="L2822" s="91" t="s">
        <v>15426</v>
      </c>
      <c r="M2822" s="91" t="str">
        <f>+IFERROR(VLOOKUP($K2822,'[2]NHÂN VIÊN'!$H:$I,2,0),"")</f>
        <v>Trương Quang Thanh</v>
      </c>
      <c r="N2822" s="92" t="s">
        <v>1837</v>
      </c>
      <c r="O2822" s="82"/>
    </row>
    <row r="2823" spans="1:15" hidden="1" x14ac:dyDescent="0.25">
      <c r="A2823" s="90" t="s">
        <v>17686</v>
      </c>
      <c r="B2823" s="89" t="s">
        <v>15124</v>
      </c>
      <c r="C2823" s="90" t="s">
        <v>17687</v>
      </c>
      <c r="D2823" s="90" t="s">
        <v>17688</v>
      </c>
      <c r="E2823" s="90" t="s">
        <v>6079</v>
      </c>
      <c r="F2823" s="90" t="s">
        <v>7424</v>
      </c>
      <c r="G2823" s="90" t="s">
        <v>7424</v>
      </c>
      <c r="H2823" s="91" t="s">
        <v>7425</v>
      </c>
      <c r="I2823" s="91" t="str">
        <f>+IFERROR(VLOOKUP($H2823,'[2]NHÂN VIÊN'!$B:$C,2,0),"")</f>
        <v>Trần Cao Hoàng Tâm</v>
      </c>
      <c r="J2823" s="91" t="str">
        <f t="shared" si="47"/>
        <v>WI</v>
      </c>
      <c r="K2823" s="91" t="s">
        <v>625</v>
      </c>
      <c r="L2823" s="91" t="s">
        <v>15426</v>
      </c>
      <c r="M2823" s="91" t="str">
        <f>+IFERROR(VLOOKUP($K2823,'[2]NHÂN VIÊN'!$H:$I,2,0),"")</f>
        <v>Trương Quang Thanh</v>
      </c>
      <c r="N2823" s="92" t="s">
        <v>1837</v>
      </c>
      <c r="O2823" s="82"/>
    </row>
    <row r="2824" spans="1:15" hidden="1" x14ac:dyDescent="0.25">
      <c r="A2824" s="90" t="s">
        <v>17690</v>
      </c>
      <c r="B2824" s="89" t="s">
        <v>17689</v>
      </c>
      <c r="C2824" s="90" t="s">
        <v>17691</v>
      </c>
      <c r="D2824" s="90" t="s">
        <v>17692</v>
      </c>
      <c r="E2824" s="90" t="s">
        <v>6079</v>
      </c>
      <c r="F2824" s="90" t="s">
        <v>7513</v>
      </c>
      <c r="G2824" s="90" t="s">
        <v>7402</v>
      </c>
      <c r="H2824" s="91" t="s">
        <v>7418</v>
      </c>
      <c r="I2824" s="91" t="str">
        <f>+IFERROR(VLOOKUP($H2824,'[2]NHÂN VIÊN'!$B:$C,2,0),"")</f>
        <v>Trần Hạo Nhị</v>
      </c>
      <c r="J2824" s="91" t="str">
        <f t="shared" si="47"/>
        <v>WI</v>
      </c>
      <c r="K2824" s="91" t="s">
        <v>625</v>
      </c>
      <c r="L2824" s="91" t="s">
        <v>15295</v>
      </c>
      <c r="M2824" s="91" t="str">
        <f>+IFERROR(VLOOKUP($K2824,'[2]NHÂN VIÊN'!$H:$I,2,0),"")</f>
        <v>Trương Quang Thanh</v>
      </c>
      <c r="N2824" s="92" t="s">
        <v>1837</v>
      </c>
      <c r="O2824" s="82"/>
    </row>
    <row r="2825" spans="1:15" hidden="1" x14ac:dyDescent="0.25">
      <c r="A2825" s="90" t="s">
        <v>17693</v>
      </c>
      <c r="B2825" s="89" t="s">
        <v>15121</v>
      </c>
      <c r="C2825" s="90" t="s">
        <v>17694</v>
      </c>
      <c r="D2825" s="90" t="s">
        <v>17695</v>
      </c>
      <c r="E2825" s="90" t="s">
        <v>6079</v>
      </c>
      <c r="F2825" s="90" t="s">
        <v>7523</v>
      </c>
      <c r="G2825" s="90" t="s">
        <v>7523</v>
      </c>
      <c r="H2825" s="91" t="s">
        <v>7425</v>
      </c>
      <c r="I2825" s="91" t="str">
        <f>+IFERROR(VLOOKUP($H2825,'[2]NHÂN VIÊN'!$B:$C,2,0),"")</f>
        <v>Trần Cao Hoàng Tâm</v>
      </c>
      <c r="J2825" s="91" t="str">
        <f t="shared" si="47"/>
        <v>WI</v>
      </c>
      <c r="K2825" s="91" t="s">
        <v>625</v>
      </c>
      <c r="L2825" s="91" t="s">
        <v>15295</v>
      </c>
      <c r="M2825" s="91" t="str">
        <f>+IFERROR(VLOOKUP($K2825,'[2]NHÂN VIÊN'!$H:$I,2,0),"")</f>
        <v>Trương Quang Thanh</v>
      </c>
      <c r="N2825" s="92" t="s">
        <v>1837</v>
      </c>
      <c r="O2825" s="82"/>
    </row>
    <row r="2826" spans="1:15" hidden="1" x14ac:dyDescent="0.25">
      <c r="A2826" s="90" t="s">
        <v>17697</v>
      </c>
      <c r="B2826" s="89" t="s">
        <v>17696</v>
      </c>
      <c r="C2826" s="90" t="s">
        <v>17698</v>
      </c>
      <c r="D2826" s="90" t="s">
        <v>17699</v>
      </c>
      <c r="E2826" s="90" t="s">
        <v>6079</v>
      </c>
      <c r="F2826" s="90" t="s">
        <v>7925</v>
      </c>
      <c r="G2826" s="90" t="s">
        <v>7402</v>
      </c>
      <c r="H2826" s="91" t="s">
        <v>7418</v>
      </c>
      <c r="I2826" s="91" t="str">
        <f>+IFERROR(VLOOKUP($H2826,'[2]NHÂN VIÊN'!$B:$C,2,0),"")</f>
        <v>Trần Hạo Nhị</v>
      </c>
      <c r="J2826" s="91" t="str">
        <f t="shared" si="47"/>
        <v>WI</v>
      </c>
      <c r="K2826" s="91" t="s">
        <v>625</v>
      </c>
      <c r="L2826" s="91" t="s">
        <v>15426</v>
      </c>
      <c r="M2826" s="91" t="str">
        <f>+IFERROR(VLOOKUP($K2826,'[2]NHÂN VIÊN'!$H:$I,2,0),"")</f>
        <v>Trương Quang Thanh</v>
      </c>
      <c r="N2826" s="92" t="s">
        <v>1837</v>
      </c>
      <c r="O2826" s="82"/>
    </row>
    <row r="2827" spans="1:15" hidden="1" x14ac:dyDescent="0.25">
      <c r="A2827" s="90" t="s">
        <v>17700</v>
      </c>
      <c r="B2827" s="89" t="s">
        <v>15121</v>
      </c>
      <c r="C2827" s="90" t="s">
        <v>17701</v>
      </c>
      <c r="D2827" s="90" t="s">
        <v>17702</v>
      </c>
      <c r="E2827" s="90" t="s">
        <v>6079</v>
      </c>
      <c r="F2827" s="90" t="s">
        <v>7523</v>
      </c>
      <c r="G2827" s="90" t="s">
        <v>7523</v>
      </c>
      <c r="H2827" s="91" t="s">
        <v>7425</v>
      </c>
      <c r="I2827" s="91" t="str">
        <f>+IFERROR(VLOOKUP($H2827,'[2]NHÂN VIÊN'!$B:$C,2,0),"")</f>
        <v>Trần Cao Hoàng Tâm</v>
      </c>
      <c r="J2827" s="91" t="str">
        <f t="shared" si="47"/>
        <v>WI</v>
      </c>
      <c r="K2827" s="91" t="s">
        <v>625</v>
      </c>
      <c r="L2827" s="91" t="s">
        <v>15426</v>
      </c>
      <c r="M2827" s="91" t="str">
        <f>+IFERROR(VLOOKUP($K2827,'[2]NHÂN VIÊN'!$H:$I,2,0),"")</f>
        <v>Trương Quang Thanh</v>
      </c>
      <c r="N2827" s="92" t="s">
        <v>1837</v>
      </c>
      <c r="O2827" s="82"/>
    </row>
    <row r="2828" spans="1:15" hidden="1" x14ac:dyDescent="0.25">
      <c r="A2828" s="90" t="s">
        <v>17704</v>
      </c>
      <c r="B2828" s="89" t="s">
        <v>17703</v>
      </c>
      <c r="C2828" s="90" t="s">
        <v>17705</v>
      </c>
      <c r="D2828" s="90" t="s">
        <v>17706</v>
      </c>
      <c r="E2828" s="90" t="s">
        <v>6079</v>
      </c>
      <c r="F2828" s="90" t="s">
        <v>7925</v>
      </c>
      <c r="G2828" s="90" t="s">
        <v>7402</v>
      </c>
      <c r="H2828" s="91" t="s">
        <v>7418</v>
      </c>
      <c r="I2828" s="91" t="str">
        <f>+IFERROR(VLOOKUP($H2828,'[2]NHÂN VIÊN'!$B:$C,2,0),"")</f>
        <v>Trần Hạo Nhị</v>
      </c>
      <c r="J2828" s="91" t="str">
        <f t="shared" si="47"/>
        <v>WI</v>
      </c>
      <c r="K2828" s="91" t="s">
        <v>625</v>
      </c>
      <c r="L2828" s="91" t="s">
        <v>15426</v>
      </c>
      <c r="M2828" s="91" t="str">
        <f>+IFERROR(VLOOKUP($K2828,'[2]NHÂN VIÊN'!$H:$I,2,0),"")</f>
        <v>Trương Quang Thanh</v>
      </c>
      <c r="N2828" s="92" t="s">
        <v>1837</v>
      </c>
      <c r="O2828" s="82"/>
    </row>
    <row r="2829" spans="1:15" hidden="1" x14ac:dyDescent="0.25">
      <c r="A2829" s="90" t="s">
        <v>17708</v>
      </c>
      <c r="B2829" s="89" t="s">
        <v>17707</v>
      </c>
      <c r="C2829" s="90" t="s">
        <v>17709</v>
      </c>
      <c r="D2829" s="90" t="s">
        <v>17710</v>
      </c>
      <c r="E2829" s="90" t="s">
        <v>6079</v>
      </c>
      <c r="F2829" s="90" t="s">
        <v>7401</v>
      </c>
      <c r="G2829" s="90" t="s">
        <v>7402</v>
      </c>
      <c r="H2829" s="91" t="s">
        <v>7403</v>
      </c>
      <c r="I2829" s="91" t="str">
        <f>+IFERROR(VLOOKUP($H2829,'[2]NHÂN VIÊN'!$B:$C,2,0),"")</f>
        <v>Hứa Thị Ngọc Thơ</v>
      </c>
      <c r="J2829" s="91" t="str">
        <f t="shared" ref="J2829:J2892" si="48">+LEFT($B2829,2)</f>
        <v>WI</v>
      </c>
      <c r="K2829" s="91" t="s">
        <v>625</v>
      </c>
      <c r="L2829" s="91" t="s">
        <v>15295</v>
      </c>
      <c r="M2829" s="91" t="str">
        <f>+IFERROR(VLOOKUP($K2829,'[2]NHÂN VIÊN'!$H:$I,2,0),"")</f>
        <v>Trương Quang Thanh</v>
      </c>
      <c r="N2829" s="92" t="s">
        <v>1837</v>
      </c>
      <c r="O2829" s="82"/>
    </row>
    <row r="2830" spans="1:15" hidden="1" x14ac:dyDescent="0.25">
      <c r="A2830" s="90" t="s">
        <v>17712</v>
      </c>
      <c r="B2830" s="89" t="s">
        <v>17711</v>
      </c>
      <c r="C2830" s="90" t="s">
        <v>17713</v>
      </c>
      <c r="D2830" s="90" t="s">
        <v>17714</v>
      </c>
      <c r="E2830" s="90" t="s">
        <v>6079</v>
      </c>
      <c r="F2830" s="90" t="s">
        <v>7499</v>
      </c>
      <c r="G2830" s="90" t="s">
        <v>7402</v>
      </c>
      <c r="H2830" s="91" t="s">
        <v>7436</v>
      </c>
      <c r="I2830" s="91" t="str">
        <f>+IFERROR(VLOOKUP($H2830,'[2]NHÂN VIÊN'!$B:$C,2,0),"")</f>
        <v>Nguyễn Quốc Thái</v>
      </c>
      <c r="J2830" s="91" t="str">
        <f t="shared" si="48"/>
        <v>WI</v>
      </c>
      <c r="K2830" s="91" t="s">
        <v>625</v>
      </c>
      <c r="L2830" s="91" t="s">
        <v>15295</v>
      </c>
      <c r="M2830" s="91" t="str">
        <f>+IFERROR(VLOOKUP($K2830,'[2]NHÂN VIÊN'!$H:$I,2,0),"")</f>
        <v>Trương Quang Thanh</v>
      </c>
      <c r="N2830" s="92" t="s">
        <v>1837</v>
      </c>
      <c r="O2830" s="82"/>
    </row>
    <row r="2831" spans="1:15" hidden="1" x14ac:dyDescent="0.25">
      <c r="A2831" s="90" t="s">
        <v>17716</v>
      </c>
      <c r="B2831" s="89" t="s">
        <v>17715</v>
      </c>
      <c r="C2831" s="90" t="s">
        <v>17717</v>
      </c>
      <c r="D2831" s="90" t="s">
        <v>17718</v>
      </c>
      <c r="E2831" s="90" t="s">
        <v>6079</v>
      </c>
      <c r="F2831" s="90" t="s">
        <v>7499</v>
      </c>
      <c r="G2831" s="90" t="s">
        <v>7402</v>
      </c>
      <c r="H2831" s="91" t="s">
        <v>7436</v>
      </c>
      <c r="I2831" s="91" t="str">
        <f>+IFERROR(VLOOKUP($H2831,'[2]NHÂN VIÊN'!$B:$C,2,0),"")</f>
        <v>Nguyễn Quốc Thái</v>
      </c>
      <c r="J2831" s="91" t="str">
        <f t="shared" si="48"/>
        <v>WI</v>
      </c>
      <c r="K2831" s="91" t="s">
        <v>625</v>
      </c>
      <c r="L2831" s="91" t="s">
        <v>15275</v>
      </c>
      <c r="M2831" s="91" t="str">
        <f>+IFERROR(VLOOKUP($K2831,'[2]NHÂN VIÊN'!$H:$I,2,0),"")</f>
        <v>Trương Quang Thanh</v>
      </c>
      <c r="N2831" s="92" t="s">
        <v>1837</v>
      </c>
      <c r="O2831" s="82"/>
    </row>
    <row r="2832" spans="1:15" hidden="1" x14ac:dyDescent="0.25">
      <c r="A2832" s="90" t="s">
        <v>17720</v>
      </c>
      <c r="B2832" s="89" t="s">
        <v>17719</v>
      </c>
      <c r="C2832" s="90" t="s">
        <v>17721</v>
      </c>
      <c r="D2832" s="90" t="s">
        <v>17722</v>
      </c>
      <c r="E2832" s="90" t="s">
        <v>6079</v>
      </c>
      <c r="F2832" s="90" t="s">
        <v>7442</v>
      </c>
      <c r="G2832" s="90" t="s">
        <v>7402</v>
      </c>
      <c r="H2832" s="91" t="s">
        <v>7403</v>
      </c>
      <c r="I2832" s="91" t="str">
        <f>+IFERROR(VLOOKUP($H2832,'[2]NHÂN VIÊN'!$B:$C,2,0),"")</f>
        <v>Hứa Thị Ngọc Thơ</v>
      </c>
      <c r="J2832" s="91" t="str">
        <f t="shared" si="48"/>
        <v>WI</v>
      </c>
      <c r="K2832" s="91" t="s">
        <v>625</v>
      </c>
      <c r="L2832" s="91" t="s">
        <v>15275</v>
      </c>
      <c r="M2832" s="91" t="str">
        <f>+IFERROR(VLOOKUP($K2832,'[2]NHÂN VIÊN'!$H:$I,2,0),"")</f>
        <v>Trương Quang Thanh</v>
      </c>
      <c r="N2832" s="92" t="s">
        <v>1837</v>
      </c>
      <c r="O2832" s="82"/>
    </row>
    <row r="2833" spans="1:15" hidden="1" x14ac:dyDescent="0.25">
      <c r="A2833" s="90" t="s">
        <v>17723</v>
      </c>
      <c r="B2833" s="89" t="s">
        <v>15121</v>
      </c>
      <c r="C2833" s="90" t="s">
        <v>17724</v>
      </c>
      <c r="D2833" s="90" t="s">
        <v>17725</v>
      </c>
      <c r="E2833" s="90" t="s">
        <v>6079</v>
      </c>
      <c r="F2833" s="90" t="s">
        <v>7523</v>
      </c>
      <c r="G2833" s="90" t="s">
        <v>7523</v>
      </c>
      <c r="H2833" s="91" t="s">
        <v>7425</v>
      </c>
      <c r="I2833" s="91" t="str">
        <f>+IFERROR(VLOOKUP($H2833,'[2]NHÂN VIÊN'!$B:$C,2,0),"")</f>
        <v>Trần Cao Hoàng Tâm</v>
      </c>
      <c r="J2833" s="91" t="str">
        <f t="shared" si="48"/>
        <v>WI</v>
      </c>
      <c r="K2833" s="91" t="s">
        <v>625</v>
      </c>
      <c r="L2833" s="91" t="s">
        <v>15426</v>
      </c>
      <c r="M2833" s="91" t="str">
        <f>+IFERROR(VLOOKUP($K2833,'[2]NHÂN VIÊN'!$H:$I,2,0),"")</f>
        <v>Trương Quang Thanh</v>
      </c>
      <c r="N2833" s="92" t="s">
        <v>1837</v>
      </c>
      <c r="O2833" s="82"/>
    </row>
    <row r="2834" spans="1:15" hidden="1" x14ac:dyDescent="0.25">
      <c r="A2834" s="90" t="s">
        <v>17726</v>
      </c>
      <c r="B2834" s="89" t="s">
        <v>15121</v>
      </c>
      <c r="C2834" s="90" t="s">
        <v>17727</v>
      </c>
      <c r="D2834" s="90" t="s">
        <v>17728</v>
      </c>
      <c r="E2834" s="90" t="s">
        <v>6079</v>
      </c>
      <c r="F2834" s="90" t="s">
        <v>7523</v>
      </c>
      <c r="G2834" s="90" t="s">
        <v>7523</v>
      </c>
      <c r="H2834" s="91" t="s">
        <v>7425</v>
      </c>
      <c r="I2834" s="91" t="str">
        <f>+IFERROR(VLOOKUP($H2834,'[2]NHÂN VIÊN'!$B:$C,2,0),"")</f>
        <v>Trần Cao Hoàng Tâm</v>
      </c>
      <c r="J2834" s="91" t="str">
        <f t="shared" si="48"/>
        <v>WI</v>
      </c>
      <c r="K2834" s="91" t="s">
        <v>625</v>
      </c>
      <c r="L2834" s="91" t="s">
        <v>15295</v>
      </c>
      <c r="M2834" s="91" t="str">
        <f>+IFERROR(VLOOKUP($K2834,'[2]NHÂN VIÊN'!$H:$I,2,0),"")</f>
        <v>Trương Quang Thanh</v>
      </c>
      <c r="N2834" s="92" t="s">
        <v>1837</v>
      </c>
      <c r="O2834" s="82"/>
    </row>
    <row r="2835" spans="1:15" hidden="1" x14ac:dyDescent="0.25">
      <c r="A2835" s="90" t="s">
        <v>17729</v>
      </c>
      <c r="B2835" s="89" t="s">
        <v>15124</v>
      </c>
      <c r="C2835" s="90" t="s">
        <v>17730</v>
      </c>
      <c r="D2835" s="90" t="s">
        <v>17731</v>
      </c>
      <c r="E2835" s="90" t="s">
        <v>6079</v>
      </c>
      <c r="F2835" s="90" t="s">
        <v>7424</v>
      </c>
      <c r="G2835" s="90" t="s">
        <v>7424</v>
      </c>
      <c r="H2835" s="91" t="s">
        <v>7425</v>
      </c>
      <c r="I2835" s="91" t="str">
        <f>+IFERROR(VLOOKUP($H2835,'[2]NHÂN VIÊN'!$B:$C,2,0),"")</f>
        <v>Trần Cao Hoàng Tâm</v>
      </c>
      <c r="J2835" s="91" t="str">
        <f t="shared" si="48"/>
        <v>WI</v>
      </c>
      <c r="K2835" s="91" t="s">
        <v>625</v>
      </c>
      <c r="L2835" s="91" t="s">
        <v>15426</v>
      </c>
      <c r="M2835" s="91" t="str">
        <f>+IFERROR(VLOOKUP($K2835,'[2]NHÂN VIÊN'!$H:$I,2,0),"")</f>
        <v>Trương Quang Thanh</v>
      </c>
      <c r="N2835" s="92" t="s">
        <v>1837</v>
      </c>
      <c r="O2835" s="82"/>
    </row>
    <row r="2836" spans="1:15" hidden="1" x14ac:dyDescent="0.25">
      <c r="A2836" s="90" t="s">
        <v>17733</v>
      </c>
      <c r="B2836" s="89" t="s">
        <v>17732</v>
      </c>
      <c r="C2836" s="90" t="s">
        <v>17734</v>
      </c>
      <c r="D2836" s="90" t="s">
        <v>17735</v>
      </c>
      <c r="E2836" s="90" t="s">
        <v>6079</v>
      </c>
      <c r="F2836" s="90" t="s">
        <v>7527</v>
      </c>
      <c r="G2836" s="90" t="s">
        <v>7402</v>
      </c>
      <c r="H2836" s="91" t="s">
        <v>7411</v>
      </c>
      <c r="I2836" s="91" t="str">
        <f>+IFERROR(VLOOKUP($H2836,'[2]NHÂN VIÊN'!$B:$C,2,0),"")</f>
        <v>Nguyễn Văn Vinh</v>
      </c>
      <c r="J2836" s="91" t="str">
        <f t="shared" si="48"/>
        <v>WI</v>
      </c>
      <c r="K2836" s="91" t="s">
        <v>625</v>
      </c>
      <c r="L2836" s="91" t="s">
        <v>15295</v>
      </c>
      <c r="M2836" s="91" t="str">
        <f>+IFERROR(VLOOKUP($K2836,'[2]NHÂN VIÊN'!$H:$I,2,0),"")</f>
        <v>Trương Quang Thanh</v>
      </c>
      <c r="N2836" s="92" t="s">
        <v>1837</v>
      </c>
      <c r="O2836" s="82"/>
    </row>
    <row r="2837" spans="1:15" hidden="1" x14ac:dyDescent="0.25">
      <c r="A2837" s="90" t="s">
        <v>17737</v>
      </c>
      <c r="B2837" s="89" t="s">
        <v>17736</v>
      </c>
      <c r="C2837" s="90" t="s">
        <v>17738</v>
      </c>
      <c r="D2837" s="90" t="s">
        <v>17739</v>
      </c>
      <c r="E2837" s="90" t="s">
        <v>6079</v>
      </c>
      <c r="F2837" s="90" t="s">
        <v>7527</v>
      </c>
      <c r="G2837" s="90" t="s">
        <v>7402</v>
      </c>
      <c r="H2837" s="91" t="s">
        <v>7411</v>
      </c>
      <c r="I2837" s="91" t="str">
        <f>+IFERROR(VLOOKUP($H2837,'[2]NHÂN VIÊN'!$B:$C,2,0),"")</f>
        <v>Nguyễn Văn Vinh</v>
      </c>
      <c r="J2837" s="91" t="str">
        <f t="shared" si="48"/>
        <v>WI</v>
      </c>
      <c r="K2837" s="91" t="s">
        <v>625</v>
      </c>
      <c r="L2837" s="91" t="s">
        <v>15295</v>
      </c>
      <c r="M2837" s="91" t="str">
        <f>+IFERROR(VLOOKUP($K2837,'[2]NHÂN VIÊN'!$H:$I,2,0),"")</f>
        <v>Trương Quang Thanh</v>
      </c>
      <c r="N2837" s="92" t="s">
        <v>1837</v>
      </c>
      <c r="O2837" s="82"/>
    </row>
    <row r="2838" spans="1:15" hidden="1" x14ac:dyDescent="0.25">
      <c r="A2838" s="90" t="s">
        <v>17740</v>
      </c>
      <c r="B2838" s="89" t="s">
        <v>15124</v>
      </c>
      <c r="C2838" s="90" t="s">
        <v>17741</v>
      </c>
      <c r="D2838" s="90" t="s">
        <v>17742</v>
      </c>
      <c r="E2838" s="90" t="s">
        <v>6079</v>
      </c>
      <c r="F2838" s="90" t="s">
        <v>7424</v>
      </c>
      <c r="G2838" s="90" t="s">
        <v>7424</v>
      </c>
      <c r="H2838" s="91" t="s">
        <v>7425</v>
      </c>
      <c r="I2838" s="91" t="str">
        <f>+IFERROR(VLOOKUP($H2838,'[2]NHÂN VIÊN'!$B:$C,2,0),"")</f>
        <v>Trần Cao Hoàng Tâm</v>
      </c>
      <c r="J2838" s="91" t="str">
        <f t="shared" si="48"/>
        <v>WI</v>
      </c>
      <c r="K2838" s="91" t="s">
        <v>625</v>
      </c>
      <c r="L2838" s="91" t="s">
        <v>15426</v>
      </c>
      <c r="M2838" s="91" t="str">
        <f>+IFERROR(VLOOKUP($K2838,'[2]NHÂN VIÊN'!$H:$I,2,0),"")</f>
        <v>Trương Quang Thanh</v>
      </c>
      <c r="N2838" s="92" t="s">
        <v>1837</v>
      </c>
      <c r="O2838" s="82"/>
    </row>
    <row r="2839" spans="1:15" hidden="1" x14ac:dyDescent="0.25">
      <c r="A2839" s="90" t="s">
        <v>17743</v>
      </c>
      <c r="B2839" s="89" t="s">
        <v>15124</v>
      </c>
      <c r="C2839" s="90" t="s">
        <v>17744</v>
      </c>
      <c r="D2839" s="90" t="s">
        <v>17745</v>
      </c>
      <c r="E2839" s="90" t="s">
        <v>6079</v>
      </c>
      <c r="F2839" s="90" t="s">
        <v>7424</v>
      </c>
      <c r="G2839" s="90" t="s">
        <v>7424</v>
      </c>
      <c r="H2839" s="91" t="s">
        <v>7425</v>
      </c>
      <c r="I2839" s="91" t="str">
        <f>+IFERROR(VLOOKUP($H2839,'[2]NHÂN VIÊN'!$B:$C,2,0),"")</f>
        <v>Trần Cao Hoàng Tâm</v>
      </c>
      <c r="J2839" s="91" t="str">
        <f t="shared" si="48"/>
        <v>WI</v>
      </c>
      <c r="K2839" s="91" t="s">
        <v>625</v>
      </c>
      <c r="L2839" s="91" t="s">
        <v>15426</v>
      </c>
      <c r="M2839" s="91" t="str">
        <f>+IFERROR(VLOOKUP($K2839,'[2]NHÂN VIÊN'!$H:$I,2,0),"")</f>
        <v>Trương Quang Thanh</v>
      </c>
      <c r="N2839" s="92" t="s">
        <v>1837</v>
      </c>
      <c r="O2839" s="82"/>
    </row>
    <row r="2840" spans="1:15" hidden="1" x14ac:dyDescent="0.25">
      <c r="A2840" s="90" t="s">
        <v>17747</v>
      </c>
      <c r="B2840" s="89" t="s">
        <v>17746</v>
      </c>
      <c r="C2840" s="90" t="s">
        <v>17748</v>
      </c>
      <c r="D2840" s="90" t="s">
        <v>17749</v>
      </c>
      <c r="E2840" s="90" t="s">
        <v>6079</v>
      </c>
      <c r="F2840" s="90" t="s">
        <v>7442</v>
      </c>
      <c r="G2840" s="90" t="s">
        <v>7402</v>
      </c>
      <c r="H2840" s="91" t="s">
        <v>7403</v>
      </c>
      <c r="I2840" s="91" t="str">
        <f>+IFERROR(VLOOKUP($H2840,'[2]NHÂN VIÊN'!$B:$C,2,0),"")</f>
        <v>Hứa Thị Ngọc Thơ</v>
      </c>
      <c r="J2840" s="91" t="str">
        <f t="shared" si="48"/>
        <v>WI</v>
      </c>
      <c r="K2840" s="91" t="s">
        <v>625</v>
      </c>
      <c r="L2840" s="91" t="s">
        <v>15295</v>
      </c>
      <c r="M2840" s="91" t="str">
        <f>+IFERROR(VLOOKUP($K2840,'[2]NHÂN VIÊN'!$H:$I,2,0),"")</f>
        <v>Trương Quang Thanh</v>
      </c>
      <c r="N2840" s="92" t="s">
        <v>1837</v>
      </c>
      <c r="O2840" s="82"/>
    </row>
    <row r="2841" spans="1:15" hidden="1" x14ac:dyDescent="0.25">
      <c r="A2841" s="90" t="s">
        <v>17751</v>
      </c>
      <c r="B2841" s="89" t="s">
        <v>17750</v>
      </c>
      <c r="C2841" s="90" t="s">
        <v>17752</v>
      </c>
      <c r="D2841" s="90" t="s">
        <v>17753</v>
      </c>
      <c r="E2841" s="90" t="s">
        <v>6079</v>
      </c>
      <c r="F2841" s="90" t="s">
        <v>7519</v>
      </c>
      <c r="G2841" s="90" t="s">
        <v>7402</v>
      </c>
      <c r="H2841" s="91" t="s">
        <v>7418</v>
      </c>
      <c r="I2841" s="91" t="str">
        <f>+IFERROR(VLOOKUP($H2841,'[2]NHÂN VIÊN'!$B:$C,2,0),"")</f>
        <v>Trần Hạo Nhị</v>
      </c>
      <c r="J2841" s="91" t="str">
        <f t="shared" si="48"/>
        <v>WI</v>
      </c>
      <c r="K2841" s="91" t="s">
        <v>625</v>
      </c>
      <c r="L2841" s="91" t="s">
        <v>15426</v>
      </c>
      <c r="M2841" s="91" t="str">
        <f>+IFERROR(VLOOKUP($K2841,'[2]NHÂN VIÊN'!$H:$I,2,0),"")</f>
        <v>Trương Quang Thanh</v>
      </c>
      <c r="N2841" s="92" t="s">
        <v>1837</v>
      </c>
      <c r="O2841" s="82"/>
    </row>
    <row r="2842" spans="1:15" hidden="1" x14ac:dyDescent="0.25">
      <c r="A2842" s="90" t="s">
        <v>17755</v>
      </c>
      <c r="B2842" s="89" t="s">
        <v>17754</v>
      </c>
      <c r="C2842" s="90" t="s">
        <v>17756</v>
      </c>
      <c r="D2842" s="90" t="s">
        <v>17757</v>
      </c>
      <c r="E2842" s="90" t="s">
        <v>6079</v>
      </c>
      <c r="F2842" s="90" t="s">
        <v>7459</v>
      </c>
      <c r="G2842" s="90" t="s">
        <v>7402</v>
      </c>
      <c r="H2842" s="91" t="s">
        <v>7403</v>
      </c>
      <c r="I2842" s="91" t="str">
        <f>+IFERROR(VLOOKUP($H2842,'[2]NHÂN VIÊN'!$B:$C,2,0),"")</f>
        <v>Hứa Thị Ngọc Thơ</v>
      </c>
      <c r="J2842" s="91" t="str">
        <f t="shared" si="48"/>
        <v>WI</v>
      </c>
      <c r="K2842" s="91" t="s">
        <v>625</v>
      </c>
      <c r="L2842" s="91" t="s">
        <v>15295</v>
      </c>
      <c r="M2842" s="91" t="str">
        <f>+IFERROR(VLOOKUP($K2842,'[2]NHÂN VIÊN'!$H:$I,2,0),"")</f>
        <v>Trương Quang Thanh</v>
      </c>
      <c r="N2842" s="92" t="s">
        <v>1837</v>
      </c>
      <c r="O2842" s="82"/>
    </row>
    <row r="2843" spans="1:15" hidden="1" x14ac:dyDescent="0.25">
      <c r="A2843" s="90" t="s">
        <v>17758</v>
      </c>
      <c r="B2843" s="89" t="s">
        <v>15121</v>
      </c>
      <c r="C2843" s="90" t="s">
        <v>17759</v>
      </c>
      <c r="D2843" s="90" t="s">
        <v>17760</v>
      </c>
      <c r="E2843" s="90" t="s">
        <v>6079</v>
      </c>
      <c r="F2843" s="90" t="s">
        <v>7523</v>
      </c>
      <c r="G2843" s="90" t="s">
        <v>7523</v>
      </c>
      <c r="H2843" s="91" t="s">
        <v>7425</v>
      </c>
      <c r="I2843" s="91" t="str">
        <f>+IFERROR(VLOOKUP($H2843,'[2]NHÂN VIÊN'!$B:$C,2,0),"")</f>
        <v>Trần Cao Hoàng Tâm</v>
      </c>
      <c r="J2843" s="91" t="str">
        <f t="shared" si="48"/>
        <v>WI</v>
      </c>
      <c r="K2843" s="91" t="s">
        <v>625</v>
      </c>
      <c r="L2843" s="91" t="s">
        <v>15426</v>
      </c>
      <c r="M2843" s="91" t="str">
        <f>+IFERROR(VLOOKUP($K2843,'[2]NHÂN VIÊN'!$H:$I,2,0),"")</f>
        <v>Trương Quang Thanh</v>
      </c>
      <c r="N2843" s="92" t="s">
        <v>1837</v>
      </c>
      <c r="O2843" s="82"/>
    </row>
    <row r="2844" spans="1:15" hidden="1" x14ac:dyDescent="0.25">
      <c r="A2844" s="90" t="s">
        <v>17761</v>
      </c>
      <c r="B2844" s="89" t="s">
        <v>15124</v>
      </c>
      <c r="C2844" s="90" t="s">
        <v>17762</v>
      </c>
      <c r="D2844" s="90" t="s">
        <v>17763</v>
      </c>
      <c r="E2844" s="90" t="s">
        <v>6079</v>
      </c>
      <c r="F2844" s="90" t="s">
        <v>7424</v>
      </c>
      <c r="G2844" s="90" t="s">
        <v>7424</v>
      </c>
      <c r="H2844" s="91" t="s">
        <v>7425</v>
      </c>
      <c r="I2844" s="91" t="str">
        <f>+IFERROR(VLOOKUP($H2844,'[2]NHÂN VIÊN'!$B:$C,2,0),"")</f>
        <v>Trần Cao Hoàng Tâm</v>
      </c>
      <c r="J2844" s="91" t="str">
        <f t="shared" si="48"/>
        <v>WI</v>
      </c>
      <c r="K2844" s="91" t="s">
        <v>625</v>
      </c>
      <c r="L2844" s="91" t="s">
        <v>15426</v>
      </c>
      <c r="M2844" s="91" t="str">
        <f>+IFERROR(VLOOKUP($K2844,'[2]NHÂN VIÊN'!$H:$I,2,0),"")</f>
        <v>Trương Quang Thanh</v>
      </c>
      <c r="N2844" s="92" t="s">
        <v>1837</v>
      </c>
      <c r="O2844" s="82"/>
    </row>
    <row r="2845" spans="1:15" hidden="1" x14ac:dyDescent="0.25">
      <c r="A2845" s="90" t="s">
        <v>17765</v>
      </c>
      <c r="B2845" s="89" t="s">
        <v>17764</v>
      </c>
      <c r="C2845" s="90" t="s">
        <v>17766</v>
      </c>
      <c r="D2845" s="90" t="s">
        <v>17767</v>
      </c>
      <c r="E2845" s="90" t="s">
        <v>6079</v>
      </c>
      <c r="F2845" s="90" t="s">
        <v>7435</v>
      </c>
      <c r="G2845" s="90" t="s">
        <v>7402</v>
      </c>
      <c r="H2845" s="91" t="s">
        <v>7436</v>
      </c>
      <c r="I2845" s="91" t="str">
        <f>+IFERROR(VLOOKUP($H2845,'[2]NHÂN VIÊN'!$B:$C,2,0),"")</f>
        <v>Nguyễn Quốc Thái</v>
      </c>
      <c r="J2845" s="91" t="str">
        <f t="shared" si="48"/>
        <v>WI</v>
      </c>
      <c r="K2845" s="91" t="s">
        <v>625</v>
      </c>
      <c r="L2845" s="91" t="s">
        <v>15295</v>
      </c>
      <c r="M2845" s="91" t="str">
        <f>+IFERROR(VLOOKUP($K2845,'[2]NHÂN VIÊN'!$H:$I,2,0),"")</f>
        <v>Trương Quang Thanh</v>
      </c>
      <c r="N2845" s="92" t="s">
        <v>1837</v>
      </c>
      <c r="O2845" s="82"/>
    </row>
    <row r="2846" spans="1:15" hidden="1" x14ac:dyDescent="0.25">
      <c r="A2846" s="90" t="s">
        <v>7325</v>
      </c>
      <c r="B2846" s="89" t="s">
        <v>17768</v>
      </c>
      <c r="C2846" s="90" t="s">
        <v>17769</v>
      </c>
      <c r="D2846" s="90" t="s">
        <v>17770</v>
      </c>
      <c r="E2846" s="90" t="s">
        <v>6079</v>
      </c>
      <c r="F2846" s="90" t="s">
        <v>7499</v>
      </c>
      <c r="G2846" s="90" t="s">
        <v>7402</v>
      </c>
      <c r="H2846" s="91" t="s">
        <v>7436</v>
      </c>
      <c r="I2846" s="91" t="str">
        <f>+IFERROR(VLOOKUP($H2846,'[2]NHÂN VIÊN'!$B:$C,2,0),"")</f>
        <v>Nguyễn Quốc Thái</v>
      </c>
      <c r="J2846" s="91" t="str">
        <f t="shared" si="48"/>
        <v>WI</v>
      </c>
      <c r="K2846" s="91" t="s">
        <v>625</v>
      </c>
      <c r="L2846" s="91" t="s">
        <v>15275</v>
      </c>
      <c r="M2846" s="91" t="str">
        <f>+IFERROR(VLOOKUP($K2846,'[2]NHÂN VIÊN'!$H:$I,2,0),"")</f>
        <v>Trương Quang Thanh</v>
      </c>
      <c r="N2846" s="92" t="s">
        <v>1837</v>
      </c>
      <c r="O2846" s="82"/>
    </row>
    <row r="2847" spans="1:15" hidden="1" x14ac:dyDescent="0.25">
      <c r="A2847" s="90" t="s">
        <v>17771</v>
      </c>
      <c r="B2847" s="89" t="s">
        <v>15121</v>
      </c>
      <c r="C2847" s="90" t="s">
        <v>17772</v>
      </c>
      <c r="D2847" s="90" t="s">
        <v>17773</v>
      </c>
      <c r="E2847" s="90" t="s">
        <v>6079</v>
      </c>
      <c r="F2847" s="90" t="s">
        <v>7523</v>
      </c>
      <c r="G2847" s="90" t="s">
        <v>7523</v>
      </c>
      <c r="H2847" s="91" t="s">
        <v>7425</v>
      </c>
      <c r="I2847" s="91" t="str">
        <f>+IFERROR(VLOOKUP($H2847,'[2]NHÂN VIÊN'!$B:$C,2,0),"")</f>
        <v>Trần Cao Hoàng Tâm</v>
      </c>
      <c r="J2847" s="91" t="str">
        <f t="shared" si="48"/>
        <v>WI</v>
      </c>
      <c r="K2847" s="91" t="s">
        <v>625</v>
      </c>
      <c r="L2847" s="91" t="s">
        <v>15426</v>
      </c>
      <c r="M2847" s="91" t="str">
        <f>+IFERROR(VLOOKUP($K2847,'[2]NHÂN VIÊN'!$H:$I,2,0),"")</f>
        <v>Trương Quang Thanh</v>
      </c>
      <c r="N2847" s="92" t="s">
        <v>1837</v>
      </c>
      <c r="O2847" s="82"/>
    </row>
    <row r="2848" spans="1:15" hidden="1" x14ac:dyDescent="0.25">
      <c r="A2848" s="90" t="s">
        <v>7326</v>
      </c>
      <c r="B2848" s="89" t="s">
        <v>17774</v>
      </c>
      <c r="C2848" s="90" t="s">
        <v>17775</v>
      </c>
      <c r="D2848" s="90" t="s">
        <v>17776</v>
      </c>
      <c r="E2848" s="90" t="s">
        <v>6079</v>
      </c>
      <c r="F2848" s="90" t="s">
        <v>9474</v>
      </c>
      <c r="G2848" s="90" t="s">
        <v>7402</v>
      </c>
      <c r="H2848" s="91" t="s">
        <v>7411</v>
      </c>
      <c r="I2848" s="91" t="str">
        <f>+IFERROR(VLOOKUP($H2848,'[2]NHÂN VIÊN'!$B:$C,2,0),"")</f>
        <v>Nguyễn Văn Vinh</v>
      </c>
      <c r="J2848" s="91" t="str">
        <f t="shared" si="48"/>
        <v>WI</v>
      </c>
      <c r="K2848" s="91" t="s">
        <v>625</v>
      </c>
      <c r="L2848" s="91" t="s">
        <v>15275</v>
      </c>
      <c r="M2848" s="91" t="str">
        <f>+IFERROR(VLOOKUP($K2848,'[2]NHÂN VIÊN'!$H:$I,2,0),"")</f>
        <v>Trương Quang Thanh</v>
      </c>
      <c r="N2848" s="92" t="s">
        <v>1837</v>
      </c>
      <c r="O2848" s="82"/>
    </row>
    <row r="2849" spans="1:15" hidden="1" x14ac:dyDescent="0.25">
      <c r="A2849" s="90" t="s">
        <v>17778</v>
      </c>
      <c r="B2849" s="89" t="s">
        <v>17777</v>
      </c>
      <c r="C2849" s="90" t="s">
        <v>17779</v>
      </c>
      <c r="D2849" s="90" t="s">
        <v>17780</v>
      </c>
      <c r="E2849" s="90" t="s">
        <v>6079</v>
      </c>
      <c r="F2849" s="90" t="s">
        <v>7435</v>
      </c>
      <c r="G2849" s="90" t="s">
        <v>7402</v>
      </c>
      <c r="H2849" s="91" t="s">
        <v>7436</v>
      </c>
      <c r="I2849" s="91" t="str">
        <f>+IFERROR(VLOOKUP($H2849,'[2]NHÂN VIÊN'!$B:$C,2,0),"")</f>
        <v>Nguyễn Quốc Thái</v>
      </c>
      <c r="J2849" s="91" t="str">
        <f t="shared" si="48"/>
        <v>WI</v>
      </c>
      <c r="K2849" s="91" t="s">
        <v>625</v>
      </c>
      <c r="L2849" s="91" t="s">
        <v>15426</v>
      </c>
      <c r="M2849" s="91" t="str">
        <f>+IFERROR(VLOOKUP($K2849,'[2]NHÂN VIÊN'!$H:$I,2,0),"")</f>
        <v>Trương Quang Thanh</v>
      </c>
      <c r="N2849" s="92" t="s">
        <v>1837</v>
      </c>
      <c r="O2849" s="82"/>
    </row>
    <row r="2850" spans="1:15" hidden="1" x14ac:dyDescent="0.25">
      <c r="A2850" s="90" t="s">
        <v>7231</v>
      </c>
      <c r="B2850" s="89" t="s">
        <v>17781</v>
      </c>
      <c r="C2850" s="90" t="s">
        <v>17782</v>
      </c>
      <c r="D2850" s="90" t="s">
        <v>17783</v>
      </c>
      <c r="E2850" s="90" t="s">
        <v>6079</v>
      </c>
      <c r="F2850" s="90" t="s">
        <v>8075</v>
      </c>
      <c r="G2850" s="90" t="s">
        <v>7402</v>
      </c>
      <c r="H2850" s="91" t="s">
        <v>7403</v>
      </c>
      <c r="I2850" s="91" t="str">
        <f>+IFERROR(VLOOKUP($H2850,'[2]NHÂN VIÊN'!$B:$C,2,0),"")</f>
        <v>Hứa Thị Ngọc Thơ</v>
      </c>
      <c r="J2850" s="91" t="str">
        <f t="shared" si="48"/>
        <v>WI</v>
      </c>
      <c r="K2850" s="91" t="s">
        <v>625</v>
      </c>
      <c r="L2850" s="91" t="s">
        <v>15275</v>
      </c>
      <c r="M2850" s="91" t="str">
        <f>+IFERROR(VLOOKUP($K2850,'[2]NHÂN VIÊN'!$H:$I,2,0),"")</f>
        <v>Trương Quang Thanh</v>
      </c>
      <c r="N2850" s="92" t="s">
        <v>1837</v>
      </c>
      <c r="O2850" s="82"/>
    </row>
    <row r="2851" spans="1:15" hidden="1" x14ac:dyDescent="0.25">
      <c r="A2851" s="90" t="s">
        <v>17784</v>
      </c>
      <c r="B2851" s="89" t="s">
        <v>15121</v>
      </c>
      <c r="C2851" s="90" t="s">
        <v>17785</v>
      </c>
      <c r="D2851" s="90" t="s">
        <v>17786</v>
      </c>
      <c r="E2851" s="90" t="s">
        <v>6079</v>
      </c>
      <c r="F2851" s="90" t="s">
        <v>7523</v>
      </c>
      <c r="G2851" s="90" t="s">
        <v>7523</v>
      </c>
      <c r="H2851" s="91" t="s">
        <v>7425</v>
      </c>
      <c r="I2851" s="91" t="str">
        <f>+IFERROR(VLOOKUP($H2851,'[2]NHÂN VIÊN'!$B:$C,2,0),"")</f>
        <v>Trần Cao Hoàng Tâm</v>
      </c>
      <c r="J2851" s="91" t="str">
        <f t="shared" si="48"/>
        <v>WI</v>
      </c>
      <c r="K2851" s="91" t="s">
        <v>625</v>
      </c>
      <c r="L2851" s="91" t="s">
        <v>15295</v>
      </c>
      <c r="M2851" s="91" t="str">
        <f>+IFERROR(VLOOKUP($K2851,'[2]NHÂN VIÊN'!$H:$I,2,0),"")</f>
        <v>Trương Quang Thanh</v>
      </c>
      <c r="N2851" s="92" t="s">
        <v>1837</v>
      </c>
      <c r="O2851" s="82"/>
    </row>
    <row r="2852" spans="1:15" hidden="1" x14ac:dyDescent="0.25">
      <c r="A2852" s="90" t="s">
        <v>17787</v>
      </c>
      <c r="B2852" s="89" t="s">
        <v>15121</v>
      </c>
      <c r="C2852" s="90" t="s">
        <v>17788</v>
      </c>
      <c r="D2852" s="90" t="s">
        <v>17789</v>
      </c>
      <c r="E2852" s="90" t="s">
        <v>6079</v>
      </c>
      <c r="F2852" s="90" t="s">
        <v>7523</v>
      </c>
      <c r="G2852" s="90" t="s">
        <v>7523</v>
      </c>
      <c r="H2852" s="91" t="s">
        <v>7425</v>
      </c>
      <c r="I2852" s="91" t="str">
        <f>+IFERROR(VLOOKUP($H2852,'[2]NHÂN VIÊN'!$B:$C,2,0),"")</f>
        <v>Trần Cao Hoàng Tâm</v>
      </c>
      <c r="J2852" s="91" t="str">
        <f t="shared" si="48"/>
        <v>WI</v>
      </c>
      <c r="K2852" s="91" t="s">
        <v>625</v>
      </c>
      <c r="L2852" s="91" t="s">
        <v>15275</v>
      </c>
      <c r="M2852" s="91" t="str">
        <f>+IFERROR(VLOOKUP($K2852,'[2]NHÂN VIÊN'!$H:$I,2,0),"")</f>
        <v>Trương Quang Thanh</v>
      </c>
      <c r="N2852" s="92" t="s">
        <v>1837</v>
      </c>
      <c r="O2852" s="82"/>
    </row>
    <row r="2853" spans="1:15" hidden="1" x14ac:dyDescent="0.25">
      <c r="A2853" s="90" t="s">
        <v>17790</v>
      </c>
      <c r="B2853" s="89" t="s">
        <v>15124</v>
      </c>
      <c r="C2853" s="90" t="s">
        <v>17791</v>
      </c>
      <c r="D2853" s="90" t="s">
        <v>17792</v>
      </c>
      <c r="E2853" s="90" t="s">
        <v>6079</v>
      </c>
      <c r="F2853" s="90" t="s">
        <v>7424</v>
      </c>
      <c r="G2853" s="90" t="s">
        <v>7424</v>
      </c>
      <c r="H2853" s="91" t="s">
        <v>7425</v>
      </c>
      <c r="I2853" s="91" t="str">
        <f>+IFERROR(VLOOKUP($H2853,'[2]NHÂN VIÊN'!$B:$C,2,0),"")</f>
        <v>Trần Cao Hoàng Tâm</v>
      </c>
      <c r="J2853" s="91" t="str">
        <f t="shared" si="48"/>
        <v>WI</v>
      </c>
      <c r="K2853" s="91" t="s">
        <v>625</v>
      </c>
      <c r="L2853" s="91" t="s">
        <v>15295</v>
      </c>
      <c r="M2853" s="91" t="str">
        <f>+IFERROR(VLOOKUP($K2853,'[2]NHÂN VIÊN'!$H:$I,2,0),"")</f>
        <v>Trương Quang Thanh</v>
      </c>
      <c r="N2853" s="92" t="s">
        <v>1837</v>
      </c>
      <c r="O2853" s="82"/>
    </row>
    <row r="2854" spans="1:15" hidden="1" x14ac:dyDescent="0.25">
      <c r="A2854" s="90" t="s">
        <v>17794</v>
      </c>
      <c r="B2854" s="89" t="s">
        <v>17793</v>
      </c>
      <c r="C2854" s="90" t="s">
        <v>17795</v>
      </c>
      <c r="D2854" s="90" t="s">
        <v>17796</v>
      </c>
      <c r="E2854" s="90" t="s">
        <v>6079</v>
      </c>
      <c r="F2854" s="90" t="s">
        <v>7490</v>
      </c>
      <c r="G2854" s="90" t="s">
        <v>7402</v>
      </c>
      <c r="H2854" s="91" t="s">
        <v>7418</v>
      </c>
      <c r="I2854" s="91" t="str">
        <f>+IFERROR(VLOOKUP($H2854,'[2]NHÂN VIÊN'!$B:$C,2,0),"")</f>
        <v>Trần Hạo Nhị</v>
      </c>
      <c r="J2854" s="91" t="str">
        <f t="shared" si="48"/>
        <v>WI</v>
      </c>
      <c r="K2854" s="91" t="s">
        <v>625</v>
      </c>
      <c r="L2854" s="91" t="s">
        <v>15275</v>
      </c>
      <c r="M2854" s="91" t="str">
        <f>+IFERROR(VLOOKUP($K2854,'[2]NHÂN VIÊN'!$H:$I,2,0),"")</f>
        <v>Trương Quang Thanh</v>
      </c>
      <c r="N2854" s="92" t="s">
        <v>1837</v>
      </c>
      <c r="O2854" s="82"/>
    </row>
    <row r="2855" spans="1:15" hidden="1" x14ac:dyDescent="0.25">
      <c r="A2855" s="90" t="s">
        <v>17798</v>
      </c>
      <c r="B2855" s="89" t="s">
        <v>17797</v>
      </c>
      <c r="C2855" s="90" t="s">
        <v>17799</v>
      </c>
      <c r="D2855" s="90" t="s">
        <v>17800</v>
      </c>
      <c r="E2855" s="90" t="s">
        <v>6079</v>
      </c>
      <c r="F2855" s="90" t="s">
        <v>7499</v>
      </c>
      <c r="G2855" s="90" t="s">
        <v>7402</v>
      </c>
      <c r="H2855" s="91" t="s">
        <v>7436</v>
      </c>
      <c r="I2855" s="91" t="str">
        <f>+IFERROR(VLOOKUP($H2855,'[2]NHÂN VIÊN'!$B:$C,2,0),"")</f>
        <v>Nguyễn Quốc Thái</v>
      </c>
      <c r="J2855" s="91" t="str">
        <f t="shared" si="48"/>
        <v>WI</v>
      </c>
      <c r="K2855" s="91" t="s">
        <v>625</v>
      </c>
      <c r="L2855" s="91" t="s">
        <v>15295</v>
      </c>
      <c r="M2855" s="91" t="str">
        <f>+IFERROR(VLOOKUP($K2855,'[2]NHÂN VIÊN'!$H:$I,2,0),"")</f>
        <v>Trương Quang Thanh</v>
      </c>
      <c r="N2855" s="92" t="s">
        <v>1837</v>
      </c>
      <c r="O2855" s="82"/>
    </row>
    <row r="2856" spans="1:15" hidden="1" x14ac:dyDescent="0.25">
      <c r="A2856" s="90" t="s">
        <v>17802</v>
      </c>
      <c r="B2856" s="89" t="s">
        <v>17801</v>
      </c>
      <c r="C2856" s="90" t="s">
        <v>17803</v>
      </c>
      <c r="D2856" s="90" t="s">
        <v>17804</v>
      </c>
      <c r="E2856" s="90" t="s">
        <v>6079</v>
      </c>
      <c r="F2856" s="90" t="s">
        <v>7519</v>
      </c>
      <c r="G2856" s="90" t="s">
        <v>7402</v>
      </c>
      <c r="H2856" s="91" t="s">
        <v>7418</v>
      </c>
      <c r="I2856" s="91" t="str">
        <f>+IFERROR(VLOOKUP($H2856,'[2]NHÂN VIÊN'!$B:$C,2,0),"")</f>
        <v>Trần Hạo Nhị</v>
      </c>
      <c r="J2856" s="91" t="str">
        <f t="shared" si="48"/>
        <v>WI</v>
      </c>
      <c r="K2856" s="91" t="s">
        <v>625</v>
      </c>
      <c r="L2856" s="91" t="s">
        <v>15426</v>
      </c>
      <c r="M2856" s="91" t="str">
        <f>+IFERROR(VLOOKUP($K2856,'[2]NHÂN VIÊN'!$H:$I,2,0),"")</f>
        <v>Trương Quang Thanh</v>
      </c>
      <c r="N2856" s="92" t="s">
        <v>1837</v>
      </c>
      <c r="O2856" s="82"/>
    </row>
    <row r="2857" spans="1:15" hidden="1" x14ac:dyDescent="0.25">
      <c r="A2857" s="90" t="s">
        <v>17806</v>
      </c>
      <c r="B2857" s="89" t="s">
        <v>17805</v>
      </c>
      <c r="C2857" s="90" t="s">
        <v>17807</v>
      </c>
      <c r="D2857" s="90" t="s">
        <v>17808</v>
      </c>
      <c r="E2857" s="90" t="s">
        <v>6079</v>
      </c>
      <c r="F2857" s="90" t="s">
        <v>7435</v>
      </c>
      <c r="G2857" s="90" t="s">
        <v>7402</v>
      </c>
      <c r="H2857" s="91" t="s">
        <v>7436</v>
      </c>
      <c r="I2857" s="91" t="str">
        <f>+IFERROR(VLOOKUP($H2857,'[2]NHÂN VIÊN'!$B:$C,2,0),"")</f>
        <v>Nguyễn Quốc Thái</v>
      </c>
      <c r="J2857" s="91" t="str">
        <f t="shared" si="48"/>
        <v>WI</v>
      </c>
      <c r="K2857" s="91" t="s">
        <v>625</v>
      </c>
      <c r="L2857" s="91" t="s">
        <v>15275</v>
      </c>
      <c r="M2857" s="91" t="str">
        <f>+IFERROR(VLOOKUP($K2857,'[2]NHÂN VIÊN'!$H:$I,2,0),"")</f>
        <v>Trương Quang Thanh</v>
      </c>
      <c r="N2857" s="92" t="s">
        <v>1837</v>
      </c>
      <c r="O2857" s="82"/>
    </row>
    <row r="2858" spans="1:15" hidden="1" x14ac:dyDescent="0.25">
      <c r="A2858" s="90" t="s">
        <v>17810</v>
      </c>
      <c r="B2858" s="89" t="s">
        <v>17809</v>
      </c>
      <c r="C2858" s="90" t="s">
        <v>17811</v>
      </c>
      <c r="D2858" s="90" t="s">
        <v>17812</v>
      </c>
      <c r="E2858" s="90" t="s">
        <v>6079</v>
      </c>
      <c r="F2858" s="90" t="s">
        <v>7519</v>
      </c>
      <c r="G2858" s="90" t="s">
        <v>7402</v>
      </c>
      <c r="H2858" s="91" t="s">
        <v>7418</v>
      </c>
      <c r="I2858" s="91" t="str">
        <f>+IFERROR(VLOOKUP($H2858,'[2]NHÂN VIÊN'!$B:$C,2,0),"")</f>
        <v>Trần Hạo Nhị</v>
      </c>
      <c r="J2858" s="91" t="str">
        <f t="shared" si="48"/>
        <v>WI</v>
      </c>
      <c r="K2858" s="91" t="s">
        <v>625</v>
      </c>
      <c r="L2858" s="91" t="s">
        <v>15426</v>
      </c>
      <c r="M2858" s="91" t="str">
        <f>+IFERROR(VLOOKUP($K2858,'[2]NHÂN VIÊN'!$H:$I,2,0),"")</f>
        <v>Trương Quang Thanh</v>
      </c>
      <c r="N2858" s="92" t="s">
        <v>1837</v>
      </c>
      <c r="O2858" s="82"/>
    </row>
    <row r="2859" spans="1:15" hidden="1" x14ac:dyDescent="0.25">
      <c r="A2859" s="90" t="s">
        <v>17814</v>
      </c>
      <c r="B2859" s="89" t="s">
        <v>17813</v>
      </c>
      <c r="C2859" s="90" t="s">
        <v>17815</v>
      </c>
      <c r="D2859" s="90" t="s">
        <v>17816</v>
      </c>
      <c r="E2859" s="90" t="s">
        <v>6079</v>
      </c>
      <c r="F2859" s="90" t="s">
        <v>7903</v>
      </c>
      <c r="G2859" s="90" t="s">
        <v>7402</v>
      </c>
      <c r="H2859" s="91" t="s">
        <v>7436</v>
      </c>
      <c r="I2859" s="91" t="str">
        <f>+IFERROR(VLOOKUP($H2859,'[2]NHÂN VIÊN'!$B:$C,2,0),"")</f>
        <v>Nguyễn Quốc Thái</v>
      </c>
      <c r="J2859" s="91" t="str">
        <f t="shared" si="48"/>
        <v>WI</v>
      </c>
      <c r="K2859" s="91" t="s">
        <v>625</v>
      </c>
      <c r="L2859" s="91" t="s">
        <v>15275</v>
      </c>
      <c r="M2859" s="91" t="str">
        <f>+IFERROR(VLOOKUP($K2859,'[2]NHÂN VIÊN'!$H:$I,2,0),"")</f>
        <v>Trương Quang Thanh</v>
      </c>
      <c r="N2859" s="92" t="s">
        <v>1837</v>
      </c>
      <c r="O2859" s="82"/>
    </row>
    <row r="2860" spans="1:15" hidden="1" x14ac:dyDescent="0.25">
      <c r="A2860" s="90" t="s">
        <v>17817</v>
      </c>
      <c r="B2860" s="89" t="s">
        <v>15124</v>
      </c>
      <c r="C2860" s="90" t="s">
        <v>17818</v>
      </c>
      <c r="D2860" s="90" t="s">
        <v>17819</v>
      </c>
      <c r="E2860" s="90" t="s">
        <v>6079</v>
      </c>
      <c r="F2860" s="90" t="s">
        <v>7424</v>
      </c>
      <c r="G2860" s="90" t="s">
        <v>7424</v>
      </c>
      <c r="H2860" s="91" t="s">
        <v>7425</v>
      </c>
      <c r="I2860" s="91" t="str">
        <f>+IFERROR(VLOOKUP($H2860,'[2]NHÂN VIÊN'!$B:$C,2,0),"")</f>
        <v>Trần Cao Hoàng Tâm</v>
      </c>
      <c r="J2860" s="91" t="str">
        <f t="shared" si="48"/>
        <v>WI</v>
      </c>
      <c r="K2860" s="91" t="s">
        <v>625</v>
      </c>
      <c r="L2860" s="91" t="s">
        <v>15426</v>
      </c>
      <c r="M2860" s="91" t="str">
        <f>+IFERROR(VLOOKUP($K2860,'[2]NHÂN VIÊN'!$H:$I,2,0),"")</f>
        <v>Trương Quang Thanh</v>
      </c>
      <c r="N2860" s="92" t="s">
        <v>1837</v>
      </c>
      <c r="O2860" s="82"/>
    </row>
    <row r="2861" spans="1:15" hidden="1" x14ac:dyDescent="0.25">
      <c r="A2861" s="90" t="s">
        <v>17821</v>
      </c>
      <c r="B2861" s="89" t="s">
        <v>17820</v>
      </c>
      <c r="C2861" s="90" t="s">
        <v>17822</v>
      </c>
      <c r="D2861" s="90" t="s">
        <v>17823</v>
      </c>
      <c r="E2861" s="90" t="s">
        <v>6079</v>
      </c>
      <c r="F2861" s="90" t="s">
        <v>7690</v>
      </c>
      <c r="G2861" s="90" t="s">
        <v>7402</v>
      </c>
      <c r="H2861" s="91" t="s">
        <v>7418</v>
      </c>
      <c r="I2861" s="91" t="str">
        <f>+IFERROR(VLOOKUP($H2861,'[2]NHÂN VIÊN'!$B:$C,2,0),"")</f>
        <v>Trần Hạo Nhị</v>
      </c>
      <c r="J2861" s="91" t="str">
        <f t="shared" si="48"/>
        <v>WI</v>
      </c>
      <c r="K2861" s="91" t="s">
        <v>625</v>
      </c>
      <c r="L2861" s="91" t="s">
        <v>15426</v>
      </c>
      <c r="M2861" s="91" t="str">
        <f>+IFERROR(VLOOKUP($K2861,'[2]NHÂN VIÊN'!$H:$I,2,0),"")</f>
        <v>Trương Quang Thanh</v>
      </c>
      <c r="N2861" s="92" t="s">
        <v>1837</v>
      </c>
      <c r="O2861" s="82"/>
    </row>
    <row r="2862" spans="1:15" hidden="1" x14ac:dyDescent="0.25">
      <c r="A2862" s="90" t="s">
        <v>17824</v>
      </c>
      <c r="B2862" s="89" t="s">
        <v>15121</v>
      </c>
      <c r="C2862" s="90" t="s">
        <v>17825</v>
      </c>
      <c r="D2862" s="90" t="s">
        <v>17826</v>
      </c>
      <c r="E2862" s="90" t="s">
        <v>15915</v>
      </c>
      <c r="F2862" s="90" t="s">
        <v>7523</v>
      </c>
      <c r="G2862" s="90" t="s">
        <v>7523</v>
      </c>
      <c r="H2862" s="91" t="s">
        <v>7425</v>
      </c>
      <c r="I2862" s="91" t="str">
        <f>+IFERROR(VLOOKUP($H2862,'[2]NHÂN VIÊN'!$B:$C,2,0),"")</f>
        <v>Trần Cao Hoàng Tâm</v>
      </c>
      <c r="J2862" s="91" t="str">
        <f t="shared" si="48"/>
        <v>WI</v>
      </c>
      <c r="K2862" s="91" t="s">
        <v>625</v>
      </c>
      <c r="L2862" s="91" t="s">
        <v>15275</v>
      </c>
      <c r="M2862" s="91" t="str">
        <f>+IFERROR(VLOOKUP($K2862,'[2]NHÂN VIÊN'!$H:$I,2,0),"")</f>
        <v>Trương Quang Thanh</v>
      </c>
      <c r="N2862" s="92" t="s">
        <v>1837</v>
      </c>
      <c r="O2862" s="82"/>
    </row>
    <row r="2863" spans="1:15" hidden="1" x14ac:dyDescent="0.25">
      <c r="A2863" s="90" t="s">
        <v>17827</v>
      </c>
      <c r="B2863" s="89" t="s">
        <v>15124</v>
      </c>
      <c r="C2863" s="90" t="s">
        <v>17828</v>
      </c>
      <c r="D2863" s="90" t="s">
        <v>17829</v>
      </c>
      <c r="E2863" s="90" t="s">
        <v>6079</v>
      </c>
      <c r="F2863" s="90" t="s">
        <v>7424</v>
      </c>
      <c r="G2863" s="90" t="s">
        <v>7424</v>
      </c>
      <c r="H2863" s="91" t="s">
        <v>7425</v>
      </c>
      <c r="I2863" s="91" t="str">
        <f>+IFERROR(VLOOKUP($H2863,'[2]NHÂN VIÊN'!$B:$C,2,0),"")</f>
        <v>Trần Cao Hoàng Tâm</v>
      </c>
      <c r="J2863" s="91" t="str">
        <f t="shared" si="48"/>
        <v>WI</v>
      </c>
      <c r="K2863" s="91" t="s">
        <v>625</v>
      </c>
      <c r="L2863" s="91" t="s">
        <v>15295</v>
      </c>
      <c r="M2863" s="91" t="str">
        <f>+IFERROR(VLOOKUP($K2863,'[2]NHÂN VIÊN'!$H:$I,2,0),"")</f>
        <v>Trương Quang Thanh</v>
      </c>
      <c r="N2863" s="92" t="s">
        <v>1837</v>
      </c>
      <c r="O2863" s="82"/>
    </row>
    <row r="2864" spans="1:15" hidden="1" x14ac:dyDescent="0.25">
      <c r="A2864" s="90" t="s">
        <v>17830</v>
      </c>
      <c r="B2864" s="89" t="s">
        <v>15121</v>
      </c>
      <c r="C2864" s="90" t="s">
        <v>17831</v>
      </c>
      <c r="D2864" s="90" t="s">
        <v>17832</v>
      </c>
      <c r="E2864" s="90" t="s">
        <v>6079</v>
      </c>
      <c r="F2864" s="90" t="s">
        <v>7523</v>
      </c>
      <c r="G2864" s="90" t="s">
        <v>7523</v>
      </c>
      <c r="H2864" s="91" t="s">
        <v>7425</v>
      </c>
      <c r="I2864" s="91" t="str">
        <f>+IFERROR(VLOOKUP($H2864,'[2]NHÂN VIÊN'!$B:$C,2,0),"")</f>
        <v>Trần Cao Hoàng Tâm</v>
      </c>
      <c r="J2864" s="91" t="str">
        <f t="shared" si="48"/>
        <v>WI</v>
      </c>
      <c r="K2864" s="91" t="s">
        <v>625</v>
      </c>
      <c r="L2864" s="91" t="s">
        <v>15426</v>
      </c>
      <c r="M2864" s="91" t="str">
        <f>+IFERROR(VLOOKUP($K2864,'[2]NHÂN VIÊN'!$H:$I,2,0),"")</f>
        <v>Trương Quang Thanh</v>
      </c>
      <c r="N2864" s="92" t="s">
        <v>1837</v>
      </c>
      <c r="O2864" s="82"/>
    </row>
    <row r="2865" spans="1:15" hidden="1" x14ac:dyDescent="0.25">
      <c r="A2865" s="90" t="s">
        <v>17834</v>
      </c>
      <c r="B2865" s="89" t="s">
        <v>17833</v>
      </c>
      <c r="C2865" s="90" t="s">
        <v>17835</v>
      </c>
      <c r="D2865" s="90" t="s">
        <v>17836</v>
      </c>
      <c r="E2865" s="90" t="s">
        <v>6079</v>
      </c>
      <c r="F2865" s="90" t="s">
        <v>7938</v>
      </c>
      <c r="G2865" s="90" t="s">
        <v>7402</v>
      </c>
      <c r="H2865" s="91" t="s">
        <v>7436</v>
      </c>
      <c r="I2865" s="91" t="str">
        <f>+IFERROR(VLOOKUP($H2865,'[2]NHÂN VIÊN'!$B:$C,2,0),"")</f>
        <v>Nguyễn Quốc Thái</v>
      </c>
      <c r="J2865" s="91" t="str">
        <f t="shared" si="48"/>
        <v>WI</v>
      </c>
      <c r="K2865" s="91" t="s">
        <v>625</v>
      </c>
      <c r="L2865" s="91" t="s">
        <v>15295</v>
      </c>
      <c r="M2865" s="91" t="str">
        <f>+IFERROR(VLOOKUP($K2865,'[2]NHÂN VIÊN'!$H:$I,2,0),"")</f>
        <v>Trương Quang Thanh</v>
      </c>
      <c r="N2865" s="92" t="s">
        <v>1837</v>
      </c>
      <c r="O2865" s="82"/>
    </row>
    <row r="2866" spans="1:15" hidden="1" x14ac:dyDescent="0.25">
      <c r="A2866" s="90" t="s">
        <v>17838</v>
      </c>
      <c r="B2866" s="89" t="s">
        <v>17837</v>
      </c>
      <c r="C2866" s="90" t="s">
        <v>17839</v>
      </c>
      <c r="D2866" s="90" t="s">
        <v>17840</v>
      </c>
      <c r="E2866" s="90" t="s">
        <v>6079</v>
      </c>
      <c r="F2866" s="90" t="s">
        <v>7527</v>
      </c>
      <c r="G2866" s="90" t="s">
        <v>7402</v>
      </c>
      <c r="H2866" s="91" t="s">
        <v>7411</v>
      </c>
      <c r="I2866" s="91" t="str">
        <f>+IFERROR(VLOOKUP($H2866,'[2]NHÂN VIÊN'!$B:$C,2,0),"")</f>
        <v>Nguyễn Văn Vinh</v>
      </c>
      <c r="J2866" s="91" t="str">
        <f t="shared" si="48"/>
        <v>WI</v>
      </c>
      <c r="K2866" s="91" t="s">
        <v>625</v>
      </c>
      <c r="L2866" s="91" t="s">
        <v>15275</v>
      </c>
      <c r="M2866" s="91" t="str">
        <f>+IFERROR(VLOOKUP($K2866,'[2]NHÂN VIÊN'!$H:$I,2,0),"")</f>
        <v>Trương Quang Thanh</v>
      </c>
      <c r="N2866" s="92" t="s">
        <v>1837</v>
      </c>
      <c r="O2866" s="82"/>
    </row>
    <row r="2867" spans="1:15" hidden="1" x14ac:dyDescent="0.25">
      <c r="A2867" s="90" t="s">
        <v>17842</v>
      </c>
      <c r="B2867" s="89" t="s">
        <v>17841</v>
      </c>
      <c r="C2867" s="90" t="s">
        <v>17843</v>
      </c>
      <c r="D2867" s="90" t="s">
        <v>17844</v>
      </c>
      <c r="E2867" s="90" t="s">
        <v>6079</v>
      </c>
      <c r="F2867" s="90" t="s">
        <v>7401</v>
      </c>
      <c r="G2867" s="90" t="s">
        <v>7402</v>
      </c>
      <c r="H2867" s="91" t="s">
        <v>7403</v>
      </c>
      <c r="I2867" s="91" t="str">
        <f>+IFERROR(VLOOKUP($H2867,'[2]NHÂN VIÊN'!$B:$C,2,0),"")</f>
        <v>Hứa Thị Ngọc Thơ</v>
      </c>
      <c r="J2867" s="91" t="str">
        <f t="shared" si="48"/>
        <v>WI</v>
      </c>
      <c r="K2867" s="91" t="s">
        <v>625</v>
      </c>
      <c r="L2867" s="91" t="s">
        <v>15275</v>
      </c>
      <c r="M2867" s="91" t="str">
        <f>+IFERROR(VLOOKUP($K2867,'[2]NHÂN VIÊN'!$H:$I,2,0),"")</f>
        <v>Trương Quang Thanh</v>
      </c>
      <c r="N2867" s="92" t="s">
        <v>1837</v>
      </c>
      <c r="O2867" s="82"/>
    </row>
    <row r="2868" spans="1:15" hidden="1" x14ac:dyDescent="0.25">
      <c r="A2868" s="90" t="s">
        <v>17846</v>
      </c>
      <c r="B2868" s="89" t="s">
        <v>17845</v>
      </c>
      <c r="C2868" s="90" t="s">
        <v>17847</v>
      </c>
      <c r="D2868" s="90" t="s">
        <v>17848</v>
      </c>
      <c r="E2868" s="90" t="s">
        <v>6079</v>
      </c>
      <c r="F2868" s="90" t="s">
        <v>7490</v>
      </c>
      <c r="G2868" s="90" t="s">
        <v>7402</v>
      </c>
      <c r="H2868" s="91" t="s">
        <v>7418</v>
      </c>
      <c r="I2868" s="91" t="str">
        <f>+IFERROR(VLOOKUP($H2868,'[2]NHÂN VIÊN'!$B:$C,2,0),"")</f>
        <v>Trần Hạo Nhị</v>
      </c>
      <c r="J2868" s="91" t="str">
        <f t="shared" si="48"/>
        <v>WI</v>
      </c>
      <c r="K2868" s="91" t="s">
        <v>625</v>
      </c>
      <c r="L2868" s="91" t="s">
        <v>15295</v>
      </c>
      <c r="M2868" s="91" t="str">
        <f>+IFERROR(VLOOKUP($K2868,'[2]NHÂN VIÊN'!$H:$I,2,0),"")</f>
        <v>Trương Quang Thanh</v>
      </c>
      <c r="N2868" s="92" t="s">
        <v>1837</v>
      </c>
      <c r="O2868" s="82"/>
    </row>
    <row r="2869" spans="1:15" hidden="1" x14ac:dyDescent="0.25">
      <c r="A2869" s="90" t="s">
        <v>7367</v>
      </c>
      <c r="B2869" s="89" t="s">
        <v>17849</v>
      </c>
      <c r="C2869" s="90" t="s">
        <v>17850</v>
      </c>
      <c r="D2869" s="90" t="s">
        <v>17851</v>
      </c>
      <c r="E2869" s="90" t="s">
        <v>6079</v>
      </c>
      <c r="F2869" s="90" t="s">
        <v>7472</v>
      </c>
      <c r="G2869" s="90" t="s">
        <v>7402</v>
      </c>
      <c r="H2869" s="91" t="s">
        <v>7436</v>
      </c>
      <c r="I2869" s="91" t="str">
        <f>+IFERROR(VLOOKUP($H2869,'[2]NHÂN VIÊN'!$B:$C,2,0),"")</f>
        <v>Nguyễn Quốc Thái</v>
      </c>
      <c r="J2869" s="91" t="str">
        <f t="shared" si="48"/>
        <v>WI</v>
      </c>
      <c r="K2869" s="91" t="s">
        <v>625</v>
      </c>
      <c r="L2869" s="91" t="s">
        <v>15295</v>
      </c>
      <c r="M2869" s="91" t="str">
        <f>+IFERROR(VLOOKUP($K2869,'[2]NHÂN VIÊN'!$H:$I,2,0),"")</f>
        <v>Trương Quang Thanh</v>
      </c>
      <c r="N2869" s="92" t="s">
        <v>1837</v>
      </c>
      <c r="O2869" s="82"/>
    </row>
    <row r="2870" spans="1:15" hidden="1" x14ac:dyDescent="0.25">
      <c r="A2870" s="90" t="s">
        <v>17852</v>
      </c>
      <c r="B2870" s="89" t="s">
        <v>15124</v>
      </c>
      <c r="C2870" s="90" t="s">
        <v>17853</v>
      </c>
      <c r="D2870" s="90" t="s">
        <v>17854</v>
      </c>
      <c r="E2870" s="90" t="s">
        <v>6079</v>
      </c>
      <c r="F2870" s="90" t="s">
        <v>7424</v>
      </c>
      <c r="G2870" s="90" t="s">
        <v>7424</v>
      </c>
      <c r="H2870" s="91" t="s">
        <v>7425</v>
      </c>
      <c r="I2870" s="91" t="str">
        <f>+IFERROR(VLOOKUP($H2870,'[2]NHÂN VIÊN'!$B:$C,2,0),"")</f>
        <v>Trần Cao Hoàng Tâm</v>
      </c>
      <c r="J2870" s="91" t="str">
        <f t="shared" si="48"/>
        <v>WI</v>
      </c>
      <c r="K2870" s="91" t="s">
        <v>625</v>
      </c>
      <c r="L2870" s="91" t="s">
        <v>15426</v>
      </c>
      <c r="M2870" s="91" t="str">
        <f>+IFERROR(VLOOKUP($K2870,'[2]NHÂN VIÊN'!$H:$I,2,0),"")</f>
        <v>Trương Quang Thanh</v>
      </c>
      <c r="N2870" s="92" t="s">
        <v>1837</v>
      </c>
      <c r="O2870" s="82"/>
    </row>
    <row r="2871" spans="1:15" hidden="1" x14ac:dyDescent="0.25">
      <c r="A2871" s="90" t="s">
        <v>17855</v>
      </c>
      <c r="B2871" s="89" t="s">
        <v>15124</v>
      </c>
      <c r="C2871" s="90" t="s">
        <v>17856</v>
      </c>
      <c r="D2871" s="90" t="s">
        <v>17857</v>
      </c>
      <c r="E2871" s="90" t="s">
        <v>6079</v>
      </c>
      <c r="F2871" s="90" t="s">
        <v>7424</v>
      </c>
      <c r="G2871" s="90" t="s">
        <v>7424</v>
      </c>
      <c r="H2871" s="91" t="s">
        <v>7425</v>
      </c>
      <c r="I2871" s="91" t="str">
        <f>+IFERROR(VLOOKUP($H2871,'[2]NHÂN VIÊN'!$B:$C,2,0),"")</f>
        <v>Trần Cao Hoàng Tâm</v>
      </c>
      <c r="J2871" s="91" t="str">
        <f t="shared" si="48"/>
        <v>WI</v>
      </c>
      <c r="K2871" s="91" t="s">
        <v>625</v>
      </c>
      <c r="L2871" s="91" t="s">
        <v>15275</v>
      </c>
      <c r="M2871" s="91" t="str">
        <f>+IFERROR(VLOOKUP($K2871,'[2]NHÂN VIÊN'!$H:$I,2,0),"")</f>
        <v>Trương Quang Thanh</v>
      </c>
      <c r="N2871" s="92" t="s">
        <v>1837</v>
      </c>
      <c r="O2871" s="82"/>
    </row>
    <row r="2872" spans="1:15" hidden="1" x14ac:dyDescent="0.25">
      <c r="A2872" s="90" t="s">
        <v>17858</v>
      </c>
      <c r="B2872" s="89" t="s">
        <v>15121</v>
      </c>
      <c r="C2872" s="90" t="s">
        <v>17859</v>
      </c>
      <c r="D2872" s="90" t="s">
        <v>17860</v>
      </c>
      <c r="E2872" s="90" t="s">
        <v>6079</v>
      </c>
      <c r="F2872" s="90" t="s">
        <v>7523</v>
      </c>
      <c r="G2872" s="90" t="s">
        <v>7523</v>
      </c>
      <c r="H2872" s="91" t="s">
        <v>7425</v>
      </c>
      <c r="I2872" s="91" t="str">
        <f>+IFERROR(VLOOKUP($H2872,'[2]NHÂN VIÊN'!$B:$C,2,0),"")</f>
        <v>Trần Cao Hoàng Tâm</v>
      </c>
      <c r="J2872" s="91" t="str">
        <f t="shared" si="48"/>
        <v>WI</v>
      </c>
      <c r="K2872" s="91" t="s">
        <v>625</v>
      </c>
      <c r="L2872" s="91" t="s">
        <v>15426</v>
      </c>
      <c r="M2872" s="91" t="str">
        <f>+IFERROR(VLOOKUP($K2872,'[2]NHÂN VIÊN'!$H:$I,2,0),"")</f>
        <v>Trương Quang Thanh</v>
      </c>
      <c r="N2872" s="92" t="s">
        <v>1837</v>
      </c>
      <c r="O2872" s="82"/>
    </row>
    <row r="2873" spans="1:15" hidden="1" x14ac:dyDescent="0.25">
      <c r="A2873" s="90" t="s">
        <v>17861</v>
      </c>
      <c r="B2873" s="89" t="s">
        <v>15121</v>
      </c>
      <c r="C2873" s="90" t="s">
        <v>17862</v>
      </c>
      <c r="D2873" s="90" t="s">
        <v>17863</v>
      </c>
      <c r="E2873" s="90" t="s">
        <v>15915</v>
      </c>
      <c r="F2873" s="90" t="s">
        <v>7523</v>
      </c>
      <c r="G2873" s="90" t="s">
        <v>7523</v>
      </c>
      <c r="H2873" s="91" t="s">
        <v>7425</v>
      </c>
      <c r="I2873" s="91" t="str">
        <f>+IFERROR(VLOOKUP($H2873,'[2]NHÂN VIÊN'!$B:$C,2,0),"")</f>
        <v>Trần Cao Hoàng Tâm</v>
      </c>
      <c r="J2873" s="91" t="str">
        <f t="shared" si="48"/>
        <v>WI</v>
      </c>
      <c r="K2873" s="91" t="s">
        <v>625</v>
      </c>
      <c r="L2873" s="91" t="s">
        <v>15295</v>
      </c>
      <c r="M2873" s="91" t="str">
        <f>+IFERROR(VLOOKUP($K2873,'[2]NHÂN VIÊN'!$H:$I,2,0),"")</f>
        <v>Trương Quang Thanh</v>
      </c>
      <c r="N2873" s="92" t="s">
        <v>1837</v>
      </c>
      <c r="O2873" s="82"/>
    </row>
    <row r="2874" spans="1:15" hidden="1" x14ac:dyDescent="0.25">
      <c r="A2874" s="90" t="s">
        <v>7358</v>
      </c>
      <c r="B2874" s="89" t="s">
        <v>17864</v>
      </c>
      <c r="C2874" s="90" t="s">
        <v>17865</v>
      </c>
      <c r="D2874" s="90" t="s">
        <v>17866</v>
      </c>
      <c r="E2874" s="90" t="s">
        <v>6079</v>
      </c>
      <c r="F2874" s="90" t="s">
        <v>7472</v>
      </c>
      <c r="G2874" s="90" t="s">
        <v>7402</v>
      </c>
      <c r="H2874" s="91" t="s">
        <v>7436</v>
      </c>
      <c r="I2874" s="91" t="str">
        <f>+IFERROR(VLOOKUP($H2874,'[2]NHÂN VIÊN'!$B:$C,2,0),"")</f>
        <v>Nguyễn Quốc Thái</v>
      </c>
      <c r="J2874" s="91" t="str">
        <f t="shared" si="48"/>
        <v>WI</v>
      </c>
      <c r="K2874" s="91" t="s">
        <v>625</v>
      </c>
      <c r="L2874" s="91" t="s">
        <v>15295</v>
      </c>
      <c r="M2874" s="91" t="str">
        <f>+IFERROR(VLOOKUP($K2874,'[2]NHÂN VIÊN'!$H:$I,2,0),"")</f>
        <v>Trương Quang Thanh</v>
      </c>
      <c r="N2874" s="92" t="s">
        <v>1837</v>
      </c>
      <c r="O2874" s="82"/>
    </row>
    <row r="2875" spans="1:15" hidden="1" x14ac:dyDescent="0.25">
      <c r="A2875" s="90" t="s">
        <v>7372</v>
      </c>
      <c r="B2875" s="89" t="s">
        <v>17867</v>
      </c>
      <c r="C2875" s="90" t="s">
        <v>17868</v>
      </c>
      <c r="D2875" s="90" t="s">
        <v>17869</v>
      </c>
      <c r="E2875" s="90" t="s">
        <v>6079</v>
      </c>
      <c r="F2875" s="90" t="s">
        <v>7490</v>
      </c>
      <c r="G2875" s="90" t="s">
        <v>7402</v>
      </c>
      <c r="H2875" s="91" t="s">
        <v>7418</v>
      </c>
      <c r="I2875" s="91" t="str">
        <f>+IFERROR(VLOOKUP($H2875,'[2]NHÂN VIÊN'!$B:$C,2,0),"")</f>
        <v>Trần Hạo Nhị</v>
      </c>
      <c r="J2875" s="91" t="str">
        <f t="shared" si="48"/>
        <v>WI</v>
      </c>
      <c r="K2875" s="91" t="s">
        <v>625</v>
      </c>
      <c r="L2875" s="91" t="s">
        <v>15295</v>
      </c>
      <c r="M2875" s="91" t="str">
        <f>+IFERROR(VLOOKUP($K2875,'[2]NHÂN VIÊN'!$H:$I,2,0),"")</f>
        <v>Trương Quang Thanh</v>
      </c>
      <c r="N2875" s="92" t="s">
        <v>1837</v>
      </c>
      <c r="O2875" s="82"/>
    </row>
    <row r="2876" spans="1:15" hidden="1" x14ac:dyDescent="0.25">
      <c r="A2876" s="90" t="s">
        <v>17871</v>
      </c>
      <c r="B2876" s="89" t="s">
        <v>17870</v>
      </c>
      <c r="C2876" s="90" t="s">
        <v>17872</v>
      </c>
      <c r="D2876" s="90" t="s">
        <v>17873</v>
      </c>
      <c r="E2876" s="90" t="s">
        <v>6079</v>
      </c>
      <c r="F2876" s="90" t="s">
        <v>7499</v>
      </c>
      <c r="G2876" s="90" t="s">
        <v>7402</v>
      </c>
      <c r="H2876" s="91" t="s">
        <v>7436</v>
      </c>
      <c r="I2876" s="91" t="str">
        <f>+IFERROR(VLOOKUP($H2876,'[2]NHÂN VIÊN'!$B:$C,2,0),"")</f>
        <v>Nguyễn Quốc Thái</v>
      </c>
      <c r="J2876" s="91" t="str">
        <f t="shared" si="48"/>
        <v>WI</v>
      </c>
      <c r="K2876" s="91" t="s">
        <v>625</v>
      </c>
      <c r="L2876" s="91" t="s">
        <v>15295</v>
      </c>
      <c r="M2876" s="91" t="str">
        <f>+IFERROR(VLOOKUP($K2876,'[2]NHÂN VIÊN'!$H:$I,2,0),"")</f>
        <v>Trương Quang Thanh</v>
      </c>
      <c r="N2876" s="92" t="s">
        <v>1837</v>
      </c>
      <c r="O2876" s="82"/>
    </row>
    <row r="2877" spans="1:15" hidden="1" x14ac:dyDescent="0.25">
      <c r="A2877" s="90" t="s">
        <v>17875</v>
      </c>
      <c r="B2877" s="89" t="s">
        <v>17874</v>
      </c>
      <c r="C2877" s="90" t="s">
        <v>17876</v>
      </c>
      <c r="D2877" s="90" t="s">
        <v>17877</v>
      </c>
      <c r="E2877" s="90" t="s">
        <v>6079</v>
      </c>
      <c r="F2877" s="90" t="s">
        <v>7499</v>
      </c>
      <c r="G2877" s="90" t="s">
        <v>7402</v>
      </c>
      <c r="H2877" s="91" t="s">
        <v>7436</v>
      </c>
      <c r="I2877" s="91" t="str">
        <f>+IFERROR(VLOOKUP($H2877,'[2]NHÂN VIÊN'!$B:$C,2,0),"")</f>
        <v>Nguyễn Quốc Thái</v>
      </c>
      <c r="J2877" s="91" t="str">
        <f t="shared" si="48"/>
        <v>WI</v>
      </c>
      <c r="K2877" s="91" t="s">
        <v>625</v>
      </c>
      <c r="L2877" s="91" t="s">
        <v>15295</v>
      </c>
      <c r="M2877" s="91" t="str">
        <f>+IFERROR(VLOOKUP($K2877,'[2]NHÂN VIÊN'!$H:$I,2,0),"")</f>
        <v>Trương Quang Thanh</v>
      </c>
      <c r="N2877" s="92" t="s">
        <v>1837</v>
      </c>
      <c r="O2877" s="82"/>
    </row>
    <row r="2878" spans="1:15" hidden="1" x14ac:dyDescent="0.25">
      <c r="A2878" s="90" t="s">
        <v>17878</v>
      </c>
      <c r="B2878" s="89" t="s">
        <v>15124</v>
      </c>
      <c r="C2878" s="90" t="s">
        <v>17879</v>
      </c>
      <c r="D2878" s="90" t="s">
        <v>17880</v>
      </c>
      <c r="E2878" s="90" t="s">
        <v>6079</v>
      </c>
      <c r="F2878" s="90" t="s">
        <v>7424</v>
      </c>
      <c r="G2878" s="90" t="s">
        <v>7424</v>
      </c>
      <c r="H2878" s="91" t="s">
        <v>7425</v>
      </c>
      <c r="I2878" s="91" t="str">
        <f>+IFERROR(VLOOKUP($H2878,'[2]NHÂN VIÊN'!$B:$C,2,0),"")</f>
        <v>Trần Cao Hoàng Tâm</v>
      </c>
      <c r="J2878" s="91" t="str">
        <f t="shared" si="48"/>
        <v>WI</v>
      </c>
      <c r="K2878" s="91" t="s">
        <v>625</v>
      </c>
      <c r="L2878" s="91" t="s">
        <v>15275</v>
      </c>
      <c r="M2878" s="91" t="str">
        <f>+IFERROR(VLOOKUP($K2878,'[2]NHÂN VIÊN'!$H:$I,2,0),"")</f>
        <v>Trương Quang Thanh</v>
      </c>
      <c r="N2878" s="92" t="s">
        <v>1837</v>
      </c>
      <c r="O2878" s="82"/>
    </row>
    <row r="2879" spans="1:15" hidden="1" x14ac:dyDescent="0.25">
      <c r="A2879" s="90" t="s">
        <v>17882</v>
      </c>
      <c r="B2879" s="89" t="s">
        <v>17881</v>
      </c>
      <c r="C2879" s="90" t="s">
        <v>17883</v>
      </c>
      <c r="D2879" s="90" t="s">
        <v>17884</v>
      </c>
      <c r="E2879" s="90" t="s">
        <v>6079</v>
      </c>
      <c r="F2879" s="90" t="s">
        <v>7459</v>
      </c>
      <c r="G2879" s="90" t="s">
        <v>7402</v>
      </c>
      <c r="H2879" s="91" t="s">
        <v>7403</v>
      </c>
      <c r="I2879" s="91" t="str">
        <f>+IFERROR(VLOOKUP($H2879,'[2]NHÂN VIÊN'!$B:$C,2,0),"")</f>
        <v>Hứa Thị Ngọc Thơ</v>
      </c>
      <c r="J2879" s="91" t="str">
        <f t="shared" si="48"/>
        <v>WI</v>
      </c>
      <c r="K2879" s="91" t="s">
        <v>625</v>
      </c>
      <c r="L2879" s="91" t="s">
        <v>15295</v>
      </c>
      <c r="M2879" s="91" t="str">
        <f>+IFERROR(VLOOKUP($K2879,'[2]NHÂN VIÊN'!$H:$I,2,0),"")</f>
        <v>Trương Quang Thanh</v>
      </c>
      <c r="N2879" s="92" t="s">
        <v>1837</v>
      </c>
      <c r="O2879" s="82"/>
    </row>
    <row r="2880" spans="1:15" hidden="1" x14ac:dyDescent="0.25">
      <c r="A2880" s="90" t="s">
        <v>17886</v>
      </c>
      <c r="B2880" s="89" t="s">
        <v>17885</v>
      </c>
      <c r="C2880" s="90" t="s">
        <v>17887</v>
      </c>
      <c r="D2880" s="90" t="s">
        <v>17888</v>
      </c>
      <c r="E2880" s="90" t="s">
        <v>6079</v>
      </c>
      <c r="F2880" s="90" t="s">
        <v>7490</v>
      </c>
      <c r="G2880" s="90" t="s">
        <v>7402</v>
      </c>
      <c r="H2880" s="91" t="s">
        <v>7418</v>
      </c>
      <c r="I2880" s="91" t="str">
        <f>+IFERROR(VLOOKUP($H2880,'[2]NHÂN VIÊN'!$B:$C,2,0),"")</f>
        <v>Trần Hạo Nhị</v>
      </c>
      <c r="J2880" s="91" t="str">
        <f t="shared" si="48"/>
        <v>WI</v>
      </c>
      <c r="K2880" s="91" t="s">
        <v>625</v>
      </c>
      <c r="L2880" s="91" t="s">
        <v>15295</v>
      </c>
      <c r="M2880" s="91" t="str">
        <f>+IFERROR(VLOOKUP($K2880,'[2]NHÂN VIÊN'!$H:$I,2,0),"")</f>
        <v>Trương Quang Thanh</v>
      </c>
      <c r="N2880" s="92" t="s">
        <v>1837</v>
      </c>
      <c r="O2880" s="82"/>
    </row>
    <row r="2881" spans="1:15" hidden="1" x14ac:dyDescent="0.25">
      <c r="A2881" s="90" t="s">
        <v>17890</v>
      </c>
      <c r="B2881" s="89" t="s">
        <v>17889</v>
      </c>
      <c r="C2881" s="90" t="s">
        <v>17891</v>
      </c>
      <c r="D2881" s="90" t="s">
        <v>17892</v>
      </c>
      <c r="E2881" s="90" t="s">
        <v>6079</v>
      </c>
      <c r="F2881" s="90" t="s">
        <v>7690</v>
      </c>
      <c r="G2881" s="90" t="s">
        <v>7402</v>
      </c>
      <c r="H2881" s="91" t="s">
        <v>7418</v>
      </c>
      <c r="I2881" s="91" t="str">
        <f>+IFERROR(VLOOKUP($H2881,'[2]NHÂN VIÊN'!$B:$C,2,0),"")</f>
        <v>Trần Hạo Nhị</v>
      </c>
      <c r="J2881" s="91" t="str">
        <f t="shared" si="48"/>
        <v>WI</v>
      </c>
      <c r="K2881" s="91" t="s">
        <v>625</v>
      </c>
      <c r="L2881" s="91" t="s">
        <v>15426</v>
      </c>
      <c r="M2881" s="91" t="str">
        <f>+IFERROR(VLOOKUP($K2881,'[2]NHÂN VIÊN'!$H:$I,2,0),"")</f>
        <v>Trương Quang Thanh</v>
      </c>
      <c r="N2881" s="92" t="s">
        <v>1837</v>
      </c>
      <c r="O2881" s="82"/>
    </row>
    <row r="2882" spans="1:15" hidden="1" x14ac:dyDescent="0.25">
      <c r="A2882" s="90" t="s">
        <v>7327</v>
      </c>
      <c r="B2882" s="89" t="s">
        <v>17893</v>
      </c>
      <c r="C2882" s="90" t="s">
        <v>17894</v>
      </c>
      <c r="D2882" s="90" t="s">
        <v>17895</v>
      </c>
      <c r="E2882" s="90" t="s">
        <v>6079</v>
      </c>
      <c r="F2882" s="90" t="s">
        <v>7417</v>
      </c>
      <c r="G2882" s="90" t="s">
        <v>7402</v>
      </c>
      <c r="H2882" s="91" t="s">
        <v>7418</v>
      </c>
      <c r="I2882" s="91" t="str">
        <f>+IFERROR(VLOOKUP($H2882,'[2]NHÂN VIÊN'!$B:$C,2,0),"")</f>
        <v>Trần Hạo Nhị</v>
      </c>
      <c r="J2882" s="91" t="str">
        <f t="shared" si="48"/>
        <v>WI</v>
      </c>
      <c r="K2882" s="91" t="s">
        <v>625</v>
      </c>
      <c r="L2882" s="91" t="s">
        <v>15275</v>
      </c>
      <c r="M2882" s="91" t="str">
        <f>+IFERROR(VLOOKUP($K2882,'[2]NHÂN VIÊN'!$H:$I,2,0),"")</f>
        <v>Trương Quang Thanh</v>
      </c>
      <c r="N2882" s="92" t="s">
        <v>1837</v>
      </c>
      <c r="O2882" s="82"/>
    </row>
    <row r="2883" spans="1:15" hidden="1" x14ac:dyDescent="0.25">
      <c r="A2883" s="90" t="s">
        <v>17897</v>
      </c>
      <c r="B2883" s="89" t="s">
        <v>17896</v>
      </c>
      <c r="C2883" s="90" t="s">
        <v>17898</v>
      </c>
      <c r="D2883" s="90" t="s">
        <v>17899</v>
      </c>
      <c r="E2883" s="90" t="s">
        <v>6079</v>
      </c>
      <c r="F2883" s="90" t="s">
        <v>7527</v>
      </c>
      <c r="G2883" s="90" t="s">
        <v>7402</v>
      </c>
      <c r="H2883" s="91" t="s">
        <v>7411</v>
      </c>
      <c r="I2883" s="91" t="str">
        <f>+IFERROR(VLOOKUP($H2883,'[2]NHÂN VIÊN'!$B:$C,2,0),"")</f>
        <v>Nguyễn Văn Vinh</v>
      </c>
      <c r="J2883" s="91" t="str">
        <f t="shared" si="48"/>
        <v>WI</v>
      </c>
      <c r="K2883" s="91" t="s">
        <v>625</v>
      </c>
      <c r="L2883" s="91" t="s">
        <v>15295</v>
      </c>
      <c r="M2883" s="91" t="str">
        <f>+IFERROR(VLOOKUP($K2883,'[2]NHÂN VIÊN'!$H:$I,2,0),"")</f>
        <v>Trương Quang Thanh</v>
      </c>
      <c r="N2883" s="92" t="s">
        <v>1837</v>
      </c>
      <c r="O2883" s="82"/>
    </row>
    <row r="2884" spans="1:15" hidden="1" x14ac:dyDescent="0.25">
      <c r="A2884" s="90" t="s">
        <v>17900</v>
      </c>
      <c r="B2884" s="89" t="s">
        <v>15121</v>
      </c>
      <c r="C2884" s="90" t="s">
        <v>17901</v>
      </c>
      <c r="D2884" s="90" t="s">
        <v>17902</v>
      </c>
      <c r="E2884" s="90" t="s">
        <v>6079</v>
      </c>
      <c r="F2884" s="90" t="s">
        <v>7523</v>
      </c>
      <c r="G2884" s="90" t="s">
        <v>7523</v>
      </c>
      <c r="H2884" s="91" t="s">
        <v>7425</v>
      </c>
      <c r="I2884" s="91" t="str">
        <f>+IFERROR(VLOOKUP($H2884,'[2]NHÂN VIÊN'!$B:$C,2,0),"")</f>
        <v>Trần Cao Hoàng Tâm</v>
      </c>
      <c r="J2884" s="91" t="str">
        <f t="shared" si="48"/>
        <v>WI</v>
      </c>
      <c r="K2884" s="91" t="s">
        <v>625</v>
      </c>
      <c r="L2884" s="91" t="s">
        <v>15295</v>
      </c>
      <c r="M2884" s="91" t="str">
        <f>+IFERROR(VLOOKUP($K2884,'[2]NHÂN VIÊN'!$H:$I,2,0),"")</f>
        <v>Trương Quang Thanh</v>
      </c>
      <c r="N2884" s="92" t="s">
        <v>1837</v>
      </c>
      <c r="O2884" s="82"/>
    </row>
    <row r="2885" spans="1:15" hidden="1" x14ac:dyDescent="0.25">
      <c r="A2885" s="90" t="s">
        <v>17904</v>
      </c>
      <c r="B2885" s="89" t="s">
        <v>17903</v>
      </c>
      <c r="C2885" s="90" t="s">
        <v>17905</v>
      </c>
      <c r="D2885" s="90" t="s">
        <v>17906</v>
      </c>
      <c r="E2885" s="90" t="s">
        <v>6079</v>
      </c>
      <c r="F2885" s="90" t="s">
        <v>7527</v>
      </c>
      <c r="G2885" s="90" t="s">
        <v>7402</v>
      </c>
      <c r="H2885" s="91" t="s">
        <v>7411</v>
      </c>
      <c r="I2885" s="91" t="str">
        <f>+IFERROR(VLOOKUP($H2885,'[2]NHÂN VIÊN'!$B:$C,2,0),"")</f>
        <v>Nguyễn Văn Vinh</v>
      </c>
      <c r="J2885" s="91" t="str">
        <f t="shared" si="48"/>
        <v>WI</v>
      </c>
      <c r="K2885" s="91" t="s">
        <v>625</v>
      </c>
      <c r="L2885" s="91" t="s">
        <v>15295</v>
      </c>
      <c r="M2885" s="91" t="str">
        <f>+IFERROR(VLOOKUP($K2885,'[2]NHÂN VIÊN'!$H:$I,2,0),"")</f>
        <v>Trương Quang Thanh</v>
      </c>
      <c r="N2885" s="92" t="s">
        <v>1837</v>
      </c>
      <c r="O2885" s="82"/>
    </row>
    <row r="2886" spans="1:15" hidden="1" x14ac:dyDescent="0.25">
      <c r="A2886" s="90" t="s">
        <v>17908</v>
      </c>
      <c r="B2886" s="89" t="s">
        <v>17907</v>
      </c>
      <c r="C2886" s="90" t="s">
        <v>17909</v>
      </c>
      <c r="D2886" s="90" t="s">
        <v>17910</v>
      </c>
      <c r="E2886" s="90" t="s">
        <v>6079</v>
      </c>
      <c r="F2886" s="90" t="s">
        <v>7690</v>
      </c>
      <c r="G2886" s="90" t="s">
        <v>7402</v>
      </c>
      <c r="H2886" s="91" t="s">
        <v>7418</v>
      </c>
      <c r="I2886" s="91" t="str">
        <f>+IFERROR(VLOOKUP($H2886,'[2]NHÂN VIÊN'!$B:$C,2,0),"")</f>
        <v>Trần Hạo Nhị</v>
      </c>
      <c r="J2886" s="91" t="str">
        <f t="shared" si="48"/>
        <v>WI</v>
      </c>
      <c r="K2886" s="91" t="s">
        <v>625</v>
      </c>
      <c r="L2886" s="91" t="s">
        <v>15426</v>
      </c>
      <c r="M2886" s="91" t="str">
        <f>+IFERROR(VLOOKUP($K2886,'[2]NHÂN VIÊN'!$H:$I,2,0),"")</f>
        <v>Trương Quang Thanh</v>
      </c>
      <c r="N2886" s="92" t="s">
        <v>1837</v>
      </c>
      <c r="O2886" s="82"/>
    </row>
    <row r="2887" spans="1:15" hidden="1" x14ac:dyDescent="0.25">
      <c r="A2887" s="90" t="s">
        <v>17912</v>
      </c>
      <c r="B2887" s="89" t="s">
        <v>17911</v>
      </c>
      <c r="C2887" s="90" t="s">
        <v>17913</v>
      </c>
      <c r="D2887" s="90" t="s">
        <v>17914</v>
      </c>
      <c r="E2887" s="90" t="s">
        <v>6079</v>
      </c>
      <c r="F2887" s="90" t="s">
        <v>7490</v>
      </c>
      <c r="G2887" s="90" t="s">
        <v>7402</v>
      </c>
      <c r="H2887" s="91" t="s">
        <v>7418</v>
      </c>
      <c r="I2887" s="91" t="str">
        <f>+IFERROR(VLOOKUP($H2887,'[2]NHÂN VIÊN'!$B:$C,2,0),"")</f>
        <v>Trần Hạo Nhị</v>
      </c>
      <c r="J2887" s="91" t="str">
        <f t="shared" si="48"/>
        <v>WI</v>
      </c>
      <c r="K2887" s="91" t="s">
        <v>625</v>
      </c>
      <c r="L2887" s="91" t="s">
        <v>15275</v>
      </c>
      <c r="M2887" s="91" t="str">
        <f>+IFERROR(VLOOKUP($K2887,'[2]NHÂN VIÊN'!$H:$I,2,0),"")</f>
        <v>Trương Quang Thanh</v>
      </c>
      <c r="N2887" s="92" t="s">
        <v>1837</v>
      </c>
      <c r="O2887" s="82"/>
    </row>
    <row r="2888" spans="1:15" hidden="1" x14ac:dyDescent="0.25">
      <c r="A2888" s="90" t="s">
        <v>7328</v>
      </c>
      <c r="B2888" s="89" t="s">
        <v>17915</v>
      </c>
      <c r="C2888" s="90" t="s">
        <v>17916</v>
      </c>
      <c r="D2888" s="90" t="s">
        <v>17917</v>
      </c>
      <c r="E2888" s="90" t="s">
        <v>6079</v>
      </c>
      <c r="F2888" s="90" t="s">
        <v>7435</v>
      </c>
      <c r="G2888" s="90" t="s">
        <v>7402</v>
      </c>
      <c r="H2888" s="91" t="s">
        <v>7436</v>
      </c>
      <c r="I2888" s="91" t="str">
        <f>+IFERROR(VLOOKUP($H2888,'[2]NHÂN VIÊN'!$B:$C,2,0),"")</f>
        <v>Nguyễn Quốc Thái</v>
      </c>
      <c r="J2888" s="91" t="str">
        <f t="shared" si="48"/>
        <v>WI</v>
      </c>
      <c r="K2888" s="91" t="s">
        <v>625</v>
      </c>
      <c r="L2888" s="91" t="s">
        <v>15275</v>
      </c>
      <c r="M2888" s="91" t="str">
        <f>+IFERROR(VLOOKUP($K2888,'[2]NHÂN VIÊN'!$H:$I,2,0),"")</f>
        <v>Trương Quang Thanh</v>
      </c>
      <c r="N2888" s="92" t="s">
        <v>1837</v>
      </c>
      <c r="O2888" s="82"/>
    </row>
    <row r="2889" spans="1:15" hidden="1" x14ac:dyDescent="0.25">
      <c r="A2889" s="90" t="s">
        <v>17919</v>
      </c>
      <c r="B2889" s="89" t="s">
        <v>17918</v>
      </c>
      <c r="C2889" s="90" t="s">
        <v>17920</v>
      </c>
      <c r="D2889" s="90" t="s">
        <v>17921</v>
      </c>
      <c r="E2889" s="90" t="s">
        <v>6079</v>
      </c>
      <c r="F2889" s="90" t="s">
        <v>7690</v>
      </c>
      <c r="G2889" s="90" t="s">
        <v>7402</v>
      </c>
      <c r="H2889" s="91" t="s">
        <v>7418</v>
      </c>
      <c r="I2889" s="91" t="str">
        <f>+IFERROR(VLOOKUP($H2889,'[2]NHÂN VIÊN'!$B:$C,2,0),"")</f>
        <v>Trần Hạo Nhị</v>
      </c>
      <c r="J2889" s="91" t="str">
        <f t="shared" si="48"/>
        <v>WI</v>
      </c>
      <c r="K2889" s="91" t="s">
        <v>625</v>
      </c>
      <c r="L2889" s="91" t="s">
        <v>15426</v>
      </c>
      <c r="M2889" s="91" t="str">
        <f>+IFERROR(VLOOKUP($K2889,'[2]NHÂN VIÊN'!$H:$I,2,0),"")</f>
        <v>Trương Quang Thanh</v>
      </c>
      <c r="N2889" s="92" t="s">
        <v>1837</v>
      </c>
      <c r="O2889" s="82"/>
    </row>
    <row r="2890" spans="1:15" hidden="1" x14ac:dyDescent="0.25">
      <c r="A2890" s="87" t="s">
        <v>17923</v>
      </c>
      <c r="B2890" s="86" t="s">
        <v>17922</v>
      </c>
      <c r="C2890" s="87" t="s">
        <v>17924</v>
      </c>
      <c r="D2890" s="87" t="s">
        <v>17925</v>
      </c>
      <c r="E2890" s="87" t="s">
        <v>6079</v>
      </c>
      <c r="F2890" s="87" t="s">
        <v>7527</v>
      </c>
      <c r="G2890" s="87" t="s">
        <v>7402</v>
      </c>
      <c r="H2890" s="87" t="s">
        <v>7411</v>
      </c>
      <c r="I2890" s="87" t="str">
        <f>+IFERROR(VLOOKUP($H2890,'[2]NHÂN VIÊN'!$B:$C,2,0),"")</f>
        <v>Nguyễn Văn Vinh</v>
      </c>
      <c r="J2890" s="87" t="str">
        <f t="shared" si="48"/>
        <v>WI</v>
      </c>
      <c r="K2890" s="87" t="s">
        <v>625</v>
      </c>
      <c r="L2890" s="87"/>
      <c r="M2890" s="87" t="str">
        <f>+IFERROR(VLOOKUP($K2890,'[2]NHÂN VIÊN'!$H:$I,2,0),"")</f>
        <v>Trương Quang Thanh</v>
      </c>
      <c r="N2890" s="88" t="s">
        <v>7437</v>
      </c>
      <c r="O2890" s="82"/>
    </row>
    <row r="2891" spans="1:15" hidden="1" x14ac:dyDescent="0.25">
      <c r="A2891" s="90" t="s">
        <v>17926</v>
      </c>
      <c r="B2891" s="89" t="s">
        <v>15124</v>
      </c>
      <c r="C2891" s="90" t="s">
        <v>17927</v>
      </c>
      <c r="D2891" s="90" t="s">
        <v>17928</v>
      </c>
      <c r="E2891" s="90" t="s">
        <v>15915</v>
      </c>
      <c r="F2891" s="90" t="s">
        <v>7424</v>
      </c>
      <c r="G2891" s="90" t="s">
        <v>7424</v>
      </c>
      <c r="H2891" s="91" t="s">
        <v>7425</v>
      </c>
      <c r="I2891" s="91" t="str">
        <f>+IFERROR(VLOOKUP($H2891,'[2]NHÂN VIÊN'!$B:$C,2,0),"")</f>
        <v>Trần Cao Hoàng Tâm</v>
      </c>
      <c r="J2891" s="91" t="str">
        <f t="shared" si="48"/>
        <v>WI</v>
      </c>
      <c r="K2891" s="91" t="s">
        <v>625</v>
      </c>
      <c r="L2891" s="91" t="s">
        <v>15275</v>
      </c>
      <c r="M2891" s="91" t="str">
        <f>+IFERROR(VLOOKUP($K2891,'[2]NHÂN VIÊN'!$H:$I,2,0),"")</f>
        <v>Trương Quang Thanh</v>
      </c>
      <c r="N2891" s="92" t="s">
        <v>1837</v>
      </c>
      <c r="O2891" s="82"/>
    </row>
    <row r="2892" spans="1:15" hidden="1" x14ac:dyDescent="0.25">
      <c r="A2892" s="90" t="s">
        <v>17929</v>
      </c>
      <c r="B2892" s="89" t="s">
        <v>15124</v>
      </c>
      <c r="C2892" s="90" t="s">
        <v>17930</v>
      </c>
      <c r="D2892" s="90" t="s">
        <v>17931</v>
      </c>
      <c r="E2892" s="90" t="s">
        <v>6079</v>
      </c>
      <c r="F2892" s="90" t="s">
        <v>7424</v>
      </c>
      <c r="G2892" s="90" t="s">
        <v>7424</v>
      </c>
      <c r="H2892" s="91" t="s">
        <v>7425</v>
      </c>
      <c r="I2892" s="91" t="str">
        <f>+IFERROR(VLOOKUP($H2892,'[2]NHÂN VIÊN'!$B:$C,2,0),"")</f>
        <v>Trần Cao Hoàng Tâm</v>
      </c>
      <c r="J2892" s="91" t="str">
        <f t="shared" si="48"/>
        <v>WI</v>
      </c>
      <c r="K2892" s="91" t="s">
        <v>625</v>
      </c>
      <c r="L2892" s="91" t="s">
        <v>15275</v>
      </c>
      <c r="M2892" s="91" t="str">
        <f>+IFERROR(VLOOKUP($K2892,'[2]NHÂN VIÊN'!$H:$I,2,0),"")</f>
        <v>Trương Quang Thanh</v>
      </c>
      <c r="N2892" s="92" t="s">
        <v>1837</v>
      </c>
      <c r="O2892" s="82"/>
    </row>
    <row r="2893" spans="1:15" hidden="1" x14ac:dyDescent="0.25">
      <c r="A2893" s="90" t="s">
        <v>17933</v>
      </c>
      <c r="B2893" s="89" t="s">
        <v>17932</v>
      </c>
      <c r="C2893" s="90" t="s">
        <v>17934</v>
      </c>
      <c r="D2893" s="90" t="s">
        <v>17935</v>
      </c>
      <c r="E2893" s="90" t="s">
        <v>6079</v>
      </c>
      <c r="F2893" s="90" t="s">
        <v>7925</v>
      </c>
      <c r="G2893" s="90" t="s">
        <v>7402</v>
      </c>
      <c r="H2893" s="91" t="s">
        <v>7418</v>
      </c>
      <c r="I2893" s="91" t="str">
        <f>+IFERROR(VLOOKUP($H2893,'[2]NHÂN VIÊN'!$B:$C,2,0),"")</f>
        <v>Trần Hạo Nhị</v>
      </c>
      <c r="J2893" s="91" t="str">
        <f t="shared" ref="J2893:J2956" si="49">+LEFT($B2893,2)</f>
        <v>WI</v>
      </c>
      <c r="K2893" s="91" t="s">
        <v>625</v>
      </c>
      <c r="L2893" s="91" t="s">
        <v>15426</v>
      </c>
      <c r="M2893" s="91" t="str">
        <f>+IFERROR(VLOOKUP($K2893,'[2]NHÂN VIÊN'!$H:$I,2,0),"")</f>
        <v>Trương Quang Thanh</v>
      </c>
      <c r="N2893" s="92" t="s">
        <v>1837</v>
      </c>
      <c r="O2893" s="82"/>
    </row>
    <row r="2894" spans="1:15" hidden="1" x14ac:dyDescent="0.25">
      <c r="A2894" s="90" t="s">
        <v>7235</v>
      </c>
      <c r="B2894" s="89" t="s">
        <v>17936</v>
      </c>
      <c r="C2894" s="90" t="s">
        <v>17937</v>
      </c>
      <c r="D2894" s="90" t="s">
        <v>17938</v>
      </c>
      <c r="E2894" s="90" t="s">
        <v>6079</v>
      </c>
      <c r="F2894" s="90" t="s">
        <v>7903</v>
      </c>
      <c r="G2894" s="90" t="s">
        <v>7402</v>
      </c>
      <c r="H2894" s="91" t="s">
        <v>7436</v>
      </c>
      <c r="I2894" s="91" t="str">
        <f>+IFERROR(VLOOKUP($H2894,'[2]NHÂN VIÊN'!$B:$C,2,0),"")</f>
        <v>Nguyễn Quốc Thái</v>
      </c>
      <c r="J2894" s="91" t="str">
        <f t="shared" si="49"/>
        <v>WI</v>
      </c>
      <c r="K2894" s="91" t="s">
        <v>625</v>
      </c>
      <c r="L2894" s="91" t="s">
        <v>15275</v>
      </c>
      <c r="M2894" s="91" t="str">
        <f>+IFERROR(VLOOKUP($K2894,'[2]NHÂN VIÊN'!$H:$I,2,0),"")</f>
        <v>Trương Quang Thanh</v>
      </c>
      <c r="N2894" s="92" t="s">
        <v>1837</v>
      </c>
      <c r="O2894" s="82"/>
    </row>
    <row r="2895" spans="1:15" hidden="1" x14ac:dyDescent="0.25">
      <c r="A2895" s="90" t="s">
        <v>17939</v>
      </c>
      <c r="B2895" s="89" t="s">
        <v>15121</v>
      </c>
      <c r="C2895" s="90" t="s">
        <v>17940</v>
      </c>
      <c r="D2895" s="90" t="s">
        <v>17941</v>
      </c>
      <c r="E2895" s="90" t="s">
        <v>6079</v>
      </c>
      <c r="F2895" s="90" t="s">
        <v>7523</v>
      </c>
      <c r="G2895" s="90" t="s">
        <v>7523</v>
      </c>
      <c r="H2895" s="91" t="s">
        <v>7425</v>
      </c>
      <c r="I2895" s="91" t="str">
        <f>+IFERROR(VLOOKUP($H2895,'[2]NHÂN VIÊN'!$B:$C,2,0),"")</f>
        <v>Trần Cao Hoàng Tâm</v>
      </c>
      <c r="J2895" s="91" t="str">
        <f t="shared" si="49"/>
        <v>WI</v>
      </c>
      <c r="K2895" s="91" t="s">
        <v>625</v>
      </c>
      <c r="L2895" s="91" t="s">
        <v>15295</v>
      </c>
      <c r="M2895" s="91" t="str">
        <f>+IFERROR(VLOOKUP($K2895,'[2]NHÂN VIÊN'!$H:$I,2,0),"")</f>
        <v>Trương Quang Thanh</v>
      </c>
      <c r="N2895" s="92" t="s">
        <v>1837</v>
      </c>
      <c r="O2895" s="82"/>
    </row>
    <row r="2896" spans="1:15" hidden="1" x14ac:dyDescent="0.25">
      <c r="A2896" s="90" t="s">
        <v>17943</v>
      </c>
      <c r="B2896" s="89" t="s">
        <v>17942</v>
      </c>
      <c r="C2896" s="90" t="s">
        <v>17944</v>
      </c>
      <c r="D2896" s="90" t="s">
        <v>17945</v>
      </c>
      <c r="E2896" s="90" t="s">
        <v>6079</v>
      </c>
      <c r="F2896" s="90" t="s">
        <v>7499</v>
      </c>
      <c r="G2896" s="90" t="s">
        <v>7402</v>
      </c>
      <c r="H2896" s="91" t="s">
        <v>7436</v>
      </c>
      <c r="I2896" s="91" t="str">
        <f>+IFERROR(VLOOKUP($H2896,'[2]NHÂN VIÊN'!$B:$C,2,0),"")</f>
        <v>Nguyễn Quốc Thái</v>
      </c>
      <c r="J2896" s="91" t="str">
        <f t="shared" si="49"/>
        <v>WI</v>
      </c>
      <c r="K2896" s="91" t="s">
        <v>625</v>
      </c>
      <c r="L2896" s="91" t="s">
        <v>15295</v>
      </c>
      <c r="M2896" s="91" t="str">
        <f>+IFERROR(VLOOKUP($K2896,'[2]NHÂN VIÊN'!$H:$I,2,0),"")</f>
        <v>Trương Quang Thanh</v>
      </c>
      <c r="N2896" s="92" t="s">
        <v>1837</v>
      </c>
      <c r="O2896" s="82"/>
    </row>
    <row r="2897" spans="1:15" hidden="1" x14ac:dyDescent="0.25">
      <c r="A2897" s="90" t="s">
        <v>17946</v>
      </c>
      <c r="B2897" s="89" t="s">
        <v>15124</v>
      </c>
      <c r="C2897" s="90" t="s">
        <v>17947</v>
      </c>
      <c r="D2897" s="90" t="s">
        <v>17948</v>
      </c>
      <c r="E2897" s="90" t="s">
        <v>6079</v>
      </c>
      <c r="F2897" s="90" t="s">
        <v>7424</v>
      </c>
      <c r="G2897" s="90" t="s">
        <v>7424</v>
      </c>
      <c r="H2897" s="91" t="s">
        <v>7425</v>
      </c>
      <c r="I2897" s="91" t="str">
        <f>+IFERROR(VLOOKUP($H2897,'[2]NHÂN VIÊN'!$B:$C,2,0),"")</f>
        <v>Trần Cao Hoàng Tâm</v>
      </c>
      <c r="J2897" s="91" t="str">
        <f t="shared" si="49"/>
        <v>WI</v>
      </c>
      <c r="K2897" s="91" t="s">
        <v>625</v>
      </c>
      <c r="L2897" s="91" t="s">
        <v>15426</v>
      </c>
      <c r="M2897" s="91" t="str">
        <f>+IFERROR(VLOOKUP($K2897,'[2]NHÂN VIÊN'!$H:$I,2,0),"")</f>
        <v>Trương Quang Thanh</v>
      </c>
      <c r="N2897" s="92" t="s">
        <v>1837</v>
      </c>
      <c r="O2897" s="82"/>
    </row>
    <row r="2898" spans="1:15" hidden="1" x14ac:dyDescent="0.25">
      <c r="A2898" s="99" t="s">
        <v>17950</v>
      </c>
      <c r="B2898" s="98" t="s">
        <v>17949</v>
      </c>
      <c r="C2898" s="99" t="s">
        <v>17951</v>
      </c>
      <c r="D2898" s="99" t="s">
        <v>17952</v>
      </c>
      <c r="E2898" s="99" t="s">
        <v>6079</v>
      </c>
      <c r="F2898" s="99" t="s">
        <v>7527</v>
      </c>
      <c r="G2898" s="99" t="s">
        <v>7402</v>
      </c>
      <c r="H2898" s="91" t="s">
        <v>7411</v>
      </c>
      <c r="I2898" s="91" t="str">
        <f>+IFERROR(VLOOKUP($H2898,'[2]NHÂN VIÊN'!$B:$C,2,0),"")</f>
        <v>Nguyễn Văn Vinh</v>
      </c>
      <c r="J2898" s="91" t="str">
        <f t="shared" si="49"/>
        <v>WI</v>
      </c>
      <c r="K2898" s="100" t="s">
        <v>625</v>
      </c>
      <c r="L2898" s="100" t="s">
        <v>15275</v>
      </c>
      <c r="M2898" s="91" t="str">
        <f>+IFERROR(VLOOKUP($K2898,'[2]NHÂN VIÊN'!$H:$I,2,0),"")</f>
        <v>Trương Quang Thanh</v>
      </c>
      <c r="N2898" s="101" t="s">
        <v>1837</v>
      </c>
      <c r="O2898" s="82"/>
    </row>
    <row r="2899" spans="1:15" hidden="1" x14ac:dyDescent="0.25">
      <c r="A2899" s="90" t="s">
        <v>17954</v>
      </c>
      <c r="B2899" s="89" t="s">
        <v>17953</v>
      </c>
      <c r="C2899" s="90" t="s">
        <v>17955</v>
      </c>
      <c r="D2899" s="90" t="s">
        <v>17956</v>
      </c>
      <c r="E2899" s="90" t="s">
        <v>6079</v>
      </c>
      <c r="F2899" s="90" t="s">
        <v>7401</v>
      </c>
      <c r="G2899" s="90" t="s">
        <v>7402</v>
      </c>
      <c r="H2899" s="91" t="s">
        <v>7403</v>
      </c>
      <c r="I2899" s="91" t="str">
        <f>+IFERROR(VLOOKUP($H2899,'[2]NHÂN VIÊN'!$B:$C,2,0),"")</f>
        <v>Hứa Thị Ngọc Thơ</v>
      </c>
      <c r="J2899" s="91" t="str">
        <f t="shared" si="49"/>
        <v>WI</v>
      </c>
      <c r="K2899" s="91" t="s">
        <v>625</v>
      </c>
      <c r="L2899" s="91" t="s">
        <v>15295</v>
      </c>
      <c r="M2899" s="91" t="str">
        <f>+IFERROR(VLOOKUP($K2899,'[2]NHÂN VIÊN'!$H:$I,2,0),"")</f>
        <v>Trương Quang Thanh</v>
      </c>
      <c r="N2899" s="92" t="s">
        <v>1837</v>
      </c>
      <c r="O2899" s="82"/>
    </row>
    <row r="2900" spans="1:15" hidden="1" x14ac:dyDescent="0.25">
      <c r="A2900" s="90" t="s">
        <v>17958</v>
      </c>
      <c r="B2900" s="89" t="s">
        <v>17957</v>
      </c>
      <c r="C2900" s="90" t="s">
        <v>17959</v>
      </c>
      <c r="D2900" s="90" t="s">
        <v>17960</v>
      </c>
      <c r="E2900" s="90" t="s">
        <v>6079</v>
      </c>
      <c r="F2900" s="90" t="s">
        <v>7499</v>
      </c>
      <c r="G2900" s="90" t="s">
        <v>7402</v>
      </c>
      <c r="H2900" s="91" t="s">
        <v>7436</v>
      </c>
      <c r="I2900" s="91" t="str">
        <f>+IFERROR(VLOOKUP($H2900,'[2]NHÂN VIÊN'!$B:$C,2,0),"")</f>
        <v>Nguyễn Quốc Thái</v>
      </c>
      <c r="J2900" s="91" t="str">
        <f t="shared" si="49"/>
        <v>WI</v>
      </c>
      <c r="K2900" s="91" t="s">
        <v>625</v>
      </c>
      <c r="L2900" s="91" t="s">
        <v>15295</v>
      </c>
      <c r="M2900" s="91" t="str">
        <f>+IFERROR(VLOOKUP($K2900,'[2]NHÂN VIÊN'!$H:$I,2,0),"")</f>
        <v>Trương Quang Thanh</v>
      </c>
      <c r="N2900" s="92" t="s">
        <v>1837</v>
      </c>
      <c r="O2900" s="82"/>
    </row>
    <row r="2901" spans="1:15" hidden="1" x14ac:dyDescent="0.25">
      <c r="A2901" s="90" t="s">
        <v>7359</v>
      </c>
      <c r="B2901" s="89" t="s">
        <v>17961</v>
      </c>
      <c r="C2901" s="90" t="s">
        <v>17962</v>
      </c>
      <c r="D2901" s="90" t="s">
        <v>17963</v>
      </c>
      <c r="E2901" s="90" t="s">
        <v>6079</v>
      </c>
      <c r="F2901" s="90" t="s">
        <v>7513</v>
      </c>
      <c r="G2901" s="90" t="s">
        <v>7402</v>
      </c>
      <c r="H2901" s="91" t="s">
        <v>7418</v>
      </c>
      <c r="I2901" s="91" t="str">
        <f>+IFERROR(VLOOKUP($H2901,'[2]NHÂN VIÊN'!$B:$C,2,0),"")</f>
        <v>Trần Hạo Nhị</v>
      </c>
      <c r="J2901" s="91" t="str">
        <f t="shared" si="49"/>
        <v>WI</v>
      </c>
      <c r="K2901" s="91" t="s">
        <v>625</v>
      </c>
      <c r="L2901" s="91" t="s">
        <v>15295</v>
      </c>
      <c r="M2901" s="91" t="str">
        <f>+IFERROR(VLOOKUP($K2901,'[2]NHÂN VIÊN'!$H:$I,2,0),"")</f>
        <v>Trương Quang Thanh</v>
      </c>
      <c r="N2901" s="92" t="s">
        <v>1837</v>
      </c>
      <c r="O2901" s="82"/>
    </row>
    <row r="2902" spans="1:15" hidden="1" x14ac:dyDescent="0.25">
      <c r="A2902" s="90" t="s">
        <v>7329</v>
      </c>
      <c r="B2902" s="89" t="s">
        <v>17964</v>
      </c>
      <c r="C2902" s="90" t="s">
        <v>17965</v>
      </c>
      <c r="D2902" s="90" t="s">
        <v>17966</v>
      </c>
      <c r="E2902" s="90" t="s">
        <v>6079</v>
      </c>
      <c r="F2902" s="90" t="s">
        <v>7527</v>
      </c>
      <c r="G2902" s="90" t="s">
        <v>7402</v>
      </c>
      <c r="H2902" s="91" t="s">
        <v>7411</v>
      </c>
      <c r="I2902" s="91" t="str">
        <f>+IFERROR(VLOOKUP($H2902,'[2]NHÂN VIÊN'!$B:$C,2,0),"")</f>
        <v>Nguyễn Văn Vinh</v>
      </c>
      <c r="J2902" s="91" t="str">
        <f t="shared" si="49"/>
        <v>WI</v>
      </c>
      <c r="K2902" s="91" t="s">
        <v>625</v>
      </c>
      <c r="L2902" s="91" t="s">
        <v>15275</v>
      </c>
      <c r="M2902" s="91" t="str">
        <f>+IFERROR(VLOOKUP($K2902,'[2]NHÂN VIÊN'!$H:$I,2,0),"")</f>
        <v>Trương Quang Thanh</v>
      </c>
      <c r="N2902" s="92" t="s">
        <v>1837</v>
      </c>
      <c r="O2902" s="82"/>
    </row>
    <row r="2903" spans="1:15" hidden="1" x14ac:dyDescent="0.25">
      <c r="A2903" s="99" t="s">
        <v>17968</v>
      </c>
      <c r="B2903" s="98" t="s">
        <v>17967</v>
      </c>
      <c r="C2903" s="99" t="s">
        <v>17969</v>
      </c>
      <c r="D2903" s="99" t="s">
        <v>17970</v>
      </c>
      <c r="E2903" s="99" t="s">
        <v>6079</v>
      </c>
      <c r="F2903" s="99" t="s">
        <v>7527</v>
      </c>
      <c r="G2903" s="99" t="s">
        <v>7402</v>
      </c>
      <c r="H2903" s="91" t="s">
        <v>7411</v>
      </c>
      <c r="I2903" s="91" t="str">
        <f>+IFERROR(VLOOKUP($H2903,'[2]NHÂN VIÊN'!$B:$C,2,0),"")</f>
        <v>Nguyễn Văn Vinh</v>
      </c>
      <c r="J2903" s="100" t="str">
        <f t="shared" si="49"/>
        <v>WI</v>
      </c>
      <c r="K2903" s="100" t="s">
        <v>625</v>
      </c>
      <c r="L2903" s="100" t="s">
        <v>15275</v>
      </c>
      <c r="M2903" s="91" t="str">
        <f>+IFERROR(VLOOKUP($K2903,'[2]NHÂN VIÊN'!$H:$I,2,0),"")</f>
        <v>Trương Quang Thanh</v>
      </c>
      <c r="N2903" s="101" t="s">
        <v>1837</v>
      </c>
      <c r="O2903" s="82"/>
    </row>
    <row r="2904" spans="1:15" hidden="1" x14ac:dyDescent="0.25">
      <c r="A2904" s="98" t="s">
        <v>7330</v>
      </c>
      <c r="B2904" s="98" t="s">
        <v>17971</v>
      </c>
      <c r="C2904" s="99" t="s">
        <v>17972</v>
      </c>
      <c r="D2904" s="99" t="s">
        <v>17973</v>
      </c>
      <c r="E2904" s="99" t="s">
        <v>6079</v>
      </c>
      <c r="F2904" s="99" t="s">
        <v>7513</v>
      </c>
      <c r="G2904" s="99" t="s">
        <v>7402</v>
      </c>
      <c r="H2904" s="91" t="s">
        <v>7418</v>
      </c>
      <c r="I2904" s="91" t="str">
        <f>+IFERROR(VLOOKUP($H2904,'[2]NHÂN VIÊN'!$B:$C,2,0),"")</f>
        <v>Trần Hạo Nhị</v>
      </c>
      <c r="J2904" s="100" t="str">
        <f t="shared" si="49"/>
        <v>WI</v>
      </c>
      <c r="K2904" s="100" t="s">
        <v>625</v>
      </c>
      <c r="L2904" s="100" t="s">
        <v>15275</v>
      </c>
      <c r="M2904" s="91" t="str">
        <f>+IFERROR(VLOOKUP($K2904,'[2]NHÂN VIÊN'!$H:$I,2,0),"")</f>
        <v>Trương Quang Thanh</v>
      </c>
      <c r="N2904" s="101" t="s">
        <v>1837</v>
      </c>
      <c r="O2904" s="82"/>
    </row>
    <row r="2905" spans="1:15" hidden="1" x14ac:dyDescent="0.25">
      <c r="A2905" s="99" t="s">
        <v>17975</v>
      </c>
      <c r="B2905" s="98" t="s">
        <v>17974</v>
      </c>
      <c r="C2905" s="99" t="s">
        <v>17976</v>
      </c>
      <c r="D2905" s="99" t="s">
        <v>17977</v>
      </c>
      <c r="E2905" s="99" t="s">
        <v>6079</v>
      </c>
      <c r="F2905" s="99" t="s">
        <v>7903</v>
      </c>
      <c r="G2905" s="99" t="s">
        <v>7402</v>
      </c>
      <c r="H2905" s="91" t="s">
        <v>7436</v>
      </c>
      <c r="I2905" s="91" t="str">
        <f>+IFERROR(VLOOKUP($H2905,'[2]NHÂN VIÊN'!$B:$C,2,0),"")</f>
        <v>Nguyễn Quốc Thái</v>
      </c>
      <c r="J2905" s="100" t="str">
        <f t="shared" si="49"/>
        <v>WI</v>
      </c>
      <c r="K2905" s="100" t="s">
        <v>625</v>
      </c>
      <c r="L2905" s="100" t="s">
        <v>15275</v>
      </c>
      <c r="M2905" s="91" t="str">
        <f>+IFERROR(VLOOKUP($K2905,'[2]NHÂN VIÊN'!$H:$I,2,0),"")</f>
        <v>Trương Quang Thanh</v>
      </c>
      <c r="N2905" s="101" t="s">
        <v>1837</v>
      </c>
      <c r="O2905" s="82"/>
    </row>
    <row r="2906" spans="1:15" hidden="1" x14ac:dyDescent="0.25">
      <c r="A2906" s="99" t="s">
        <v>17979</v>
      </c>
      <c r="B2906" s="98" t="s">
        <v>17978</v>
      </c>
      <c r="C2906" s="99" t="s">
        <v>17980</v>
      </c>
      <c r="D2906" s="99" t="s">
        <v>17981</v>
      </c>
      <c r="E2906" s="90" t="s">
        <v>6079</v>
      </c>
      <c r="F2906" s="99" t="s">
        <v>7459</v>
      </c>
      <c r="G2906" s="99" t="s">
        <v>7402</v>
      </c>
      <c r="H2906" s="91" t="s">
        <v>7403</v>
      </c>
      <c r="I2906" s="91" t="str">
        <f>+IFERROR(VLOOKUP($H2906,'[2]NHÂN VIÊN'!$B:$C,2,0),"")</f>
        <v>Hứa Thị Ngọc Thơ</v>
      </c>
      <c r="J2906" s="100" t="str">
        <f t="shared" si="49"/>
        <v>WI</v>
      </c>
      <c r="K2906" s="100" t="s">
        <v>625</v>
      </c>
      <c r="L2906" s="100" t="s">
        <v>15426</v>
      </c>
      <c r="M2906" s="91" t="str">
        <f>+IFERROR(VLOOKUP($K2906,'[2]NHÂN VIÊN'!$H:$I,2,0),"")</f>
        <v>Trương Quang Thanh</v>
      </c>
      <c r="N2906" s="101" t="s">
        <v>1837</v>
      </c>
      <c r="O2906" s="82"/>
    </row>
    <row r="2907" spans="1:15" hidden="1" x14ac:dyDescent="0.25">
      <c r="A2907" s="99" t="s">
        <v>17982</v>
      </c>
      <c r="B2907" s="89" t="s">
        <v>15124</v>
      </c>
      <c r="C2907" s="99" t="s">
        <v>17983</v>
      </c>
      <c r="D2907" s="99" t="s">
        <v>17984</v>
      </c>
      <c r="E2907" s="99" t="s">
        <v>6079</v>
      </c>
      <c r="F2907" s="99" t="s">
        <v>7424</v>
      </c>
      <c r="G2907" s="99" t="s">
        <v>7424</v>
      </c>
      <c r="H2907" s="91" t="s">
        <v>7425</v>
      </c>
      <c r="I2907" s="91" t="str">
        <f>+IFERROR(VLOOKUP($H2907,'[2]NHÂN VIÊN'!$B:$C,2,0),"")</f>
        <v>Trần Cao Hoàng Tâm</v>
      </c>
      <c r="J2907" s="100" t="str">
        <f t="shared" si="49"/>
        <v>WI</v>
      </c>
      <c r="K2907" s="100" t="s">
        <v>625</v>
      </c>
      <c r="L2907" s="91" t="s">
        <v>15426</v>
      </c>
      <c r="M2907" s="91" t="str">
        <f>+IFERROR(VLOOKUP($K2907,'[2]NHÂN VIÊN'!$H:$I,2,0),"")</f>
        <v>Trương Quang Thanh</v>
      </c>
      <c r="N2907" s="101" t="s">
        <v>1837</v>
      </c>
      <c r="O2907" s="82"/>
    </row>
    <row r="2908" spans="1:15" hidden="1" x14ac:dyDescent="0.25">
      <c r="A2908" s="99" t="s">
        <v>17986</v>
      </c>
      <c r="B2908" s="98" t="s">
        <v>17985</v>
      </c>
      <c r="C2908" s="99" t="s">
        <v>17987</v>
      </c>
      <c r="D2908" s="99" t="s">
        <v>17988</v>
      </c>
      <c r="E2908" s="99" t="s">
        <v>6079</v>
      </c>
      <c r="F2908" s="99" t="s">
        <v>7499</v>
      </c>
      <c r="G2908" s="99" t="s">
        <v>7402</v>
      </c>
      <c r="H2908" s="91" t="s">
        <v>7436</v>
      </c>
      <c r="I2908" s="91" t="str">
        <f>+IFERROR(VLOOKUP($H2908,'[2]NHÂN VIÊN'!$B:$C,2,0),"")</f>
        <v>Nguyễn Quốc Thái</v>
      </c>
      <c r="J2908" s="100" t="str">
        <f t="shared" si="49"/>
        <v>WI</v>
      </c>
      <c r="K2908" s="100" t="s">
        <v>625</v>
      </c>
      <c r="L2908" s="100" t="s">
        <v>15295</v>
      </c>
      <c r="M2908" s="91" t="str">
        <f>+IFERROR(VLOOKUP($K2908,'[2]NHÂN VIÊN'!$H:$I,2,0),"")</f>
        <v>Trương Quang Thanh</v>
      </c>
      <c r="N2908" s="101" t="s">
        <v>1837</v>
      </c>
      <c r="O2908" s="82"/>
    </row>
    <row r="2909" spans="1:15" hidden="1" x14ac:dyDescent="0.25">
      <c r="A2909" s="99" t="s">
        <v>7336</v>
      </c>
      <c r="B2909" s="98" t="s">
        <v>17989</v>
      </c>
      <c r="C2909" s="99" t="s">
        <v>17990</v>
      </c>
      <c r="D2909" s="99" t="s">
        <v>17991</v>
      </c>
      <c r="E2909" s="99" t="s">
        <v>6079</v>
      </c>
      <c r="F2909" s="99" t="s">
        <v>7435</v>
      </c>
      <c r="G2909" s="99" t="s">
        <v>7402</v>
      </c>
      <c r="H2909" s="91" t="s">
        <v>7436</v>
      </c>
      <c r="I2909" s="91" t="str">
        <f>+IFERROR(VLOOKUP($H2909,'[2]NHÂN VIÊN'!$B:$C,2,0),"")</f>
        <v>Nguyễn Quốc Thái</v>
      </c>
      <c r="J2909" s="100" t="str">
        <f t="shared" si="49"/>
        <v>WI</v>
      </c>
      <c r="K2909" s="100" t="s">
        <v>625</v>
      </c>
      <c r="L2909" s="100" t="s">
        <v>15426</v>
      </c>
      <c r="M2909" s="91" t="str">
        <f>+IFERROR(VLOOKUP($K2909,'[2]NHÂN VIÊN'!$H:$I,2,0),"")</f>
        <v>Trương Quang Thanh</v>
      </c>
      <c r="N2909" s="101" t="s">
        <v>1837</v>
      </c>
      <c r="O2909" s="82"/>
    </row>
    <row r="2910" spans="1:15" hidden="1" x14ac:dyDescent="0.25">
      <c r="A2910" s="99" t="s">
        <v>17992</v>
      </c>
      <c r="B2910" s="89" t="s">
        <v>15124</v>
      </c>
      <c r="C2910" s="99" t="s">
        <v>17993</v>
      </c>
      <c r="D2910" s="99" t="s">
        <v>17994</v>
      </c>
      <c r="E2910" s="90" t="s">
        <v>6079</v>
      </c>
      <c r="F2910" s="99" t="s">
        <v>7424</v>
      </c>
      <c r="G2910" s="99" t="s">
        <v>7424</v>
      </c>
      <c r="H2910" s="91" t="s">
        <v>7425</v>
      </c>
      <c r="I2910" s="91" t="str">
        <f>+IFERROR(VLOOKUP($H2910,'[2]NHÂN VIÊN'!$B:$C,2,0),"")</f>
        <v>Trần Cao Hoàng Tâm</v>
      </c>
      <c r="J2910" s="100" t="str">
        <f t="shared" si="49"/>
        <v>WI</v>
      </c>
      <c r="K2910" s="100" t="s">
        <v>625</v>
      </c>
      <c r="L2910" s="100" t="s">
        <v>15426</v>
      </c>
      <c r="M2910" s="91" t="str">
        <f>+IFERROR(VLOOKUP($K2910,'[2]NHÂN VIÊN'!$H:$I,2,0),"")</f>
        <v>Trương Quang Thanh</v>
      </c>
      <c r="N2910" s="101" t="s">
        <v>1837</v>
      </c>
      <c r="O2910" s="82"/>
    </row>
    <row r="2911" spans="1:15" hidden="1" x14ac:dyDescent="0.25">
      <c r="A2911" s="99" t="s">
        <v>17995</v>
      </c>
      <c r="B2911" s="89" t="s">
        <v>15121</v>
      </c>
      <c r="C2911" s="99" t="s">
        <v>17996</v>
      </c>
      <c r="D2911" s="99" t="s">
        <v>17997</v>
      </c>
      <c r="E2911" s="99" t="s">
        <v>6079</v>
      </c>
      <c r="F2911" s="99" t="s">
        <v>7523</v>
      </c>
      <c r="G2911" s="99" t="s">
        <v>7523</v>
      </c>
      <c r="H2911" s="91" t="s">
        <v>7425</v>
      </c>
      <c r="I2911" s="91" t="str">
        <f>+IFERROR(VLOOKUP($H2911,'[2]NHÂN VIÊN'!$B:$C,2,0),"")</f>
        <v>Trần Cao Hoàng Tâm</v>
      </c>
      <c r="J2911" s="100" t="str">
        <f t="shared" si="49"/>
        <v>WI</v>
      </c>
      <c r="K2911" s="100" t="s">
        <v>625</v>
      </c>
      <c r="L2911" s="91" t="s">
        <v>15426</v>
      </c>
      <c r="M2911" s="91" t="str">
        <f>+IFERROR(VLOOKUP($K2911,'[2]NHÂN VIÊN'!$H:$I,2,0),"")</f>
        <v>Trương Quang Thanh</v>
      </c>
      <c r="N2911" s="101" t="s">
        <v>1837</v>
      </c>
      <c r="O2911" s="82"/>
    </row>
    <row r="2912" spans="1:15" hidden="1" x14ac:dyDescent="0.25">
      <c r="A2912" s="99" t="s">
        <v>17998</v>
      </c>
      <c r="B2912" s="89" t="s">
        <v>15124</v>
      </c>
      <c r="C2912" s="99" t="s">
        <v>17999</v>
      </c>
      <c r="D2912" s="99" t="s">
        <v>18000</v>
      </c>
      <c r="E2912" s="99" t="s">
        <v>6079</v>
      </c>
      <c r="F2912" s="99" t="s">
        <v>7424</v>
      </c>
      <c r="G2912" s="99" t="s">
        <v>7424</v>
      </c>
      <c r="H2912" s="91" t="s">
        <v>7425</v>
      </c>
      <c r="I2912" s="91" t="str">
        <f>+IFERROR(VLOOKUP($H2912,'[2]NHÂN VIÊN'!$B:$C,2,0),"")</f>
        <v>Trần Cao Hoàng Tâm</v>
      </c>
      <c r="J2912" s="100" t="str">
        <f t="shared" si="49"/>
        <v>WI</v>
      </c>
      <c r="K2912" s="100" t="s">
        <v>625</v>
      </c>
      <c r="L2912" s="100" t="s">
        <v>15295</v>
      </c>
      <c r="M2912" s="91" t="str">
        <f>+IFERROR(VLOOKUP($K2912,'[2]NHÂN VIÊN'!$H:$I,2,0),"")</f>
        <v>Trương Quang Thanh</v>
      </c>
      <c r="N2912" s="101" t="s">
        <v>1837</v>
      </c>
      <c r="O2912" s="82"/>
    </row>
    <row r="2913" spans="1:15" hidden="1" x14ac:dyDescent="0.25">
      <c r="A2913" s="99" t="s">
        <v>18001</v>
      </c>
      <c r="B2913" s="89" t="s">
        <v>15121</v>
      </c>
      <c r="C2913" s="99" t="s">
        <v>18002</v>
      </c>
      <c r="D2913" s="99" t="s">
        <v>18003</v>
      </c>
      <c r="E2913" s="99" t="s">
        <v>6079</v>
      </c>
      <c r="F2913" s="99" t="s">
        <v>7523</v>
      </c>
      <c r="G2913" s="99" t="s">
        <v>7523</v>
      </c>
      <c r="H2913" s="91" t="s">
        <v>7425</v>
      </c>
      <c r="I2913" s="91" t="str">
        <f>+IFERROR(VLOOKUP($H2913,'[2]NHÂN VIÊN'!$B:$C,2,0),"")</f>
        <v>Trần Cao Hoàng Tâm</v>
      </c>
      <c r="J2913" s="100" t="str">
        <f t="shared" si="49"/>
        <v>WI</v>
      </c>
      <c r="K2913" s="100" t="s">
        <v>625</v>
      </c>
      <c r="L2913" s="100" t="s">
        <v>15295</v>
      </c>
      <c r="M2913" s="91" t="str">
        <f>+IFERROR(VLOOKUP($K2913,'[2]NHÂN VIÊN'!$H:$I,2,0),"")</f>
        <v>Trương Quang Thanh</v>
      </c>
      <c r="N2913" s="101" t="s">
        <v>1837</v>
      </c>
      <c r="O2913" s="82"/>
    </row>
    <row r="2914" spans="1:15" hidden="1" x14ac:dyDescent="0.25">
      <c r="A2914" s="99" t="s">
        <v>18004</v>
      </c>
      <c r="B2914" s="89" t="s">
        <v>15124</v>
      </c>
      <c r="C2914" s="99" t="s">
        <v>18005</v>
      </c>
      <c r="D2914" s="99" t="s">
        <v>18006</v>
      </c>
      <c r="E2914" s="99" t="s">
        <v>15915</v>
      </c>
      <c r="F2914" s="99" t="s">
        <v>7424</v>
      </c>
      <c r="G2914" s="99" t="s">
        <v>7424</v>
      </c>
      <c r="H2914" s="91" t="s">
        <v>7425</v>
      </c>
      <c r="I2914" s="91" t="str">
        <f>+IFERROR(VLOOKUP($H2914,'[2]NHÂN VIÊN'!$B:$C,2,0),"")</f>
        <v>Trần Cao Hoàng Tâm</v>
      </c>
      <c r="J2914" s="100" t="str">
        <f t="shared" si="49"/>
        <v>WI</v>
      </c>
      <c r="K2914" s="100" t="s">
        <v>625</v>
      </c>
      <c r="L2914" s="100" t="s">
        <v>15426</v>
      </c>
      <c r="M2914" s="91" t="str">
        <f>+IFERROR(VLOOKUP($K2914,'[2]NHÂN VIÊN'!$H:$I,2,0),"")</f>
        <v>Trương Quang Thanh</v>
      </c>
      <c r="N2914" s="101" t="s">
        <v>1837</v>
      </c>
      <c r="O2914" s="82"/>
    </row>
    <row r="2915" spans="1:15" hidden="1" x14ac:dyDescent="0.25">
      <c r="A2915" s="99" t="s">
        <v>18007</v>
      </c>
      <c r="B2915" s="89" t="s">
        <v>15124</v>
      </c>
      <c r="C2915" s="99" t="s">
        <v>18008</v>
      </c>
      <c r="D2915" s="99" t="s">
        <v>18009</v>
      </c>
      <c r="E2915" s="90" t="s">
        <v>6079</v>
      </c>
      <c r="F2915" s="99" t="s">
        <v>7424</v>
      </c>
      <c r="G2915" s="99" t="s">
        <v>7424</v>
      </c>
      <c r="H2915" s="91" t="s">
        <v>7425</v>
      </c>
      <c r="I2915" s="91" t="str">
        <f>+IFERROR(VLOOKUP($H2915,'[2]NHÂN VIÊN'!$B:$C,2,0),"")</f>
        <v>Trần Cao Hoàng Tâm</v>
      </c>
      <c r="J2915" s="100" t="str">
        <f t="shared" si="49"/>
        <v>WI</v>
      </c>
      <c r="K2915" s="100" t="s">
        <v>625</v>
      </c>
      <c r="L2915" s="100" t="s">
        <v>15275</v>
      </c>
      <c r="M2915" s="91" t="str">
        <f>+IFERROR(VLOOKUP($K2915,'[2]NHÂN VIÊN'!$H:$I,2,0),"")</f>
        <v>Trương Quang Thanh</v>
      </c>
      <c r="N2915" s="101" t="s">
        <v>1837</v>
      </c>
      <c r="O2915" s="82"/>
    </row>
    <row r="2916" spans="1:15" hidden="1" x14ac:dyDescent="0.25">
      <c r="A2916" s="99" t="s">
        <v>18011</v>
      </c>
      <c r="B2916" s="98" t="s">
        <v>18010</v>
      </c>
      <c r="C2916" s="99" t="s">
        <v>18012</v>
      </c>
      <c r="D2916" s="99" t="s">
        <v>18013</v>
      </c>
      <c r="E2916" s="90" t="s">
        <v>6079</v>
      </c>
      <c r="F2916" s="99" t="s">
        <v>7442</v>
      </c>
      <c r="G2916" s="99" t="s">
        <v>7402</v>
      </c>
      <c r="H2916" s="91" t="s">
        <v>7403</v>
      </c>
      <c r="I2916" s="91" t="str">
        <f>+IFERROR(VLOOKUP($H2916,'[2]NHÂN VIÊN'!$B:$C,2,0),"")</f>
        <v>Hứa Thị Ngọc Thơ</v>
      </c>
      <c r="J2916" s="100" t="str">
        <f t="shared" si="49"/>
        <v>WI</v>
      </c>
      <c r="K2916" s="91" t="s">
        <v>625</v>
      </c>
      <c r="L2916" s="91" t="s">
        <v>15295</v>
      </c>
      <c r="M2916" s="91" t="str">
        <f>+IFERROR(VLOOKUP($K2916,'[2]NHÂN VIÊN'!$H:$I,2,0),"")</f>
        <v>Trương Quang Thanh</v>
      </c>
      <c r="N2916" s="101" t="s">
        <v>1837</v>
      </c>
      <c r="O2916" s="82"/>
    </row>
    <row r="2917" spans="1:15" hidden="1" x14ac:dyDescent="0.25">
      <c r="A2917" s="99" t="s">
        <v>18014</v>
      </c>
      <c r="B2917" s="89" t="s">
        <v>15121</v>
      </c>
      <c r="C2917" s="99" t="s">
        <v>18015</v>
      </c>
      <c r="D2917" s="99" t="s">
        <v>18016</v>
      </c>
      <c r="E2917" s="99" t="s">
        <v>6079</v>
      </c>
      <c r="F2917" s="99" t="s">
        <v>7523</v>
      </c>
      <c r="G2917" s="99" t="s">
        <v>7523</v>
      </c>
      <c r="H2917" s="91" t="s">
        <v>7425</v>
      </c>
      <c r="I2917" s="91" t="str">
        <f>+IFERROR(VLOOKUP($H2917,'[2]NHÂN VIÊN'!$B:$C,2,0),"")</f>
        <v>Trần Cao Hoàng Tâm</v>
      </c>
      <c r="J2917" s="100" t="str">
        <f t="shared" si="49"/>
        <v>WI</v>
      </c>
      <c r="K2917" s="100" t="s">
        <v>625</v>
      </c>
      <c r="L2917" s="100" t="s">
        <v>15295</v>
      </c>
      <c r="M2917" s="91" t="str">
        <f>+IFERROR(VLOOKUP($K2917,'[2]NHÂN VIÊN'!$H:$I,2,0),"")</f>
        <v>Trương Quang Thanh</v>
      </c>
      <c r="N2917" s="101" t="s">
        <v>1837</v>
      </c>
      <c r="O2917" s="82"/>
    </row>
    <row r="2918" spans="1:15" hidden="1" x14ac:dyDescent="0.25">
      <c r="A2918" s="99" t="s">
        <v>18017</v>
      </c>
      <c r="B2918" s="89" t="s">
        <v>15124</v>
      </c>
      <c r="C2918" s="99" t="s">
        <v>18018</v>
      </c>
      <c r="D2918" s="99" t="s">
        <v>18019</v>
      </c>
      <c r="E2918" s="90" t="s">
        <v>6079</v>
      </c>
      <c r="F2918" s="99" t="s">
        <v>7424</v>
      </c>
      <c r="G2918" s="99" t="s">
        <v>7424</v>
      </c>
      <c r="H2918" s="91" t="s">
        <v>7425</v>
      </c>
      <c r="I2918" s="91" t="str">
        <f>+IFERROR(VLOOKUP($H2918,'[2]NHÂN VIÊN'!$B:$C,2,0),"")</f>
        <v>Trần Cao Hoàng Tâm</v>
      </c>
      <c r="J2918" s="100" t="str">
        <f t="shared" si="49"/>
        <v>WI</v>
      </c>
      <c r="K2918" s="100" t="s">
        <v>625</v>
      </c>
      <c r="L2918" s="100" t="s">
        <v>15275</v>
      </c>
      <c r="M2918" s="91" t="str">
        <f>+IFERROR(VLOOKUP($K2918,'[2]NHÂN VIÊN'!$H:$I,2,0),"")</f>
        <v>Trương Quang Thanh</v>
      </c>
      <c r="N2918" s="101" t="s">
        <v>1837</v>
      </c>
      <c r="O2918" s="82"/>
    </row>
    <row r="2919" spans="1:15" hidden="1" x14ac:dyDescent="0.25">
      <c r="A2919" s="99" t="s">
        <v>7331</v>
      </c>
      <c r="B2919" s="98" t="s">
        <v>18020</v>
      </c>
      <c r="C2919" s="99" t="s">
        <v>18021</v>
      </c>
      <c r="D2919" s="99" t="s">
        <v>18022</v>
      </c>
      <c r="E2919" s="99" t="s">
        <v>6079</v>
      </c>
      <c r="F2919" s="99" t="s">
        <v>7499</v>
      </c>
      <c r="G2919" s="99" t="s">
        <v>7402</v>
      </c>
      <c r="H2919" s="91" t="s">
        <v>7436</v>
      </c>
      <c r="I2919" s="91" t="str">
        <f>+IFERROR(VLOOKUP($H2919,'[2]NHÂN VIÊN'!$B:$C,2,0),"")</f>
        <v>Nguyễn Quốc Thái</v>
      </c>
      <c r="J2919" s="100" t="str">
        <f t="shared" si="49"/>
        <v>WI</v>
      </c>
      <c r="K2919" s="100" t="s">
        <v>625</v>
      </c>
      <c r="L2919" s="100" t="s">
        <v>15275</v>
      </c>
      <c r="M2919" s="91" t="str">
        <f>+IFERROR(VLOOKUP($K2919,'[2]NHÂN VIÊN'!$H:$I,2,0),"")</f>
        <v>Trương Quang Thanh</v>
      </c>
      <c r="N2919" s="101" t="s">
        <v>1837</v>
      </c>
      <c r="O2919" s="82"/>
    </row>
    <row r="2920" spans="1:15" hidden="1" x14ac:dyDescent="0.25">
      <c r="A2920" s="99" t="s">
        <v>7332</v>
      </c>
      <c r="B2920" s="98" t="s">
        <v>18023</v>
      </c>
      <c r="C2920" s="99" t="s">
        <v>18024</v>
      </c>
      <c r="D2920" s="99" t="s">
        <v>18025</v>
      </c>
      <c r="E2920" s="99" t="s">
        <v>6079</v>
      </c>
      <c r="F2920" s="99" t="s">
        <v>7513</v>
      </c>
      <c r="G2920" s="99" t="s">
        <v>7402</v>
      </c>
      <c r="H2920" s="91" t="s">
        <v>7418</v>
      </c>
      <c r="I2920" s="91" t="str">
        <f>+IFERROR(VLOOKUP($H2920,'[2]NHÂN VIÊN'!$B:$C,2,0),"")</f>
        <v>Trần Hạo Nhị</v>
      </c>
      <c r="J2920" s="100" t="str">
        <f t="shared" si="49"/>
        <v>WI</v>
      </c>
      <c r="K2920" s="100" t="s">
        <v>625</v>
      </c>
      <c r="L2920" s="100" t="s">
        <v>15275</v>
      </c>
      <c r="M2920" s="91" t="str">
        <f>+IFERROR(VLOOKUP($K2920,'[2]NHÂN VIÊN'!$H:$I,2,0),"")</f>
        <v>Trương Quang Thanh</v>
      </c>
      <c r="N2920" s="101" t="s">
        <v>1837</v>
      </c>
      <c r="O2920" s="82"/>
    </row>
    <row r="2921" spans="1:15" hidden="1" x14ac:dyDescent="0.25">
      <c r="A2921" s="99" t="s">
        <v>7333</v>
      </c>
      <c r="B2921" s="98" t="s">
        <v>18026</v>
      </c>
      <c r="C2921" s="99" t="s">
        <v>18027</v>
      </c>
      <c r="D2921" s="99" t="s">
        <v>18028</v>
      </c>
      <c r="E2921" s="99" t="s">
        <v>6079</v>
      </c>
      <c r="F2921" s="99" t="s">
        <v>7499</v>
      </c>
      <c r="G2921" s="99" t="s">
        <v>7402</v>
      </c>
      <c r="H2921" s="91" t="s">
        <v>7436</v>
      </c>
      <c r="I2921" s="91" t="str">
        <f>+IFERROR(VLOOKUP($H2921,'[2]NHÂN VIÊN'!$B:$C,2,0),"")</f>
        <v>Nguyễn Quốc Thái</v>
      </c>
      <c r="J2921" s="100" t="str">
        <f t="shared" si="49"/>
        <v>WI</v>
      </c>
      <c r="K2921" s="100" t="s">
        <v>625</v>
      </c>
      <c r="L2921" s="100" t="s">
        <v>15275</v>
      </c>
      <c r="M2921" s="91" t="str">
        <f>+IFERROR(VLOOKUP($K2921,'[2]NHÂN VIÊN'!$H:$I,2,0),"")</f>
        <v>Trương Quang Thanh</v>
      </c>
      <c r="N2921" s="101" t="s">
        <v>1837</v>
      </c>
      <c r="O2921" s="82"/>
    </row>
    <row r="2922" spans="1:15" hidden="1" x14ac:dyDescent="0.25">
      <c r="A2922" s="99" t="s">
        <v>7360</v>
      </c>
      <c r="B2922" s="99" t="s">
        <v>18029</v>
      </c>
      <c r="C2922" s="99" t="s">
        <v>18030</v>
      </c>
      <c r="D2922" s="99" t="s">
        <v>18031</v>
      </c>
      <c r="E2922" s="90" t="s">
        <v>6079</v>
      </c>
      <c r="F2922" s="99" t="s">
        <v>7417</v>
      </c>
      <c r="G2922" s="99" t="s">
        <v>7402</v>
      </c>
      <c r="H2922" s="91" t="s">
        <v>7418</v>
      </c>
      <c r="I2922" s="91" t="str">
        <f>+IFERROR(VLOOKUP($H2922,'[2]NHÂN VIÊN'!$B:$C,2,0),"")</f>
        <v>Trần Hạo Nhị</v>
      </c>
      <c r="J2922" s="100" t="str">
        <f t="shared" si="49"/>
        <v>WI</v>
      </c>
      <c r="K2922" s="100" t="s">
        <v>625</v>
      </c>
      <c r="L2922" s="100" t="s">
        <v>15295</v>
      </c>
      <c r="M2922" s="91" t="str">
        <f>+IFERROR(VLOOKUP($K2922,'[2]NHÂN VIÊN'!$H:$I,2,0),"")</f>
        <v>Trương Quang Thanh</v>
      </c>
      <c r="N2922" s="101" t="s">
        <v>1837</v>
      </c>
      <c r="O2922" s="82"/>
    </row>
    <row r="2923" spans="1:15" hidden="1" x14ac:dyDescent="0.25">
      <c r="A2923" s="90" t="s">
        <v>7361</v>
      </c>
      <c r="B2923" s="90" t="s">
        <v>18032</v>
      </c>
      <c r="C2923" s="90" t="s">
        <v>18033</v>
      </c>
      <c r="D2923" s="90" t="s">
        <v>18034</v>
      </c>
      <c r="E2923" s="90" t="s">
        <v>6079</v>
      </c>
      <c r="F2923" s="90" t="s">
        <v>7472</v>
      </c>
      <c r="G2923" s="90" t="s">
        <v>7402</v>
      </c>
      <c r="H2923" s="91" t="s">
        <v>7436</v>
      </c>
      <c r="I2923" s="91" t="str">
        <f>+IFERROR(VLOOKUP($H2923,'[2]NHÂN VIÊN'!$B:$C,2,0),"")</f>
        <v>Nguyễn Quốc Thái</v>
      </c>
      <c r="J2923" s="91" t="str">
        <f t="shared" si="49"/>
        <v>WI</v>
      </c>
      <c r="K2923" s="91" t="s">
        <v>625</v>
      </c>
      <c r="L2923" s="91" t="s">
        <v>15295</v>
      </c>
      <c r="M2923" s="91" t="str">
        <f>+IFERROR(VLOOKUP($K2923,'[2]NHÂN VIÊN'!$H:$I,2,0),"")</f>
        <v>Trương Quang Thanh</v>
      </c>
      <c r="N2923" s="92" t="s">
        <v>1837</v>
      </c>
      <c r="O2923" s="82"/>
    </row>
    <row r="2924" spans="1:15" hidden="1" x14ac:dyDescent="0.25">
      <c r="A2924" s="90" t="s">
        <v>7236</v>
      </c>
      <c r="B2924" s="90" t="s">
        <v>18035</v>
      </c>
      <c r="C2924" s="90" t="s">
        <v>18036</v>
      </c>
      <c r="D2924" s="90" t="s">
        <v>18037</v>
      </c>
      <c r="E2924" s="90" t="s">
        <v>6079</v>
      </c>
      <c r="F2924" s="90" t="s">
        <v>7401</v>
      </c>
      <c r="G2924" s="90" t="s">
        <v>7402</v>
      </c>
      <c r="H2924" s="91" t="s">
        <v>7403</v>
      </c>
      <c r="I2924" s="91" t="str">
        <f>+IFERROR(VLOOKUP($H2924,'[2]NHÂN VIÊN'!$B:$C,2,0),"")</f>
        <v>Hứa Thị Ngọc Thơ</v>
      </c>
      <c r="J2924" s="91" t="str">
        <f t="shared" si="49"/>
        <v>WI</v>
      </c>
      <c r="K2924" s="91" t="s">
        <v>625</v>
      </c>
      <c r="L2924" s="91" t="s">
        <v>15275</v>
      </c>
      <c r="M2924" s="91" t="str">
        <f>+IFERROR(VLOOKUP($K2924,'[2]NHÂN VIÊN'!$H:$I,2,0),"")</f>
        <v>Trương Quang Thanh</v>
      </c>
      <c r="N2924" s="92" t="s">
        <v>1837</v>
      </c>
      <c r="O2924" s="82"/>
    </row>
    <row r="2925" spans="1:15" hidden="1" x14ac:dyDescent="0.25">
      <c r="A2925" s="90" t="s">
        <v>18039</v>
      </c>
      <c r="B2925" s="90" t="s">
        <v>18038</v>
      </c>
      <c r="C2925" s="90" t="s">
        <v>18040</v>
      </c>
      <c r="D2925" s="90" t="s">
        <v>18041</v>
      </c>
      <c r="E2925" s="90" t="s">
        <v>6079</v>
      </c>
      <c r="F2925" s="90" t="s">
        <v>7519</v>
      </c>
      <c r="G2925" s="90" t="s">
        <v>7402</v>
      </c>
      <c r="H2925" s="91" t="s">
        <v>7418</v>
      </c>
      <c r="I2925" s="91" t="str">
        <f>+IFERROR(VLOOKUP($H2925,'[2]NHÂN VIÊN'!$B:$C,2,0),"")</f>
        <v>Trần Hạo Nhị</v>
      </c>
      <c r="J2925" s="91" t="str">
        <f t="shared" si="49"/>
        <v>WI</v>
      </c>
      <c r="K2925" s="91" t="s">
        <v>625</v>
      </c>
      <c r="L2925" s="91" t="s">
        <v>15426</v>
      </c>
      <c r="M2925" s="91" t="str">
        <f>+IFERROR(VLOOKUP($K2925,'[2]NHÂN VIÊN'!$H:$I,2,0),"")</f>
        <v>Trương Quang Thanh</v>
      </c>
      <c r="N2925" s="92" t="s">
        <v>1837</v>
      </c>
      <c r="O2925" s="82"/>
    </row>
    <row r="2926" spans="1:15" hidden="1" x14ac:dyDescent="0.25">
      <c r="A2926" s="99" t="s">
        <v>18043</v>
      </c>
      <c r="B2926" s="90" t="s">
        <v>18042</v>
      </c>
      <c r="C2926" s="99" t="s">
        <v>18044</v>
      </c>
      <c r="D2926" s="99" t="s">
        <v>18045</v>
      </c>
      <c r="E2926" s="99" t="s">
        <v>6079</v>
      </c>
      <c r="F2926" s="99" t="s">
        <v>7527</v>
      </c>
      <c r="G2926" s="99" t="s">
        <v>7402</v>
      </c>
      <c r="H2926" s="91" t="s">
        <v>7411</v>
      </c>
      <c r="I2926" s="91" t="str">
        <f>+IFERROR(VLOOKUP($H2926,'[2]NHÂN VIÊN'!$B:$C,2,0),"")</f>
        <v>Nguyễn Văn Vinh</v>
      </c>
      <c r="J2926" s="100" t="str">
        <f t="shared" si="49"/>
        <v>WI</v>
      </c>
      <c r="K2926" s="100" t="s">
        <v>625</v>
      </c>
      <c r="L2926" s="100" t="s">
        <v>15295</v>
      </c>
      <c r="M2926" s="91" t="str">
        <f>+IFERROR(VLOOKUP($K2926,'[2]NHÂN VIÊN'!$H:$I,2,0),"")</f>
        <v>Trương Quang Thanh</v>
      </c>
      <c r="N2926" s="101" t="s">
        <v>1837</v>
      </c>
      <c r="O2926" s="82"/>
    </row>
    <row r="2927" spans="1:15" hidden="1" x14ac:dyDescent="0.25">
      <c r="A2927" s="99" t="s">
        <v>18047</v>
      </c>
      <c r="B2927" s="99" t="s">
        <v>18046</v>
      </c>
      <c r="C2927" s="99" t="s">
        <v>18048</v>
      </c>
      <c r="D2927" s="99" t="s">
        <v>18049</v>
      </c>
      <c r="E2927" s="99" t="s">
        <v>6079</v>
      </c>
      <c r="F2927" s="99" t="s">
        <v>7499</v>
      </c>
      <c r="G2927" s="99" t="s">
        <v>7402</v>
      </c>
      <c r="H2927" s="91" t="s">
        <v>7436</v>
      </c>
      <c r="I2927" s="91" t="str">
        <f>+IFERROR(VLOOKUP($H2927,'[2]NHÂN VIÊN'!$B:$C,2,0),"")</f>
        <v>Nguyễn Quốc Thái</v>
      </c>
      <c r="J2927" s="100" t="str">
        <f t="shared" si="49"/>
        <v>WI</v>
      </c>
      <c r="K2927" s="100" t="s">
        <v>625</v>
      </c>
      <c r="L2927" s="100" t="s">
        <v>15295</v>
      </c>
      <c r="M2927" s="91" t="str">
        <f>+IFERROR(VLOOKUP($K2927,'[2]NHÂN VIÊN'!$H:$I,2,0),"")</f>
        <v>Trương Quang Thanh</v>
      </c>
      <c r="N2927" s="101" t="s">
        <v>1837</v>
      </c>
      <c r="O2927" s="82"/>
    </row>
    <row r="2928" spans="1:15" hidden="1" x14ac:dyDescent="0.25">
      <c r="A2928" s="99" t="s">
        <v>7226</v>
      </c>
      <c r="B2928" s="99" t="s">
        <v>7226</v>
      </c>
      <c r="C2928" s="99" t="s">
        <v>18050</v>
      </c>
      <c r="D2928" s="99" t="s">
        <v>18051</v>
      </c>
      <c r="E2928" s="99" t="s">
        <v>6079</v>
      </c>
      <c r="F2928" s="99"/>
      <c r="G2928" s="99" t="s">
        <v>7674</v>
      </c>
      <c r="H2928" s="91" t="s">
        <v>1837</v>
      </c>
      <c r="I2928" s="91" t="str">
        <f>+IFERROR(VLOOKUP($H2928,'[2]NHÂN VIÊN'!$B:$C,2,0),"")</f>
        <v/>
      </c>
      <c r="J2928" s="100" t="str">
        <f t="shared" si="49"/>
        <v>WI</v>
      </c>
      <c r="K2928" s="100" t="s">
        <v>625</v>
      </c>
      <c r="L2928" s="100" t="s">
        <v>625</v>
      </c>
      <c r="M2928" s="91" t="str">
        <f>+IFERROR(VLOOKUP($K2928,'[2]NHÂN VIÊN'!$H:$I,2,0),"")</f>
        <v>Trương Quang Thanh</v>
      </c>
      <c r="N2928" s="101" t="s">
        <v>1837</v>
      </c>
      <c r="O2928" s="82"/>
    </row>
    <row r="2929" spans="1:15" hidden="1" x14ac:dyDescent="0.25">
      <c r="A2929" s="90" t="s">
        <v>7228</v>
      </c>
      <c r="B2929" s="90" t="s">
        <v>7228</v>
      </c>
      <c r="C2929" s="90" t="s">
        <v>18052</v>
      </c>
      <c r="D2929" s="90" t="s">
        <v>18053</v>
      </c>
      <c r="E2929" s="90" t="s">
        <v>6079</v>
      </c>
      <c r="F2929" s="90"/>
      <c r="G2929" s="90" t="s">
        <v>7607</v>
      </c>
      <c r="H2929" s="91" t="s">
        <v>1837</v>
      </c>
      <c r="I2929" s="91" t="str">
        <f>+IFERROR(VLOOKUP($H2929,'[2]NHÂN VIÊN'!$B:$C,2,0),"")</f>
        <v/>
      </c>
      <c r="J2929" s="91" t="str">
        <f t="shared" si="49"/>
        <v>WI</v>
      </c>
      <c r="K2929" s="91" t="s">
        <v>625</v>
      </c>
      <c r="L2929" s="91" t="s">
        <v>625</v>
      </c>
      <c r="M2929" s="91" t="str">
        <f>+IFERROR(VLOOKUP($K2929,'[2]NHÂN VIÊN'!$H:$I,2,0),"")</f>
        <v>Trương Quang Thanh</v>
      </c>
      <c r="N2929" s="101" t="s">
        <v>1837</v>
      </c>
      <c r="O2929" s="82"/>
    </row>
    <row r="2930" spans="1:15" hidden="1" x14ac:dyDescent="0.25">
      <c r="A2930" s="90" t="s">
        <v>7376</v>
      </c>
      <c r="B2930" s="90" t="s">
        <v>7376</v>
      </c>
      <c r="C2930" s="90" t="s">
        <v>18054</v>
      </c>
      <c r="D2930" s="90" t="s">
        <v>18055</v>
      </c>
      <c r="E2930" s="90" t="s">
        <v>6079</v>
      </c>
      <c r="F2930" s="90"/>
      <c r="G2930" s="90" t="s">
        <v>10212</v>
      </c>
      <c r="H2930" s="91" t="s">
        <v>1837</v>
      </c>
      <c r="I2930" s="91" t="str">
        <f>+IFERROR(VLOOKUP($H2930,'[2]NHÂN VIÊN'!$B:$C,2,0),"")</f>
        <v/>
      </c>
      <c r="J2930" s="91" t="str">
        <f t="shared" si="49"/>
        <v>WI</v>
      </c>
      <c r="K2930" s="91" t="s">
        <v>625</v>
      </c>
      <c r="L2930" s="91" t="s">
        <v>625</v>
      </c>
      <c r="M2930" s="91" t="str">
        <f>+IFERROR(VLOOKUP($K2930,'[2]NHÂN VIÊN'!$H:$I,2,0),"")</f>
        <v>Trương Quang Thanh</v>
      </c>
      <c r="N2930" s="101" t="s">
        <v>1837</v>
      </c>
      <c r="O2930" s="82"/>
    </row>
    <row r="2931" spans="1:15" hidden="1" x14ac:dyDescent="0.25">
      <c r="A2931" s="90" t="s">
        <v>18056</v>
      </c>
      <c r="B2931" s="90" t="s">
        <v>18056</v>
      </c>
      <c r="C2931" s="90" t="s">
        <v>18057</v>
      </c>
      <c r="D2931" s="90" t="s">
        <v>18058</v>
      </c>
      <c r="E2931" s="90" t="s">
        <v>6079</v>
      </c>
      <c r="F2931" s="90"/>
      <c r="G2931" s="90" t="s">
        <v>7572</v>
      </c>
      <c r="H2931" s="91" t="s">
        <v>1837</v>
      </c>
      <c r="I2931" s="91" t="str">
        <f>+IFERROR(VLOOKUP($H2931,'[2]NHÂN VIÊN'!$B:$C,2,0),"")</f>
        <v/>
      </c>
      <c r="J2931" s="91" t="str">
        <f t="shared" si="49"/>
        <v>WI</v>
      </c>
      <c r="K2931" s="91" t="s">
        <v>625</v>
      </c>
      <c r="L2931" s="91" t="s">
        <v>625</v>
      </c>
      <c r="M2931" s="91" t="str">
        <f>+IFERROR(VLOOKUP($K2931,'[2]NHÂN VIÊN'!$H:$I,2,0),"")</f>
        <v>Trương Quang Thanh</v>
      </c>
      <c r="N2931" s="101" t="s">
        <v>1837</v>
      </c>
      <c r="O2931" s="82"/>
    </row>
    <row r="2932" spans="1:15" hidden="1" x14ac:dyDescent="0.25">
      <c r="A2932" s="90" t="s">
        <v>7378</v>
      </c>
      <c r="B2932" s="90" t="s">
        <v>7378</v>
      </c>
      <c r="C2932" s="90" t="s">
        <v>18059</v>
      </c>
      <c r="D2932" s="90" t="s">
        <v>18060</v>
      </c>
      <c r="E2932" s="90" t="s">
        <v>6079</v>
      </c>
      <c r="F2932" s="90"/>
      <c r="G2932" s="90" t="s">
        <v>11468</v>
      </c>
      <c r="H2932" s="91" t="s">
        <v>1837</v>
      </c>
      <c r="I2932" s="91" t="str">
        <f>+IFERROR(VLOOKUP($H2932,'[2]NHÂN VIÊN'!$B:$C,2,0),"")</f>
        <v/>
      </c>
      <c r="J2932" s="91" t="str">
        <f t="shared" si="49"/>
        <v>WI</v>
      </c>
      <c r="K2932" s="91" t="s">
        <v>625</v>
      </c>
      <c r="L2932" s="91" t="s">
        <v>625</v>
      </c>
      <c r="M2932" s="91" t="str">
        <f>+IFERROR(VLOOKUP($K2932,'[2]NHÂN VIÊN'!$H:$I,2,0),"")</f>
        <v>Trương Quang Thanh</v>
      </c>
      <c r="N2932" s="101" t="s">
        <v>1837</v>
      </c>
      <c r="O2932" s="82"/>
    </row>
    <row r="2933" spans="1:15" hidden="1" x14ac:dyDescent="0.25">
      <c r="A2933" s="99" t="s">
        <v>7224</v>
      </c>
      <c r="B2933" s="98" t="s">
        <v>7224</v>
      </c>
      <c r="C2933" s="99" t="s">
        <v>18061</v>
      </c>
      <c r="D2933" s="99" t="s">
        <v>18062</v>
      </c>
      <c r="E2933" s="99" t="s">
        <v>6079</v>
      </c>
      <c r="F2933" s="99"/>
      <c r="G2933" s="99" t="s">
        <v>7874</v>
      </c>
      <c r="H2933" s="100" t="s">
        <v>1837</v>
      </c>
      <c r="I2933" s="100" t="str">
        <f>+IFERROR(VLOOKUP($H2933,'[2]NHÂN VIÊN'!$B:$C,2,0),"")</f>
        <v/>
      </c>
      <c r="J2933" s="100" t="str">
        <f t="shared" si="49"/>
        <v>WI</v>
      </c>
      <c r="K2933" s="100" t="s">
        <v>625</v>
      </c>
      <c r="L2933" s="100" t="s">
        <v>625</v>
      </c>
      <c r="M2933" s="100" t="str">
        <f>+IFERROR(VLOOKUP($K2933,'[2]NHÂN VIÊN'!$H:$I,2,0),"")</f>
        <v>Trương Quang Thanh</v>
      </c>
      <c r="N2933" s="101" t="s">
        <v>1837</v>
      </c>
      <c r="O2933" s="82"/>
    </row>
    <row r="2934" spans="1:15" hidden="1" x14ac:dyDescent="0.25">
      <c r="A2934" s="90" t="s">
        <v>18064</v>
      </c>
      <c r="B2934" s="90" t="s">
        <v>18063</v>
      </c>
      <c r="C2934" s="90" t="s">
        <v>18065</v>
      </c>
      <c r="D2934" s="90" t="s">
        <v>18066</v>
      </c>
      <c r="E2934" s="90" t="s">
        <v>10160</v>
      </c>
      <c r="F2934" s="90" t="s">
        <v>7401</v>
      </c>
      <c r="G2934" s="90" t="s">
        <v>7402</v>
      </c>
      <c r="H2934" s="96" t="s">
        <v>7403</v>
      </c>
      <c r="I2934" s="96" t="str">
        <f>+IFERROR(VLOOKUP($H2934,'[2]NHÂN VIÊN'!$B:$C,2,0),"")</f>
        <v>Hứa Thị Ngọc Thơ</v>
      </c>
      <c r="J2934" s="90" t="str">
        <f t="shared" si="49"/>
        <v>Co</v>
      </c>
      <c r="K2934" s="90" t="s">
        <v>552</v>
      </c>
      <c r="L2934" s="91" t="s">
        <v>11322</v>
      </c>
      <c r="M2934" s="102" t="str">
        <f>+IFERROR(VLOOKUP($K2934,'[2]NHÂN VIÊN'!$H:$I,2,0),"")</f>
        <v>Dương Thị Kim Hồng</v>
      </c>
      <c r="N2934" s="92"/>
      <c r="O2934" s="82"/>
    </row>
    <row r="2935" spans="1:15" hidden="1" x14ac:dyDescent="0.25">
      <c r="A2935" s="99" t="s">
        <v>18068</v>
      </c>
      <c r="B2935" s="99" t="s">
        <v>18067</v>
      </c>
      <c r="C2935" s="99" t="s">
        <v>18069</v>
      </c>
      <c r="D2935" s="99" t="s">
        <v>18070</v>
      </c>
      <c r="E2935" s="90" t="s">
        <v>13534</v>
      </c>
      <c r="F2935" s="99"/>
      <c r="G2935" s="99" t="s">
        <v>10212</v>
      </c>
      <c r="H2935" s="103"/>
      <c r="I2935" s="103" t="str">
        <f>+IFERROR(VLOOKUP($H2935,'[2]NHÂN VIÊN'!$B:$C,2,0),"")</f>
        <v/>
      </c>
      <c r="J2935" s="99" t="str">
        <f t="shared" si="49"/>
        <v>Me</v>
      </c>
      <c r="K2935" s="99" t="s">
        <v>584</v>
      </c>
      <c r="L2935" s="99" t="s">
        <v>584</v>
      </c>
      <c r="M2935" s="104" t="str">
        <f>+IFERROR(VLOOKUP($K2935,'[2]NHÂN VIÊN'!$H:$I,2,0),"")</f>
        <v>Dương Thị Kim Hồng</v>
      </c>
      <c r="N2935" s="101"/>
      <c r="O2935" s="82"/>
    </row>
    <row r="2936" spans="1:15" hidden="1" x14ac:dyDescent="0.25">
      <c r="A2936" s="99" t="s">
        <v>18071</v>
      </c>
      <c r="B2936" s="98" t="s">
        <v>10183</v>
      </c>
      <c r="C2936" s="99" t="s">
        <v>18072</v>
      </c>
      <c r="D2936" s="99" t="s">
        <v>18073</v>
      </c>
      <c r="E2936" s="90" t="s">
        <v>10160</v>
      </c>
      <c r="F2936" s="99"/>
      <c r="G2936" s="99" t="s">
        <v>7790</v>
      </c>
      <c r="H2936" s="103"/>
      <c r="I2936" s="103" t="str">
        <f>+IFERROR(VLOOKUP($H2936,'[2]NHÂN VIÊN'!$B:$C,2,0),"")</f>
        <v/>
      </c>
      <c r="J2936" s="99" t="str">
        <f t="shared" si="49"/>
        <v>CO</v>
      </c>
      <c r="K2936" s="99" t="s">
        <v>552</v>
      </c>
      <c r="L2936" s="99" t="s">
        <v>10191</v>
      </c>
      <c r="M2936" s="104" t="str">
        <f>+IFERROR(VLOOKUP($K2936,'[2]NHÂN VIÊN'!$H:$I,2,0),"")</f>
        <v>Dương Thị Kim Hồng</v>
      </c>
      <c r="N2936" s="101"/>
      <c r="O2936" s="82"/>
    </row>
    <row r="2937" spans="1:15" hidden="1" x14ac:dyDescent="0.25">
      <c r="A2937" s="99" t="s">
        <v>18075</v>
      </c>
      <c r="B2937" s="98" t="s">
        <v>18074</v>
      </c>
      <c r="C2937" s="99" t="s">
        <v>18076</v>
      </c>
      <c r="D2937" s="99" t="s">
        <v>18077</v>
      </c>
      <c r="E2937" s="90" t="s">
        <v>6079</v>
      </c>
      <c r="F2937" s="99" t="s">
        <v>7490</v>
      </c>
      <c r="G2937" s="99" t="s">
        <v>7402</v>
      </c>
      <c r="H2937" s="103" t="s">
        <v>7418</v>
      </c>
      <c r="I2937" s="103" t="str">
        <f>+IFERROR(VLOOKUP($H2937,'[2]NHÂN VIÊN'!$B:$C,2,0),"")</f>
        <v>Trần Hạo Nhị</v>
      </c>
      <c r="J2937" s="99" t="str">
        <f t="shared" si="49"/>
        <v>Wi</v>
      </c>
      <c r="K2937" s="99" t="s">
        <v>625</v>
      </c>
      <c r="L2937" s="99" t="s">
        <v>15295</v>
      </c>
      <c r="M2937" s="104" t="str">
        <f>+IFERROR(VLOOKUP($K2937,'[2]NHÂN VIÊN'!$H:$I,2,0),"")</f>
        <v>Trương Quang Thanh</v>
      </c>
      <c r="N2937" s="101"/>
      <c r="O2937" s="82"/>
    </row>
    <row r="2938" spans="1:15" hidden="1" x14ac:dyDescent="0.25">
      <c r="A2938" s="99" t="s">
        <v>18079</v>
      </c>
      <c r="B2938" s="99" t="s">
        <v>18078</v>
      </c>
      <c r="C2938" s="99" t="s">
        <v>18080</v>
      </c>
      <c r="D2938" s="99" t="s">
        <v>18081</v>
      </c>
      <c r="E2938" s="99" t="s">
        <v>3065</v>
      </c>
      <c r="F2938" s="99" t="s">
        <v>9474</v>
      </c>
      <c r="G2938" s="99" t="s">
        <v>7402</v>
      </c>
      <c r="H2938" s="103" t="s">
        <v>7411</v>
      </c>
      <c r="I2938" s="103" t="str">
        <f>+IFERROR(VLOOKUP($H2938,'[2]NHÂN VIÊN'!$B:$C,2,0),"")</f>
        <v>Nguyễn Văn Vinh</v>
      </c>
      <c r="J2938" s="99" t="str">
        <f t="shared" si="49"/>
        <v>Co</v>
      </c>
      <c r="K2938" s="99" t="s">
        <v>552</v>
      </c>
      <c r="L2938" s="99" t="s">
        <v>10191</v>
      </c>
      <c r="M2938" s="104" t="str">
        <f>+IFERROR(VLOOKUP($K2938,'[2]NHÂN VIÊN'!$H:$I,2,0),"")</f>
        <v>Dương Thị Kim Hồng</v>
      </c>
      <c r="N2938" s="101"/>
      <c r="O2938" s="82"/>
    </row>
    <row r="2939" spans="1:15" hidden="1" x14ac:dyDescent="0.25">
      <c r="A2939" s="99" t="s">
        <v>18083</v>
      </c>
      <c r="B2939" s="99" t="s">
        <v>18082</v>
      </c>
      <c r="C2939" s="99" t="s">
        <v>18084</v>
      </c>
      <c r="D2939" s="99" t="s">
        <v>18085</v>
      </c>
      <c r="E2939" s="99" t="s">
        <v>3065</v>
      </c>
      <c r="F2939" s="99"/>
      <c r="G2939" s="99" t="s">
        <v>7589</v>
      </c>
      <c r="H2939" s="103"/>
      <c r="I2939" s="103" t="str">
        <f>+IFERROR(VLOOKUP($H2939,'[2]NHÂN VIÊN'!$B:$C,2,0),"")</f>
        <v/>
      </c>
      <c r="J2939" s="99" t="str">
        <f t="shared" si="49"/>
        <v>Co</v>
      </c>
      <c r="K2939" s="99" t="s">
        <v>552</v>
      </c>
      <c r="L2939" s="99" t="s">
        <v>10191</v>
      </c>
      <c r="M2939" s="104" t="str">
        <f>+IFERROR(VLOOKUP($K2939,'[2]NHÂN VIÊN'!$H:$I,2,0),"")</f>
        <v>Dương Thị Kim Hồng</v>
      </c>
      <c r="N2939" s="101"/>
      <c r="O2939" s="82"/>
    </row>
    <row r="2940" spans="1:15" hidden="1" x14ac:dyDescent="0.25">
      <c r="A2940" s="99" t="s">
        <v>18087</v>
      </c>
      <c r="B2940" s="98" t="s">
        <v>18086</v>
      </c>
      <c r="C2940" s="99" t="s">
        <v>18088</v>
      </c>
      <c r="D2940" s="99" t="s">
        <v>18089</v>
      </c>
      <c r="E2940" s="90" t="s">
        <v>10160</v>
      </c>
      <c r="F2940" s="99" t="s">
        <v>7401</v>
      </c>
      <c r="G2940" s="99" t="s">
        <v>7402</v>
      </c>
      <c r="H2940" s="103" t="s">
        <v>7403</v>
      </c>
      <c r="I2940" s="103" t="str">
        <f>+IFERROR(VLOOKUP($H2940,'[2]NHÂN VIÊN'!$B:$C,2,0),"")</f>
        <v>Hứa Thị Ngọc Thơ</v>
      </c>
      <c r="J2940" s="99" t="str">
        <f t="shared" si="49"/>
        <v>Co</v>
      </c>
      <c r="K2940" s="90" t="s">
        <v>552</v>
      </c>
      <c r="L2940" s="91" t="s">
        <v>11322</v>
      </c>
      <c r="M2940" s="104" t="str">
        <f>+IFERROR(VLOOKUP($K2940,'[2]NHÂN VIÊN'!$H:$I,2,0),"")</f>
        <v>Dương Thị Kim Hồng</v>
      </c>
      <c r="N2940" s="101"/>
      <c r="O2940" s="82"/>
    </row>
    <row r="2941" spans="1:15" hidden="1" x14ac:dyDescent="0.25">
      <c r="A2941" s="99" t="s">
        <v>18091</v>
      </c>
      <c r="B2941" s="98" t="s">
        <v>18090</v>
      </c>
      <c r="C2941" s="99" t="s">
        <v>18092</v>
      </c>
      <c r="D2941" s="99" t="s">
        <v>18093</v>
      </c>
      <c r="E2941" s="99" t="s">
        <v>6079</v>
      </c>
      <c r="F2941" s="99" t="s">
        <v>7435</v>
      </c>
      <c r="G2941" s="99" t="s">
        <v>7402</v>
      </c>
      <c r="H2941" s="103" t="s">
        <v>7436</v>
      </c>
      <c r="I2941" s="103" t="str">
        <f>+IFERROR(VLOOKUP($H2941,'[2]NHÂN VIÊN'!$B:$C,2,0),"")</f>
        <v>Nguyễn Quốc Thái</v>
      </c>
      <c r="J2941" s="99" t="str">
        <f t="shared" si="49"/>
        <v>Wi</v>
      </c>
      <c r="K2941" s="99" t="s">
        <v>625</v>
      </c>
      <c r="L2941" s="99" t="s">
        <v>15295</v>
      </c>
      <c r="M2941" s="104" t="str">
        <f>+IFERROR(VLOOKUP($K2941,'[2]NHÂN VIÊN'!$H:$I,2,0),"")</f>
        <v>Trương Quang Thanh</v>
      </c>
      <c r="N2941" s="101"/>
      <c r="O2941" s="82"/>
    </row>
    <row r="2942" spans="1:15" x14ac:dyDescent="0.25">
      <c r="A2942" s="99" t="s">
        <v>570</v>
      </c>
      <c r="B2942" s="98" t="s">
        <v>18094</v>
      </c>
      <c r="C2942" s="99" t="s">
        <v>18095</v>
      </c>
      <c r="D2942" s="99"/>
      <c r="E2942" s="91" t="s">
        <v>12185</v>
      </c>
      <c r="F2942" s="99"/>
      <c r="G2942" s="99"/>
      <c r="H2942" s="104"/>
      <c r="I2942" s="104" t="str">
        <f>+IFERROR(VLOOKUP($H2942,'[2]NHÂN VIÊN'!$B:$C,2,0),"")</f>
        <v/>
      </c>
      <c r="J2942" s="99" t="str">
        <f t="shared" si="49"/>
        <v>GS</v>
      </c>
      <c r="K2942" s="99" t="s">
        <v>570</v>
      </c>
      <c r="L2942" s="99"/>
      <c r="M2942" s="104" t="str">
        <f>+IFERROR(VLOOKUP($K2942,'[2]NHÂN VIÊN'!$H:$I,2,0),"")</f>
        <v>Dương Thị Kim Hồng</v>
      </c>
      <c r="N2942" s="101" t="s">
        <v>12180</v>
      </c>
      <c r="O2942" s="82"/>
    </row>
    <row r="2943" spans="1:15" hidden="1" x14ac:dyDescent="0.25">
      <c r="A2943" s="99" t="s">
        <v>18097</v>
      </c>
      <c r="B2943" s="98" t="s">
        <v>18096</v>
      </c>
      <c r="C2943" s="99" t="s">
        <v>18098</v>
      </c>
      <c r="D2943" s="99" t="s">
        <v>18099</v>
      </c>
      <c r="E2943" s="99" t="s">
        <v>3065</v>
      </c>
      <c r="F2943" s="99"/>
      <c r="G2943" s="99" t="s">
        <v>7424</v>
      </c>
      <c r="H2943" s="103" t="s">
        <v>7425</v>
      </c>
      <c r="I2943" s="104" t="str">
        <f>+IFERROR(VLOOKUP($H2943,'[2]NHÂN VIÊN'!$B:$C,2,0),"")</f>
        <v>Trần Cao Hoàng Tâm</v>
      </c>
      <c r="J2943" s="99" t="str">
        <f t="shared" si="49"/>
        <v>Co</v>
      </c>
      <c r="K2943" s="99" t="s">
        <v>552</v>
      </c>
      <c r="L2943" s="99" t="s">
        <v>10191</v>
      </c>
      <c r="M2943" s="104" t="str">
        <f>+IFERROR(VLOOKUP($K2943,'[2]NHÂN VIÊN'!$H:$I,2,0),"")</f>
        <v>Dương Thị Kim Hồng</v>
      </c>
      <c r="N2943" s="101"/>
      <c r="O2943" s="82"/>
    </row>
    <row r="2944" spans="1:15" hidden="1" x14ac:dyDescent="0.25">
      <c r="A2944" s="99" t="s">
        <v>18100</v>
      </c>
      <c r="B2944" s="98" t="s">
        <v>18100</v>
      </c>
      <c r="C2944" s="99" t="s">
        <v>18101</v>
      </c>
      <c r="D2944" s="99" t="s">
        <v>18102</v>
      </c>
      <c r="E2944" s="99" t="s">
        <v>3361</v>
      </c>
      <c r="F2944" s="99" t="s">
        <v>7442</v>
      </c>
      <c r="G2944" s="99" t="s">
        <v>7402</v>
      </c>
      <c r="H2944" s="103" t="s">
        <v>7403</v>
      </c>
      <c r="I2944" s="103" t="str">
        <f>+IFERROR(VLOOKUP($H2944,'[2]NHÂN VIÊN'!$B:$C,2,0),"")</f>
        <v>Hứa Thị Ngọc Thơ</v>
      </c>
      <c r="J2944" s="99" t="str">
        <f t="shared" si="49"/>
        <v>Me</v>
      </c>
      <c r="K2944" s="99" t="s">
        <v>7152</v>
      </c>
      <c r="L2944" s="99" t="s">
        <v>7152</v>
      </c>
      <c r="M2944" s="104" t="str">
        <f>+IFERROR(VLOOKUP($K2944,'[2]NHÂN VIÊN'!$H:$I,2,0),"")</f>
        <v>Dương Thị Kim Hồng</v>
      </c>
      <c r="N2944" s="101"/>
      <c r="O2944" s="82"/>
    </row>
    <row r="2945" spans="1:15" hidden="1" x14ac:dyDescent="0.25">
      <c r="A2945" s="99" t="s">
        <v>18103</v>
      </c>
      <c r="B2945" s="98" t="s">
        <v>11870</v>
      </c>
      <c r="C2945" s="99" t="s">
        <v>18104</v>
      </c>
      <c r="D2945" s="99" t="s">
        <v>18105</v>
      </c>
      <c r="E2945" s="99" t="s">
        <v>3065</v>
      </c>
      <c r="F2945" s="99"/>
      <c r="G2945" s="99" t="s">
        <v>7607</v>
      </c>
      <c r="H2945" s="103"/>
      <c r="I2945" s="103" t="str">
        <f>+IFERROR(VLOOKUP($H2945,'[2]NHÂN VIÊN'!$B:$C,2,0),"")</f>
        <v/>
      </c>
      <c r="J2945" s="99" t="str">
        <f t="shared" si="49"/>
        <v>CO</v>
      </c>
      <c r="K2945" s="99" t="s">
        <v>552</v>
      </c>
      <c r="L2945" s="99" t="s">
        <v>10191</v>
      </c>
      <c r="M2945" s="104" t="str">
        <f>+IFERROR(VLOOKUP($K2945,'[2]NHÂN VIÊN'!$H:$I,2,0),"")</f>
        <v>Dương Thị Kim Hồng</v>
      </c>
      <c r="N2945" s="101"/>
      <c r="O2945" s="82"/>
    </row>
    <row r="2946" spans="1:15" hidden="1" x14ac:dyDescent="0.25">
      <c r="A2946" s="99" t="s">
        <v>18107</v>
      </c>
      <c r="B2946" s="98" t="s">
        <v>18106</v>
      </c>
      <c r="C2946" s="99" t="s">
        <v>18108</v>
      </c>
      <c r="D2946" s="99" t="s">
        <v>18109</v>
      </c>
      <c r="E2946" s="99" t="s">
        <v>3065</v>
      </c>
      <c r="F2946" s="99" t="s">
        <v>7519</v>
      </c>
      <c r="G2946" s="99" t="s">
        <v>7402</v>
      </c>
      <c r="H2946" s="103" t="s">
        <v>7418</v>
      </c>
      <c r="I2946" s="103" t="str">
        <f>+IFERROR(VLOOKUP($H2946,'[2]NHÂN VIÊN'!$B:$C,2,0),"")</f>
        <v>Trần Hạo Nhị</v>
      </c>
      <c r="J2946" s="99" t="str">
        <f t="shared" si="49"/>
        <v>Co</v>
      </c>
      <c r="K2946" s="99" t="s">
        <v>552</v>
      </c>
      <c r="L2946" s="99" t="s">
        <v>10191</v>
      </c>
      <c r="M2946" s="104" t="str">
        <f>+IFERROR(VLOOKUP($K2946,'[2]NHÂN VIÊN'!$H:$I,2,0),"")</f>
        <v>Dương Thị Kim Hồng</v>
      </c>
      <c r="N2946" s="101"/>
      <c r="O2946" s="82"/>
    </row>
    <row r="2947" spans="1:15" hidden="1" x14ac:dyDescent="0.25">
      <c r="A2947" s="99" t="s">
        <v>18110</v>
      </c>
      <c r="B2947" s="99" t="s">
        <v>13066</v>
      </c>
      <c r="C2947" s="99" t="s">
        <v>18111</v>
      </c>
      <c r="D2947" s="99" t="s">
        <v>18112</v>
      </c>
      <c r="E2947" s="99" t="s">
        <v>13069</v>
      </c>
      <c r="F2947" s="99" t="s">
        <v>7513</v>
      </c>
      <c r="G2947" s="99" t="s">
        <v>7402</v>
      </c>
      <c r="H2947" s="103" t="s">
        <v>7418</v>
      </c>
      <c r="I2947" s="103" t="str">
        <f>+IFERROR(VLOOKUP($H2947,'[2]NHÂN VIÊN'!$B:$C,2,0),"")</f>
        <v>Trần Hạo Nhị</v>
      </c>
      <c r="J2947" s="99" t="str">
        <f t="shared" si="49"/>
        <v>KF</v>
      </c>
      <c r="K2947" s="99" t="s">
        <v>7149</v>
      </c>
      <c r="L2947" s="99" t="s">
        <v>7149</v>
      </c>
      <c r="M2947" s="104" t="str">
        <f>+IFERROR(VLOOKUP($K2947,'[2]NHÂN VIÊN'!$H:$I,2,0),"")</f>
        <v>Dương Thị Kim Hồng</v>
      </c>
      <c r="N2947" s="101"/>
      <c r="O2947" s="82"/>
    </row>
    <row r="2948" spans="1:15" hidden="1" x14ac:dyDescent="0.25">
      <c r="A2948" s="99" t="s">
        <v>18113</v>
      </c>
      <c r="B2948" s="99" t="s">
        <v>13066</v>
      </c>
      <c r="C2948" s="99" t="s">
        <v>18114</v>
      </c>
      <c r="D2948" s="99" t="s">
        <v>18115</v>
      </c>
      <c r="E2948" s="99" t="s">
        <v>13069</v>
      </c>
      <c r="F2948" s="99" t="s">
        <v>7485</v>
      </c>
      <c r="G2948" s="99" t="s">
        <v>7402</v>
      </c>
      <c r="H2948" s="104" t="s">
        <v>7411</v>
      </c>
      <c r="I2948" s="104" t="str">
        <f>+IFERROR(VLOOKUP($H2948,'[2]NHÂN VIÊN'!$B:$C,2,0),"")</f>
        <v>Nguyễn Văn Vinh</v>
      </c>
      <c r="J2948" s="99" t="str">
        <f t="shared" si="49"/>
        <v>KF</v>
      </c>
      <c r="K2948" s="99" t="s">
        <v>7149</v>
      </c>
      <c r="L2948" s="99" t="s">
        <v>7149</v>
      </c>
      <c r="M2948" s="104" t="str">
        <f>+IFERROR(VLOOKUP($K2948,'[2]NHÂN VIÊN'!$H:$I,2,0),"")</f>
        <v>Dương Thị Kim Hồng</v>
      </c>
      <c r="N2948" s="101"/>
      <c r="O2948" s="82"/>
    </row>
    <row r="2949" spans="1:15" hidden="1" x14ac:dyDescent="0.25">
      <c r="A2949" s="99" t="s">
        <v>18117</v>
      </c>
      <c r="B2949" s="98" t="s">
        <v>18116</v>
      </c>
      <c r="C2949" s="99" t="s">
        <v>18118</v>
      </c>
      <c r="D2949" s="99" t="s">
        <v>18119</v>
      </c>
      <c r="E2949" s="99" t="s">
        <v>3065</v>
      </c>
      <c r="F2949" s="99"/>
      <c r="G2949" s="99" t="s">
        <v>7424</v>
      </c>
      <c r="H2949" s="104" t="s">
        <v>7425</v>
      </c>
      <c r="I2949" s="104" t="str">
        <f>+IFERROR(VLOOKUP($H2949,'[2]NHÂN VIÊN'!$B:$C,2,0),"")</f>
        <v>Trần Cao Hoàng Tâm</v>
      </c>
      <c r="J2949" s="99" t="str">
        <f t="shared" si="49"/>
        <v>Co</v>
      </c>
      <c r="K2949" s="99" t="s">
        <v>552</v>
      </c>
      <c r="L2949" s="99" t="s">
        <v>10191</v>
      </c>
      <c r="M2949" s="104" t="str">
        <f>+IFERROR(VLOOKUP($K2949,'[2]NHÂN VIÊN'!$H:$I,2,0),"")</f>
        <v>Dương Thị Kim Hồng</v>
      </c>
      <c r="N2949" s="101"/>
      <c r="O2949" s="82"/>
    </row>
    <row r="2950" spans="1:15" hidden="1" x14ac:dyDescent="0.25">
      <c r="A2950" s="99" t="s">
        <v>18121</v>
      </c>
      <c r="B2950" s="98" t="s">
        <v>18120</v>
      </c>
      <c r="C2950" s="99" t="s">
        <v>18122</v>
      </c>
      <c r="D2950" s="99" t="s">
        <v>18123</v>
      </c>
      <c r="E2950" s="99" t="s">
        <v>3065</v>
      </c>
      <c r="F2950" s="99" t="s">
        <v>7490</v>
      </c>
      <c r="G2950" s="99" t="s">
        <v>7402</v>
      </c>
      <c r="H2950" s="104" t="s">
        <v>7418</v>
      </c>
      <c r="I2950" s="104" t="str">
        <f>+IFERROR(VLOOKUP($H2950,'[2]NHÂN VIÊN'!$B:$C,2,0),"")</f>
        <v>Trần Hạo Nhị</v>
      </c>
      <c r="J2950" s="99" t="str">
        <f t="shared" si="49"/>
        <v>Co</v>
      </c>
      <c r="K2950" s="99" t="s">
        <v>552</v>
      </c>
      <c r="L2950" s="99" t="s">
        <v>10191</v>
      </c>
      <c r="M2950" s="104" t="str">
        <f>+IFERROR(VLOOKUP($K2950,'[2]NHÂN VIÊN'!$H:$I,2,0),"")</f>
        <v>Dương Thị Kim Hồng</v>
      </c>
      <c r="N2950" s="101"/>
      <c r="O2950" s="82"/>
    </row>
    <row r="2951" spans="1:15" hidden="1" x14ac:dyDescent="0.25">
      <c r="A2951" s="99" t="s">
        <v>18125</v>
      </c>
      <c r="B2951" s="98" t="s">
        <v>18124</v>
      </c>
      <c r="C2951" s="99" t="s">
        <v>18126</v>
      </c>
      <c r="D2951" s="99" t="s">
        <v>18127</v>
      </c>
      <c r="E2951" s="99" t="s">
        <v>3065</v>
      </c>
      <c r="F2951" s="99" t="s">
        <v>7490</v>
      </c>
      <c r="G2951" s="99" t="s">
        <v>7402</v>
      </c>
      <c r="H2951" s="104" t="s">
        <v>7418</v>
      </c>
      <c r="I2951" s="104" t="str">
        <f>+IFERROR(VLOOKUP($H2951,'[2]NHÂN VIÊN'!$B:$C,2,0),"")</f>
        <v>Trần Hạo Nhị</v>
      </c>
      <c r="J2951" s="99" t="str">
        <f t="shared" si="49"/>
        <v>Co</v>
      </c>
      <c r="K2951" s="99" t="s">
        <v>552</v>
      </c>
      <c r="L2951" s="99" t="s">
        <v>10191</v>
      </c>
      <c r="M2951" s="104" t="str">
        <f>+IFERROR(VLOOKUP($K2951,'[2]NHÂN VIÊN'!$H:$I,2,0),"")</f>
        <v>Dương Thị Kim Hồng</v>
      </c>
      <c r="N2951" s="101"/>
      <c r="O2951" s="82"/>
    </row>
    <row r="2952" spans="1:15" hidden="1" x14ac:dyDescent="0.25">
      <c r="A2952" s="99" t="s">
        <v>18129</v>
      </c>
      <c r="B2952" s="98" t="s">
        <v>18128</v>
      </c>
      <c r="C2952" s="99" t="s">
        <v>18130</v>
      </c>
      <c r="D2952" s="99" t="s">
        <v>18131</v>
      </c>
      <c r="E2952" s="99" t="s">
        <v>3065</v>
      </c>
      <c r="F2952" s="99" t="s">
        <v>7925</v>
      </c>
      <c r="G2952" s="99" t="s">
        <v>7402</v>
      </c>
      <c r="H2952" s="104" t="s">
        <v>7418</v>
      </c>
      <c r="I2952" s="104" t="str">
        <f>+IFERROR(VLOOKUP($H2952,'[2]NHÂN VIÊN'!$B:$C,2,0),"")</f>
        <v>Trần Hạo Nhị</v>
      </c>
      <c r="J2952" s="99" t="str">
        <f t="shared" si="49"/>
        <v>Co</v>
      </c>
      <c r="K2952" s="99" t="s">
        <v>552</v>
      </c>
      <c r="L2952" s="99" t="s">
        <v>10191</v>
      </c>
      <c r="M2952" s="104" t="str">
        <f>+IFERROR(VLOOKUP($K2952,'[2]NHÂN VIÊN'!$H:$I,2,0),"")</f>
        <v>Dương Thị Kim Hồng</v>
      </c>
      <c r="N2952" s="101"/>
      <c r="O2952" s="82"/>
    </row>
    <row r="2953" spans="1:15" hidden="1" x14ac:dyDescent="0.25">
      <c r="A2953" s="99" t="s">
        <v>18132</v>
      </c>
      <c r="B2953" s="99" t="s">
        <v>13066</v>
      </c>
      <c r="C2953" s="99" t="s">
        <v>18133</v>
      </c>
      <c r="D2953" s="99" t="s">
        <v>18134</v>
      </c>
      <c r="E2953" s="99" t="s">
        <v>13069</v>
      </c>
      <c r="F2953" s="99" t="s">
        <v>7430</v>
      </c>
      <c r="G2953" s="99" t="s">
        <v>7402</v>
      </c>
      <c r="H2953" s="104" t="s">
        <v>7411</v>
      </c>
      <c r="I2953" s="104" t="str">
        <f>+IFERROR(VLOOKUP($H2953,'[2]NHÂN VIÊN'!$B:$C,2,0),"")</f>
        <v>Nguyễn Văn Vinh</v>
      </c>
      <c r="J2953" s="99" t="str">
        <f t="shared" si="49"/>
        <v>KF</v>
      </c>
      <c r="K2953" s="99" t="s">
        <v>7149</v>
      </c>
      <c r="L2953" s="99" t="s">
        <v>7149</v>
      </c>
      <c r="M2953" s="104" t="str">
        <f>+IFERROR(VLOOKUP($K2953,'[2]NHÂN VIÊN'!$H:$I,2,0),"")</f>
        <v>Dương Thị Kim Hồng</v>
      </c>
      <c r="N2953" s="101"/>
      <c r="O2953" s="82"/>
    </row>
    <row r="2954" spans="1:15" hidden="1" x14ac:dyDescent="0.25">
      <c r="A2954" s="99" t="s">
        <v>18135</v>
      </c>
      <c r="B2954" s="99" t="s">
        <v>13066</v>
      </c>
      <c r="C2954" s="99" t="s">
        <v>18136</v>
      </c>
      <c r="D2954" s="99" t="s">
        <v>18137</v>
      </c>
      <c r="E2954" s="99" t="s">
        <v>13069</v>
      </c>
      <c r="F2954" s="99" t="s">
        <v>7472</v>
      </c>
      <c r="G2954" s="99" t="s">
        <v>7402</v>
      </c>
      <c r="H2954" s="104" t="s">
        <v>7436</v>
      </c>
      <c r="I2954" s="104" t="str">
        <f>+IFERROR(VLOOKUP($H2954,'[2]NHÂN VIÊN'!$B:$C,2,0),"")</f>
        <v>Nguyễn Quốc Thái</v>
      </c>
      <c r="J2954" s="99" t="str">
        <f t="shared" si="49"/>
        <v>KF</v>
      </c>
      <c r="K2954" s="99" t="s">
        <v>7149</v>
      </c>
      <c r="L2954" s="99" t="s">
        <v>7149</v>
      </c>
      <c r="M2954" s="104" t="str">
        <f>+IFERROR(VLOOKUP($K2954,'[2]NHÂN VIÊN'!$H:$I,2,0),"")</f>
        <v>Dương Thị Kim Hồng</v>
      </c>
      <c r="N2954" s="101"/>
      <c r="O2954" s="82"/>
    </row>
    <row r="2955" spans="1:15" hidden="1" x14ac:dyDescent="0.25">
      <c r="A2955" s="99" t="s">
        <v>18138</v>
      </c>
      <c r="B2955" s="99" t="s">
        <v>13066</v>
      </c>
      <c r="C2955" s="99" t="s">
        <v>18139</v>
      </c>
      <c r="D2955" s="99" t="s">
        <v>18140</v>
      </c>
      <c r="E2955" s="99" t="s">
        <v>13069</v>
      </c>
      <c r="F2955" s="99" t="s">
        <v>7938</v>
      </c>
      <c r="G2955" s="99" t="s">
        <v>7402</v>
      </c>
      <c r="H2955" s="104" t="s">
        <v>7436</v>
      </c>
      <c r="I2955" s="104" t="str">
        <f>+IFERROR(VLOOKUP($H2955,'[2]NHÂN VIÊN'!$B:$C,2,0),"")</f>
        <v>Nguyễn Quốc Thái</v>
      </c>
      <c r="J2955" s="99" t="str">
        <f t="shared" si="49"/>
        <v>KF</v>
      </c>
      <c r="K2955" s="99" t="s">
        <v>7149</v>
      </c>
      <c r="L2955" s="99" t="s">
        <v>7149</v>
      </c>
      <c r="M2955" s="104" t="str">
        <f>+IFERROR(VLOOKUP($K2955,'[2]NHÂN VIÊN'!$H:$I,2,0),"")</f>
        <v>Dương Thị Kim Hồng</v>
      </c>
      <c r="N2955" s="101"/>
      <c r="O2955" s="82"/>
    </row>
    <row r="2956" spans="1:15" hidden="1" x14ac:dyDescent="0.25">
      <c r="A2956" s="99" t="s">
        <v>18141</v>
      </c>
      <c r="B2956" s="98" t="s">
        <v>14526</v>
      </c>
      <c r="C2956" s="99" t="s">
        <v>18142</v>
      </c>
      <c r="D2956" s="99" t="s">
        <v>18143</v>
      </c>
      <c r="E2956" s="90" t="s">
        <v>3361</v>
      </c>
      <c r="F2956" s="99" t="s">
        <v>7442</v>
      </c>
      <c r="G2956" s="99" t="s">
        <v>7402</v>
      </c>
      <c r="H2956" s="104" t="s">
        <v>7403</v>
      </c>
      <c r="I2956" s="104" t="str">
        <f>+IFERROR(VLOOKUP($H2956,'[2]NHÂN VIÊN'!$B:$C,2,0),"")</f>
        <v>Hứa Thị Ngọc Thơ</v>
      </c>
      <c r="J2956" s="99" t="str">
        <f t="shared" si="49"/>
        <v>SE</v>
      </c>
      <c r="K2956" s="99" t="s">
        <v>598</v>
      </c>
      <c r="L2956" s="99" t="s">
        <v>598</v>
      </c>
      <c r="M2956" s="104" t="str">
        <f>+IFERROR(VLOOKUP($K2956,'[2]NHÂN VIÊN'!$H:$I,2,0),"")</f>
        <v>Dương Thị Kim Hồng</v>
      </c>
      <c r="N2956" s="101"/>
      <c r="O2956" s="82"/>
    </row>
    <row r="2957" spans="1:15" hidden="1" x14ac:dyDescent="0.25">
      <c r="A2957" s="99" t="s">
        <v>18145</v>
      </c>
      <c r="B2957" s="98" t="s">
        <v>18144</v>
      </c>
      <c r="C2957" s="99" t="s">
        <v>18146</v>
      </c>
      <c r="D2957" s="99" t="s">
        <v>18147</v>
      </c>
      <c r="E2957" s="99" t="s">
        <v>3065</v>
      </c>
      <c r="F2957" s="99" t="s">
        <v>7424</v>
      </c>
      <c r="G2957" s="99" t="s">
        <v>7424</v>
      </c>
      <c r="H2957" s="104" t="s">
        <v>7425</v>
      </c>
      <c r="I2957" s="104" t="str">
        <f>+IFERROR(VLOOKUP($H2957,'[2]NHÂN VIÊN'!$B:$C,2,0),"")</f>
        <v>Trần Cao Hoàng Tâm</v>
      </c>
      <c r="J2957" s="99" t="str">
        <f t="shared" ref="J2957:J2964" si="50">+LEFT($B2957,2)</f>
        <v>Co</v>
      </c>
      <c r="K2957" s="99" t="s">
        <v>552</v>
      </c>
      <c r="L2957" s="99" t="s">
        <v>10191</v>
      </c>
      <c r="M2957" s="104" t="str">
        <f>+IFERROR(VLOOKUP($K2957,'[2]NHÂN VIÊN'!$H:$I,2,0),"")</f>
        <v>Dương Thị Kim Hồng</v>
      </c>
      <c r="N2957" s="101"/>
      <c r="O2957" s="82"/>
    </row>
    <row r="2958" spans="1:15" hidden="1" x14ac:dyDescent="0.25">
      <c r="A2958" s="90" t="s">
        <v>18148</v>
      </c>
      <c r="B2958" s="89" t="s">
        <v>7251</v>
      </c>
      <c r="C2958" s="90" t="s">
        <v>18149</v>
      </c>
      <c r="D2958" s="90" t="s">
        <v>18150</v>
      </c>
      <c r="E2958" s="90" t="s">
        <v>6079</v>
      </c>
      <c r="F2958" s="99" t="s">
        <v>7424</v>
      </c>
      <c r="G2958" s="99" t="s">
        <v>7424</v>
      </c>
      <c r="H2958" s="102" t="s">
        <v>7425</v>
      </c>
      <c r="I2958" s="102" t="str">
        <f>+IFERROR(VLOOKUP($H2958,'[2]NHÂN VIÊN'!$B:$C,2,0),"")</f>
        <v>Trần Cao Hoàng Tâm</v>
      </c>
      <c r="J2958" s="90" t="str">
        <f t="shared" si="50"/>
        <v>Wi</v>
      </c>
      <c r="K2958" s="90" t="s">
        <v>625</v>
      </c>
      <c r="L2958" s="90" t="s">
        <v>15295</v>
      </c>
      <c r="M2958" s="102" t="str">
        <f>+IFERROR(VLOOKUP($K2958,'[2]NHÂN VIÊN'!$H:$I,2,0),"")</f>
        <v>Trương Quang Thanh</v>
      </c>
      <c r="N2958" s="92"/>
      <c r="O2958" s="82"/>
    </row>
    <row r="2959" spans="1:15" hidden="1" x14ac:dyDescent="0.25">
      <c r="A2959" s="99" t="s">
        <v>18151</v>
      </c>
      <c r="B2959" s="98" t="s">
        <v>7375</v>
      </c>
      <c r="C2959" s="99" t="s">
        <v>18152</v>
      </c>
      <c r="D2959" s="99" t="s">
        <v>18153</v>
      </c>
      <c r="E2959" s="90" t="s">
        <v>6079</v>
      </c>
      <c r="F2959" s="99" t="s">
        <v>7523</v>
      </c>
      <c r="G2959" s="99" t="s">
        <v>7523</v>
      </c>
      <c r="H2959" s="102" t="s">
        <v>7425</v>
      </c>
      <c r="I2959" s="104" t="str">
        <f>+IFERROR(VLOOKUP($H2959,'[2]NHÂN VIÊN'!$B:$C,2,0),"")</f>
        <v>Trần Cao Hoàng Tâm</v>
      </c>
      <c r="J2959" s="99" t="str">
        <f t="shared" si="50"/>
        <v>Wi</v>
      </c>
      <c r="K2959" s="90" t="s">
        <v>625</v>
      </c>
      <c r="L2959" s="99" t="s">
        <v>15295</v>
      </c>
      <c r="M2959" s="104" t="str">
        <f>+IFERROR(VLOOKUP($K2959,'[2]NHÂN VIÊN'!$H:$I,2,0),"")</f>
        <v>Trương Quang Thanh</v>
      </c>
      <c r="N2959" s="101"/>
      <c r="O2959" s="82"/>
    </row>
    <row r="2960" spans="1:15" hidden="1" x14ac:dyDescent="0.25">
      <c r="A2960" s="99" t="s">
        <v>18154</v>
      </c>
      <c r="B2960" s="99" t="s">
        <v>13066</v>
      </c>
      <c r="C2960" s="99" t="s">
        <v>18155</v>
      </c>
      <c r="D2960" s="99" t="s">
        <v>18156</v>
      </c>
      <c r="E2960" s="99" t="s">
        <v>13069</v>
      </c>
      <c r="F2960" s="99" t="s">
        <v>9474</v>
      </c>
      <c r="G2960" s="99" t="s">
        <v>7402</v>
      </c>
      <c r="H2960" s="104" t="s">
        <v>7411</v>
      </c>
      <c r="I2960" s="104" t="str">
        <f>+IFERROR(VLOOKUP($H2960,'[2]NHÂN VIÊN'!$B:$C,2,0),"")</f>
        <v>Nguyễn Văn Vinh</v>
      </c>
      <c r="J2960" s="99" t="str">
        <f t="shared" si="50"/>
        <v>KF</v>
      </c>
      <c r="K2960" s="99" t="s">
        <v>7149</v>
      </c>
      <c r="L2960" s="99" t="s">
        <v>7149</v>
      </c>
      <c r="M2960" s="104" t="str">
        <f>+IFERROR(VLOOKUP($K2960,'[2]NHÂN VIÊN'!$H:$I,2,0),"")</f>
        <v>Dương Thị Kim Hồng</v>
      </c>
      <c r="N2960" s="101"/>
      <c r="O2960" s="82"/>
    </row>
    <row r="2961" spans="1:15" hidden="1" x14ac:dyDescent="0.25">
      <c r="A2961" s="99" t="s">
        <v>18157</v>
      </c>
      <c r="B2961" s="98" t="s">
        <v>15121</v>
      </c>
      <c r="C2961" s="99" t="s">
        <v>18158</v>
      </c>
      <c r="D2961" s="99" t="s">
        <v>18159</v>
      </c>
      <c r="E2961" s="90" t="s">
        <v>6079</v>
      </c>
      <c r="F2961" s="99"/>
      <c r="G2961" s="99" t="s">
        <v>7523</v>
      </c>
      <c r="H2961" s="104" t="s">
        <v>7425</v>
      </c>
      <c r="I2961" s="104" t="str">
        <f>+IFERROR(VLOOKUP($H2961,'[2]NHÂN VIÊN'!$B:$C,2,0),"")</f>
        <v>Trần Cao Hoàng Tâm</v>
      </c>
      <c r="J2961" s="99" t="str">
        <f t="shared" si="50"/>
        <v>WI</v>
      </c>
      <c r="K2961" s="99" t="s">
        <v>625</v>
      </c>
      <c r="L2961" s="99" t="s">
        <v>15426</v>
      </c>
      <c r="M2961" s="104" t="str">
        <f>+IFERROR(VLOOKUP($K2961,'[2]NHÂN VIÊN'!$H:$I,2,0),"")</f>
        <v>Trương Quang Thanh</v>
      </c>
      <c r="N2961" s="101"/>
      <c r="O2961" s="82"/>
    </row>
    <row r="2962" spans="1:15" hidden="1" x14ac:dyDescent="0.25">
      <c r="A2962" s="99" t="s">
        <v>584</v>
      </c>
      <c r="B2962" s="98" t="s">
        <v>18160</v>
      </c>
      <c r="C2962" s="99" t="s">
        <v>18161</v>
      </c>
      <c r="D2962" s="99" t="s">
        <v>18162</v>
      </c>
      <c r="E2962" s="90" t="s">
        <v>13534</v>
      </c>
      <c r="F2962" s="99"/>
      <c r="G2962" s="99"/>
      <c r="H2962" s="104"/>
      <c r="I2962" s="104" t="str">
        <f>+IFERROR(VLOOKUP($H2962,'[2]NHÂN VIÊN'!$B:$C,2,0),"")</f>
        <v/>
      </c>
      <c r="J2962" s="99" t="str">
        <f t="shared" si="50"/>
        <v>ME</v>
      </c>
      <c r="K2962" s="99" t="s">
        <v>584</v>
      </c>
      <c r="L2962" s="99"/>
      <c r="M2962" s="104" t="str">
        <f>+IFERROR(VLOOKUP($K2962,'[2]NHÂN VIÊN'!$H:$I,2,0),"")</f>
        <v>Dương Thị Kim Hồng</v>
      </c>
      <c r="N2962" s="101" t="s">
        <v>12180</v>
      </c>
      <c r="O2962" s="82"/>
    </row>
    <row r="2963" spans="1:15" hidden="1" x14ac:dyDescent="0.25">
      <c r="A2963" s="99" t="s">
        <v>18163</v>
      </c>
      <c r="B2963" s="98" t="s">
        <v>13066</v>
      </c>
      <c r="C2963" s="99" t="s">
        <v>18164</v>
      </c>
      <c r="D2963" s="99" t="s">
        <v>18165</v>
      </c>
      <c r="E2963" s="99" t="s">
        <v>13069</v>
      </c>
      <c r="F2963" s="99" t="s">
        <v>8075</v>
      </c>
      <c r="G2963" s="99" t="s">
        <v>7402</v>
      </c>
      <c r="H2963" s="104" t="s">
        <v>7403</v>
      </c>
      <c r="I2963" s="104" t="str">
        <f>+IFERROR(VLOOKUP($H2963,'[2]NHÂN VIÊN'!$B:$C,2,0),"")</f>
        <v>Hứa Thị Ngọc Thơ</v>
      </c>
      <c r="J2963" s="99" t="str">
        <f t="shared" si="50"/>
        <v>KF</v>
      </c>
      <c r="K2963" s="99" t="s">
        <v>7149</v>
      </c>
      <c r="L2963" s="99" t="s">
        <v>7149</v>
      </c>
      <c r="M2963" s="104" t="str">
        <f>+IFERROR(VLOOKUP($K2963,'[2]NHÂN VIÊN'!$H:$I,2,0),"")</f>
        <v>Dương Thị Kim Hồng</v>
      </c>
      <c r="N2963" s="101"/>
      <c r="O2963" s="82"/>
    </row>
    <row r="2964" spans="1:15" hidden="1" x14ac:dyDescent="0.25">
      <c r="A2964" s="99" t="s">
        <v>3485</v>
      </c>
      <c r="B2964" s="98" t="s">
        <v>18166</v>
      </c>
      <c r="C2964" s="99" t="s">
        <v>18167</v>
      </c>
      <c r="D2964" s="99"/>
      <c r="E2964" s="99"/>
      <c r="F2964" s="99"/>
      <c r="G2964" s="99"/>
      <c r="H2964" s="104"/>
      <c r="I2964" s="104" t="str">
        <f>+IFERROR(VLOOKUP($H2964,'[2]NHÂN VIÊN'!$B:$C,2,0),"")</f>
        <v/>
      </c>
      <c r="J2964" s="99" t="str">
        <f t="shared" si="50"/>
        <v>EB</v>
      </c>
      <c r="K2964" s="99" t="s">
        <v>11934</v>
      </c>
      <c r="L2964" s="99"/>
      <c r="M2964" s="104" t="str">
        <f>+IFERROR(VLOOKUP($K2964,'[2]NHÂN VIÊN'!$H:$I,2,0),"")</f>
        <v>Trương Quang Thanh</v>
      </c>
      <c r="N2964" s="101" t="s">
        <v>12180</v>
      </c>
      <c r="O2964" s="82"/>
    </row>
  </sheetData>
  <conditionalFormatting sqref="A2933">
    <cfRule type="duplicateValues" dxfId="2" priority="1"/>
  </conditionalFormatting>
  <conditionalFormatting sqref="A3:A2964">
    <cfRule type="duplicateValues" dxfId="1" priority="2"/>
    <cfRule type="duplicateValues" dxfId="0" priority="3"/>
  </conditionalFormatting>
  <pageMargins left="0.7" right="0.7" top="0.75" bottom="0.75" header="0.3" footer="0.3"/>
  <pageSetup paperSize="9" orientation="portrait" verticalDpi="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174"/>
  <sheetViews>
    <sheetView workbookViewId="0">
      <selection activeCell="I1174" sqref="I1174"/>
    </sheetView>
  </sheetViews>
  <sheetFormatPr defaultRowHeight="15" x14ac:dyDescent="0.25"/>
  <cols>
    <col min="1" max="2" width="21.7109375" customWidth="1"/>
    <col min="3" max="3" width="14.85546875" bestFit="1" customWidth="1"/>
    <col min="4" max="4" width="47" bestFit="1" customWidth="1"/>
    <col min="5" max="5" width="23.7109375" bestFit="1" customWidth="1"/>
    <col min="6" max="6" width="12.5703125" customWidth="1"/>
    <col min="7" max="7" width="14.140625" customWidth="1"/>
    <col min="9" max="9" width="10.28515625" bestFit="1" customWidth="1"/>
  </cols>
  <sheetData>
    <row r="1" spans="1:12" ht="25.5" x14ac:dyDescent="0.35">
      <c r="A1" s="8" t="s">
        <v>529</v>
      </c>
      <c r="B1" s="8"/>
      <c r="C1" s="8"/>
      <c r="D1" s="8"/>
      <c r="E1" s="8"/>
      <c r="F1" s="8"/>
      <c r="G1" s="8"/>
    </row>
    <row r="2" spans="1:12" ht="16.5" x14ac:dyDescent="0.25">
      <c r="A2" s="1"/>
      <c r="B2" s="1"/>
      <c r="C2" s="1"/>
      <c r="D2" s="1"/>
      <c r="E2" s="1"/>
      <c r="F2" s="2" t="s">
        <v>530</v>
      </c>
    </row>
    <row r="3" spans="1:12" ht="16.5" x14ac:dyDescent="0.25">
      <c r="A3" s="1"/>
      <c r="B3" s="1"/>
      <c r="C3" s="1"/>
      <c r="D3" s="1"/>
      <c r="E3" s="1"/>
      <c r="F3" s="1"/>
      <c r="G3" s="1"/>
    </row>
    <row r="4" spans="1:12" ht="66" x14ac:dyDescent="0.25">
      <c r="A4" s="18" t="s">
        <v>7127</v>
      </c>
      <c r="B4" s="18" t="s">
        <v>531</v>
      </c>
      <c r="C4" s="18" t="s">
        <v>532</v>
      </c>
      <c r="D4" s="18" t="s">
        <v>2</v>
      </c>
      <c r="E4" s="19" t="s">
        <v>533</v>
      </c>
      <c r="F4" s="20" t="s">
        <v>534</v>
      </c>
    </row>
    <row r="5" spans="1:12" ht="16.5" hidden="1" x14ac:dyDescent="0.25">
      <c r="A5" s="3" t="str">
        <f t="shared" ref="A5:A68" si="0">B5&amp;C5</f>
        <v>AAUCGM300</v>
      </c>
      <c r="B5" s="3" t="s">
        <v>7138</v>
      </c>
      <c r="C5" s="3" t="s">
        <v>17</v>
      </c>
      <c r="D5" s="3" t="s">
        <v>18</v>
      </c>
      <c r="E5" s="4">
        <v>73431</v>
      </c>
      <c r="F5" s="4">
        <v>73431</v>
      </c>
      <c r="H5" s="32">
        <f>F5-E5</f>
        <v>0</v>
      </c>
      <c r="I5" s="34">
        <v>24549</v>
      </c>
      <c r="J5">
        <f>IF(H5&gt;=0,F5,E5)</f>
        <v>73431</v>
      </c>
      <c r="L5">
        <v>24549</v>
      </c>
    </row>
    <row r="6" spans="1:12" ht="16.5" hidden="1" x14ac:dyDescent="0.25">
      <c r="A6" s="3" t="str">
        <f t="shared" si="0"/>
        <v>AAUGL250</v>
      </c>
      <c r="B6" s="3" t="s">
        <v>7138</v>
      </c>
      <c r="C6" s="3" t="s">
        <v>37</v>
      </c>
      <c r="D6" s="3" t="s">
        <v>38</v>
      </c>
      <c r="E6" s="5">
        <v>59400</v>
      </c>
      <c r="F6" s="5">
        <v>49500</v>
      </c>
      <c r="H6" s="32">
        <f t="shared" ref="H6:H69" si="1">F6-E6</f>
        <v>-9900</v>
      </c>
      <c r="I6" s="34">
        <v>73431</v>
      </c>
      <c r="L6">
        <v>73431</v>
      </c>
    </row>
    <row r="7" spans="1:12" ht="16.5" hidden="1" x14ac:dyDescent="0.25">
      <c r="A7" s="3" t="str">
        <f t="shared" si="0"/>
        <v>AAUGM500</v>
      </c>
      <c r="B7" s="3" t="s">
        <v>7138</v>
      </c>
      <c r="C7" s="3" t="s">
        <v>20</v>
      </c>
      <c r="D7" s="3" t="s">
        <v>21</v>
      </c>
      <c r="E7" s="4">
        <v>111058</v>
      </c>
      <c r="F7" s="4">
        <v>111058</v>
      </c>
      <c r="H7" s="32">
        <f t="shared" si="1"/>
        <v>0</v>
      </c>
      <c r="I7" s="34">
        <v>59400</v>
      </c>
      <c r="L7">
        <v>49500</v>
      </c>
    </row>
    <row r="8" spans="1:12" ht="16.5" hidden="1" x14ac:dyDescent="0.25">
      <c r="A8" s="3" t="str">
        <f t="shared" si="0"/>
        <v>AAUGSG250</v>
      </c>
      <c r="B8" s="3" t="s">
        <v>7138</v>
      </c>
      <c r="C8" s="3" t="s">
        <v>39</v>
      </c>
      <c r="D8" s="3" t="s">
        <v>40</v>
      </c>
      <c r="E8" s="4">
        <v>61050</v>
      </c>
      <c r="F8" s="4">
        <v>50400</v>
      </c>
      <c r="H8" s="32">
        <f t="shared" si="1"/>
        <v>-10650</v>
      </c>
      <c r="I8" s="34">
        <v>111058</v>
      </c>
      <c r="L8">
        <v>111058</v>
      </c>
    </row>
    <row r="9" spans="1:12" ht="16.5" hidden="1" x14ac:dyDescent="0.25">
      <c r="A9" s="3" t="str">
        <f t="shared" si="0"/>
        <v>AAUGTLX250G</v>
      </c>
      <c r="B9" s="3" t="s">
        <v>7138</v>
      </c>
      <c r="C9" s="3" t="s">
        <v>22</v>
      </c>
      <c r="D9" s="3" t="s">
        <v>23</v>
      </c>
      <c r="E9" s="5">
        <v>50182</v>
      </c>
      <c r="F9" s="4">
        <v>50182</v>
      </c>
      <c r="H9" s="32">
        <f t="shared" si="1"/>
        <v>0</v>
      </c>
      <c r="I9" s="34">
        <v>61050</v>
      </c>
      <c r="L9">
        <v>50400</v>
      </c>
    </row>
    <row r="10" spans="1:12" ht="16.5" hidden="1" x14ac:dyDescent="0.25">
      <c r="A10" s="3" t="str">
        <f t="shared" si="0"/>
        <v>AAUGXD500</v>
      </c>
      <c r="B10" s="3" t="s">
        <v>7138</v>
      </c>
      <c r="C10" s="3" t="s">
        <v>45</v>
      </c>
      <c r="D10" s="3" t="s">
        <v>46</v>
      </c>
      <c r="E10" s="4">
        <v>111606</v>
      </c>
      <c r="F10" s="4">
        <v>111606</v>
      </c>
      <c r="H10" s="32">
        <f t="shared" si="1"/>
        <v>0</v>
      </c>
      <c r="I10" s="34">
        <v>50183</v>
      </c>
      <c r="L10">
        <v>50183</v>
      </c>
    </row>
    <row r="11" spans="1:12" ht="16.5" hidden="1" x14ac:dyDescent="0.25">
      <c r="A11" s="3" t="str">
        <f t="shared" si="0"/>
        <v>AAUMNH250</v>
      </c>
      <c r="B11" s="3" t="s">
        <v>7138</v>
      </c>
      <c r="C11" s="3" t="s">
        <v>41</v>
      </c>
      <c r="D11" s="3" t="s">
        <v>42</v>
      </c>
      <c r="E11" s="4">
        <v>46000</v>
      </c>
      <c r="F11" s="4">
        <v>46000</v>
      </c>
      <c r="H11" s="32">
        <f t="shared" si="1"/>
        <v>0</v>
      </c>
      <c r="I11" s="34">
        <v>111606</v>
      </c>
      <c r="L11">
        <v>111606</v>
      </c>
    </row>
    <row r="12" spans="1:12" ht="16.5" hidden="1" x14ac:dyDescent="0.25">
      <c r="A12" s="3" t="str">
        <f t="shared" si="0"/>
        <v>AAUTH200</v>
      </c>
      <c r="B12" s="3" t="s">
        <v>7138</v>
      </c>
      <c r="C12" s="3" t="s">
        <v>25</v>
      </c>
      <c r="D12" s="3" t="s">
        <v>26</v>
      </c>
      <c r="E12" s="4">
        <v>55595</v>
      </c>
      <c r="F12" s="4">
        <v>55595</v>
      </c>
      <c r="H12" s="32">
        <f t="shared" si="1"/>
        <v>0</v>
      </c>
      <c r="I12" s="34">
        <v>46000</v>
      </c>
      <c r="L12">
        <v>46000</v>
      </c>
    </row>
    <row r="13" spans="1:12" ht="16.5" hidden="1" x14ac:dyDescent="0.25">
      <c r="A13" s="3" t="str">
        <f t="shared" si="0"/>
        <v/>
      </c>
      <c r="B13" s="3"/>
      <c r="C13" s="3"/>
      <c r="D13" s="3"/>
      <c r="E13" s="4"/>
      <c r="F13" s="4"/>
      <c r="H13" s="32">
        <f t="shared" si="1"/>
        <v>0</v>
      </c>
      <c r="I13" s="34">
        <v>55595</v>
      </c>
      <c r="L13">
        <v>55595</v>
      </c>
    </row>
    <row r="14" spans="1:12" ht="16.5" hidden="1" x14ac:dyDescent="0.25">
      <c r="A14" s="3" t="str">
        <f t="shared" si="0"/>
        <v>ACMCGM300</v>
      </c>
      <c r="B14" s="3" t="s">
        <v>1844</v>
      </c>
      <c r="C14" s="3" t="s">
        <v>17</v>
      </c>
      <c r="D14" s="3" t="s">
        <v>18</v>
      </c>
      <c r="E14" s="4">
        <v>73431</v>
      </c>
      <c r="F14" s="4">
        <v>66088</v>
      </c>
      <c r="H14" s="32">
        <f t="shared" si="1"/>
        <v>-7343</v>
      </c>
      <c r="I14" s="34" t="e">
        <v>#VALUE!</v>
      </c>
      <c r="L14" t="e">
        <v>#VALUE!</v>
      </c>
    </row>
    <row r="15" spans="1:12" ht="16.5" hidden="1" x14ac:dyDescent="0.25">
      <c r="A15" s="3" t="str">
        <f t="shared" si="0"/>
        <v>ACMCN300</v>
      </c>
      <c r="B15" s="3" t="s">
        <v>1844</v>
      </c>
      <c r="C15" s="3" t="s">
        <v>31</v>
      </c>
      <c r="D15" s="3" t="s">
        <v>32</v>
      </c>
      <c r="E15" s="4">
        <v>70950</v>
      </c>
      <c r="F15" s="4">
        <v>63855</v>
      </c>
      <c r="H15" s="32">
        <f t="shared" si="1"/>
        <v>-7095</v>
      </c>
      <c r="I15" s="34">
        <v>73431</v>
      </c>
      <c r="L15">
        <v>66088</v>
      </c>
    </row>
    <row r="16" spans="1:12" ht="16.5" hidden="1" x14ac:dyDescent="0.25">
      <c r="A16" s="3" t="str">
        <f t="shared" si="0"/>
        <v>ACMGM500</v>
      </c>
      <c r="B16" s="3" t="s">
        <v>1844</v>
      </c>
      <c r="C16" s="3" t="s">
        <v>20</v>
      </c>
      <c r="D16" s="3" t="s">
        <v>21</v>
      </c>
      <c r="E16" s="5">
        <v>111058</v>
      </c>
      <c r="F16" s="5">
        <v>99952</v>
      </c>
      <c r="H16" s="32">
        <f t="shared" si="1"/>
        <v>-11106</v>
      </c>
      <c r="I16" s="34">
        <v>70950</v>
      </c>
      <c r="L16">
        <v>63855</v>
      </c>
    </row>
    <row r="17" spans="1:12" ht="16.5" hidden="1" x14ac:dyDescent="0.25">
      <c r="A17" s="3" t="str">
        <f t="shared" si="0"/>
        <v>ACMGTLX250G</v>
      </c>
      <c r="B17" s="3" t="s">
        <v>1844</v>
      </c>
      <c r="C17" s="3" t="s">
        <v>22</v>
      </c>
      <c r="D17" s="3" t="s">
        <v>23</v>
      </c>
      <c r="E17" s="4">
        <v>50182</v>
      </c>
      <c r="F17" s="4">
        <v>45165</v>
      </c>
      <c r="H17" s="32">
        <f t="shared" si="1"/>
        <v>-5017</v>
      </c>
      <c r="I17" s="34">
        <v>111058</v>
      </c>
      <c r="L17">
        <v>99952</v>
      </c>
    </row>
    <row r="18" spans="1:12" ht="16.5" hidden="1" x14ac:dyDescent="0.25">
      <c r="A18" s="3" t="str">
        <f t="shared" si="0"/>
        <v/>
      </c>
      <c r="B18" s="3"/>
      <c r="C18" s="3"/>
      <c r="D18" s="3"/>
      <c r="E18" s="4"/>
      <c r="F18" s="4"/>
      <c r="H18" s="32">
        <f t="shared" si="1"/>
        <v>0</v>
      </c>
      <c r="I18" s="34">
        <v>50183</v>
      </c>
      <c r="L18">
        <v>45165</v>
      </c>
    </row>
    <row r="19" spans="1:12" ht="16.5" hidden="1" x14ac:dyDescent="0.25">
      <c r="A19" s="3" t="str">
        <f t="shared" si="0"/>
        <v>AEONCN300</v>
      </c>
      <c r="B19" s="3" t="s">
        <v>1869</v>
      </c>
      <c r="C19" s="3" t="s">
        <v>31</v>
      </c>
      <c r="D19" s="3" t="s">
        <v>32</v>
      </c>
      <c r="E19" s="4">
        <v>70950</v>
      </c>
      <c r="F19" s="4">
        <v>70950</v>
      </c>
      <c r="H19" s="32">
        <f t="shared" si="1"/>
        <v>0</v>
      </c>
      <c r="I19" s="34" t="e">
        <v>#VALUE!</v>
      </c>
      <c r="L19" t="e">
        <v>#VALUE!</v>
      </c>
    </row>
    <row r="20" spans="1:12" ht="16.5" hidden="1" x14ac:dyDescent="0.25">
      <c r="A20" s="3" t="str">
        <f t="shared" si="0"/>
        <v>AEONGM500</v>
      </c>
      <c r="B20" s="3" t="s">
        <v>1869</v>
      </c>
      <c r="C20" s="3" t="s">
        <v>20</v>
      </c>
      <c r="D20" s="3" t="s">
        <v>21</v>
      </c>
      <c r="E20" s="4">
        <v>111058</v>
      </c>
      <c r="F20" s="4">
        <v>111058</v>
      </c>
      <c r="H20" s="32">
        <f t="shared" si="1"/>
        <v>0</v>
      </c>
      <c r="I20" s="34">
        <v>70950</v>
      </c>
      <c r="L20">
        <v>70950</v>
      </c>
    </row>
    <row r="21" spans="1:12" ht="16.5" hidden="1" x14ac:dyDescent="0.25">
      <c r="A21" s="3" t="str">
        <f t="shared" si="0"/>
        <v>AEONGTLX250G</v>
      </c>
      <c r="B21" s="3" t="s">
        <v>1869</v>
      </c>
      <c r="C21" s="3" t="s">
        <v>22</v>
      </c>
      <c r="D21" s="3" t="s">
        <v>23</v>
      </c>
      <c r="E21" s="4">
        <v>50182</v>
      </c>
      <c r="F21" s="4">
        <v>50182</v>
      </c>
      <c r="H21" s="32">
        <f t="shared" si="1"/>
        <v>0</v>
      </c>
      <c r="I21" s="34">
        <v>111058</v>
      </c>
      <c r="L21">
        <v>111058</v>
      </c>
    </row>
    <row r="22" spans="1:12" ht="16.5" hidden="1" x14ac:dyDescent="0.25">
      <c r="A22" s="3" t="str">
        <f t="shared" si="0"/>
        <v/>
      </c>
      <c r="B22" s="3"/>
      <c r="C22" s="3"/>
      <c r="D22" s="3"/>
      <c r="E22" s="4"/>
      <c r="F22" s="4"/>
      <c r="H22" s="32">
        <f t="shared" si="1"/>
        <v>0</v>
      </c>
      <c r="I22" s="34">
        <v>50183</v>
      </c>
      <c r="L22">
        <v>50183</v>
      </c>
    </row>
    <row r="23" spans="1:12" ht="16.5" hidden="1" x14ac:dyDescent="0.25">
      <c r="A23" s="3" t="str">
        <f t="shared" si="0"/>
        <v>ANNGHIACGM300</v>
      </c>
      <c r="B23" s="3" t="s">
        <v>7139</v>
      </c>
      <c r="C23" s="3" t="s">
        <v>17</v>
      </c>
      <c r="D23" s="3" t="s">
        <v>18</v>
      </c>
      <c r="E23" s="4">
        <v>73431</v>
      </c>
      <c r="F23" s="4">
        <v>73431</v>
      </c>
      <c r="H23" s="32">
        <f t="shared" si="1"/>
        <v>0</v>
      </c>
      <c r="I23" s="34" t="e">
        <v>#VALUE!</v>
      </c>
      <c r="L23" t="e">
        <v>#VALUE!</v>
      </c>
    </row>
    <row r="24" spans="1:12" ht="16.5" hidden="1" x14ac:dyDescent="0.25">
      <c r="A24" s="3" t="str">
        <f t="shared" si="0"/>
        <v>ANNGHIAGHK300</v>
      </c>
      <c r="B24" s="3" t="s">
        <v>7139</v>
      </c>
      <c r="C24" s="3" t="s">
        <v>548</v>
      </c>
      <c r="D24" s="3" t="s">
        <v>549</v>
      </c>
      <c r="E24" s="4">
        <v>70000</v>
      </c>
      <c r="F24" s="4">
        <v>70000</v>
      </c>
      <c r="H24" s="32">
        <f t="shared" si="1"/>
        <v>0</v>
      </c>
      <c r="I24" s="34">
        <v>73431</v>
      </c>
      <c r="L24">
        <v>73431</v>
      </c>
    </row>
    <row r="25" spans="1:12" ht="16.5" hidden="1" x14ac:dyDescent="0.25">
      <c r="A25" s="3" t="str">
        <f t="shared" si="0"/>
        <v>ANNGHIAGM500</v>
      </c>
      <c r="B25" s="3" t="s">
        <v>7139</v>
      </c>
      <c r="C25" s="3" t="s">
        <v>20</v>
      </c>
      <c r="D25" s="3" t="s">
        <v>21</v>
      </c>
      <c r="E25" s="4">
        <v>111058</v>
      </c>
      <c r="F25" s="4">
        <v>111058</v>
      </c>
      <c r="H25" s="32">
        <f t="shared" si="1"/>
        <v>0</v>
      </c>
      <c r="I25" s="34">
        <v>70000</v>
      </c>
      <c r="L25">
        <v>70000</v>
      </c>
    </row>
    <row r="26" spans="1:12" ht="16.5" hidden="1" x14ac:dyDescent="0.25">
      <c r="A26" s="3" t="str">
        <f t="shared" si="0"/>
        <v>ANNGHIAGTLX250G</v>
      </c>
      <c r="B26" s="3" t="s">
        <v>7139</v>
      </c>
      <c r="C26" s="3" t="s">
        <v>22</v>
      </c>
      <c r="D26" s="3" t="s">
        <v>23</v>
      </c>
      <c r="E26" s="4">
        <v>50182</v>
      </c>
      <c r="F26" s="4">
        <v>50182</v>
      </c>
      <c r="H26" s="32">
        <f t="shared" si="1"/>
        <v>0</v>
      </c>
      <c r="I26" s="34">
        <v>111058</v>
      </c>
      <c r="L26">
        <v>111058</v>
      </c>
    </row>
    <row r="27" spans="1:12" ht="16.5" hidden="1" x14ac:dyDescent="0.25">
      <c r="A27" s="3" t="str">
        <f t="shared" si="0"/>
        <v>ANNGHIATH200</v>
      </c>
      <c r="B27" s="3" t="s">
        <v>7139</v>
      </c>
      <c r="C27" s="3" t="s">
        <v>25</v>
      </c>
      <c r="D27" s="3" t="s">
        <v>26</v>
      </c>
      <c r="E27" s="4">
        <v>55595</v>
      </c>
      <c r="F27" s="4">
        <v>55595</v>
      </c>
      <c r="H27" s="32">
        <f t="shared" si="1"/>
        <v>0</v>
      </c>
      <c r="I27" s="34">
        <v>50183</v>
      </c>
      <c r="L27">
        <v>50183</v>
      </c>
    </row>
    <row r="28" spans="1:12" ht="16.5" hidden="1" x14ac:dyDescent="0.25">
      <c r="A28" s="3" t="str">
        <f t="shared" si="0"/>
        <v/>
      </c>
      <c r="B28" s="3"/>
      <c r="C28" s="3"/>
      <c r="D28" s="3"/>
      <c r="E28" s="4"/>
      <c r="F28" s="4"/>
      <c r="H28" s="32">
        <f t="shared" si="1"/>
        <v>0</v>
      </c>
      <c r="I28" s="34">
        <v>55595</v>
      </c>
      <c r="L28">
        <v>55595</v>
      </c>
    </row>
    <row r="29" spans="1:12" ht="16.5" hidden="1" x14ac:dyDescent="0.25">
      <c r="A29" s="3" t="str">
        <f t="shared" si="0"/>
        <v>BACHHOAXANHCGM300</v>
      </c>
      <c r="B29" s="3" t="s">
        <v>7140</v>
      </c>
      <c r="C29" s="3" t="s">
        <v>17</v>
      </c>
      <c r="D29" s="3" t="s">
        <v>18</v>
      </c>
      <c r="E29" s="4">
        <v>73431</v>
      </c>
      <c r="F29" s="4">
        <v>66088</v>
      </c>
      <c r="H29" s="32">
        <f t="shared" si="1"/>
        <v>-7343</v>
      </c>
      <c r="I29" s="34" t="e">
        <v>#VALUE!</v>
      </c>
      <c r="L29" t="e">
        <v>#VALUE!</v>
      </c>
    </row>
    <row r="30" spans="1:12" ht="16.5" hidden="1" x14ac:dyDescent="0.25">
      <c r="A30" s="3" t="str">
        <f t="shared" si="0"/>
        <v>BACHHOAXANHGM500</v>
      </c>
      <c r="B30" s="3" t="s">
        <v>7140</v>
      </c>
      <c r="C30" s="3" t="s">
        <v>20</v>
      </c>
      <c r="D30" s="3" t="s">
        <v>21</v>
      </c>
      <c r="E30" s="4">
        <v>111058</v>
      </c>
      <c r="F30" s="4">
        <v>81818</v>
      </c>
      <c r="H30" s="32">
        <f t="shared" si="1"/>
        <v>-29240</v>
      </c>
      <c r="I30" s="34">
        <v>73431</v>
      </c>
      <c r="L30">
        <v>66088</v>
      </c>
    </row>
    <row r="31" spans="1:12" ht="16.5" hidden="1" x14ac:dyDescent="0.25">
      <c r="A31" s="3" t="str">
        <f t="shared" si="0"/>
        <v>BACHHOAXANHGTLX250G</v>
      </c>
      <c r="B31" s="3" t="s">
        <v>7140</v>
      </c>
      <c r="C31" s="3" t="s">
        <v>22</v>
      </c>
      <c r="D31" s="3" t="s">
        <v>23</v>
      </c>
      <c r="E31" s="4">
        <v>50182</v>
      </c>
      <c r="F31" s="4">
        <v>45165</v>
      </c>
      <c r="H31" s="32">
        <f t="shared" si="1"/>
        <v>-5017</v>
      </c>
      <c r="I31" s="34">
        <v>111058</v>
      </c>
      <c r="L31">
        <v>81818</v>
      </c>
    </row>
    <row r="32" spans="1:12" ht="16.5" hidden="1" x14ac:dyDescent="0.25">
      <c r="A32" s="3" t="str">
        <f t="shared" si="0"/>
        <v/>
      </c>
      <c r="B32" s="3"/>
      <c r="C32" s="3"/>
      <c r="D32" s="3"/>
      <c r="E32" s="4"/>
      <c r="F32" s="4"/>
      <c r="H32" s="32">
        <f t="shared" si="1"/>
        <v>0</v>
      </c>
      <c r="I32" s="34">
        <v>50183</v>
      </c>
      <c r="L32">
        <v>45165</v>
      </c>
    </row>
    <row r="33" spans="1:12" ht="16.5" x14ac:dyDescent="0.25">
      <c r="A33" s="3" t="str">
        <f t="shared" si="0"/>
        <v>BRGCGM300</v>
      </c>
      <c r="B33" s="3" t="s">
        <v>1886</v>
      </c>
      <c r="C33" s="3" t="s">
        <v>17</v>
      </c>
      <c r="D33" s="3" t="s">
        <v>18</v>
      </c>
      <c r="E33" s="4">
        <v>73431</v>
      </c>
      <c r="F33" s="4">
        <v>69759</v>
      </c>
      <c r="H33" s="32">
        <f t="shared" si="1"/>
        <v>-3672</v>
      </c>
      <c r="I33" s="34" t="e">
        <v>#VALUE!</v>
      </c>
      <c r="L33" t="e">
        <v>#VALUE!</v>
      </c>
    </row>
    <row r="34" spans="1:12" ht="16.5" x14ac:dyDescent="0.25">
      <c r="A34" s="3" t="str">
        <f t="shared" si="0"/>
        <v>BRGCGM500</v>
      </c>
      <c r="B34" s="3" t="s">
        <v>1886</v>
      </c>
      <c r="C34" s="3" t="s">
        <v>537</v>
      </c>
      <c r="D34" s="3" t="s">
        <v>538</v>
      </c>
      <c r="E34" s="4">
        <v>119066</v>
      </c>
      <c r="F34" s="4">
        <v>113113</v>
      </c>
      <c r="H34" s="32">
        <f t="shared" si="1"/>
        <v>-5953</v>
      </c>
      <c r="I34" s="34">
        <v>73431</v>
      </c>
      <c r="L34">
        <v>69759</v>
      </c>
    </row>
    <row r="35" spans="1:12" ht="16.5" x14ac:dyDescent="0.25">
      <c r="A35" s="3" t="str">
        <f t="shared" si="0"/>
        <v>BRGGL500KT</v>
      </c>
      <c r="B35" s="3" t="s">
        <v>1886</v>
      </c>
      <c r="C35" s="3" t="s">
        <v>539</v>
      </c>
      <c r="D35" s="3" t="s">
        <v>540</v>
      </c>
      <c r="E35" s="4">
        <v>89312</v>
      </c>
      <c r="F35" s="4">
        <v>89312</v>
      </c>
      <c r="H35" s="32">
        <f t="shared" si="1"/>
        <v>0</v>
      </c>
      <c r="I35" s="34">
        <v>119066</v>
      </c>
      <c r="L35">
        <v>113113</v>
      </c>
    </row>
    <row r="36" spans="1:12" ht="16.5" x14ac:dyDescent="0.25">
      <c r="A36" s="3" t="str">
        <f t="shared" si="0"/>
        <v>BRGGM500</v>
      </c>
      <c r="B36" s="3" t="s">
        <v>1886</v>
      </c>
      <c r="C36" s="3" t="s">
        <v>20</v>
      </c>
      <c r="D36" s="3" t="s">
        <v>21</v>
      </c>
      <c r="E36" s="4">
        <v>111058</v>
      </c>
      <c r="F36" s="4">
        <v>105505</v>
      </c>
      <c r="H36" s="32">
        <f t="shared" si="1"/>
        <v>-5553</v>
      </c>
      <c r="I36" s="34">
        <v>89312</v>
      </c>
      <c r="L36">
        <v>89312</v>
      </c>
    </row>
    <row r="37" spans="1:12" ht="16.5" x14ac:dyDescent="0.25">
      <c r="A37" s="3" t="str">
        <f t="shared" si="0"/>
        <v>BRGGTLX250G</v>
      </c>
      <c r="B37" s="3" t="s">
        <v>1886</v>
      </c>
      <c r="C37" s="3" t="s">
        <v>22</v>
      </c>
      <c r="D37" s="3" t="s">
        <v>23</v>
      </c>
      <c r="E37" s="4">
        <v>50182</v>
      </c>
      <c r="F37" s="4">
        <v>47673</v>
      </c>
      <c r="H37" s="32">
        <f t="shared" si="1"/>
        <v>-2509</v>
      </c>
      <c r="I37" s="34">
        <v>111058</v>
      </c>
      <c r="L37">
        <v>105505</v>
      </c>
    </row>
    <row r="38" spans="1:12" ht="16.5" x14ac:dyDescent="0.25">
      <c r="A38" s="3" t="str">
        <f t="shared" si="0"/>
        <v>BRGGTNH500</v>
      </c>
      <c r="B38" s="3" t="s">
        <v>1886</v>
      </c>
      <c r="C38" s="3" t="s">
        <v>541</v>
      </c>
      <c r="D38" s="3" t="s">
        <v>542</v>
      </c>
      <c r="E38" s="4">
        <v>96890</v>
      </c>
      <c r="F38" s="4">
        <v>96890</v>
      </c>
      <c r="H38" s="32">
        <f t="shared" si="1"/>
        <v>0</v>
      </c>
      <c r="I38" s="34">
        <v>50183</v>
      </c>
      <c r="L38">
        <v>47673</v>
      </c>
    </row>
    <row r="39" spans="1:12" ht="16.5" x14ac:dyDescent="0.25">
      <c r="A39" s="3" t="str">
        <f t="shared" si="0"/>
        <v>BRGGXD500</v>
      </c>
      <c r="B39" s="3" t="s">
        <v>1886</v>
      </c>
      <c r="C39" s="3" t="s">
        <v>45</v>
      </c>
      <c r="D39" s="3" t="s">
        <v>46</v>
      </c>
      <c r="E39" s="4">
        <v>111606</v>
      </c>
      <c r="F39" s="4">
        <v>106026</v>
      </c>
      <c r="H39" s="32">
        <f t="shared" si="1"/>
        <v>-5580</v>
      </c>
      <c r="I39" s="34">
        <v>96890</v>
      </c>
      <c r="L39">
        <v>96890</v>
      </c>
    </row>
    <row r="40" spans="1:12" ht="16.5" x14ac:dyDescent="0.25">
      <c r="A40" s="3" t="str">
        <f t="shared" si="0"/>
        <v>BRGMNH250</v>
      </c>
      <c r="B40" s="3" t="s">
        <v>1886</v>
      </c>
      <c r="C40" s="3" t="s">
        <v>41</v>
      </c>
      <c r="D40" s="3" t="s">
        <v>42</v>
      </c>
      <c r="E40" s="4">
        <v>46000</v>
      </c>
      <c r="F40" s="4">
        <v>43700</v>
      </c>
      <c r="H40" s="32">
        <f t="shared" si="1"/>
        <v>-2300</v>
      </c>
      <c r="I40" s="34">
        <v>111606</v>
      </c>
      <c r="L40">
        <v>106026</v>
      </c>
    </row>
    <row r="41" spans="1:12" ht="16.5" x14ac:dyDescent="0.25">
      <c r="A41" s="3" t="str">
        <f t="shared" si="0"/>
        <v>BRGTH200</v>
      </c>
      <c r="B41" s="3" t="s">
        <v>1886</v>
      </c>
      <c r="C41" s="3" t="s">
        <v>25</v>
      </c>
      <c r="D41" s="3" t="s">
        <v>26</v>
      </c>
      <c r="E41" s="4">
        <v>55595</v>
      </c>
      <c r="F41" s="4">
        <v>52815</v>
      </c>
      <c r="H41" s="32">
        <f t="shared" si="1"/>
        <v>-2780</v>
      </c>
      <c r="I41" s="34">
        <v>46000</v>
      </c>
      <c r="L41">
        <v>43700</v>
      </c>
    </row>
    <row r="42" spans="1:12" ht="16.5" x14ac:dyDescent="0.25">
      <c r="A42" s="3" t="str">
        <f t="shared" si="0"/>
        <v>BRGTH400</v>
      </c>
      <c r="B42" s="3" t="s">
        <v>1886</v>
      </c>
      <c r="C42" s="3" t="s">
        <v>543</v>
      </c>
      <c r="D42" s="3" t="s">
        <v>544</v>
      </c>
      <c r="E42" s="4">
        <v>107205</v>
      </c>
      <c r="F42" s="4">
        <v>101845</v>
      </c>
      <c r="H42" s="32">
        <f t="shared" si="1"/>
        <v>-5360</v>
      </c>
      <c r="I42" s="34">
        <v>55595</v>
      </c>
      <c r="L42">
        <v>52815</v>
      </c>
    </row>
    <row r="43" spans="1:12" ht="16.5" hidden="1" x14ac:dyDescent="0.25">
      <c r="A43" s="3" t="str">
        <f t="shared" si="0"/>
        <v/>
      </c>
      <c r="B43" s="3"/>
      <c r="C43" s="3"/>
      <c r="D43" s="3"/>
      <c r="E43" s="4"/>
      <c r="F43" s="4"/>
      <c r="H43" s="32">
        <f t="shared" si="1"/>
        <v>0</v>
      </c>
      <c r="I43" s="34">
        <v>107205</v>
      </c>
      <c r="L43">
        <v>101845</v>
      </c>
    </row>
    <row r="44" spans="1:12" ht="16.5" hidden="1" x14ac:dyDescent="0.25">
      <c r="A44" s="3" t="str">
        <f t="shared" si="0"/>
        <v>CircleKCGM100</v>
      </c>
      <c r="B44" s="3" t="s">
        <v>545</v>
      </c>
      <c r="C44" s="3" t="s">
        <v>546</v>
      </c>
      <c r="D44" s="3" t="s">
        <v>547</v>
      </c>
      <c r="E44" s="4">
        <v>24549</v>
      </c>
      <c r="F44" s="4">
        <v>23076</v>
      </c>
      <c r="H44" s="32">
        <f t="shared" si="1"/>
        <v>-1473</v>
      </c>
      <c r="I44" s="34" t="e">
        <v>#VALUE!</v>
      </c>
      <c r="L44" t="e">
        <v>#VALUE!</v>
      </c>
    </row>
    <row r="45" spans="1:12" ht="16.5" hidden="1" x14ac:dyDescent="0.25">
      <c r="A45" s="3" t="str">
        <f t="shared" si="0"/>
        <v>CircleKGHK300</v>
      </c>
      <c r="B45" s="3" t="s">
        <v>545</v>
      </c>
      <c r="C45" s="3" t="s">
        <v>548</v>
      </c>
      <c r="D45" s="3" t="s">
        <v>549</v>
      </c>
      <c r="E45" s="5">
        <v>70000</v>
      </c>
      <c r="F45" s="5">
        <v>62637</v>
      </c>
      <c r="H45" s="32">
        <f t="shared" si="1"/>
        <v>-7363</v>
      </c>
      <c r="I45" s="34">
        <v>24549</v>
      </c>
      <c r="L45">
        <v>23076</v>
      </c>
    </row>
    <row r="46" spans="1:12" ht="16.5" hidden="1" x14ac:dyDescent="0.25">
      <c r="A46" s="3" t="str">
        <f t="shared" si="0"/>
        <v/>
      </c>
      <c r="B46" s="3"/>
      <c r="C46" s="3"/>
      <c r="D46" s="3"/>
      <c r="E46" s="5"/>
      <c r="F46" s="5"/>
      <c r="H46" s="32">
        <f t="shared" si="1"/>
        <v>0</v>
      </c>
      <c r="I46" s="34">
        <v>70000</v>
      </c>
      <c r="L46">
        <v>62637</v>
      </c>
    </row>
    <row r="47" spans="1:12" ht="16.5" hidden="1" x14ac:dyDescent="0.25">
      <c r="A47" s="3" t="str">
        <f t="shared" si="0"/>
        <v>CLEVERFOODCC300</v>
      </c>
      <c r="B47" s="3" t="s">
        <v>550</v>
      </c>
      <c r="C47" s="3" t="s">
        <v>29</v>
      </c>
      <c r="D47" s="3" t="s">
        <v>30</v>
      </c>
      <c r="E47" s="5">
        <v>74250</v>
      </c>
      <c r="F47" s="5">
        <v>71280</v>
      </c>
      <c r="H47" s="32">
        <f t="shared" si="1"/>
        <v>-2970</v>
      </c>
      <c r="I47" s="34" t="e">
        <v>#VALUE!</v>
      </c>
      <c r="L47" t="e">
        <v>#VALUE!</v>
      </c>
    </row>
    <row r="48" spans="1:12" ht="16.5" hidden="1" x14ac:dyDescent="0.25">
      <c r="A48" s="3" t="str">
        <f t="shared" si="0"/>
        <v>CLEVERFOODCGM300</v>
      </c>
      <c r="B48" s="3" t="s">
        <v>550</v>
      </c>
      <c r="C48" s="3" t="s">
        <v>17</v>
      </c>
      <c r="D48" s="3" t="s">
        <v>18</v>
      </c>
      <c r="E48" s="5">
        <v>73431</v>
      </c>
      <c r="F48" s="5">
        <v>70494</v>
      </c>
      <c r="H48" s="32">
        <f t="shared" si="1"/>
        <v>-2937</v>
      </c>
      <c r="I48" s="34">
        <v>74250</v>
      </c>
      <c r="L48">
        <v>71280</v>
      </c>
    </row>
    <row r="49" spans="1:12" ht="16.5" hidden="1" x14ac:dyDescent="0.25">
      <c r="A49" s="3" t="str">
        <f t="shared" si="0"/>
        <v>CLEVERFOODCN300</v>
      </c>
      <c r="B49" s="3" t="s">
        <v>550</v>
      </c>
      <c r="C49" s="3" t="s">
        <v>31</v>
      </c>
      <c r="D49" s="3" t="s">
        <v>32</v>
      </c>
      <c r="E49" s="5">
        <v>70950</v>
      </c>
      <c r="F49" s="5">
        <v>68112</v>
      </c>
      <c r="H49" s="32">
        <f t="shared" si="1"/>
        <v>-2838</v>
      </c>
      <c r="I49" s="34">
        <v>73431</v>
      </c>
      <c r="L49">
        <v>70494</v>
      </c>
    </row>
    <row r="50" spans="1:12" ht="16.5" hidden="1" x14ac:dyDescent="0.25">
      <c r="A50" s="3" t="str">
        <f t="shared" si="0"/>
        <v>CLEVERFOODGM500</v>
      </c>
      <c r="B50" s="3" t="s">
        <v>550</v>
      </c>
      <c r="C50" s="3" t="s">
        <v>20</v>
      </c>
      <c r="D50" s="3" t="s">
        <v>21</v>
      </c>
      <c r="E50" s="5">
        <v>111058</v>
      </c>
      <c r="F50" s="5">
        <v>106616</v>
      </c>
      <c r="H50" s="32">
        <f t="shared" si="1"/>
        <v>-4442</v>
      </c>
      <c r="I50" s="34">
        <v>70950</v>
      </c>
      <c r="L50">
        <v>68112</v>
      </c>
    </row>
    <row r="51" spans="1:12" ht="16.5" hidden="1" x14ac:dyDescent="0.25">
      <c r="A51" s="3" t="str">
        <f t="shared" si="0"/>
        <v>CLEVERFOODGTLX250G</v>
      </c>
      <c r="B51" s="3" t="s">
        <v>550</v>
      </c>
      <c r="C51" s="3" t="s">
        <v>22</v>
      </c>
      <c r="D51" s="3" t="s">
        <v>23</v>
      </c>
      <c r="E51" s="4">
        <v>50182</v>
      </c>
      <c r="F51" s="5">
        <v>48175</v>
      </c>
      <c r="H51" s="32">
        <f t="shared" si="1"/>
        <v>-2007</v>
      </c>
      <c r="I51" s="34">
        <v>111058</v>
      </c>
      <c r="L51">
        <v>106616</v>
      </c>
    </row>
    <row r="52" spans="1:12" ht="16.5" hidden="1" x14ac:dyDescent="0.25">
      <c r="A52" s="3" t="str">
        <f t="shared" si="0"/>
        <v>CLEVERFOODMNH250</v>
      </c>
      <c r="B52" s="3" t="s">
        <v>550</v>
      </c>
      <c r="C52" s="3" t="s">
        <v>41</v>
      </c>
      <c r="D52" s="3" t="s">
        <v>42</v>
      </c>
      <c r="E52" s="5">
        <v>46000</v>
      </c>
      <c r="F52" s="5">
        <v>44160</v>
      </c>
      <c r="H52" s="32">
        <f t="shared" si="1"/>
        <v>-1840</v>
      </c>
      <c r="I52" s="34">
        <v>50183</v>
      </c>
      <c r="L52">
        <v>48175</v>
      </c>
    </row>
    <row r="53" spans="1:12" ht="16.5" hidden="1" x14ac:dyDescent="0.25">
      <c r="A53" s="3" t="str">
        <f t="shared" si="0"/>
        <v>CLEVERFOODTH200</v>
      </c>
      <c r="B53" s="3" t="s">
        <v>550</v>
      </c>
      <c r="C53" s="3" t="s">
        <v>25</v>
      </c>
      <c r="D53" s="3" t="s">
        <v>26</v>
      </c>
      <c r="E53" s="5">
        <v>55595</v>
      </c>
      <c r="F53" s="5">
        <v>53371</v>
      </c>
      <c r="H53" s="32">
        <f t="shared" si="1"/>
        <v>-2224</v>
      </c>
      <c r="I53" s="34">
        <v>46000</v>
      </c>
      <c r="L53">
        <v>44160</v>
      </c>
    </row>
    <row r="54" spans="1:12" ht="16.5" hidden="1" x14ac:dyDescent="0.25">
      <c r="A54" s="3" t="str">
        <f t="shared" si="0"/>
        <v/>
      </c>
      <c r="B54" s="3"/>
      <c r="C54" s="3"/>
      <c r="D54" s="3"/>
      <c r="E54" s="5"/>
      <c r="F54" s="5"/>
      <c r="H54" s="32">
        <f t="shared" si="1"/>
        <v>0</v>
      </c>
      <c r="I54" s="34">
        <v>55595</v>
      </c>
      <c r="L54">
        <v>53371</v>
      </c>
    </row>
    <row r="55" spans="1:12" ht="16.5" hidden="1" x14ac:dyDescent="0.25">
      <c r="A55" s="3" t="str">
        <f t="shared" si="0"/>
        <v>COOPBGHM450</v>
      </c>
      <c r="B55" s="3" t="s">
        <v>552</v>
      </c>
      <c r="C55" s="3" t="s">
        <v>553</v>
      </c>
      <c r="D55" s="3" t="s">
        <v>554</v>
      </c>
      <c r="E55" s="5">
        <v>106050</v>
      </c>
      <c r="F55" s="5">
        <v>86961</v>
      </c>
      <c r="H55" s="32">
        <f t="shared" si="1"/>
        <v>-19089</v>
      </c>
      <c r="I55" s="34" t="e">
        <v>#VALUE!</v>
      </c>
      <c r="L55" t="e">
        <v>#VALUE!</v>
      </c>
    </row>
    <row r="56" spans="1:12" ht="16.5" hidden="1" x14ac:dyDescent="0.25">
      <c r="A56" s="3" t="str">
        <f t="shared" si="0"/>
        <v>COOPCC300</v>
      </c>
      <c r="B56" s="3" t="s">
        <v>552</v>
      </c>
      <c r="C56" s="3" t="s">
        <v>29</v>
      </c>
      <c r="D56" s="3" t="s">
        <v>30</v>
      </c>
      <c r="E56" s="5">
        <v>74250</v>
      </c>
      <c r="F56" s="5">
        <v>74250</v>
      </c>
      <c r="H56" s="32">
        <f t="shared" si="1"/>
        <v>0</v>
      </c>
      <c r="I56" s="34">
        <v>106050</v>
      </c>
      <c r="L56">
        <v>86961</v>
      </c>
    </row>
    <row r="57" spans="1:12" ht="16.5" hidden="1" x14ac:dyDescent="0.25">
      <c r="A57" s="3" t="str">
        <f t="shared" si="0"/>
        <v>COOPCGM300</v>
      </c>
      <c r="B57" s="3" t="s">
        <v>552</v>
      </c>
      <c r="C57" s="3" t="s">
        <v>17</v>
      </c>
      <c r="D57" s="3" t="s">
        <v>18</v>
      </c>
      <c r="E57" s="5">
        <v>73431</v>
      </c>
      <c r="F57" s="5">
        <v>73431</v>
      </c>
      <c r="H57" s="32">
        <f t="shared" si="1"/>
        <v>0</v>
      </c>
      <c r="I57" s="34">
        <v>74250</v>
      </c>
      <c r="L57">
        <v>74250</v>
      </c>
    </row>
    <row r="58" spans="1:12" ht="16.5" hidden="1" x14ac:dyDescent="0.25">
      <c r="A58" s="3" t="str">
        <f t="shared" si="0"/>
        <v>COOPCGM500</v>
      </c>
      <c r="B58" s="3" t="s">
        <v>552</v>
      </c>
      <c r="C58" s="3" t="s">
        <v>537</v>
      </c>
      <c r="D58" s="3" t="s">
        <v>538</v>
      </c>
      <c r="E58" s="5">
        <v>119066</v>
      </c>
      <c r="F58" s="5">
        <v>119066</v>
      </c>
      <c r="H58" s="32">
        <f t="shared" si="1"/>
        <v>0</v>
      </c>
      <c r="I58" s="34">
        <v>73431</v>
      </c>
      <c r="L58">
        <v>73431</v>
      </c>
    </row>
    <row r="59" spans="1:12" ht="16.5" hidden="1" x14ac:dyDescent="0.25">
      <c r="A59" s="3" t="str">
        <f t="shared" si="0"/>
        <v>COOPCN300</v>
      </c>
      <c r="B59" s="3" t="s">
        <v>552</v>
      </c>
      <c r="C59" s="3" t="s">
        <v>31</v>
      </c>
      <c r="D59" s="3" t="s">
        <v>32</v>
      </c>
      <c r="E59" s="5">
        <v>74250</v>
      </c>
      <c r="F59" s="5">
        <v>70950</v>
      </c>
      <c r="H59" s="32">
        <f t="shared" si="1"/>
        <v>-3300</v>
      </c>
      <c r="I59" s="34">
        <v>119066</v>
      </c>
      <c r="L59">
        <v>119066</v>
      </c>
    </row>
    <row r="60" spans="1:12" ht="16.5" hidden="1" x14ac:dyDescent="0.25">
      <c r="A60" s="3" t="str">
        <f t="shared" si="0"/>
        <v>COOPGHC500</v>
      </c>
      <c r="B60" s="3" t="s">
        <v>552</v>
      </c>
      <c r="C60" s="3" t="s">
        <v>555</v>
      </c>
      <c r="D60" s="3" t="s">
        <v>556</v>
      </c>
      <c r="E60" s="4">
        <v>110250</v>
      </c>
      <c r="F60" s="4">
        <v>110250</v>
      </c>
      <c r="H60" s="32">
        <f t="shared" si="1"/>
        <v>0</v>
      </c>
      <c r="I60" s="34">
        <v>74250</v>
      </c>
      <c r="L60">
        <v>70950</v>
      </c>
    </row>
    <row r="61" spans="1:12" ht="16.5" hidden="1" x14ac:dyDescent="0.25">
      <c r="A61" s="3" t="str">
        <f t="shared" si="0"/>
        <v>COOPGM500</v>
      </c>
      <c r="B61" s="3" t="s">
        <v>552</v>
      </c>
      <c r="C61" s="3" t="s">
        <v>20</v>
      </c>
      <c r="D61" s="3" t="s">
        <v>21</v>
      </c>
      <c r="E61" s="4">
        <v>111058</v>
      </c>
      <c r="F61" s="4">
        <v>111058</v>
      </c>
      <c r="H61" s="32">
        <f t="shared" si="1"/>
        <v>0</v>
      </c>
      <c r="I61" s="34">
        <v>110250</v>
      </c>
      <c r="L61">
        <v>110250</v>
      </c>
    </row>
    <row r="62" spans="1:12" ht="16.5" hidden="1" x14ac:dyDescent="0.25">
      <c r="A62" s="3" t="str">
        <f t="shared" si="0"/>
        <v>COOPGTLX250G</v>
      </c>
      <c r="B62" s="3" t="s">
        <v>552</v>
      </c>
      <c r="C62" s="3" t="s">
        <v>22</v>
      </c>
      <c r="D62" s="3" t="s">
        <v>23</v>
      </c>
      <c r="E62" s="4">
        <v>50182</v>
      </c>
      <c r="F62" s="4">
        <v>50182</v>
      </c>
      <c r="H62" s="32">
        <f t="shared" si="1"/>
        <v>0</v>
      </c>
      <c r="I62" s="34">
        <v>111058</v>
      </c>
      <c r="L62">
        <v>111058</v>
      </c>
    </row>
    <row r="63" spans="1:12" ht="16.5" hidden="1" x14ac:dyDescent="0.25">
      <c r="A63" s="3" t="str">
        <f t="shared" si="0"/>
        <v>COOPGXD500</v>
      </c>
      <c r="B63" s="3" t="s">
        <v>552</v>
      </c>
      <c r="C63" s="3" t="s">
        <v>45</v>
      </c>
      <c r="D63" s="3" t="s">
        <v>46</v>
      </c>
      <c r="E63" s="4">
        <v>111606</v>
      </c>
      <c r="F63" s="4">
        <v>111606</v>
      </c>
      <c r="H63" s="32">
        <f t="shared" si="1"/>
        <v>0</v>
      </c>
      <c r="I63" s="34">
        <v>50183</v>
      </c>
      <c r="L63">
        <v>50182</v>
      </c>
    </row>
    <row r="64" spans="1:12" ht="16.5" hidden="1" x14ac:dyDescent="0.25">
      <c r="A64" s="3" t="str">
        <f t="shared" si="0"/>
        <v/>
      </c>
      <c r="B64" s="3"/>
      <c r="C64" s="3"/>
      <c r="D64" s="3"/>
      <c r="E64" s="4"/>
      <c r="F64" s="4"/>
      <c r="H64" s="32">
        <f t="shared" si="1"/>
        <v>0</v>
      </c>
      <c r="I64" s="34">
        <v>111606</v>
      </c>
      <c r="L64">
        <v>111606</v>
      </c>
    </row>
    <row r="65" spans="1:12" ht="16.5" hidden="1" x14ac:dyDescent="0.25">
      <c r="A65" s="3" t="str">
        <f t="shared" si="0"/>
        <v>DALATFARMCC300</v>
      </c>
      <c r="B65" s="3" t="s">
        <v>557</v>
      </c>
      <c r="C65" s="3" t="s">
        <v>29</v>
      </c>
      <c r="D65" s="3" t="s">
        <v>30</v>
      </c>
      <c r="E65" s="4">
        <v>74250</v>
      </c>
      <c r="F65" s="4">
        <v>74250</v>
      </c>
      <c r="H65" s="32">
        <f t="shared" si="1"/>
        <v>0</v>
      </c>
      <c r="I65" s="34" t="e">
        <v>#VALUE!</v>
      </c>
      <c r="L65" t="e">
        <v>#VALUE!</v>
      </c>
    </row>
    <row r="66" spans="1:12" ht="16.5" hidden="1" x14ac:dyDescent="0.25">
      <c r="A66" s="3" t="str">
        <f t="shared" si="0"/>
        <v>DALATFARMCGM100</v>
      </c>
      <c r="B66" s="3" t="s">
        <v>557</v>
      </c>
      <c r="C66" s="3" t="s">
        <v>546</v>
      </c>
      <c r="D66" s="3" t="s">
        <v>547</v>
      </c>
      <c r="E66" s="4">
        <v>24549</v>
      </c>
      <c r="F66" s="4">
        <v>24549</v>
      </c>
      <c r="H66" s="32">
        <f t="shared" si="1"/>
        <v>0</v>
      </c>
      <c r="I66" s="34">
        <v>74250</v>
      </c>
      <c r="L66">
        <v>74250</v>
      </c>
    </row>
    <row r="67" spans="1:12" ht="16.5" hidden="1" x14ac:dyDescent="0.25">
      <c r="A67" s="3" t="str">
        <f t="shared" si="0"/>
        <v>DALATFARMCGM300</v>
      </c>
      <c r="B67" s="3" t="s">
        <v>557</v>
      </c>
      <c r="C67" s="3" t="s">
        <v>17</v>
      </c>
      <c r="D67" s="3" t="s">
        <v>18</v>
      </c>
      <c r="E67" s="4">
        <v>73431</v>
      </c>
      <c r="F67" s="4">
        <v>73431</v>
      </c>
      <c r="H67" s="32">
        <f t="shared" si="1"/>
        <v>0</v>
      </c>
      <c r="I67" s="34">
        <v>24549</v>
      </c>
      <c r="L67">
        <v>24549</v>
      </c>
    </row>
    <row r="68" spans="1:12" ht="16.5" hidden="1" x14ac:dyDescent="0.25">
      <c r="A68" s="3" t="str">
        <f t="shared" si="0"/>
        <v>DALATFARMCGM500</v>
      </c>
      <c r="B68" s="3" t="s">
        <v>557</v>
      </c>
      <c r="C68" s="3" t="s">
        <v>537</v>
      </c>
      <c r="D68" s="3" t="s">
        <v>538</v>
      </c>
      <c r="E68" s="4">
        <v>119066</v>
      </c>
      <c r="F68" s="4">
        <v>119066</v>
      </c>
      <c r="H68" s="32">
        <f t="shared" si="1"/>
        <v>0</v>
      </c>
      <c r="I68" s="34">
        <v>73431</v>
      </c>
      <c r="L68">
        <v>73431</v>
      </c>
    </row>
    <row r="69" spans="1:12" ht="16.5" hidden="1" x14ac:dyDescent="0.25">
      <c r="A69" s="3" t="str">
        <f t="shared" ref="A69:A324" si="2">B69&amp;C69</f>
        <v>DALATFARMCGST150</v>
      </c>
      <c r="B69" s="3" t="s">
        <v>557</v>
      </c>
      <c r="C69" s="3" t="s">
        <v>558</v>
      </c>
      <c r="D69" s="3" t="s">
        <v>559</v>
      </c>
      <c r="E69" s="4">
        <v>22500</v>
      </c>
      <c r="F69" s="4">
        <v>22500</v>
      </c>
      <c r="H69" s="32">
        <f t="shared" si="1"/>
        <v>0</v>
      </c>
      <c r="I69" s="34">
        <v>119066</v>
      </c>
      <c r="L69">
        <v>119066</v>
      </c>
    </row>
    <row r="70" spans="1:12" ht="16.5" hidden="1" x14ac:dyDescent="0.25">
      <c r="A70" s="3" t="str">
        <f t="shared" si="2"/>
        <v>DALATFARMCN300</v>
      </c>
      <c r="B70" s="3" t="s">
        <v>557</v>
      </c>
      <c r="C70" s="3" t="s">
        <v>31</v>
      </c>
      <c r="D70" s="3" t="s">
        <v>32</v>
      </c>
      <c r="E70" s="4">
        <v>70950</v>
      </c>
      <c r="F70" s="4">
        <v>70950</v>
      </c>
      <c r="H70" s="32">
        <f t="shared" ref="H70:H134" si="3">F70-E70</f>
        <v>0</v>
      </c>
      <c r="I70" s="34">
        <v>22500</v>
      </c>
      <c r="L70">
        <v>22500</v>
      </c>
    </row>
    <row r="71" spans="1:12" ht="16.5" hidden="1" x14ac:dyDescent="0.25">
      <c r="A71" s="3" t="str">
        <f t="shared" si="2"/>
        <v>DALATFARMGHK300</v>
      </c>
      <c r="B71" s="3" t="s">
        <v>557</v>
      </c>
      <c r="C71" s="3" t="s">
        <v>548</v>
      </c>
      <c r="D71" s="3" t="s">
        <v>549</v>
      </c>
      <c r="E71" s="4">
        <v>70000</v>
      </c>
      <c r="F71" s="4">
        <v>70000</v>
      </c>
      <c r="H71" s="32">
        <f t="shared" si="3"/>
        <v>0</v>
      </c>
      <c r="I71" s="34">
        <v>70950</v>
      </c>
      <c r="L71">
        <v>70950</v>
      </c>
    </row>
    <row r="72" spans="1:12" ht="16.5" hidden="1" x14ac:dyDescent="0.25">
      <c r="A72" s="3" t="str">
        <f t="shared" si="2"/>
        <v>DALATFARMGM500</v>
      </c>
      <c r="B72" s="3" t="s">
        <v>557</v>
      </c>
      <c r="C72" s="3" t="s">
        <v>20</v>
      </c>
      <c r="D72" s="3" t="s">
        <v>21</v>
      </c>
      <c r="E72" s="5">
        <v>111058</v>
      </c>
      <c r="F72" s="5">
        <v>111058</v>
      </c>
      <c r="H72" s="32">
        <f t="shared" si="3"/>
        <v>0</v>
      </c>
      <c r="I72" s="34">
        <v>70000</v>
      </c>
      <c r="L72">
        <v>70000</v>
      </c>
    </row>
    <row r="73" spans="1:12" ht="16.5" hidden="1" x14ac:dyDescent="0.25">
      <c r="A73" s="3" t="str">
        <f t="shared" si="2"/>
        <v>DALATFARMGTLX250G</v>
      </c>
      <c r="B73" s="3" t="s">
        <v>557</v>
      </c>
      <c r="C73" s="3" t="s">
        <v>22</v>
      </c>
      <c r="D73" s="3" t="s">
        <v>23</v>
      </c>
      <c r="E73" s="4">
        <v>50182</v>
      </c>
      <c r="F73" s="4">
        <v>50182</v>
      </c>
      <c r="H73" s="32">
        <f t="shared" si="3"/>
        <v>0</v>
      </c>
      <c r="I73" s="34">
        <v>111058</v>
      </c>
      <c r="L73">
        <v>111058</v>
      </c>
    </row>
    <row r="74" spans="1:12" ht="16.5" hidden="1" x14ac:dyDescent="0.25">
      <c r="A74" s="3" t="str">
        <f t="shared" si="2"/>
        <v>DALATFARMGXD500</v>
      </c>
      <c r="B74" s="3" t="s">
        <v>557</v>
      </c>
      <c r="C74" s="3" t="s">
        <v>45</v>
      </c>
      <c r="D74" s="3" t="s">
        <v>46</v>
      </c>
      <c r="E74" s="5">
        <v>111606</v>
      </c>
      <c r="F74" s="5">
        <v>111606</v>
      </c>
      <c r="H74" s="32">
        <f t="shared" si="3"/>
        <v>0</v>
      </c>
      <c r="I74" s="34">
        <v>50183</v>
      </c>
      <c r="L74">
        <v>50183</v>
      </c>
    </row>
    <row r="75" spans="1:12" ht="16.5" hidden="1" x14ac:dyDescent="0.25">
      <c r="A75" s="3" t="str">
        <f t="shared" si="2"/>
        <v>DALATFARMMNH250</v>
      </c>
      <c r="B75" s="3" t="s">
        <v>557</v>
      </c>
      <c r="C75" s="3" t="s">
        <v>41</v>
      </c>
      <c r="D75" s="3" t="s">
        <v>42</v>
      </c>
      <c r="E75" s="5">
        <v>46000</v>
      </c>
      <c r="F75" s="5">
        <v>46000</v>
      </c>
      <c r="H75" s="32">
        <f t="shared" si="3"/>
        <v>0</v>
      </c>
      <c r="I75" s="34">
        <v>111606</v>
      </c>
      <c r="L75">
        <v>111606</v>
      </c>
    </row>
    <row r="76" spans="1:12" ht="16.5" hidden="1" x14ac:dyDescent="0.25">
      <c r="A76" s="3" t="str">
        <f t="shared" si="2"/>
        <v>DALATFARMTH200</v>
      </c>
      <c r="B76" s="3" t="s">
        <v>557</v>
      </c>
      <c r="C76" s="3" t="s">
        <v>25</v>
      </c>
      <c r="D76" s="3" t="s">
        <v>26</v>
      </c>
      <c r="E76" s="5">
        <v>55595</v>
      </c>
      <c r="F76" s="5">
        <v>55595</v>
      </c>
      <c r="H76" s="32">
        <f t="shared" si="3"/>
        <v>0</v>
      </c>
      <c r="I76" s="34">
        <v>46000</v>
      </c>
      <c r="L76">
        <v>46000</v>
      </c>
    </row>
    <row r="77" spans="1:12" ht="16.5" hidden="1" x14ac:dyDescent="0.25">
      <c r="A77" s="3" t="str">
        <f t="shared" si="2"/>
        <v>DALATFARMTHST150</v>
      </c>
      <c r="B77" s="3" t="s">
        <v>557</v>
      </c>
      <c r="C77" s="3" t="s">
        <v>560</v>
      </c>
      <c r="D77" s="3" t="s">
        <v>561</v>
      </c>
      <c r="E77" s="5">
        <v>21667</v>
      </c>
      <c r="F77" s="5">
        <v>21667</v>
      </c>
      <c r="H77" s="32">
        <f t="shared" si="3"/>
        <v>0</v>
      </c>
      <c r="I77" s="34">
        <v>55595</v>
      </c>
      <c r="L77">
        <v>55595</v>
      </c>
    </row>
    <row r="78" spans="1:12" ht="16.5" hidden="1" x14ac:dyDescent="0.25">
      <c r="A78" s="3" t="str">
        <f t="shared" si="2"/>
        <v/>
      </c>
      <c r="B78" s="3"/>
      <c r="C78" s="3"/>
      <c r="D78" s="3"/>
      <c r="E78" s="5"/>
      <c r="F78" s="5"/>
      <c r="H78" s="32">
        <f t="shared" si="3"/>
        <v>0</v>
      </c>
      <c r="I78" s="34">
        <v>21667</v>
      </c>
      <c r="L78">
        <v>21667</v>
      </c>
    </row>
    <row r="79" spans="1:12" ht="16.5" hidden="1" x14ac:dyDescent="0.25">
      <c r="A79" s="3" t="str">
        <f t="shared" si="2"/>
        <v>DUCTHANHCGM300</v>
      </c>
      <c r="B79" s="3" t="s">
        <v>562</v>
      </c>
      <c r="C79" s="3" t="s">
        <v>17</v>
      </c>
      <c r="D79" s="3" t="s">
        <v>18</v>
      </c>
      <c r="E79" s="5">
        <v>73431</v>
      </c>
      <c r="F79" s="5">
        <v>73431</v>
      </c>
      <c r="H79" s="32">
        <f t="shared" si="3"/>
        <v>0</v>
      </c>
      <c r="I79" s="34" t="e">
        <v>#VALUE!</v>
      </c>
      <c r="L79" t="e">
        <v>#VALUE!</v>
      </c>
    </row>
    <row r="80" spans="1:12" ht="16.5" hidden="1" x14ac:dyDescent="0.25">
      <c r="A80" s="3" t="str">
        <f t="shared" si="2"/>
        <v>DUCTHANHGTLX250G</v>
      </c>
      <c r="B80" s="3" t="s">
        <v>562</v>
      </c>
      <c r="C80" s="3" t="s">
        <v>22</v>
      </c>
      <c r="D80" s="3" t="s">
        <v>23</v>
      </c>
      <c r="E80" s="4">
        <v>50182</v>
      </c>
      <c r="F80" s="5">
        <v>50182</v>
      </c>
      <c r="H80" s="32">
        <f t="shared" si="3"/>
        <v>0</v>
      </c>
      <c r="I80" s="34">
        <v>73431</v>
      </c>
      <c r="L80">
        <v>73431</v>
      </c>
    </row>
    <row r="81" spans="1:12" ht="16.5" hidden="1" x14ac:dyDescent="0.25">
      <c r="A81" s="3" t="str">
        <f t="shared" si="2"/>
        <v>DUCTHANHTH200</v>
      </c>
      <c r="B81" s="3" t="s">
        <v>562</v>
      </c>
      <c r="C81" s="3" t="s">
        <v>25</v>
      </c>
      <c r="D81" s="3" t="s">
        <v>26</v>
      </c>
      <c r="E81" s="5">
        <v>55595</v>
      </c>
      <c r="F81" s="5">
        <v>55595</v>
      </c>
      <c r="H81" s="32">
        <f t="shared" si="3"/>
        <v>0</v>
      </c>
      <c r="I81" s="34">
        <v>50183</v>
      </c>
      <c r="L81">
        <v>50182</v>
      </c>
    </row>
    <row r="82" spans="1:12" ht="16.5" hidden="1" x14ac:dyDescent="0.25">
      <c r="A82" s="3" t="str">
        <f t="shared" si="2"/>
        <v/>
      </c>
      <c r="B82" s="3"/>
      <c r="C82" s="3"/>
      <c r="D82" s="3"/>
      <c r="E82" s="5"/>
      <c r="F82" s="5"/>
      <c r="H82" s="32">
        <f t="shared" si="3"/>
        <v>0</v>
      </c>
      <c r="I82" s="34">
        <v>55595</v>
      </c>
      <c r="L82">
        <v>55595</v>
      </c>
    </row>
    <row r="83" spans="1:12" ht="16.5" hidden="1" x14ac:dyDescent="0.25">
      <c r="A83" s="3" t="str">
        <f t="shared" si="2"/>
        <v>EASYMARTCC300</v>
      </c>
      <c r="B83" s="3" t="s">
        <v>564</v>
      </c>
      <c r="C83" s="3" t="s">
        <v>29</v>
      </c>
      <c r="D83" s="3" t="s">
        <v>30</v>
      </c>
      <c r="E83" s="5">
        <v>74250</v>
      </c>
      <c r="F83" s="5">
        <v>71280</v>
      </c>
      <c r="H83" s="32">
        <f t="shared" si="3"/>
        <v>-2970</v>
      </c>
      <c r="I83" s="34" t="e">
        <v>#VALUE!</v>
      </c>
      <c r="L83" t="e">
        <v>#VALUE!</v>
      </c>
    </row>
    <row r="84" spans="1:12" ht="16.5" hidden="1" x14ac:dyDescent="0.25">
      <c r="A84" s="3" t="str">
        <f t="shared" si="2"/>
        <v>EASYMARTCGM300</v>
      </c>
      <c r="B84" s="3" t="s">
        <v>564</v>
      </c>
      <c r="C84" s="3" t="s">
        <v>17</v>
      </c>
      <c r="D84" s="3" t="s">
        <v>18</v>
      </c>
      <c r="E84" s="5">
        <v>73431</v>
      </c>
      <c r="F84" s="5">
        <v>70494</v>
      </c>
      <c r="H84" s="32">
        <f t="shared" si="3"/>
        <v>-2937</v>
      </c>
      <c r="I84" s="34">
        <v>74250</v>
      </c>
      <c r="L84">
        <v>71280</v>
      </c>
    </row>
    <row r="85" spans="1:12" ht="16.5" hidden="1" x14ac:dyDescent="0.25">
      <c r="A85" s="3" t="str">
        <f t="shared" si="2"/>
        <v>EASYMARTGM500</v>
      </c>
      <c r="B85" s="3" t="s">
        <v>564</v>
      </c>
      <c r="C85" s="3" t="s">
        <v>20</v>
      </c>
      <c r="D85" s="3" t="s">
        <v>21</v>
      </c>
      <c r="E85" s="5">
        <v>111058</v>
      </c>
      <c r="F85" s="5">
        <v>106616</v>
      </c>
      <c r="H85" s="32">
        <f t="shared" si="3"/>
        <v>-4442</v>
      </c>
      <c r="I85" s="34">
        <v>73431</v>
      </c>
      <c r="L85">
        <v>70494</v>
      </c>
    </row>
    <row r="86" spans="1:12" ht="16.5" hidden="1" x14ac:dyDescent="0.25">
      <c r="A86" s="3" t="str">
        <f>B86&amp;C86</f>
        <v>EASYMARTGTLX250G</v>
      </c>
      <c r="B86" s="3" t="s">
        <v>564</v>
      </c>
      <c r="C86" s="3" t="s">
        <v>22</v>
      </c>
      <c r="D86" s="3" t="s">
        <v>23</v>
      </c>
      <c r="E86" s="4">
        <v>50182</v>
      </c>
      <c r="F86" s="5">
        <v>48175</v>
      </c>
      <c r="H86" s="32">
        <f t="shared" si="3"/>
        <v>-2007</v>
      </c>
      <c r="I86" s="34">
        <v>111058</v>
      </c>
      <c r="L86">
        <v>106616</v>
      </c>
    </row>
    <row r="87" spans="1:12" ht="16.5" hidden="1" x14ac:dyDescent="0.25">
      <c r="A87" s="3" t="str">
        <f t="shared" si="2"/>
        <v>EASYMARTMNH250</v>
      </c>
      <c r="B87" s="3" t="s">
        <v>564</v>
      </c>
      <c r="C87" s="3" t="s">
        <v>41</v>
      </c>
      <c r="D87" s="3" t="s">
        <v>42</v>
      </c>
      <c r="E87" s="5">
        <v>46000</v>
      </c>
      <c r="F87" s="5">
        <v>44160</v>
      </c>
      <c r="H87" s="32">
        <f t="shared" si="3"/>
        <v>-1840</v>
      </c>
      <c r="I87" s="34">
        <v>50183</v>
      </c>
      <c r="L87">
        <v>48175</v>
      </c>
    </row>
    <row r="88" spans="1:12" ht="16.5" hidden="1" x14ac:dyDescent="0.25">
      <c r="A88" s="3" t="str">
        <f t="shared" si="2"/>
        <v>EASYMARTTH200</v>
      </c>
      <c r="B88" s="3" t="s">
        <v>564</v>
      </c>
      <c r="C88" s="3" t="s">
        <v>25</v>
      </c>
      <c r="D88" s="3" t="s">
        <v>26</v>
      </c>
      <c r="E88" s="5">
        <v>55595</v>
      </c>
      <c r="F88" s="5">
        <v>53372</v>
      </c>
      <c r="H88" s="32">
        <f t="shared" si="3"/>
        <v>-2223</v>
      </c>
      <c r="I88" s="34">
        <v>46000</v>
      </c>
      <c r="L88">
        <v>44160</v>
      </c>
    </row>
    <row r="89" spans="1:12" ht="16.5" hidden="1" x14ac:dyDescent="0.25">
      <c r="A89" s="3" t="str">
        <f t="shared" si="2"/>
        <v/>
      </c>
      <c r="B89" s="3"/>
      <c r="C89" s="3"/>
      <c r="D89" s="3"/>
      <c r="E89" s="4"/>
      <c r="F89" s="5"/>
      <c r="H89" s="32">
        <f t="shared" si="3"/>
        <v>0</v>
      </c>
      <c r="I89" s="34">
        <v>55595</v>
      </c>
      <c r="L89">
        <v>53372</v>
      </c>
    </row>
    <row r="90" spans="1:12" ht="16.5" hidden="1" x14ac:dyDescent="0.25">
      <c r="A90" s="3" t="str">
        <f t="shared" si="2"/>
        <v>EBCC300</v>
      </c>
      <c r="B90" s="3" t="s">
        <v>3485</v>
      </c>
      <c r="C90" s="3" t="s">
        <v>29</v>
      </c>
      <c r="D90" s="3" t="s">
        <v>30</v>
      </c>
      <c r="E90" s="4">
        <v>74250</v>
      </c>
      <c r="F90" s="5">
        <v>63113</v>
      </c>
      <c r="H90" s="32">
        <f t="shared" si="3"/>
        <v>-11137</v>
      </c>
      <c r="I90" s="34" t="e">
        <v>#VALUE!</v>
      </c>
      <c r="L90" t="e">
        <v>#VALUE!</v>
      </c>
    </row>
    <row r="91" spans="1:12" ht="16.5" hidden="1" x14ac:dyDescent="0.25">
      <c r="A91" s="3" t="str">
        <f t="shared" si="2"/>
        <v>EBCGM300</v>
      </c>
      <c r="B91" s="3" t="s">
        <v>3485</v>
      </c>
      <c r="C91" s="3" t="s">
        <v>17</v>
      </c>
      <c r="D91" s="3" t="s">
        <v>18</v>
      </c>
      <c r="E91" s="4">
        <v>73432</v>
      </c>
      <c r="F91" s="5">
        <v>73431</v>
      </c>
      <c r="H91" s="32">
        <f t="shared" si="3"/>
        <v>-1</v>
      </c>
      <c r="I91" s="34">
        <v>74250</v>
      </c>
      <c r="L91">
        <v>63113</v>
      </c>
    </row>
    <row r="92" spans="1:12" ht="16.5" hidden="1" x14ac:dyDescent="0.25">
      <c r="A92" s="3" t="str">
        <f t="shared" si="2"/>
        <v>EBCN300</v>
      </c>
      <c r="B92" s="3" t="s">
        <v>3485</v>
      </c>
      <c r="C92" s="3" t="s">
        <v>31</v>
      </c>
      <c r="D92" s="3" t="s">
        <v>32</v>
      </c>
      <c r="E92" s="4">
        <v>70950</v>
      </c>
      <c r="F92" s="5">
        <v>60308</v>
      </c>
      <c r="H92" s="32">
        <f t="shared" si="3"/>
        <v>-10642</v>
      </c>
      <c r="I92" s="34">
        <v>73432</v>
      </c>
      <c r="L92">
        <v>73431</v>
      </c>
    </row>
    <row r="93" spans="1:12" ht="16.5" hidden="1" x14ac:dyDescent="0.25">
      <c r="A93" s="3" t="str">
        <f t="shared" si="2"/>
        <v>EBGM500</v>
      </c>
      <c r="B93" s="3" t="s">
        <v>3485</v>
      </c>
      <c r="C93" s="3" t="s">
        <v>20</v>
      </c>
      <c r="D93" s="3" t="s">
        <v>21</v>
      </c>
      <c r="E93" s="4">
        <v>111058</v>
      </c>
      <c r="F93" s="5">
        <v>111058</v>
      </c>
      <c r="H93" s="32">
        <f t="shared" si="3"/>
        <v>0</v>
      </c>
      <c r="I93" s="34">
        <v>70950</v>
      </c>
      <c r="L93">
        <v>60308</v>
      </c>
    </row>
    <row r="94" spans="1:12" ht="16.5" hidden="1" x14ac:dyDescent="0.25">
      <c r="A94" s="3" t="str">
        <f t="shared" si="2"/>
        <v>EBGTLX250G</v>
      </c>
      <c r="B94" s="3" t="s">
        <v>3485</v>
      </c>
      <c r="C94" s="3" t="s">
        <v>22</v>
      </c>
      <c r="D94" s="3" t="s">
        <v>23</v>
      </c>
      <c r="E94" s="4">
        <v>50182</v>
      </c>
      <c r="F94" s="4">
        <v>50182</v>
      </c>
      <c r="H94" s="32">
        <f t="shared" si="3"/>
        <v>0</v>
      </c>
      <c r="I94" s="34">
        <v>111058</v>
      </c>
      <c r="L94">
        <v>111058</v>
      </c>
    </row>
    <row r="95" spans="1:12" ht="16.5" hidden="1" x14ac:dyDescent="0.25">
      <c r="A95" s="3" t="str">
        <f t="shared" si="2"/>
        <v>EBGXD500</v>
      </c>
      <c r="B95" s="3" t="s">
        <v>3485</v>
      </c>
      <c r="C95" s="3" t="s">
        <v>45</v>
      </c>
      <c r="D95" s="3" t="s">
        <v>46</v>
      </c>
      <c r="E95" s="4">
        <v>111606</v>
      </c>
      <c r="F95" s="5">
        <v>94865</v>
      </c>
      <c r="H95" s="32">
        <f t="shared" si="3"/>
        <v>-16741</v>
      </c>
      <c r="I95" s="34">
        <v>50183</v>
      </c>
      <c r="L95">
        <v>50183</v>
      </c>
    </row>
    <row r="96" spans="1:12" ht="16.5" hidden="1" x14ac:dyDescent="0.25">
      <c r="A96" s="3" t="str">
        <f t="shared" si="2"/>
        <v>EBMNH250</v>
      </c>
      <c r="B96" s="3" t="s">
        <v>3485</v>
      </c>
      <c r="C96" s="3" t="s">
        <v>41</v>
      </c>
      <c r="D96" s="3" t="s">
        <v>42</v>
      </c>
      <c r="E96" s="4">
        <v>46000</v>
      </c>
      <c r="F96" s="4">
        <v>46000</v>
      </c>
      <c r="H96" s="32">
        <f t="shared" si="3"/>
        <v>0</v>
      </c>
      <c r="I96" s="34">
        <v>111606</v>
      </c>
      <c r="L96">
        <v>94865</v>
      </c>
    </row>
    <row r="97" spans="1:12" ht="16.5" hidden="1" x14ac:dyDescent="0.25">
      <c r="A97" s="3" t="str">
        <f t="shared" si="2"/>
        <v>EBTH200</v>
      </c>
      <c r="B97" s="3" t="s">
        <v>3485</v>
      </c>
      <c r="C97" s="3" t="s">
        <v>25</v>
      </c>
      <c r="D97" s="3" t="s">
        <v>26</v>
      </c>
      <c r="E97" s="4">
        <v>55595</v>
      </c>
      <c r="F97" s="4">
        <v>55595</v>
      </c>
      <c r="H97" s="32">
        <f t="shared" si="3"/>
        <v>0</v>
      </c>
      <c r="I97" s="34">
        <v>46000</v>
      </c>
      <c r="L97">
        <v>46000</v>
      </c>
    </row>
    <row r="98" spans="1:12" ht="16.5" hidden="1" x14ac:dyDescent="0.25">
      <c r="A98" s="3" t="str">
        <f t="shared" si="2"/>
        <v>EBCGM500</v>
      </c>
      <c r="B98" s="3" t="s">
        <v>3485</v>
      </c>
      <c r="C98" s="3" t="s">
        <v>537</v>
      </c>
      <c r="D98" s="3" t="s">
        <v>538</v>
      </c>
      <c r="E98" s="4">
        <v>111058</v>
      </c>
      <c r="F98" s="4">
        <v>111058</v>
      </c>
      <c r="H98" s="32">
        <f t="shared" si="3"/>
        <v>0</v>
      </c>
      <c r="I98" s="34">
        <v>55595</v>
      </c>
      <c r="L98">
        <v>55595</v>
      </c>
    </row>
    <row r="99" spans="1:12" ht="16.5" hidden="1" x14ac:dyDescent="0.25">
      <c r="A99" s="3" t="str">
        <f t="shared" si="2"/>
        <v/>
      </c>
      <c r="B99" s="3"/>
      <c r="C99" s="3"/>
      <c r="D99" s="3"/>
      <c r="E99" s="4"/>
      <c r="F99" s="4"/>
      <c r="H99" s="32">
        <f t="shared" ref="H99" si="4">F99-E99</f>
        <v>0</v>
      </c>
      <c r="I99" s="34">
        <v>55595</v>
      </c>
      <c r="L99">
        <v>55595</v>
      </c>
    </row>
    <row r="100" spans="1:12" ht="16.5" hidden="1" x14ac:dyDescent="0.25">
      <c r="A100" s="3" t="str">
        <f t="shared" si="2"/>
        <v>Eco001CGM300</v>
      </c>
      <c r="B100" s="3" t="s">
        <v>566</v>
      </c>
      <c r="C100" s="3" t="s">
        <v>17</v>
      </c>
      <c r="D100" s="3" t="s">
        <v>18</v>
      </c>
      <c r="E100" s="4">
        <v>73431</v>
      </c>
      <c r="F100" s="4">
        <v>73431</v>
      </c>
      <c r="H100" s="32">
        <f t="shared" si="3"/>
        <v>0</v>
      </c>
      <c r="I100" s="34" t="e">
        <v>#VALUE!</v>
      </c>
      <c r="L100" t="e">
        <v>#VALUE!</v>
      </c>
    </row>
    <row r="101" spans="1:12" ht="16.5" hidden="1" x14ac:dyDescent="0.25">
      <c r="A101" s="3" t="str">
        <f t="shared" si="2"/>
        <v>Eco001GHK300</v>
      </c>
      <c r="B101" s="3" t="s">
        <v>566</v>
      </c>
      <c r="C101" s="3" t="s">
        <v>548</v>
      </c>
      <c r="D101" s="3" t="s">
        <v>549</v>
      </c>
      <c r="E101" s="4">
        <v>70000</v>
      </c>
      <c r="F101" s="4">
        <v>70000</v>
      </c>
      <c r="H101" s="32">
        <f t="shared" si="3"/>
        <v>0</v>
      </c>
      <c r="I101" s="34">
        <v>73431</v>
      </c>
      <c r="L101">
        <v>73431</v>
      </c>
    </row>
    <row r="102" spans="1:12" ht="16.5" hidden="1" x14ac:dyDescent="0.25">
      <c r="A102" s="3" t="str">
        <f t="shared" si="2"/>
        <v>Eco001GM500</v>
      </c>
      <c r="B102" s="3" t="s">
        <v>566</v>
      </c>
      <c r="C102" s="3" t="s">
        <v>20</v>
      </c>
      <c r="D102" s="3" t="s">
        <v>21</v>
      </c>
      <c r="E102" s="4">
        <v>111058</v>
      </c>
      <c r="F102" s="4">
        <v>111058</v>
      </c>
      <c r="H102" s="32">
        <f t="shared" si="3"/>
        <v>0</v>
      </c>
      <c r="I102" s="34">
        <v>70000</v>
      </c>
      <c r="L102">
        <v>70000</v>
      </c>
    </row>
    <row r="103" spans="1:12" ht="16.5" hidden="1" x14ac:dyDescent="0.25">
      <c r="A103" s="3" t="str">
        <f t="shared" si="2"/>
        <v>Eco001GTLX250G</v>
      </c>
      <c r="B103" s="3" t="s">
        <v>566</v>
      </c>
      <c r="C103" s="3" t="s">
        <v>22</v>
      </c>
      <c r="D103" s="3" t="s">
        <v>23</v>
      </c>
      <c r="E103" s="4">
        <v>50182</v>
      </c>
      <c r="F103" s="4">
        <v>50182</v>
      </c>
      <c r="H103" s="32">
        <f t="shared" si="3"/>
        <v>0</v>
      </c>
      <c r="I103" s="34">
        <v>111058</v>
      </c>
      <c r="L103">
        <v>111058</v>
      </c>
    </row>
    <row r="104" spans="1:12" ht="16.5" hidden="1" x14ac:dyDescent="0.25">
      <c r="A104" s="3" t="str">
        <f t="shared" si="2"/>
        <v>Eco001TH200</v>
      </c>
      <c r="B104" s="3" t="s">
        <v>566</v>
      </c>
      <c r="C104" s="3" t="s">
        <v>25</v>
      </c>
      <c r="D104" s="3" t="s">
        <v>26</v>
      </c>
      <c r="E104" s="4">
        <v>55595</v>
      </c>
      <c r="F104" s="4">
        <v>55595</v>
      </c>
      <c r="H104" s="32">
        <f t="shared" si="3"/>
        <v>0</v>
      </c>
      <c r="I104" s="34">
        <v>50183</v>
      </c>
      <c r="L104">
        <v>50182</v>
      </c>
    </row>
    <row r="105" spans="1:12" ht="16.5" hidden="1" x14ac:dyDescent="0.25">
      <c r="A105" s="3" t="str">
        <f t="shared" si="2"/>
        <v/>
      </c>
      <c r="B105" s="3"/>
      <c r="C105" s="3"/>
      <c r="D105" s="3"/>
      <c r="E105" s="4"/>
      <c r="F105" s="4"/>
      <c r="H105" s="32">
        <f t="shared" si="3"/>
        <v>0</v>
      </c>
      <c r="I105" s="34">
        <v>55595</v>
      </c>
      <c r="L105">
        <v>55595</v>
      </c>
    </row>
    <row r="106" spans="1:12" ht="16.5" hidden="1" x14ac:dyDescent="0.25">
      <c r="A106" s="3" t="str">
        <f t="shared" si="2"/>
        <v>FARMSHOPCC300</v>
      </c>
      <c r="B106" s="3" t="s">
        <v>7141</v>
      </c>
      <c r="C106" s="3" t="s">
        <v>29</v>
      </c>
      <c r="D106" s="3" t="s">
        <v>30</v>
      </c>
      <c r="E106" s="4">
        <v>74250</v>
      </c>
      <c r="F106" s="4">
        <v>74250</v>
      </c>
      <c r="H106" s="32">
        <f t="shared" si="3"/>
        <v>0</v>
      </c>
      <c r="I106" s="34" t="e">
        <v>#VALUE!</v>
      </c>
      <c r="L106" t="e">
        <v>#VALUE!</v>
      </c>
    </row>
    <row r="107" spans="1:12" ht="16.5" hidden="1" x14ac:dyDescent="0.25">
      <c r="A107" s="3" t="str">
        <f t="shared" si="2"/>
        <v>FARMSHOPCGM100</v>
      </c>
      <c r="B107" s="3" t="s">
        <v>7141</v>
      </c>
      <c r="C107" s="3" t="s">
        <v>546</v>
      </c>
      <c r="D107" s="3" t="s">
        <v>547</v>
      </c>
      <c r="E107" s="4">
        <v>24549</v>
      </c>
      <c r="F107" s="4">
        <v>24549</v>
      </c>
      <c r="H107" s="32">
        <f t="shared" si="3"/>
        <v>0</v>
      </c>
      <c r="I107" s="34">
        <v>74250</v>
      </c>
      <c r="L107">
        <v>74250</v>
      </c>
    </row>
    <row r="108" spans="1:12" ht="16.5" hidden="1" x14ac:dyDescent="0.25">
      <c r="A108" s="3" t="str">
        <f t="shared" si="2"/>
        <v>FARMSHOPCN300</v>
      </c>
      <c r="B108" s="3" t="s">
        <v>7141</v>
      </c>
      <c r="C108" s="3" t="s">
        <v>31</v>
      </c>
      <c r="D108" s="3" t="s">
        <v>32</v>
      </c>
      <c r="E108" s="4">
        <v>70950</v>
      </c>
      <c r="F108" s="4">
        <v>70950</v>
      </c>
      <c r="H108" s="32">
        <f t="shared" si="3"/>
        <v>0</v>
      </c>
      <c r="I108" s="34">
        <v>24549</v>
      </c>
      <c r="L108">
        <v>24549</v>
      </c>
    </row>
    <row r="109" spans="1:12" ht="16.5" hidden="1" x14ac:dyDescent="0.25">
      <c r="A109" s="3" t="str">
        <f t="shared" si="2"/>
        <v>FARMSHOPGM500</v>
      </c>
      <c r="B109" s="3" t="s">
        <v>7141</v>
      </c>
      <c r="C109" s="3" t="s">
        <v>20</v>
      </c>
      <c r="D109" s="3" t="s">
        <v>21</v>
      </c>
      <c r="E109" s="4">
        <v>111058</v>
      </c>
      <c r="F109" s="4">
        <v>111058</v>
      </c>
      <c r="H109" s="32">
        <f t="shared" si="3"/>
        <v>0</v>
      </c>
      <c r="I109" s="34">
        <v>70950</v>
      </c>
      <c r="L109">
        <v>70950</v>
      </c>
    </row>
    <row r="110" spans="1:12" ht="16.5" hidden="1" x14ac:dyDescent="0.25">
      <c r="A110" s="3" t="str">
        <f t="shared" si="2"/>
        <v>FARMSHOPGTLX250G</v>
      </c>
      <c r="B110" s="3" t="s">
        <v>7141</v>
      </c>
      <c r="C110" s="3" t="s">
        <v>22</v>
      </c>
      <c r="D110" s="3" t="s">
        <v>23</v>
      </c>
      <c r="E110" s="4">
        <v>50182</v>
      </c>
      <c r="F110" s="4">
        <v>50182</v>
      </c>
      <c r="H110" s="32">
        <f t="shared" si="3"/>
        <v>0</v>
      </c>
      <c r="I110" s="34">
        <v>111058</v>
      </c>
      <c r="L110">
        <v>111058</v>
      </c>
    </row>
    <row r="111" spans="1:12" ht="16.5" hidden="1" x14ac:dyDescent="0.25">
      <c r="A111" s="3" t="str">
        <f t="shared" si="2"/>
        <v/>
      </c>
      <c r="B111" s="3"/>
      <c r="C111" s="3"/>
      <c r="D111" s="3"/>
      <c r="E111" s="4"/>
      <c r="F111" s="4"/>
      <c r="H111" s="32">
        <f t="shared" si="3"/>
        <v>0</v>
      </c>
      <c r="I111" s="34">
        <v>50183</v>
      </c>
      <c r="L111">
        <v>50182</v>
      </c>
    </row>
    <row r="112" spans="1:12" ht="16.5" hidden="1" x14ac:dyDescent="0.25">
      <c r="A112" s="3" t="str">
        <f t="shared" si="2"/>
        <v>FINEMARTCC300</v>
      </c>
      <c r="B112" s="3" t="s">
        <v>7142</v>
      </c>
      <c r="C112" s="3" t="s">
        <v>29</v>
      </c>
      <c r="D112" s="3" t="s">
        <v>30</v>
      </c>
      <c r="E112" s="4">
        <v>74250</v>
      </c>
      <c r="F112" s="4">
        <v>74250</v>
      </c>
      <c r="H112" s="32">
        <f t="shared" si="3"/>
        <v>0</v>
      </c>
      <c r="I112" s="34" t="e">
        <v>#VALUE!</v>
      </c>
      <c r="L112" t="e">
        <v>#VALUE!</v>
      </c>
    </row>
    <row r="113" spans="1:12" ht="16.5" hidden="1" x14ac:dyDescent="0.25">
      <c r="A113" s="3" t="str">
        <f t="shared" si="2"/>
        <v>FINEMARTCGM300</v>
      </c>
      <c r="B113" s="3" t="s">
        <v>7142</v>
      </c>
      <c r="C113" s="3" t="s">
        <v>17</v>
      </c>
      <c r="D113" s="3" t="s">
        <v>18</v>
      </c>
      <c r="E113" s="4">
        <v>73431</v>
      </c>
      <c r="F113" s="4">
        <v>73431</v>
      </c>
      <c r="H113" s="32">
        <f t="shared" si="3"/>
        <v>0</v>
      </c>
      <c r="I113" s="34">
        <v>74250</v>
      </c>
      <c r="L113">
        <v>74250</v>
      </c>
    </row>
    <row r="114" spans="1:12" ht="16.5" hidden="1" x14ac:dyDescent="0.25">
      <c r="A114" s="3" t="str">
        <f t="shared" si="2"/>
        <v>FINEMARTCN300</v>
      </c>
      <c r="B114" s="3" t="s">
        <v>7142</v>
      </c>
      <c r="C114" s="3" t="s">
        <v>31</v>
      </c>
      <c r="D114" s="3" t="s">
        <v>32</v>
      </c>
      <c r="E114" s="4">
        <v>70950</v>
      </c>
      <c r="F114" s="4">
        <v>70950</v>
      </c>
      <c r="H114" s="32">
        <f t="shared" si="3"/>
        <v>0</v>
      </c>
      <c r="I114" s="34">
        <v>73431</v>
      </c>
      <c r="L114">
        <v>73431</v>
      </c>
    </row>
    <row r="115" spans="1:12" ht="16.5" hidden="1" x14ac:dyDescent="0.25">
      <c r="A115" s="3" t="str">
        <f t="shared" si="2"/>
        <v>FINEMARTGL250</v>
      </c>
      <c r="B115" s="3" t="s">
        <v>7142</v>
      </c>
      <c r="C115" s="3" t="s">
        <v>37</v>
      </c>
      <c r="D115" s="3" t="s">
        <v>38</v>
      </c>
      <c r="E115" s="4">
        <v>59400</v>
      </c>
      <c r="F115" s="4">
        <v>49500</v>
      </c>
      <c r="H115" s="32">
        <f t="shared" si="3"/>
        <v>-9900</v>
      </c>
      <c r="I115" s="34">
        <v>70950</v>
      </c>
      <c r="L115">
        <v>70950</v>
      </c>
    </row>
    <row r="116" spans="1:12" ht="16.5" hidden="1" x14ac:dyDescent="0.25">
      <c r="A116" s="3" t="str">
        <f t="shared" si="2"/>
        <v>FINEMARTGM500</v>
      </c>
      <c r="B116" s="3" t="s">
        <v>7142</v>
      </c>
      <c r="C116" s="3" t="s">
        <v>20</v>
      </c>
      <c r="D116" s="3" t="s">
        <v>21</v>
      </c>
      <c r="E116" s="4">
        <v>111058</v>
      </c>
      <c r="F116" s="4">
        <v>111058</v>
      </c>
      <c r="H116" s="32">
        <f t="shared" si="3"/>
        <v>0</v>
      </c>
      <c r="I116" s="34">
        <v>59400</v>
      </c>
      <c r="L116">
        <v>49500</v>
      </c>
    </row>
    <row r="117" spans="1:12" ht="16.5" hidden="1" x14ac:dyDescent="0.25">
      <c r="A117" s="3" t="str">
        <f t="shared" si="2"/>
        <v>FINEMARTMNH250</v>
      </c>
      <c r="B117" s="3" t="s">
        <v>7142</v>
      </c>
      <c r="C117" s="3" t="s">
        <v>41</v>
      </c>
      <c r="D117" s="3" t="s">
        <v>42</v>
      </c>
      <c r="E117" s="4">
        <v>46000</v>
      </c>
      <c r="F117" s="4">
        <v>46000</v>
      </c>
      <c r="H117" s="32">
        <f t="shared" si="3"/>
        <v>0</v>
      </c>
      <c r="I117" s="34">
        <v>111058</v>
      </c>
      <c r="L117">
        <v>111058</v>
      </c>
    </row>
    <row r="118" spans="1:12" ht="16.5" hidden="1" x14ac:dyDescent="0.25">
      <c r="A118" s="3" t="str">
        <f t="shared" si="2"/>
        <v>FINEMARTTH200</v>
      </c>
      <c r="B118" s="3" t="s">
        <v>7142</v>
      </c>
      <c r="C118" s="3" t="s">
        <v>25</v>
      </c>
      <c r="D118" s="3" t="s">
        <v>26</v>
      </c>
      <c r="E118" s="4">
        <v>55595</v>
      </c>
      <c r="F118" s="4">
        <v>55595</v>
      </c>
      <c r="H118" s="32">
        <f t="shared" si="3"/>
        <v>0</v>
      </c>
      <c r="I118" s="34">
        <v>46000</v>
      </c>
      <c r="L118">
        <v>46000</v>
      </c>
    </row>
    <row r="119" spans="1:12" ht="16.5" hidden="1" x14ac:dyDescent="0.25">
      <c r="A119" s="3" t="str">
        <f t="shared" si="2"/>
        <v/>
      </c>
      <c r="B119" s="3"/>
      <c r="C119" s="3"/>
      <c r="D119" s="3"/>
      <c r="E119" s="4"/>
      <c r="F119" s="4"/>
      <c r="H119" s="32">
        <f t="shared" si="3"/>
        <v>0</v>
      </c>
      <c r="I119" s="34">
        <v>55595</v>
      </c>
      <c r="L119">
        <v>55595</v>
      </c>
    </row>
    <row r="120" spans="1:12" ht="16.5" hidden="1" x14ac:dyDescent="0.25">
      <c r="A120" s="3" t="str">
        <f t="shared" si="2"/>
        <v>FMCGM300</v>
      </c>
      <c r="B120" s="3" t="s">
        <v>7143</v>
      </c>
      <c r="C120" s="3" t="s">
        <v>17</v>
      </c>
      <c r="D120" s="3" t="s">
        <v>18</v>
      </c>
      <c r="E120" s="4">
        <v>73431</v>
      </c>
      <c r="F120" s="4">
        <v>73431</v>
      </c>
      <c r="H120" s="32">
        <f t="shared" si="3"/>
        <v>0</v>
      </c>
      <c r="I120" s="34" t="e">
        <v>#VALUE!</v>
      </c>
      <c r="L120" t="e">
        <v>#VALUE!</v>
      </c>
    </row>
    <row r="121" spans="1:12" ht="16.5" hidden="1" x14ac:dyDescent="0.25">
      <c r="A121" s="3" t="str">
        <f t="shared" si="2"/>
        <v>FMGM500</v>
      </c>
      <c r="B121" s="3" t="s">
        <v>7143</v>
      </c>
      <c r="C121" s="3" t="s">
        <v>20</v>
      </c>
      <c r="D121" s="3" t="s">
        <v>21</v>
      </c>
      <c r="E121" s="4">
        <v>111058</v>
      </c>
      <c r="F121" s="4">
        <v>111058</v>
      </c>
      <c r="H121" s="32">
        <f t="shared" si="3"/>
        <v>0</v>
      </c>
      <c r="I121" s="34">
        <v>73431</v>
      </c>
      <c r="L121">
        <v>73431</v>
      </c>
    </row>
    <row r="122" spans="1:12" ht="16.5" hidden="1" x14ac:dyDescent="0.25">
      <c r="A122" s="3" t="str">
        <f t="shared" si="2"/>
        <v>FMGTLX250G</v>
      </c>
      <c r="B122" s="3" t="s">
        <v>7143</v>
      </c>
      <c r="C122" s="3" t="s">
        <v>22</v>
      </c>
      <c r="D122" s="3" t="s">
        <v>23</v>
      </c>
      <c r="E122" s="4">
        <v>50182</v>
      </c>
      <c r="F122" s="4">
        <v>50182</v>
      </c>
      <c r="H122" s="32">
        <f t="shared" si="3"/>
        <v>0</v>
      </c>
      <c r="I122" s="34">
        <v>111058</v>
      </c>
      <c r="L122">
        <v>111058</v>
      </c>
    </row>
    <row r="123" spans="1:12" ht="16.5" hidden="1" x14ac:dyDescent="0.25">
      <c r="A123" s="3" t="str">
        <f t="shared" si="2"/>
        <v>FMTH200</v>
      </c>
      <c r="B123" s="3" t="s">
        <v>7143</v>
      </c>
      <c r="C123" s="3" t="s">
        <v>25</v>
      </c>
      <c r="D123" s="3" t="s">
        <v>26</v>
      </c>
      <c r="E123" s="4">
        <v>55595</v>
      </c>
      <c r="F123" s="4">
        <v>55595</v>
      </c>
      <c r="H123" s="32">
        <f t="shared" si="3"/>
        <v>0</v>
      </c>
      <c r="I123" s="34">
        <v>50183</v>
      </c>
      <c r="L123">
        <v>50183</v>
      </c>
    </row>
    <row r="124" spans="1:12" ht="16.5" hidden="1" x14ac:dyDescent="0.25">
      <c r="A124" s="3" t="str">
        <f t="shared" si="2"/>
        <v/>
      </c>
      <c r="B124" s="3"/>
      <c r="C124" s="3"/>
      <c r="D124" s="3"/>
      <c r="E124" s="4"/>
      <c r="F124" s="4"/>
      <c r="H124" s="32">
        <f t="shared" si="3"/>
        <v>0</v>
      </c>
      <c r="I124" s="34">
        <v>55595</v>
      </c>
      <c r="L124">
        <v>55595</v>
      </c>
    </row>
    <row r="125" spans="1:12" ht="16.5" hidden="1" x14ac:dyDescent="0.25">
      <c r="A125" s="3" t="str">
        <f t="shared" si="2"/>
        <v>FRUITSCC300</v>
      </c>
      <c r="B125" s="3" t="s">
        <v>7144</v>
      </c>
      <c r="C125" s="3" t="s">
        <v>29</v>
      </c>
      <c r="D125" s="3" t="s">
        <v>30</v>
      </c>
      <c r="E125" s="4">
        <v>74250</v>
      </c>
      <c r="F125" s="4">
        <v>70538</v>
      </c>
      <c r="H125" s="32">
        <f t="shared" si="3"/>
        <v>-3712</v>
      </c>
      <c r="I125" s="34" t="e">
        <v>#VALUE!</v>
      </c>
      <c r="L125" t="e">
        <v>#VALUE!</v>
      </c>
    </row>
    <row r="126" spans="1:12" ht="16.5" hidden="1" x14ac:dyDescent="0.25">
      <c r="A126" s="3" t="str">
        <f t="shared" si="2"/>
        <v>FRUITSCGM300</v>
      </c>
      <c r="B126" s="3" t="s">
        <v>7144</v>
      </c>
      <c r="C126" s="3" t="s">
        <v>17</v>
      </c>
      <c r="D126" s="3" t="s">
        <v>18</v>
      </c>
      <c r="E126" s="4">
        <v>73431</v>
      </c>
      <c r="F126" s="4">
        <v>69759</v>
      </c>
      <c r="H126" s="32">
        <f t="shared" si="3"/>
        <v>-3672</v>
      </c>
      <c r="I126" s="34">
        <v>74250</v>
      </c>
      <c r="L126">
        <v>70538</v>
      </c>
    </row>
    <row r="127" spans="1:12" ht="16.5" hidden="1" x14ac:dyDescent="0.25">
      <c r="A127" s="3" t="str">
        <f t="shared" si="2"/>
        <v>FRUITSCGM500</v>
      </c>
      <c r="B127" s="3" t="s">
        <v>7144</v>
      </c>
      <c r="C127" s="3" t="s">
        <v>537</v>
      </c>
      <c r="D127" s="3" t="s">
        <v>538</v>
      </c>
      <c r="E127" s="4">
        <v>119066</v>
      </c>
      <c r="F127" s="4">
        <v>113113</v>
      </c>
      <c r="H127" s="32">
        <f t="shared" si="3"/>
        <v>-5953</v>
      </c>
      <c r="I127" s="34">
        <v>73431</v>
      </c>
      <c r="L127">
        <v>69759</v>
      </c>
    </row>
    <row r="128" spans="1:12" ht="16.5" hidden="1" x14ac:dyDescent="0.25">
      <c r="A128" s="3" t="str">
        <f t="shared" si="2"/>
        <v>FRUITSCN300</v>
      </c>
      <c r="B128" s="3" t="s">
        <v>7144</v>
      </c>
      <c r="C128" s="3" t="s">
        <v>31</v>
      </c>
      <c r="D128" s="3" t="s">
        <v>32</v>
      </c>
      <c r="E128" s="4">
        <v>70950</v>
      </c>
      <c r="F128" s="4">
        <v>67403</v>
      </c>
      <c r="H128" s="32">
        <f t="shared" si="3"/>
        <v>-3547</v>
      </c>
      <c r="I128" s="34">
        <v>119066</v>
      </c>
      <c r="L128">
        <v>113113</v>
      </c>
    </row>
    <row r="129" spans="1:12" ht="16.5" hidden="1" x14ac:dyDescent="0.25">
      <c r="A129" s="3" t="str">
        <f t="shared" si="2"/>
        <v>FRUITSGHK300</v>
      </c>
      <c r="B129" s="3" t="s">
        <v>7144</v>
      </c>
      <c r="C129" s="3" t="s">
        <v>548</v>
      </c>
      <c r="D129" s="3" t="s">
        <v>549</v>
      </c>
      <c r="E129" s="4">
        <v>70000</v>
      </c>
      <c r="F129" s="4">
        <v>66500</v>
      </c>
      <c r="H129" s="32">
        <f t="shared" si="3"/>
        <v>-3500</v>
      </c>
      <c r="I129" s="34">
        <v>70950</v>
      </c>
      <c r="L129">
        <v>67403</v>
      </c>
    </row>
    <row r="130" spans="1:12" ht="16.5" hidden="1" x14ac:dyDescent="0.25">
      <c r="A130" s="3" t="str">
        <f t="shared" si="2"/>
        <v>FRUITSGL250</v>
      </c>
      <c r="B130" s="3" t="s">
        <v>7144</v>
      </c>
      <c r="C130" s="3" t="s">
        <v>37</v>
      </c>
      <c r="D130" s="3" t="s">
        <v>38</v>
      </c>
      <c r="E130" s="4">
        <v>49500</v>
      </c>
      <c r="F130" s="4">
        <v>47025</v>
      </c>
      <c r="H130" s="32">
        <f t="shared" si="3"/>
        <v>-2475</v>
      </c>
      <c r="I130" s="34">
        <v>70000</v>
      </c>
      <c r="L130">
        <v>66500</v>
      </c>
    </row>
    <row r="131" spans="1:12" ht="16.5" hidden="1" x14ac:dyDescent="0.25">
      <c r="A131" s="3" t="str">
        <f t="shared" si="2"/>
        <v>FRUITSGM500</v>
      </c>
      <c r="B131" s="3" t="s">
        <v>7144</v>
      </c>
      <c r="C131" s="3" t="s">
        <v>20</v>
      </c>
      <c r="D131" s="3" t="s">
        <v>21</v>
      </c>
      <c r="E131" s="4">
        <v>111058</v>
      </c>
      <c r="F131" s="4">
        <v>105505</v>
      </c>
      <c r="H131" s="32">
        <f t="shared" si="3"/>
        <v>-5553</v>
      </c>
      <c r="I131" s="34">
        <v>49500</v>
      </c>
      <c r="L131">
        <v>47025</v>
      </c>
    </row>
    <row r="132" spans="1:12" ht="16.5" hidden="1" x14ac:dyDescent="0.25">
      <c r="A132" s="3" t="str">
        <f t="shared" si="2"/>
        <v>FRUITSGSG250</v>
      </c>
      <c r="B132" s="3" t="s">
        <v>7144</v>
      </c>
      <c r="C132" s="3" t="s">
        <v>39</v>
      </c>
      <c r="D132" s="3" t="s">
        <v>40</v>
      </c>
      <c r="E132" s="4">
        <v>50400</v>
      </c>
      <c r="F132" s="4">
        <v>47880</v>
      </c>
      <c r="H132" s="32">
        <f t="shared" si="3"/>
        <v>-2520</v>
      </c>
      <c r="I132" s="34">
        <v>111058</v>
      </c>
      <c r="L132">
        <v>105505</v>
      </c>
    </row>
    <row r="133" spans="1:12" ht="16.5" hidden="1" x14ac:dyDescent="0.25">
      <c r="A133" s="3" t="str">
        <f t="shared" si="2"/>
        <v>FRUITSGTLX250G</v>
      </c>
      <c r="B133" s="3" t="s">
        <v>7144</v>
      </c>
      <c r="C133" s="3" t="s">
        <v>22</v>
      </c>
      <c r="D133" s="3" t="s">
        <v>23</v>
      </c>
      <c r="E133" s="4">
        <v>50182</v>
      </c>
      <c r="F133" s="4">
        <v>47674</v>
      </c>
      <c r="H133" s="32">
        <f t="shared" si="3"/>
        <v>-2508</v>
      </c>
      <c r="I133" s="34">
        <v>50400</v>
      </c>
      <c r="L133">
        <v>47880</v>
      </c>
    </row>
    <row r="134" spans="1:12" ht="16.5" hidden="1" x14ac:dyDescent="0.25">
      <c r="A134" s="3" t="str">
        <f t="shared" si="2"/>
        <v>FRUITSMNH250</v>
      </c>
      <c r="B134" s="3" t="s">
        <v>7144</v>
      </c>
      <c r="C134" s="3" t="s">
        <v>41</v>
      </c>
      <c r="D134" s="3" t="s">
        <v>42</v>
      </c>
      <c r="E134" s="4">
        <v>46000</v>
      </c>
      <c r="F134" s="4">
        <v>43700</v>
      </c>
      <c r="H134" s="32">
        <f t="shared" si="3"/>
        <v>-2300</v>
      </c>
      <c r="I134" s="34">
        <v>50183</v>
      </c>
      <c r="L134">
        <v>47674</v>
      </c>
    </row>
    <row r="135" spans="1:12" ht="16.5" hidden="1" x14ac:dyDescent="0.25">
      <c r="A135" s="3" t="str">
        <f t="shared" si="2"/>
        <v>FRUITSTH200</v>
      </c>
      <c r="B135" s="3" t="s">
        <v>7144</v>
      </c>
      <c r="C135" s="3" t="s">
        <v>25</v>
      </c>
      <c r="D135" s="3" t="s">
        <v>26</v>
      </c>
      <c r="E135" s="4">
        <v>55595</v>
      </c>
      <c r="F135" s="4">
        <v>52815</v>
      </c>
      <c r="H135" s="32">
        <f t="shared" ref="H135:H198" si="5">F135-E135</f>
        <v>-2780</v>
      </c>
      <c r="I135" s="34">
        <v>46000</v>
      </c>
      <c r="L135">
        <v>43700</v>
      </c>
    </row>
    <row r="136" spans="1:12" ht="16.5" hidden="1" x14ac:dyDescent="0.25">
      <c r="A136" s="3" t="str">
        <f t="shared" si="2"/>
        <v>FRUITSTH400</v>
      </c>
      <c r="B136" s="3" t="s">
        <v>7144</v>
      </c>
      <c r="C136" s="3" t="s">
        <v>543</v>
      </c>
      <c r="D136" s="3" t="s">
        <v>544</v>
      </c>
      <c r="E136" s="4">
        <v>107205</v>
      </c>
      <c r="F136" s="4">
        <v>101845</v>
      </c>
      <c r="H136" s="32">
        <f t="shared" si="5"/>
        <v>-5360</v>
      </c>
      <c r="I136" s="34">
        <v>55595</v>
      </c>
      <c r="L136">
        <v>52815</v>
      </c>
    </row>
    <row r="137" spans="1:12" ht="16.5" hidden="1" x14ac:dyDescent="0.25">
      <c r="A137" s="3" t="str">
        <f t="shared" si="2"/>
        <v/>
      </c>
      <c r="B137" s="3"/>
      <c r="C137" s="3"/>
      <c r="D137" s="3"/>
      <c r="E137" s="4"/>
      <c r="F137" s="4"/>
      <c r="H137" s="32">
        <f t="shared" si="5"/>
        <v>0</v>
      </c>
      <c r="I137" s="34">
        <v>107205</v>
      </c>
      <c r="L137">
        <v>101845</v>
      </c>
    </row>
    <row r="138" spans="1:12" ht="16.5" hidden="1" x14ac:dyDescent="0.25">
      <c r="A138" s="3" t="str">
        <f t="shared" si="2"/>
        <v>GDVNCGM300</v>
      </c>
      <c r="B138" s="3" t="s">
        <v>7145</v>
      </c>
      <c r="C138" s="3" t="s">
        <v>17</v>
      </c>
      <c r="D138" s="3" t="s">
        <v>18</v>
      </c>
      <c r="E138" s="4">
        <v>73431</v>
      </c>
      <c r="F138" s="4">
        <v>73431</v>
      </c>
      <c r="H138" s="32">
        <f t="shared" si="5"/>
        <v>0</v>
      </c>
      <c r="I138" s="34" t="e">
        <v>#VALUE!</v>
      </c>
      <c r="L138" t="e">
        <v>#VALUE!</v>
      </c>
    </row>
    <row r="139" spans="1:12" ht="16.5" hidden="1" x14ac:dyDescent="0.25">
      <c r="A139" s="3" t="str">
        <f t="shared" si="2"/>
        <v>GDVNGHK300</v>
      </c>
      <c r="B139" s="3" t="s">
        <v>7145</v>
      </c>
      <c r="C139" s="3" t="s">
        <v>548</v>
      </c>
      <c r="D139" s="3" t="s">
        <v>549</v>
      </c>
      <c r="E139" s="4">
        <v>70000</v>
      </c>
      <c r="F139" s="4">
        <v>70000</v>
      </c>
      <c r="H139" s="32">
        <f t="shared" si="5"/>
        <v>0</v>
      </c>
      <c r="I139" s="34">
        <v>73431</v>
      </c>
      <c r="L139">
        <v>73431</v>
      </c>
    </row>
    <row r="140" spans="1:12" ht="16.5" hidden="1" x14ac:dyDescent="0.25">
      <c r="A140" s="3" t="str">
        <f t="shared" si="2"/>
        <v/>
      </c>
      <c r="B140" s="3"/>
      <c r="C140" s="3"/>
      <c r="D140" s="3"/>
      <c r="E140" s="4"/>
      <c r="F140" s="4"/>
      <c r="H140" s="32">
        <f t="shared" si="5"/>
        <v>0</v>
      </c>
      <c r="I140" s="34">
        <v>70000</v>
      </c>
      <c r="L140">
        <v>70000</v>
      </c>
    </row>
    <row r="141" spans="1:12" ht="16.5" hidden="1" x14ac:dyDescent="0.25">
      <c r="A141" s="3" t="str">
        <f t="shared" si="2"/>
        <v>GreenCGM100</v>
      </c>
      <c r="B141" s="3" t="s">
        <v>568</v>
      </c>
      <c r="C141" s="3" t="s">
        <v>546</v>
      </c>
      <c r="D141" s="3" t="s">
        <v>547</v>
      </c>
      <c r="E141" s="4">
        <v>24549</v>
      </c>
      <c r="F141" s="4">
        <v>24549</v>
      </c>
      <c r="H141" s="32">
        <f t="shared" si="5"/>
        <v>0</v>
      </c>
      <c r="I141" s="34" t="e">
        <v>#VALUE!</v>
      </c>
      <c r="L141" t="e">
        <v>#VALUE!</v>
      </c>
    </row>
    <row r="142" spans="1:12" ht="16.5" hidden="1" x14ac:dyDescent="0.25">
      <c r="A142" s="3" t="str">
        <f t="shared" si="2"/>
        <v>GreenCGM300</v>
      </c>
      <c r="B142" s="3" t="s">
        <v>568</v>
      </c>
      <c r="C142" s="3" t="s">
        <v>17</v>
      </c>
      <c r="D142" s="3" t="s">
        <v>18</v>
      </c>
      <c r="E142" s="4">
        <v>73431</v>
      </c>
      <c r="F142" s="4">
        <v>73431</v>
      </c>
      <c r="H142" s="32">
        <f t="shared" si="5"/>
        <v>0</v>
      </c>
      <c r="I142" s="34">
        <v>24549</v>
      </c>
      <c r="L142">
        <v>24549</v>
      </c>
    </row>
    <row r="143" spans="1:12" ht="16.5" hidden="1" x14ac:dyDescent="0.25">
      <c r="A143" s="3" t="str">
        <f t="shared" si="2"/>
        <v>GreenCGM500</v>
      </c>
      <c r="B143" s="3" t="s">
        <v>568</v>
      </c>
      <c r="C143" s="3" t="s">
        <v>537</v>
      </c>
      <c r="D143" s="3" t="s">
        <v>538</v>
      </c>
      <c r="E143" s="4">
        <v>119066</v>
      </c>
      <c r="F143" s="4">
        <v>119066</v>
      </c>
      <c r="H143" s="32">
        <f t="shared" si="5"/>
        <v>0</v>
      </c>
      <c r="I143" s="34">
        <v>73431</v>
      </c>
      <c r="L143">
        <v>73431</v>
      </c>
    </row>
    <row r="144" spans="1:12" ht="16.5" hidden="1" x14ac:dyDescent="0.25">
      <c r="A144" s="3" t="str">
        <f t="shared" si="2"/>
        <v>GreenGHK300</v>
      </c>
      <c r="B144" s="3" t="s">
        <v>568</v>
      </c>
      <c r="C144" s="3" t="s">
        <v>548</v>
      </c>
      <c r="D144" s="3" t="s">
        <v>549</v>
      </c>
      <c r="E144" s="4">
        <v>70000</v>
      </c>
      <c r="F144" s="4">
        <v>70000</v>
      </c>
      <c r="H144" s="32">
        <f t="shared" si="5"/>
        <v>0</v>
      </c>
      <c r="I144" s="34">
        <v>119066</v>
      </c>
      <c r="L144">
        <v>119066</v>
      </c>
    </row>
    <row r="145" spans="1:12" ht="16.5" hidden="1" x14ac:dyDescent="0.25">
      <c r="A145" s="3" t="str">
        <f t="shared" si="2"/>
        <v>GreenGM500</v>
      </c>
      <c r="B145" s="3" t="s">
        <v>568</v>
      </c>
      <c r="C145" s="3" t="s">
        <v>20</v>
      </c>
      <c r="D145" s="3" t="s">
        <v>21</v>
      </c>
      <c r="E145" s="4">
        <v>111058</v>
      </c>
      <c r="F145" s="4">
        <v>111058</v>
      </c>
      <c r="H145" s="32">
        <f t="shared" si="5"/>
        <v>0</v>
      </c>
      <c r="I145" s="34">
        <v>70000</v>
      </c>
      <c r="L145">
        <v>70000</v>
      </c>
    </row>
    <row r="146" spans="1:12" ht="16.5" hidden="1" x14ac:dyDescent="0.25">
      <c r="A146" s="3" t="str">
        <f t="shared" si="2"/>
        <v>GreenGTLX250G</v>
      </c>
      <c r="B146" s="3" t="s">
        <v>568</v>
      </c>
      <c r="C146" s="3" t="s">
        <v>22</v>
      </c>
      <c r="D146" s="3" t="s">
        <v>23</v>
      </c>
      <c r="E146" s="4">
        <v>50182</v>
      </c>
      <c r="F146" s="4">
        <v>50182</v>
      </c>
      <c r="H146" s="32">
        <f t="shared" si="5"/>
        <v>0</v>
      </c>
      <c r="I146" s="34">
        <v>111058</v>
      </c>
      <c r="L146">
        <v>111058</v>
      </c>
    </row>
    <row r="147" spans="1:12" ht="16.5" hidden="1" x14ac:dyDescent="0.25">
      <c r="A147" s="3" t="str">
        <f t="shared" si="2"/>
        <v>GreenGXD500</v>
      </c>
      <c r="B147" s="3" t="s">
        <v>568</v>
      </c>
      <c r="C147" s="3" t="s">
        <v>45</v>
      </c>
      <c r="D147" s="3" t="s">
        <v>46</v>
      </c>
      <c r="E147" s="4">
        <v>111606</v>
      </c>
      <c r="F147" s="4">
        <v>111606</v>
      </c>
      <c r="H147" s="32">
        <f t="shared" si="5"/>
        <v>0</v>
      </c>
      <c r="I147" s="34">
        <v>50183</v>
      </c>
      <c r="L147">
        <v>50182</v>
      </c>
    </row>
    <row r="148" spans="1:12" ht="16.5" hidden="1" x14ac:dyDescent="0.25">
      <c r="A148" s="3" t="str">
        <f t="shared" si="2"/>
        <v>GreenMNH250</v>
      </c>
      <c r="B148" s="3" t="s">
        <v>568</v>
      </c>
      <c r="C148" s="3" t="s">
        <v>41</v>
      </c>
      <c r="D148" s="3" t="s">
        <v>42</v>
      </c>
      <c r="E148" s="4">
        <v>46000</v>
      </c>
      <c r="F148" s="4">
        <v>46000</v>
      </c>
      <c r="H148" s="32">
        <f t="shared" si="5"/>
        <v>0</v>
      </c>
      <c r="I148" s="34">
        <v>111606</v>
      </c>
      <c r="L148">
        <v>111606</v>
      </c>
    </row>
    <row r="149" spans="1:12" ht="16.5" hidden="1" x14ac:dyDescent="0.25">
      <c r="A149" s="3" t="str">
        <f t="shared" si="2"/>
        <v>GreenTH200</v>
      </c>
      <c r="B149" s="3" t="s">
        <v>568</v>
      </c>
      <c r="C149" s="3" t="s">
        <v>25</v>
      </c>
      <c r="D149" s="3" t="s">
        <v>26</v>
      </c>
      <c r="E149" s="4">
        <v>55595</v>
      </c>
      <c r="F149" s="4">
        <v>55595</v>
      </c>
      <c r="H149" s="32">
        <f t="shared" si="5"/>
        <v>0</v>
      </c>
      <c r="I149" s="34">
        <v>46000</v>
      </c>
      <c r="L149">
        <v>46000</v>
      </c>
    </row>
    <row r="150" spans="1:12" ht="16.5" hidden="1" x14ac:dyDescent="0.25">
      <c r="A150" s="3" t="str">
        <f t="shared" si="2"/>
        <v/>
      </c>
      <c r="B150" s="3"/>
      <c r="C150" s="3"/>
      <c r="D150" s="3"/>
      <c r="E150" s="4"/>
      <c r="F150" s="4"/>
      <c r="H150" s="32">
        <f t="shared" si="5"/>
        <v>0</v>
      </c>
      <c r="I150" s="34">
        <v>55595</v>
      </c>
      <c r="L150">
        <v>55595</v>
      </c>
    </row>
    <row r="151" spans="1:12" ht="16.5" hidden="1" x14ac:dyDescent="0.25">
      <c r="A151" s="3" t="str">
        <f t="shared" si="2"/>
        <v>GS25CGM100</v>
      </c>
      <c r="B151" s="3" t="s">
        <v>570</v>
      </c>
      <c r="C151" s="3" t="s">
        <v>546</v>
      </c>
      <c r="D151" s="3" t="s">
        <v>547</v>
      </c>
      <c r="E151" s="4">
        <v>24549</v>
      </c>
      <c r="F151" s="4">
        <v>24549</v>
      </c>
      <c r="H151" s="32">
        <f t="shared" si="5"/>
        <v>0</v>
      </c>
      <c r="I151" s="34" t="e">
        <v>#VALUE!</v>
      </c>
      <c r="L151" t="e">
        <v>#VALUE!</v>
      </c>
    </row>
    <row r="152" spans="1:12" ht="16.5" hidden="1" x14ac:dyDescent="0.25">
      <c r="A152" s="3" t="str">
        <f t="shared" si="2"/>
        <v>GS25CGM300</v>
      </c>
      <c r="B152" s="3" t="s">
        <v>570</v>
      </c>
      <c r="C152" s="3" t="s">
        <v>17</v>
      </c>
      <c r="D152" s="3" t="s">
        <v>18</v>
      </c>
      <c r="E152" s="4">
        <v>73431</v>
      </c>
      <c r="F152" s="4">
        <v>73431</v>
      </c>
      <c r="H152" s="32">
        <f t="shared" si="5"/>
        <v>0</v>
      </c>
      <c r="I152" s="34">
        <v>24549</v>
      </c>
      <c r="L152">
        <v>24549</v>
      </c>
    </row>
    <row r="153" spans="1:12" ht="16.5" hidden="1" x14ac:dyDescent="0.25">
      <c r="A153" s="3" t="str">
        <f t="shared" si="2"/>
        <v>GS25GHK300</v>
      </c>
      <c r="B153" s="3" t="s">
        <v>570</v>
      </c>
      <c r="C153" s="3" t="s">
        <v>548</v>
      </c>
      <c r="D153" s="3" t="s">
        <v>549</v>
      </c>
      <c r="E153" s="4">
        <v>70000</v>
      </c>
      <c r="F153" s="4">
        <v>66500</v>
      </c>
      <c r="H153" s="32">
        <f t="shared" si="5"/>
        <v>-3500</v>
      </c>
      <c r="I153" s="34">
        <v>73431</v>
      </c>
      <c r="L153">
        <v>73431</v>
      </c>
    </row>
    <row r="154" spans="1:12" ht="16.5" hidden="1" x14ac:dyDescent="0.25">
      <c r="A154" s="3" t="str">
        <f t="shared" si="2"/>
        <v>GS25GSG45G</v>
      </c>
      <c r="B154" s="3" t="s">
        <v>570</v>
      </c>
      <c r="C154" s="3" t="s">
        <v>676</v>
      </c>
      <c r="D154" s="3" t="s">
        <v>677</v>
      </c>
      <c r="E154" s="4">
        <v>9200</v>
      </c>
      <c r="F154" s="4">
        <v>9200</v>
      </c>
      <c r="H154" s="32">
        <f t="shared" si="5"/>
        <v>0</v>
      </c>
      <c r="I154" s="34">
        <v>70000</v>
      </c>
      <c r="L154">
        <v>66500</v>
      </c>
    </row>
    <row r="155" spans="1:12" ht="16.5" hidden="1" x14ac:dyDescent="0.25">
      <c r="A155" s="3" t="str">
        <f t="shared" si="2"/>
        <v>GS25GTLX250G</v>
      </c>
      <c r="B155" s="3" t="s">
        <v>570</v>
      </c>
      <c r="C155" s="3" t="s">
        <v>22</v>
      </c>
      <c r="D155" s="3" t="s">
        <v>23</v>
      </c>
      <c r="E155" s="4">
        <v>50182</v>
      </c>
      <c r="F155" s="4">
        <v>50182</v>
      </c>
      <c r="H155" s="32">
        <f t="shared" si="5"/>
        <v>0</v>
      </c>
      <c r="I155" s="34">
        <v>9200</v>
      </c>
      <c r="L155">
        <v>9200</v>
      </c>
    </row>
    <row r="156" spans="1:12" ht="16.5" hidden="1" x14ac:dyDescent="0.25">
      <c r="A156" s="3" t="str">
        <f t="shared" si="2"/>
        <v>GS25THST150</v>
      </c>
      <c r="B156" s="3" t="s">
        <v>570</v>
      </c>
      <c r="C156" s="3" t="s">
        <v>560</v>
      </c>
      <c r="D156" s="3" t="s">
        <v>561</v>
      </c>
      <c r="E156" s="4">
        <v>21667</v>
      </c>
      <c r="F156" s="4">
        <v>21667</v>
      </c>
      <c r="H156" s="32">
        <f t="shared" si="5"/>
        <v>0</v>
      </c>
      <c r="I156" s="34">
        <v>50183</v>
      </c>
      <c r="L156">
        <v>50183</v>
      </c>
    </row>
    <row r="157" spans="1:12" ht="16.5" hidden="1" x14ac:dyDescent="0.25">
      <c r="A157" s="3" t="str">
        <f t="shared" si="2"/>
        <v/>
      </c>
      <c r="B157" s="3"/>
      <c r="C157" s="3"/>
      <c r="D157" s="3"/>
      <c r="E157" s="4"/>
      <c r="F157" s="4"/>
      <c r="H157" s="32">
        <f t="shared" si="5"/>
        <v>0</v>
      </c>
      <c r="I157" s="34">
        <v>21667</v>
      </c>
      <c r="L157">
        <v>21667</v>
      </c>
    </row>
    <row r="158" spans="1:12" ht="16.5" hidden="1" x14ac:dyDescent="0.25">
      <c r="A158" s="3" t="str">
        <f t="shared" si="2"/>
        <v>GTGLCC300</v>
      </c>
      <c r="B158" s="3" t="s">
        <v>571</v>
      </c>
      <c r="C158" s="3" t="s">
        <v>29</v>
      </c>
      <c r="D158" s="3" t="s">
        <v>30</v>
      </c>
      <c r="E158" s="4">
        <v>74250</v>
      </c>
      <c r="F158" s="4">
        <v>71280</v>
      </c>
      <c r="H158" s="32">
        <f t="shared" si="5"/>
        <v>-2970</v>
      </c>
      <c r="I158" s="34" t="e">
        <v>#VALUE!</v>
      </c>
      <c r="L158" t="e">
        <v>#VALUE!</v>
      </c>
    </row>
    <row r="159" spans="1:12" ht="16.5" hidden="1" x14ac:dyDescent="0.25">
      <c r="A159" s="3" t="str">
        <f t="shared" si="2"/>
        <v>GTGLCGM300</v>
      </c>
      <c r="B159" s="3" t="s">
        <v>571</v>
      </c>
      <c r="C159" s="3" t="s">
        <v>17</v>
      </c>
      <c r="D159" s="3" t="s">
        <v>18</v>
      </c>
      <c r="E159" s="4">
        <v>73431</v>
      </c>
      <c r="F159" s="4">
        <v>70494</v>
      </c>
      <c r="H159" s="32">
        <f t="shared" si="5"/>
        <v>-2937</v>
      </c>
      <c r="I159" s="34">
        <v>74250</v>
      </c>
      <c r="L159">
        <v>71280</v>
      </c>
    </row>
    <row r="160" spans="1:12" ht="16.5" hidden="1" x14ac:dyDescent="0.25">
      <c r="A160" s="3" t="str">
        <f t="shared" si="2"/>
        <v>GTGLGM500</v>
      </c>
      <c r="B160" s="3" t="s">
        <v>571</v>
      </c>
      <c r="C160" s="3" t="s">
        <v>20</v>
      </c>
      <c r="D160" s="3" t="s">
        <v>21</v>
      </c>
      <c r="E160" s="4">
        <v>111058</v>
      </c>
      <c r="F160" s="4">
        <v>106616</v>
      </c>
      <c r="H160" s="32">
        <f t="shared" si="5"/>
        <v>-4442</v>
      </c>
      <c r="I160" s="34">
        <v>73431</v>
      </c>
      <c r="L160">
        <v>70494</v>
      </c>
    </row>
    <row r="161" spans="1:12" ht="16.5" hidden="1" x14ac:dyDescent="0.25">
      <c r="A161" s="3" t="str">
        <f t="shared" si="2"/>
        <v>GTGLGTLX250G</v>
      </c>
      <c r="B161" s="3" t="s">
        <v>571</v>
      </c>
      <c r="C161" s="3" t="s">
        <v>22</v>
      </c>
      <c r="D161" s="3" t="s">
        <v>23</v>
      </c>
      <c r="E161" s="4">
        <v>50182</v>
      </c>
      <c r="F161" s="4">
        <v>48175</v>
      </c>
      <c r="H161" s="32">
        <f t="shared" si="5"/>
        <v>-2007</v>
      </c>
      <c r="I161" s="34">
        <v>111058</v>
      </c>
      <c r="L161">
        <v>106616</v>
      </c>
    </row>
    <row r="162" spans="1:12" ht="16.5" hidden="1" x14ac:dyDescent="0.25">
      <c r="A162" s="3" t="str">
        <f t="shared" si="2"/>
        <v>GTGLMNH250</v>
      </c>
      <c r="B162" s="3" t="s">
        <v>571</v>
      </c>
      <c r="C162" s="3" t="s">
        <v>41</v>
      </c>
      <c r="D162" s="3" t="s">
        <v>42</v>
      </c>
      <c r="E162" s="4">
        <v>46000</v>
      </c>
      <c r="F162" s="4">
        <v>44160</v>
      </c>
      <c r="H162" s="32">
        <f t="shared" si="5"/>
        <v>-1840</v>
      </c>
      <c r="I162" s="34">
        <v>50183</v>
      </c>
      <c r="L162">
        <v>48175</v>
      </c>
    </row>
    <row r="163" spans="1:12" ht="16.5" hidden="1" x14ac:dyDescent="0.25">
      <c r="A163" s="3" t="str">
        <f t="shared" si="2"/>
        <v>GTGLTH200</v>
      </c>
      <c r="B163" s="3" t="s">
        <v>571</v>
      </c>
      <c r="C163" s="3" t="s">
        <v>25</v>
      </c>
      <c r="D163" s="3" t="s">
        <v>26</v>
      </c>
      <c r="E163" s="4">
        <v>55595</v>
      </c>
      <c r="F163" s="4">
        <v>53372</v>
      </c>
      <c r="H163" s="32">
        <f t="shared" si="5"/>
        <v>-2223</v>
      </c>
      <c r="I163" s="34">
        <v>46000</v>
      </c>
      <c r="L163">
        <v>44160</v>
      </c>
    </row>
    <row r="164" spans="1:12" ht="16.5" hidden="1" x14ac:dyDescent="0.25">
      <c r="A164" s="3" t="str">
        <f t="shared" si="2"/>
        <v/>
      </c>
      <c r="B164" s="3"/>
      <c r="C164" s="3"/>
      <c r="D164" s="3"/>
      <c r="E164" s="4"/>
      <c r="F164" s="4"/>
      <c r="H164" s="32">
        <f t="shared" si="5"/>
        <v>0</v>
      </c>
      <c r="I164" s="34">
        <v>55595</v>
      </c>
      <c r="L164">
        <v>53372</v>
      </c>
    </row>
    <row r="165" spans="1:12" ht="16.5" hidden="1" x14ac:dyDescent="0.25">
      <c r="A165" s="3" t="str">
        <f t="shared" si="2"/>
        <v>HTLCC300</v>
      </c>
      <c r="B165" s="3" t="s">
        <v>573</v>
      </c>
      <c r="C165" s="3" t="s">
        <v>29</v>
      </c>
      <c r="D165" s="3" t="s">
        <v>30</v>
      </c>
      <c r="E165" s="4">
        <v>74250</v>
      </c>
      <c r="F165" s="4">
        <v>72765</v>
      </c>
      <c r="H165" s="32">
        <f t="shared" si="5"/>
        <v>-1485</v>
      </c>
      <c r="I165" s="34" t="e">
        <v>#VALUE!</v>
      </c>
      <c r="L165" t="e">
        <v>#VALUE!</v>
      </c>
    </row>
    <row r="166" spans="1:12" ht="16.5" hidden="1" x14ac:dyDescent="0.25">
      <c r="A166" s="3" t="str">
        <f t="shared" si="2"/>
        <v>HTLCGM300</v>
      </c>
      <c r="B166" s="3" t="s">
        <v>573</v>
      </c>
      <c r="C166" s="3" t="s">
        <v>17</v>
      </c>
      <c r="D166" s="3" t="s">
        <v>18</v>
      </c>
      <c r="E166" s="4">
        <v>73431</v>
      </c>
      <c r="F166" s="4">
        <v>71962</v>
      </c>
      <c r="H166" s="32">
        <f t="shared" si="5"/>
        <v>-1469</v>
      </c>
      <c r="I166" s="34">
        <v>74250</v>
      </c>
      <c r="L166">
        <v>72765</v>
      </c>
    </row>
    <row r="167" spans="1:12" ht="16.5" hidden="1" x14ac:dyDescent="0.25">
      <c r="A167" s="3" t="str">
        <f t="shared" si="2"/>
        <v>HTLGM500</v>
      </c>
      <c r="B167" s="3" t="s">
        <v>573</v>
      </c>
      <c r="C167" s="3" t="s">
        <v>20</v>
      </c>
      <c r="D167" s="3" t="s">
        <v>21</v>
      </c>
      <c r="E167" s="4">
        <v>111058</v>
      </c>
      <c r="F167" s="4">
        <v>108837</v>
      </c>
      <c r="H167" s="32">
        <f t="shared" si="5"/>
        <v>-2221</v>
      </c>
      <c r="I167" s="34">
        <v>73431</v>
      </c>
      <c r="L167">
        <v>71962</v>
      </c>
    </row>
    <row r="168" spans="1:12" ht="16.5" hidden="1" x14ac:dyDescent="0.25">
      <c r="A168" s="3" t="str">
        <f t="shared" si="2"/>
        <v>HTLGTLX250G</v>
      </c>
      <c r="B168" s="3" t="s">
        <v>573</v>
      </c>
      <c r="C168" s="3" t="s">
        <v>22</v>
      </c>
      <c r="D168" s="3" t="s">
        <v>23</v>
      </c>
      <c r="E168" s="4">
        <v>50182</v>
      </c>
      <c r="F168" s="4">
        <v>49179</v>
      </c>
      <c r="H168" s="32">
        <f t="shared" si="5"/>
        <v>-1003</v>
      </c>
      <c r="I168" s="34">
        <v>111058</v>
      </c>
      <c r="L168">
        <v>108837</v>
      </c>
    </row>
    <row r="169" spans="1:12" ht="16.5" hidden="1" x14ac:dyDescent="0.25">
      <c r="A169" s="3" t="str">
        <f t="shared" si="2"/>
        <v>HTLMNH250</v>
      </c>
      <c r="B169" s="3" t="s">
        <v>573</v>
      </c>
      <c r="C169" s="3" t="s">
        <v>41</v>
      </c>
      <c r="D169" s="3" t="s">
        <v>42</v>
      </c>
      <c r="E169" s="4">
        <v>46000</v>
      </c>
      <c r="F169" s="4">
        <v>45080</v>
      </c>
      <c r="H169" s="32">
        <f t="shared" si="5"/>
        <v>-920</v>
      </c>
      <c r="I169" s="34">
        <v>50183</v>
      </c>
      <c r="L169">
        <v>49179</v>
      </c>
    </row>
    <row r="170" spans="1:12" ht="16.5" hidden="1" x14ac:dyDescent="0.25">
      <c r="A170" s="3" t="str">
        <f t="shared" si="2"/>
        <v/>
      </c>
      <c r="B170" s="3"/>
      <c r="C170" s="3"/>
      <c r="D170" s="3"/>
      <c r="E170" s="4"/>
      <c r="F170" s="4"/>
      <c r="H170" s="32">
        <f t="shared" si="5"/>
        <v>0</v>
      </c>
      <c r="I170" s="34">
        <v>46000</v>
      </c>
      <c r="L170">
        <v>45080</v>
      </c>
    </row>
    <row r="171" spans="1:12" ht="16.5" hidden="1" x14ac:dyDescent="0.25">
      <c r="A171" s="3" t="str">
        <f t="shared" si="2"/>
        <v>HUYHUNGCC300</v>
      </c>
      <c r="B171" s="3" t="s">
        <v>575</v>
      </c>
      <c r="C171" s="3" t="s">
        <v>29</v>
      </c>
      <c r="D171" s="3" t="s">
        <v>30</v>
      </c>
      <c r="E171" s="4">
        <v>74250</v>
      </c>
      <c r="F171" s="4">
        <v>66825</v>
      </c>
      <c r="H171" s="32">
        <f t="shared" si="5"/>
        <v>-7425</v>
      </c>
      <c r="I171" s="34" t="e">
        <v>#VALUE!</v>
      </c>
      <c r="L171" t="e">
        <v>#VALUE!</v>
      </c>
    </row>
    <row r="172" spans="1:12" ht="16.5" hidden="1" x14ac:dyDescent="0.25">
      <c r="A172" s="3" t="str">
        <f t="shared" si="2"/>
        <v>HUYHUNGCGM100</v>
      </c>
      <c r="B172" s="3" t="s">
        <v>575</v>
      </c>
      <c r="C172" s="3" t="s">
        <v>546</v>
      </c>
      <c r="D172" s="3" t="s">
        <v>547</v>
      </c>
      <c r="E172" s="4">
        <v>24549</v>
      </c>
      <c r="F172" s="4">
        <v>22094</v>
      </c>
      <c r="H172" s="32">
        <f t="shared" si="5"/>
        <v>-2455</v>
      </c>
      <c r="I172" s="34">
        <v>74250</v>
      </c>
      <c r="L172">
        <v>66825</v>
      </c>
    </row>
    <row r="173" spans="1:12" ht="16.5" hidden="1" x14ac:dyDescent="0.25">
      <c r="A173" s="3" t="str">
        <f t="shared" si="2"/>
        <v>HUYHUNGCGM300</v>
      </c>
      <c r="B173" s="3" t="s">
        <v>575</v>
      </c>
      <c r="C173" s="3" t="s">
        <v>17</v>
      </c>
      <c r="D173" s="3" t="s">
        <v>18</v>
      </c>
      <c r="E173" s="4">
        <v>73431</v>
      </c>
      <c r="F173" s="4">
        <v>66088</v>
      </c>
      <c r="H173" s="32">
        <f t="shared" si="5"/>
        <v>-7343</v>
      </c>
      <c r="I173" s="34">
        <v>24549</v>
      </c>
      <c r="L173">
        <v>22094</v>
      </c>
    </row>
    <row r="174" spans="1:12" ht="16.5" hidden="1" x14ac:dyDescent="0.25">
      <c r="A174" s="3" t="str">
        <f t="shared" si="2"/>
        <v>HUYHUNGCGM500</v>
      </c>
      <c r="B174" s="3" t="s">
        <v>575</v>
      </c>
      <c r="C174" s="3" t="s">
        <v>537</v>
      </c>
      <c r="D174" s="3" t="s">
        <v>538</v>
      </c>
      <c r="E174" s="4">
        <v>119066</v>
      </c>
      <c r="F174" s="4">
        <v>107159</v>
      </c>
      <c r="H174" s="32">
        <f t="shared" si="5"/>
        <v>-11907</v>
      </c>
      <c r="I174" s="34">
        <v>73431</v>
      </c>
      <c r="L174">
        <v>66088</v>
      </c>
    </row>
    <row r="175" spans="1:12" ht="16.5" hidden="1" x14ac:dyDescent="0.25">
      <c r="A175" s="3" t="str">
        <f t="shared" si="2"/>
        <v>HUYHUNGCN300</v>
      </c>
      <c r="B175" s="3" t="s">
        <v>575</v>
      </c>
      <c r="C175" s="3" t="s">
        <v>31</v>
      </c>
      <c r="D175" s="3" t="s">
        <v>32</v>
      </c>
      <c r="E175" s="4">
        <v>70950</v>
      </c>
      <c r="F175" s="4">
        <v>63855</v>
      </c>
      <c r="H175" s="32">
        <f t="shared" si="5"/>
        <v>-7095</v>
      </c>
      <c r="I175" s="34">
        <v>119066</v>
      </c>
      <c r="L175">
        <v>107159</v>
      </c>
    </row>
    <row r="176" spans="1:12" ht="16.5" hidden="1" x14ac:dyDescent="0.25">
      <c r="A176" s="3" t="str">
        <f t="shared" si="2"/>
        <v>HUYHUNGGHK300</v>
      </c>
      <c r="B176" s="3" t="s">
        <v>575</v>
      </c>
      <c r="C176" s="3" t="s">
        <v>548</v>
      </c>
      <c r="D176" s="3" t="s">
        <v>549</v>
      </c>
      <c r="E176" s="4">
        <v>70000</v>
      </c>
      <c r="F176" s="4">
        <v>63000</v>
      </c>
      <c r="H176" s="32">
        <f t="shared" si="5"/>
        <v>-7000</v>
      </c>
      <c r="I176" s="34">
        <v>70950</v>
      </c>
      <c r="L176">
        <v>63855</v>
      </c>
    </row>
    <row r="177" spans="1:12" ht="16.5" hidden="1" x14ac:dyDescent="0.25">
      <c r="A177" s="3" t="str">
        <f t="shared" si="2"/>
        <v>HUYHUNGGM500</v>
      </c>
      <c r="B177" s="3" t="s">
        <v>575</v>
      </c>
      <c r="C177" s="3" t="s">
        <v>20</v>
      </c>
      <c r="D177" s="3" t="s">
        <v>21</v>
      </c>
      <c r="E177" s="4">
        <v>111058</v>
      </c>
      <c r="F177" s="4">
        <v>99952</v>
      </c>
      <c r="H177" s="32">
        <f t="shared" si="5"/>
        <v>-11106</v>
      </c>
      <c r="I177" s="34">
        <v>70000</v>
      </c>
      <c r="L177">
        <v>63000</v>
      </c>
    </row>
    <row r="178" spans="1:12" ht="16.5" hidden="1" x14ac:dyDescent="0.25">
      <c r="A178" s="3" t="str">
        <f t="shared" si="2"/>
        <v>HUYHUNGGSG250</v>
      </c>
      <c r="B178" s="3" t="s">
        <v>575</v>
      </c>
      <c r="C178" s="3" t="s">
        <v>39</v>
      </c>
      <c r="D178" s="3" t="s">
        <v>40</v>
      </c>
      <c r="E178" s="4">
        <v>50400</v>
      </c>
      <c r="F178" s="4">
        <v>45360</v>
      </c>
      <c r="H178" s="32">
        <f t="shared" si="5"/>
        <v>-5040</v>
      </c>
      <c r="I178" s="34">
        <v>111058</v>
      </c>
      <c r="L178">
        <v>99952</v>
      </c>
    </row>
    <row r="179" spans="1:12" ht="16.5" hidden="1" x14ac:dyDescent="0.25">
      <c r="A179" s="3" t="str">
        <f t="shared" si="2"/>
        <v>HUYHUNGGTLX250G</v>
      </c>
      <c r="B179" s="3" t="s">
        <v>575</v>
      </c>
      <c r="C179" s="3" t="s">
        <v>22</v>
      </c>
      <c r="D179" s="3" t="s">
        <v>23</v>
      </c>
      <c r="E179" s="4">
        <v>50182</v>
      </c>
      <c r="F179" s="4">
        <v>45165</v>
      </c>
      <c r="H179" s="32">
        <f t="shared" si="5"/>
        <v>-5017</v>
      </c>
      <c r="I179" s="34">
        <v>50400</v>
      </c>
      <c r="L179">
        <v>45360</v>
      </c>
    </row>
    <row r="180" spans="1:12" ht="16.5" hidden="1" x14ac:dyDescent="0.25">
      <c r="A180" s="3" t="str">
        <f t="shared" si="2"/>
        <v>HUYHUNGGXD500</v>
      </c>
      <c r="B180" s="3" t="s">
        <v>575</v>
      </c>
      <c r="C180" s="3" t="s">
        <v>45</v>
      </c>
      <c r="D180" s="3" t="s">
        <v>46</v>
      </c>
      <c r="E180" s="4">
        <v>111606</v>
      </c>
      <c r="F180" s="4">
        <v>100445</v>
      </c>
      <c r="H180" s="32">
        <f t="shared" si="5"/>
        <v>-11161</v>
      </c>
      <c r="I180" s="34">
        <v>50183</v>
      </c>
      <c r="L180">
        <v>45165</v>
      </c>
    </row>
    <row r="181" spans="1:12" ht="16.5" hidden="1" x14ac:dyDescent="0.25">
      <c r="A181" s="3" t="str">
        <f t="shared" si="2"/>
        <v>HUYHUNGTH200</v>
      </c>
      <c r="B181" s="3" t="s">
        <v>575</v>
      </c>
      <c r="C181" s="3" t="s">
        <v>25</v>
      </c>
      <c r="D181" s="3" t="s">
        <v>26</v>
      </c>
      <c r="E181" s="4">
        <v>55595</v>
      </c>
      <c r="F181" s="4">
        <v>50036</v>
      </c>
      <c r="H181" s="32">
        <f t="shared" si="5"/>
        <v>-5559</v>
      </c>
      <c r="I181" s="34">
        <v>111606</v>
      </c>
      <c r="L181">
        <v>100445</v>
      </c>
    </row>
    <row r="182" spans="1:12" ht="16.5" hidden="1" x14ac:dyDescent="0.25">
      <c r="A182" s="3" t="str">
        <f t="shared" si="2"/>
        <v/>
      </c>
      <c r="B182" s="3"/>
      <c r="C182" s="3"/>
      <c r="D182" s="3"/>
      <c r="E182" s="4"/>
      <c r="F182" s="4"/>
      <c r="H182" s="32">
        <f t="shared" si="5"/>
        <v>0</v>
      </c>
      <c r="I182" s="34">
        <v>55595</v>
      </c>
      <c r="L182">
        <v>50036</v>
      </c>
    </row>
    <row r="183" spans="1:12" ht="16.5" hidden="1" x14ac:dyDescent="0.25">
      <c r="A183" s="3" t="str">
        <f t="shared" si="2"/>
        <v>INTIMEXDANANGCGM300</v>
      </c>
      <c r="B183" s="3" t="s">
        <v>7146</v>
      </c>
      <c r="C183" s="3" t="s">
        <v>17</v>
      </c>
      <c r="D183" s="3" t="s">
        <v>18</v>
      </c>
      <c r="E183" s="4">
        <v>73431</v>
      </c>
      <c r="F183" s="4">
        <v>73431</v>
      </c>
      <c r="H183" s="32">
        <f t="shared" si="5"/>
        <v>0</v>
      </c>
      <c r="I183" s="34" t="e">
        <v>#VALUE!</v>
      </c>
      <c r="L183" t="e">
        <v>#VALUE!</v>
      </c>
    </row>
    <row r="184" spans="1:12" ht="16.5" hidden="1" x14ac:dyDescent="0.25">
      <c r="A184" s="3" t="str">
        <f t="shared" si="2"/>
        <v>INTIMEXDANANGGM500</v>
      </c>
      <c r="B184" s="3" t="s">
        <v>7146</v>
      </c>
      <c r="C184" s="3" t="s">
        <v>20</v>
      </c>
      <c r="D184" s="3" t="s">
        <v>21</v>
      </c>
      <c r="E184" s="4">
        <v>111058</v>
      </c>
      <c r="F184" s="4">
        <v>111058</v>
      </c>
      <c r="H184" s="32">
        <f t="shared" si="5"/>
        <v>0</v>
      </c>
      <c r="I184" s="34">
        <v>73431</v>
      </c>
      <c r="L184">
        <v>73431</v>
      </c>
    </row>
    <row r="185" spans="1:12" ht="16.5" hidden="1" x14ac:dyDescent="0.25">
      <c r="A185" s="3" t="str">
        <f t="shared" si="2"/>
        <v>INTIMEXDANANGTH200</v>
      </c>
      <c r="B185" s="3" t="s">
        <v>7146</v>
      </c>
      <c r="C185" s="3" t="s">
        <v>25</v>
      </c>
      <c r="D185" s="3" t="s">
        <v>26</v>
      </c>
      <c r="E185" s="4">
        <v>55595</v>
      </c>
      <c r="F185" s="4">
        <v>55595</v>
      </c>
      <c r="H185" s="32">
        <f t="shared" si="5"/>
        <v>0</v>
      </c>
      <c r="I185" s="34">
        <v>111058</v>
      </c>
      <c r="L185">
        <v>111058</v>
      </c>
    </row>
    <row r="186" spans="1:12" ht="16.5" hidden="1" x14ac:dyDescent="0.25">
      <c r="A186" s="3" t="str">
        <f t="shared" si="2"/>
        <v/>
      </c>
      <c r="B186" s="3"/>
      <c r="C186" s="3"/>
      <c r="D186" s="3"/>
      <c r="E186" s="4"/>
      <c r="F186" s="4"/>
      <c r="H186" s="32">
        <f t="shared" si="5"/>
        <v>0</v>
      </c>
      <c r="I186" s="34">
        <v>55595</v>
      </c>
      <c r="L186">
        <v>55595</v>
      </c>
    </row>
    <row r="187" spans="1:12" ht="16.5" hidden="1" x14ac:dyDescent="0.25">
      <c r="A187" s="3" t="str">
        <f t="shared" si="2"/>
        <v>JMARTCGM300</v>
      </c>
      <c r="B187" s="3" t="s">
        <v>7147</v>
      </c>
      <c r="C187" s="3" t="s">
        <v>17</v>
      </c>
      <c r="D187" s="3" t="s">
        <v>18</v>
      </c>
      <c r="E187" s="4">
        <v>73431</v>
      </c>
      <c r="F187" s="4">
        <v>68291</v>
      </c>
      <c r="H187" s="32">
        <f t="shared" si="5"/>
        <v>-5140</v>
      </c>
      <c r="I187" s="34" t="e">
        <v>#VALUE!</v>
      </c>
      <c r="L187" t="e">
        <v>#VALUE!</v>
      </c>
    </row>
    <row r="188" spans="1:12" ht="16.5" hidden="1" x14ac:dyDescent="0.25">
      <c r="A188" s="3" t="str">
        <f t="shared" si="2"/>
        <v>JMARTCGM500</v>
      </c>
      <c r="B188" s="3" t="s">
        <v>7147</v>
      </c>
      <c r="C188" s="3" t="s">
        <v>537</v>
      </c>
      <c r="D188" s="3" t="s">
        <v>538</v>
      </c>
      <c r="E188" s="4">
        <v>119066</v>
      </c>
      <c r="F188" s="4">
        <v>110731</v>
      </c>
      <c r="H188" s="32">
        <f t="shared" si="5"/>
        <v>-8335</v>
      </c>
      <c r="I188" s="34">
        <v>73431</v>
      </c>
      <c r="L188">
        <v>68291</v>
      </c>
    </row>
    <row r="189" spans="1:12" ht="16.5" hidden="1" x14ac:dyDescent="0.25">
      <c r="A189" s="3" t="str">
        <f t="shared" si="2"/>
        <v>JMARTGHK300</v>
      </c>
      <c r="B189" s="3" t="s">
        <v>7147</v>
      </c>
      <c r="C189" s="3" t="s">
        <v>548</v>
      </c>
      <c r="D189" s="3" t="s">
        <v>549</v>
      </c>
      <c r="E189" s="4">
        <v>70000</v>
      </c>
      <c r="F189" s="4">
        <v>65100</v>
      </c>
      <c r="H189" s="32">
        <f t="shared" si="5"/>
        <v>-4900</v>
      </c>
      <c r="I189" s="34">
        <v>119066</v>
      </c>
      <c r="L189">
        <v>110731</v>
      </c>
    </row>
    <row r="190" spans="1:12" ht="16.5" hidden="1" x14ac:dyDescent="0.25">
      <c r="A190" s="3" t="str">
        <f t="shared" si="2"/>
        <v>JMARTGM500</v>
      </c>
      <c r="B190" s="3" t="s">
        <v>7147</v>
      </c>
      <c r="C190" s="3" t="s">
        <v>20</v>
      </c>
      <c r="D190" s="3" t="s">
        <v>21</v>
      </c>
      <c r="E190" s="4">
        <v>111058</v>
      </c>
      <c r="F190" s="4">
        <v>103284</v>
      </c>
      <c r="H190" s="32">
        <f t="shared" si="5"/>
        <v>-7774</v>
      </c>
      <c r="I190" s="34">
        <v>70000</v>
      </c>
      <c r="L190">
        <v>65100</v>
      </c>
    </row>
    <row r="191" spans="1:12" ht="16.5" hidden="1" x14ac:dyDescent="0.25">
      <c r="A191" s="3" t="str">
        <f t="shared" si="2"/>
        <v>JMARTTH200</v>
      </c>
      <c r="B191" s="3" t="s">
        <v>7147</v>
      </c>
      <c r="C191" s="3" t="s">
        <v>25</v>
      </c>
      <c r="D191" s="3" t="s">
        <v>26</v>
      </c>
      <c r="E191" s="4">
        <v>55595</v>
      </c>
      <c r="F191" s="4">
        <v>51703</v>
      </c>
      <c r="H191" s="32">
        <f t="shared" si="5"/>
        <v>-3892</v>
      </c>
      <c r="I191" s="34">
        <v>111058</v>
      </c>
      <c r="L191">
        <v>103284</v>
      </c>
    </row>
    <row r="192" spans="1:12" ht="16.5" hidden="1" x14ac:dyDescent="0.25">
      <c r="A192" s="3" t="str">
        <f t="shared" si="2"/>
        <v/>
      </c>
      <c r="B192" s="3"/>
      <c r="C192" s="3"/>
      <c r="D192" s="3"/>
      <c r="E192" s="4"/>
      <c r="F192" s="4"/>
      <c r="H192" s="32">
        <f t="shared" si="5"/>
        <v>0</v>
      </c>
      <c r="I192" s="34">
        <v>55595</v>
      </c>
      <c r="L192">
        <v>51703</v>
      </c>
    </row>
    <row r="193" spans="1:12" ht="16.5" hidden="1" x14ac:dyDescent="0.25">
      <c r="A193" s="3" t="str">
        <f t="shared" si="2"/>
        <v>KACC300</v>
      </c>
      <c r="B193" s="3" t="s">
        <v>7148</v>
      </c>
      <c r="C193" s="3" t="s">
        <v>29</v>
      </c>
      <c r="D193" s="3" t="s">
        <v>30</v>
      </c>
      <c r="E193" s="4">
        <v>74250</v>
      </c>
      <c r="F193" s="4">
        <v>74250</v>
      </c>
      <c r="H193" s="32">
        <f t="shared" si="5"/>
        <v>0</v>
      </c>
      <c r="I193" s="34" t="e">
        <v>#VALUE!</v>
      </c>
      <c r="L193" t="e">
        <v>#VALUE!</v>
      </c>
    </row>
    <row r="194" spans="1:12" ht="16.5" hidden="1" x14ac:dyDescent="0.25">
      <c r="A194" s="3" t="str">
        <f t="shared" si="2"/>
        <v>KACGM300</v>
      </c>
      <c r="B194" s="3" t="s">
        <v>7148</v>
      </c>
      <c r="C194" s="3" t="s">
        <v>17</v>
      </c>
      <c r="D194" s="3" t="s">
        <v>18</v>
      </c>
      <c r="E194" s="4">
        <v>73431</v>
      </c>
      <c r="F194" s="4">
        <v>73431</v>
      </c>
      <c r="H194" s="32">
        <f t="shared" si="5"/>
        <v>0</v>
      </c>
      <c r="I194" s="34">
        <v>74250</v>
      </c>
      <c r="L194">
        <v>74250</v>
      </c>
    </row>
    <row r="195" spans="1:12" ht="16.5" hidden="1" x14ac:dyDescent="0.25">
      <c r="A195" s="3" t="str">
        <f t="shared" si="2"/>
        <v>KACGM500</v>
      </c>
      <c r="B195" s="3" t="s">
        <v>7148</v>
      </c>
      <c r="C195" s="3" t="s">
        <v>537</v>
      </c>
      <c r="D195" s="3" t="s">
        <v>538</v>
      </c>
      <c r="E195" s="4">
        <v>119066</v>
      </c>
      <c r="F195" s="4">
        <v>119066</v>
      </c>
      <c r="H195" s="32">
        <f t="shared" si="5"/>
        <v>0</v>
      </c>
      <c r="I195" s="34">
        <v>73431</v>
      </c>
      <c r="L195">
        <v>73431</v>
      </c>
    </row>
    <row r="196" spans="1:12" ht="16.5" hidden="1" x14ac:dyDescent="0.25">
      <c r="A196" s="3" t="str">
        <f t="shared" si="2"/>
        <v>KACN300</v>
      </c>
      <c r="B196" s="3" t="s">
        <v>7148</v>
      </c>
      <c r="C196" s="3" t="s">
        <v>31</v>
      </c>
      <c r="D196" s="3" t="s">
        <v>32</v>
      </c>
      <c r="E196" s="4">
        <v>70950</v>
      </c>
      <c r="F196" s="4">
        <v>70950</v>
      </c>
      <c r="H196" s="32">
        <f t="shared" si="5"/>
        <v>0</v>
      </c>
      <c r="I196" s="34">
        <v>119066</v>
      </c>
      <c r="L196">
        <v>119066</v>
      </c>
    </row>
    <row r="197" spans="1:12" ht="16.5" hidden="1" x14ac:dyDescent="0.25">
      <c r="A197" s="3" t="str">
        <f t="shared" si="2"/>
        <v>KAGL250</v>
      </c>
      <c r="B197" s="3" t="s">
        <v>7148</v>
      </c>
      <c r="C197" s="3" t="s">
        <v>37</v>
      </c>
      <c r="D197" s="3" t="s">
        <v>38</v>
      </c>
      <c r="E197" s="4">
        <v>59400</v>
      </c>
      <c r="F197" s="4">
        <v>49500</v>
      </c>
      <c r="H197" s="32">
        <f t="shared" si="5"/>
        <v>-9900</v>
      </c>
      <c r="I197" s="34">
        <v>70950</v>
      </c>
      <c r="L197">
        <v>70950</v>
      </c>
    </row>
    <row r="198" spans="1:12" ht="16.5" hidden="1" x14ac:dyDescent="0.25">
      <c r="A198" s="3" t="str">
        <f t="shared" si="2"/>
        <v>KAGM500</v>
      </c>
      <c r="B198" s="3" t="s">
        <v>7148</v>
      </c>
      <c r="C198" s="3" t="s">
        <v>20</v>
      </c>
      <c r="D198" s="3" t="s">
        <v>21</v>
      </c>
      <c r="E198" s="4">
        <v>111058</v>
      </c>
      <c r="F198" s="4">
        <v>111058</v>
      </c>
      <c r="H198" s="32">
        <f t="shared" si="5"/>
        <v>0</v>
      </c>
      <c r="I198" s="34">
        <v>59400</v>
      </c>
      <c r="L198">
        <v>49500</v>
      </c>
    </row>
    <row r="199" spans="1:12" ht="16.5" hidden="1" x14ac:dyDescent="0.25">
      <c r="A199" s="3" t="str">
        <f t="shared" si="2"/>
        <v>KAGSG250</v>
      </c>
      <c r="B199" s="3" t="s">
        <v>7148</v>
      </c>
      <c r="C199" s="3" t="s">
        <v>39</v>
      </c>
      <c r="D199" s="3" t="s">
        <v>40</v>
      </c>
      <c r="E199" s="4">
        <v>61050</v>
      </c>
      <c r="F199" s="4">
        <v>50400</v>
      </c>
      <c r="H199" s="32">
        <f t="shared" ref="H199:H262" si="6">F199-E199</f>
        <v>-10650</v>
      </c>
      <c r="I199" s="34">
        <v>111058</v>
      </c>
      <c r="L199">
        <v>111058</v>
      </c>
    </row>
    <row r="200" spans="1:12" ht="16.5" hidden="1" x14ac:dyDescent="0.25">
      <c r="A200" s="3" t="str">
        <f t="shared" si="2"/>
        <v>KAGTLX250G</v>
      </c>
      <c r="B200" s="3" t="s">
        <v>7148</v>
      </c>
      <c r="C200" s="3" t="s">
        <v>22</v>
      </c>
      <c r="D200" s="3" t="s">
        <v>23</v>
      </c>
      <c r="E200" s="4">
        <v>50182</v>
      </c>
      <c r="F200" s="4">
        <v>50182</v>
      </c>
      <c r="H200" s="32">
        <f t="shared" si="6"/>
        <v>0</v>
      </c>
      <c r="I200" s="34">
        <v>61050</v>
      </c>
      <c r="L200">
        <v>50400</v>
      </c>
    </row>
    <row r="201" spans="1:12" ht="16.5" hidden="1" x14ac:dyDescent="0.25">
      <c r="A201" s="3" t="str">
        <f t="shared" si="2"/>
        <v>KAGXD500</v>
      </c>
      <c r="B201" s="3" t="s">
        <v>7148</v>
      </c>
      <c r="C201" s="3" t="s">
        <v>45</v>
      </c>
      <c r="D201" s="3" t="s">
        <v>46</v>
      </c>
      <c r="E201" s="4">
        <v>111606</v>
      </c>
      <c r="F201" s="4">
        <v>111606</v>
      </c>
      <c r="H201" s="32">
        <f t="shared" si="6"/>
        <v>0</v>
      </c>
      <c r="I201" s="34">
        <v>50183</v>
      </c>
      <c r="L201">
        <v>50183</v>
      </c>
    </row>
    <row r="202" spans="1:12" ht="16.5" hidden="1" x14ac:dyDescent="0.25">
      <c r="A202" s="3" t="str">
        <f t="shared" si="2"/>
        <v>KAMNH250</v>
      </c>
      <c r="B202" s="3" t="s">
        <v>7148</v>
      </c>
      <c r="C202" s="3" t="s">
        <v>41</v>
      </c>
      <c r="D202" s="3" t="s">
        <v>42</v>
      </c>
      <c r="E202" s="4">
        <v>46000</v>
      </c>
      <c r="F202" s="4">
        <v>46000</v>
      </c>
      <c r="H202" s="32">
        <f t="shared" si="6"/>
        <v>0</v>
      </c>
      <c r="I202" s="34">
        <v>111606</v>
      </c>
      <c r="L202">
        <v>111606</v>
      </c>
    </row>
    <row r="203" spans="1:12" ht="16.5" hidden="1" x14ac:dyDescent="0.25">
      <c r="A203" s="3" t="str">
        <f t="shared" si="2"/>
        <v>KATH200</v>
      </c>
      <c r="B203" s="3" t="s">
        <v>7148</v>
      </c>
      <c r="C203" s="3" t="s">
        <v>25</v>
      </c>
      <c r="D203" s="3" t="s">
        <v>26</v>
      </c>
      <c r="E203" s="4">
        <v>55595</v>
      </c>
      <c r="F203" s="4">
        <v>55595</v>
      </c>
      <c r="H203" s="32">
        <f t="shared" si="6"/>
        <v>0</v>
      </c>
      <c r="I203" s="34">
        <v>46000</v>
      </c>
      <c r="L203">
        <v>46000</v>
      </c>
    </row>
    <row r="204" spans="1:12" ht="16.5" hidden="1" x14ac:dyDescent="0.25">
      <c r="A204" s="3" t="str">
        <f t="shared" si="2"/>
        <v/>
      </c>
      <c r="B204" s="3"/>
      <c r="C204" s="3"/>
      <c r="D204" s="3"/>
      <c r="E204" s="4"/>
      <c r="F204" s="4"/>
      <c r="H204" s="32">
        <f t="shared" si="6"/>
        <v>0</v>
      </c>
      <c r="I204" s="34">
        <v>55595</v>
      </c>
      <c r="L204">
        <v>55595</v>
      </c>
    </row>
    <row r="205" spans="1:12" ht="16.5" hidden="1" x14ac:dyDescent="0.25">
      <c r="A205" s="3" t="str">
        <f t="shared" si="2"/>
        <v>KFCGM100</v>
      </c>
      <c r="B205" s="3" t="s">
        <v>7149</v>
      </c>
      <c r="C205" s="3" t="s">
        <v>546</v>
      </c>
      <c r="D205" s="3" t="s">
        <v>547</v>
      </c>
      <c r="E205" s="4">
        <v>24549</v>
      </c>
      <c r="F205" s="4">
        <v>22217</v>
      </c>
      <c r="H205" s="32">
        <f t="shared" si="6"/>
        <v>-2332</v>
      </c>
      <c r="I205" s="34" t="e">
        <v>#VALUE!</v>
      </c>
      <c r="L205" t="e">
        <v>#VALUE!</v>
      </c>
    </row>
    <row r="206" spans="1:12" ht="16.5" hidden="1" x14ac:dyDescent="0.25">
      <c r="A206" s="3" t="str">
        <f t="shared" si="2"/>
        <v>KFCGM300</v>
      </c>
      <c r="B206" s="3" t="s">
        <v>7149</v>
      </c>
      <c r="C206" s="3" t="s">
        <v>17</v>
      </c>
      <c r="D206" s="3" t="s">
        <v>18</v>
      </c>
      <c r="E206" s="4">
        <v>73431</v>
      </c>
      <c r="F206" s="4">
        <v>66455</v>
      </c>
      <c r="H206" s="32">
        <f t="shared" si="6"/>
        <v>-6976</v>
      </c>
      <c r="I206" s="34">
        <v>24549</v>
      </c>
      <c r="L206">
        <v>22217</v>
      </c>
    </row>
    <row r="207" spans="1:12" ht="16.5" hidden="1" x14ac:dyDescent="0.25">
      <c r="A207" s="3" t="str">
        <f t="shared" si="2"/>
        <v>KFCGM500</v>
      </c>
      <c r="B207" s="3" t="s">
        <v>7149</v>
      </c>
      <c r="C207" s="3" t="s">
        <v>537</v>
      </c>
      <c r="D207" s="3" t="s">
        <v>538</v>
      </c>
      <c r="E207" s="4">
        <v>119066</v>
      </c>
      <c r="F207" s="4">
        <v>107755</v>
      </c>
      <c r="H207" s="32">
        <f t="shared" si="6"/>
        <v>-11311</v>
      </c>
      <c r="I207" s="34">
        <v>73431</v>
      </c>
      <c r="L207">
        <v>66455</v>
      </c>
    </row>
    <row r="208" spans="1:12" ht="16.5" hidden="1" x14ac:dyDescent="0.25">
      <c r="A208" s="3" t="str">
        <f t="shared" si="2"/>
        <v>KFGM500</v>
      </c>
      <c r="B208" s="3" t="s">
        <v>7149</v>
      </c>
      <c r="C208" s="3" t="s">
        <v>20</v>
      </c>
      <c r="D208" s="3" t="s">
        <v>21</v>
      </c>
      <c r="E208" s="4">
        <v>111058</v>
      </c>
      <c r="F208" s="4">
        <v>102729</v>
      </c>
      <c r="H208" s="32">
        <f t="shared" si="6"/>
        <v>-8329</v>
      </c>
      <c r="I208" s="34">
        <v>119066</v>
      </c>
      <c r="L208">
        <v>107755</v>
      </c>
    </row>
    <row r="209" spans="1:12" ht="16.5" hidden="1" x14ac:dyDescent="0.25">
      <c r="A209" s="3" t="str">
        <f t="shared" si="2"/>
        <v>KFGTLX250G</v>
      </c>
      <c r="B209" s="3" t="s">
        <v>7149</v>
      </c>
      <c r="C209" s="3" t="s">
        <v>22</v>
      </c>
      <c r="D209" s="3" t="s">
        <v>23</v>
      </c>
      <c r="E209" s="4">
        <v>50182</v>
      </c>
      <c r="F209" s="4">
        <v>45416</v>
      </c>
      <c r="H209" s="32">
        <f t="shared" si="6"/>
        <v>-4766</v>
      </c>
      <c r="I209" s="34">
        <v>111058</v>
      </c>
      <c r="L209">
        <v>102729</v>
      </c>
    </row>
    <row r="210" spans="1:12" ht="16.5" hidden="1" x14ac:dyDescent="0.25">
      <c r="A210" s="3" t="str">
        <f t="shared" si="2"/>
        <v>KFGXD500</v>
      </c>
      <c r="B210" s="3" t="s">
        <v>7149</v>
      </c>
      <c r="C210" s="3" t="s">
        <v>45</v>
      </c>
      <c r="D210" s="3" t="s">
        <v>46</v>
      </c>
      <c r="E210" s="4">
        <v>111606</v>
      </c>
      <c r="F210" s="4">
        <v>101003</v>
      </c>
      <c r="H210" s="32">
        <f t="shared" si="6"/>
        <v>-10603</v>
      </c>
      <c r="I210" s="34">
        <v>50183</v>
      </c>
      <c r="L210">
        <v>45416</v>
      </c>
    </row>
    <row r="211" spans="1:12" ht="16.5" hidden="1" x14ac:dyDescent="0.25">
      <c r="A211" s="3" t="str">
        <f t="shared" si="2"/>
        <v/>
      </c>
      <c r="B211" s="3"/>
      <c r="C211" s="3"/>
      <c r="D211" s="3"/>
      <c r="E211" s="4"/>
      <c r="F211" s="4"/>
      <c r="H211" s="32">
        <f t="shared" si="6"/>
        <v>0</v>
      </c>
      <c r="I211" s="34">
        <v>111606</v>
      </c>
      <c r="L211">
        <v>101003</v>
      </c>
    </row>
    <row r="212" spans="1:12" ht="16.5" hidden="1" x14ac:dyDescent="0.25">
      <c r="A212" s="3" t="str">
        <f t="shared" si="2"/>
        <v>KJHBINHDUONG-163TH400</v>
      </c>
      <c r="B212" s="3" t="s">
        <v>7150</v>
      </c>
      <c r="C212" s="3" t="s">
        <v>543</v>
      </c>
      <c r="D212" s="3" t="s">
        <v>544</v>
      </c>
      <c r="E212" s="4">
        <v>107205</v>
      </c>
      <c r="F212" s="4">
        <v>107205</v>
      </c>
      <c r="H212" s="32">
        <f t="shared" si="6"/>
        <v>0</v>
      </c>
      <c r="I212" s="34" t="e">
        <v>#VALUE!</v>
      </c>
      <c r="L212" t="e">
        <v>#VALUE!</v>
      </c>
    </row>
    <row r="213" spans="1:12" ht="16.5" hidden="1" x14ac:dyDescent="0.25">
      <c r="A213" s="3" t="str">
        <f t="shared" si="2"/>
        <v/>
      </c>
      <c r="B213" s="3"/>
      <c r="C213" s="3"/>
      <c r="D213" s="3"/>
      <c r="E213" s="4"/>
      <c r="F213" s="4"/>
      <c r="H213" s="32">
        <f t="shared" si="6"/>
        <v>0</v>
      </c>
      <c r="I213" s="34">
        <v>107205</v>
      </c>
      <c r="L213">
        <v>107205</v>
      </c>
    </row>
    <row r="214" spans="1:12" ht="16.5" hidden="1" x14ac:dyDescent="0.25">
      <c r="A214" s="3" t="str">
        <f t="shared" si="2"/>
        <v>KKCGM300</v>
      </c>
      <c r="B214" s="3" t="s">
        <v>577</v>
      </c>
      <c r="C214" s="3" t="s">
        <v>17</v>
      </c>
      <c r="D214" s="3" t="s">
        <v>18</v>
      </c>
      <c r="E214" s="4">
        <v>73431</v>
      </c>
      <c r="F214" s="4">
        <v>73431</v>
      </c>
      <c r="H214" s="32">
        <f t="shared" si="6"/>
        <v>0</v>
      </c>
      <c r="I214" s="34" t="e">
        <v>#VALUE!</v>
      </c>
      <c r="L214" t="e">
        <v>#VALUE!</v>
      </c>
    </row>
    <row r="215" spans="1:12" ht="16.5" hidden="1" x14ac:dyDescent="0.25">
      <c r="A215" s="3" t="str">
        <f t="shared" si="2"/>
        <v>KKGM500</v>
      </c>
      <c r="B215" s="3" t="s">
        <v>577</v>
      </c>
      <c r="C215" s="3" t="s">
        <v>20</v>
      </c>
      <c r="D215" s="3" t="s">
        <v>21</v>
      </c>
      <c r="E215" s="4">
        <v>111058</v>
      </c>
      <c r="F215" s="4">
        <v>111058</v>
      </c>
      <c r="H215" s="32">
        <f t="shared" si="6"/>
        <v>0</v>
      </c>
      <c r="I215" s="34">
        <v>73431</v>
      </c>
      <c r="L215">
        <v>73431</v>
      </c>
    </row>
    <row r="216" spans="1:12" ht="16.5" hidden="1" x14ac:dyDescent="0.25">
      <c r="A216" s="3" t="str">
        <f t="shared" si="2"/>
        <v/>
      </c>
      <c r="B216" s="3"/>
      <c r="C216" s="3"/>
      <c r="D216" s="3"/>
      <c r="E216" s="4"/>
      <c r="F216" s="4"/>
      <c r="H216" s="32">
        <f t="shared" si="6"/>
        <v>0</v>
      </c>
      <c r="I216" s="34">
        <v>111058</v>
      </c>
      <c r="L216">
        <v>111058</v>
      </c>
    </row>
    <row r="217" spans="1:12" ht="16.5" hidden="1" x14ac:dyDescent="0.25">
      <c r="A217" s="3" t="str">
        <f t="shared" si="2"/>
        <v>KMARKETCGM300</v>
      </c>
      <c r="B217" s="3" t="s">
        <v>579</v>
      </c>
      <c r="C217" s="3" t="s">
        <v>17</v>
      </c>
      <c r="D217" s="3" t="s">
        <v>18</v>
      </c>
      <c r="E217" s="4">
        <v>73431</v>
      </c>
      <c r="F217" s="4">
        <v>69759</v>
      </c>
      <c r="H217" s="32">
        <f t="shared" si="6"/>
        <v>-3672</v>
      </c>
      <c r="I217" s="34" t="e">
        <v>#VALUE!</v>
      </c>
      <c r="L217" t="e">
        <v>#VALUE!</v>
      </c>
    </row>
    <row r="218" spans="1:12" ht="16.5" hidden="1" x14ac:dyDescent="0.25">
      <c r="A218" s="3" t="str">
        <f t="shared" si="2"/>
        <v>KMARKETCN300</v>
      </c>
      <c r="B218" s="3" t="s">
        <v>579</v>
      </c>
      <c r="C218" s="3" t="s">
        <v>31</v>
      </c>
      <c r="D218" s="3" t="s">
        <v>32</v>
      </c>
      <c r="E218" s="4">
        <v>70950</v>
      </c>
      <c r="F218" s="4">
        <v>67403</v>
      </c>
      <c r="H218" s="32">
        <f t="shared" si="6"/>
        <v>-3547</v>
      </c>
      <c r="I218" s="34">
        <v>73431</v>
      </c>
      <c r="L218">
        <v>69759</v>
      </c>
    </row>
    <row r="219" spans="1:12" ht="16.5" hidden="1" x14ac:dyDescent="0.25">
      <c r="A219" s="3" t="str">
        <f t="shared" si="2"/>
        <v>KMARKETGL250</v>
      </c>
      <c r="B219" s="3" t="s">
        <v>579</v>
      </c>
      <c r="C219" s="3" t="s">
        <v>37</v>
      </c>
      <c r="D219" s="3" t="s">
        <v>38</v>
      </c>
      <c r="E219" s="4">
        <v>56430</v>
      </c>
      <c r="F219" s="4">
        <v>49500</v>
      </c>
      <c r="H219" s="32">
        <f t="shared" si="6"/>
        <v>-6930</v>
      </c>
      <c r="I219" s="34">
        <v>70950</v>
      </c>
      <c r="L219">
        <v>67403</v>
      </c>
    </row>
    <row r="220" spans="1:12" ht="16.5" hidden="1" x14ac:dyDescent="0.25">
      <c r="A220" s="3" t="str">
        <f t="shared" si="2"/>
        <v>KMARKETGL500KT</v>
      </c>
      <c r="B220" s="3" t="s">
        <v>579</v>
      </c>
      <c r="C220" s="3" t="s">
        <v>539</v>
      </c>
      <c r="D220" s="3" t="s">
        <v>540</v>
      </c>
      <c r="E220" s="4">
        <v>89312</v>
      </c>
      <c r="F220" s="4">
        <v>89312</v>
      </c>
      <c r="H220" s="32">
        <f t="shared" si="6"/>
        <v>0</v>
      </c>
      <c r="I220" s="34">
        <v>56430</v>
      </c>
      <c r="L220">
        <v>49500</v>
      </c>
    </row>
    <row r="221" spans="1:12" ht="16.5" hidden="1" x14ac:dyDescent="0.25">
      <c r="A221" s="3" t="str">
        <f t="shared" si="2"/>
        <v>KMARKETGM500</v>
      </c>
      <c r="B221" s="3" t="s">
        <v>579</v>
      </c>
      <c r="C221" s="3" t="s">
        <v>20</v>
      </c>
      <c r="D221" s="3" t="s">
        <v>21</v>
      </c>
      <c r="E221" s="4">
        <v>111058</v>
      </c>
      <c r="F221" s="4">
        <v>105505</v>
      </c>
      <c r="H221" s="32">
        <f t="shared" si="6"/>
        <v>-5553</v>
      </c>
      <c r="I221" s="34">
        <v>89312</v>
      </c>
      <c r="L221">
        <v>89312</v>
      </c>
    </row>
    <row r="222" spans="1:12" ht="16.5" hidden="1" x14ac:dyDescent="0.25">
      <c r="A222" s="3" t="str">
        <f t="shared" si="2"/>
        <v>KMARKETGSG250</v>
      </c>
      <c r="B222" s="3" t="s">
        <v>579</v>
      </c>
      <c r="C222" s="3" t="s">
        <v>39</v>
      </c>
      <c r="D222" s="3" t="s">
        <v>40</v>
      </c>
      <c r="E222" s="4">
        <v>57998</v>
      </c>
      <c r="F222" s="4">
        <v>50400</v>
      </c>
      <c r="H222" s="32">
        <f t="shared" si="6"/>
        <v>-7598</v>
      </c>
      <c r="I222" s="34">
        <v>111058</v>
      </c>
      <c r="L222">
        <v>105505</v>
      </c>
    </row>
    <row r="223" spans="1:12" ht="16.5" hidden="1" x14ac:dyDescent="0.25">
      <c r="A223" s="3" t="str">
        <f t="shared" si="2"/>
        <v>KMARKETTH200</v>
      </c>
      <c r="B223" s="3" t="s">
        <v>579</v>
      </c>
      <c r="C223" s="3" t="s">
        <v>25</v>
      </c>
      <c r="D223" s="3" t="s">
        <v>26</v>
      </c>
      <c r="E223" s="4">
        <v>55595</v>
      </c>
      <c r="F223" s="4">
        <v>52816</v>
      </c>
      <c r="H223" s="32">
        <f t="shared" si="6"/>
        <v>-2779</v>
      </c>
      <c r="I223" s="34">
        <v>57998</v>
      </c>
      <c r="L223">
        <v>50400</v>
      </c>
    </row>
    <row r="224" spans="1:12" ht="16.5" hidden="1" x14ac:dyDescent="0.25">
      <c r="A224" s="3" t="str">
        <f t="shared" si="2"/>
        <v/>
      </c>
      <c r="B224" s="3"/>
      <c r="C224" s="3"/>
      <c r="D224" s="3"/>
      <c r="E224" s="4"/>
      <c r="F224" s="4"/>
      <c r="H224" s="32">
        <f t="shared" si="6"/>
        <v>0</v>
      </c>
      <c r="I224" s="34">
        <v>55595</v>
      </c>
      <c r="L224">
        <v>52816</v>
      </c>
    </row>
    <row r="225" spans="1:12" ht="16.5" hidden="1" x14ac:dyDescent="0.25">
      <c r="A225" s="31" t="str">
        <f t="shared" si="2"/>
        <v>LOCALMARTCGM300</v>
      </c>
      <c r="B225" s="3" t="s">
        <v>581</v>
      </c>
      <c r="C225" s="3" t="s">
        <v>17</v>
      </c>
      <c r="D225" s="3" t="s">
        <v>18</v>
      </c>
      <c r="E225" s="4">
        <v>73431</v>
      </c>
      <c r="F225" s="4">
        <v>73431</v>
      </c>
      <c r="H225" s="32">
        <f t="shared" si="6"/>
        <v>0</v>
      </c>
      <c r="I225" s="34" t="e">
        <v>#VALUE!</v>
      </c>
      <c r="L225" t="e">
        <v>#VALUE!</v>
      </c>
    </row>
    <row r="226" spans="1:12" ht="16.5" hidden="1" x14ac:dyDescent="0.25">
      <c r="A226" s="31" t="str">
        <f t="shared" si="2"/>
        <v>LOCALMARTCN300</v>
      </c>
      <c r="B226" s="3" t="s">
        <v>581</v>
      </c>
      <c r="C226" s="3" t="s">
        <v>31</v>
      </c>
      <c r="D226" s="3" t="s">
        <v>32</v>
      </c>
      <c r="E226" s="4">
        <v>70950</v>
      </c>
      <c r="F226" s="4">
        <v>70950</v>
      </c>
      <c r="H226" s="32">
        <f t="shared" si="6"/>
        <v>0</v>
      </c>
      <c r="I226" s="34">
        <v>73431</v>
      </c>
      <c r="L226">
        <v>73431</v>
      </c>
    </row>
    <row r="227" spans="1:12" ht="16.5" hidden="1" x14ac:dyDescent="0.25">
      <c r="A227" s="31" t="str">
        <f t="shared" si="2"/>
        <v>LOCALMARTGM500</v>
      </c>
      <c r="B227" s="3" t="s">
        <v>581</v>
      </c>
      <c r="C227" s="3" t="s">
        <v>20</v>
      </c>
      <c r="D227" s="3" t="s">
        <v>21</v>
      </c>
      <c r="E227" s="4">
        <v>111058</v>
      </c>
      <c r="F227" s="4">
        <v>111058</v>
      </c>
      <c r="H227" s="32">
        <f t="shared" si="6"/>
        <v>0</v>
      </c>
      <c r="I227" s="34">
        <v>70950</v>
      </c>
      <c r="L227">
        <v>70950</v>
      </c>
    </row>
    <row r="228" spans="1:12" ht="16.5" hidden="1" x14ac:dyDescent="0.25">
      <c r="A228" s="31" t="str">
        <f t="shared" si="2"/>
        <v>LOCALMARTGTLX250G</v>
      </c>
      <c r="B228" s="3" t="s">
        <v>581</v>
      </c>
      <c r="C228" s="3" t="s">
        <v>22</v>
      </c>
      <c r="D228" s="3" t="s">
        <v>23</v>
      </c>
      <c r="E228" s="4">
        <v>50182</v>
      </c>
      <c r="F228" s="4">
        <v>50182</v>
      </c>
      <c r="H228" s="32">
        <f t="shared" si="6"/>
        <v>0</v>
      </c>
      <c r="I228" s="34">
        <v>111058</v>
      </c>
      <c r="L228">
        <v>111058</v>
      </c>
    </row>
    <row r="229" spans="1:12" ht="16.5" hidden="1" x14ac:dyDescent="0.25">
      <c r="A229" s="31" t="str">
        <f t="shared" si="2"/>
        <v>LOCALMARTGXD500</v>
      </c>
      <c r="B229" s="3" t="s">
        <v>581</v>
      </c>
      <c r="C229" s="3" t="s">
        <v>45</v>
      </c>
      <c r="D229" s="3" t="s">
        <v>46</v>
      </c>
      <c r="E229" s="4">
        <v>111606</v>
      </c>
      <c r="F229" s="4">
        <v>111606</v>
      </c>
      <c r="H229" s="32">
        <f t="shared" si="6"/>
        <v>0</v>
      </c>
      <c r="I229" s="34">
        <v>50183</v>
      </c>
      <c r="L229">
        <v>50182</v>
      </c>
    </row>
    <row r="230" spans="1:12" ht="16.5" hidden="1" x14ac:dyDescent="0.25">
      <c r="A230" s="31" t="str">
        <f t="shared" si="2"/>
        <v/>
      </c>
      <c r="B230" s="3"/>
      <c r="C230" s="3"/>
      <c r="D230" s="3"/>
      <c r="E230" s="4"/>
      <c r="F230" s="4"/>
      <c r="H230" s="32">
        <f t="shared" si="6"/>
        <v>0</v>
      </c>
      <c r="I230" s="34">
        <v>111606</v>
      </c>
      <c r="L230">
        <v>111606</v>
      </c>
    </row>
    <row r="231" spans="1:12" ht="16.5" hidden="1" x14ac:dyDescent="0.25">
      <c r="A231" s="31" t="str">
        <f t="shared" si="2"/>
        <v>LOTTECGM500</v>
      </c>
      <c r="B231" s="3" t="s">
        <v>583</v>
      </c>
      <c r="C231" s="3" t="s">
        <v>537</v>
      </c>
      <c r="D231" s="3" t="s">
        <v>538</v>
      </c>
      <c r="E231" s="4">
        <v>119066</v>
      </c>
      <c r="F231" s="4">
        <v>119066</v>
      </c>
      <c r="H231" s="32">
        <f t="shared" si="6"/>
        <v>0</v>
      </c>
      <c r="I231" s="34" t="e">
        <v>#VALUE!</v>
      </c>
      <c r="L231" t="e">
        <v>#VALUE!</v>
      </c>
    </row>
    <row r="232" spans="1:12" ht="16.5" hidden="1" x14ac:dyDescent="0.25">
      <c r="A232" s="31" t="str">
        <f t="shared" si="2"/>
        <v>LOTTEGM500</v>
      </c>
      <c r="B232" s="3" t="s">
        <v>583</v>
      </c>
      <c r="C232" s="3" t="s">
        <v>20</v>
      </c>
      <c r="D232" s="3" t="s">
        <v>21</v>
      </c>
      <c r="E232" s="4">
        <v>111058</v>
      </c>
      <c r="F232" s="4">
        <v>111058</v>
      </c>
      <c r="H232" s="32">
        <f t="shared" si="6"/>
        <v>0</v>
      </c>
      <c r="I232" s="34">
        <v>119066</v>
      </c>
      <c r="L232">
        <v>119066</v>
      </c>
    </row>
    <row r="233" spans="1:12" ht="16.5" hidden="1" x14ac:dyDescent="0.25">
      <c r="A233" s="31" t="str">
        <f t="shared" si="2"/>
        <v>LOTTETH400</v>
      </c>
      <c r="B233" s="3" t="s">
        <v>583</v>
      </c>
      <c r="C233" s="3" t="s">
        <v>543</v>
      </c>
      <c r="D233" s="3" t="s">
        <v>544</v>
      </c>
      <c r="E233" s="4">
        <v>107205</v>
      </c>
      <c r="F233" s="4">
        <v>107205</v>
      </c>
      <c r="H233" s="32">
        <f t="shared" si="6"/>
        <v>0</v>
      </c>
      <c r="I233" s="34">
        <v>111058</v>
      </c>
      <c r="L233">
        <v>111058</v>
      </c>
    </row>
    <row r="234" spans="1:12" ht="16.5" hidden="1" x14ac:dyDescent="0.25">
      <c r="A234" s="31" t="str">
        <f t="shared" si="2"/>
        <v/>
      </c>
      <c r="B234" s="3"/>
      <c r="C234" s="3"/>
      <c r="D234" s="3"/>
      <c r="E234" s="4"/>
      <c r="F234" s="4"/>
      <c r="H234" s="32">
        <f t="shared" si="6"/>
        <v>0</v>
      </c>
      <c r="I234" s="34">
        <v>107205</v>
      </c>
      <c r="L234">
        <v>107205</v>
      </c>
    </row>
    <row r="235" spans="1:12" ht="16.5" hidden="1" x14ac:dyDescent="0.25">
      <c r="A235" s="31" t="str">
        <f t="shared" si="2"/>
        <v>MDBDCGM300</v>
      </c>
      <c r="B235" s="3" t="s">
        <v>7151</v>
      </c>
      <c r="C235" s="3" t="s">
        <v>17</v>
      </c>
      <c r="D235" s="3" t="s">
        <v>18</v>
      </c>
      <c r="E235" s="4">
        <v>73431</v>
      </c>
      <c r="F235" s="4">
        <v>73431</v>
      </c>
      <c r="H235" s="32">
        <f t="shared" si="6"/>
        <v>0</v>
      </c>
      <c r="I235" s="34" t="e">
        <v>#VALUE!</v>
      </c>
      <c r="L235" t="e">
        <v>#VALUE!</v>
      </c>
    </row>
    <row r="236" spans="1:12" ht="16.5" hidden="1" x14ac:dyDescent="0.25">
      <c r="A236" s="31" t="str">
        <f t="shared" si="2"/>
        <v>MDBDTH200</v>
      </c>
      <c r="B236" s="3" t="s">
        <v>7151</v>
      </c>
      <c r="C236" s="3" t="s">
        <v>25</v>
      </c>
      <c r="D236" s="3" t="s">
        <v>26</v>
      </c>
      <c r="E236" s="4">
        <v>55595</v>
      </c>
      <c r="F236" s="4">
        <v>55595</v>
      </c>
      <c r="H236" s="32">
        <f t="shared" si="6"/>
        <v>0</v>
      </c>
      <c r="I236" s="34">
        <v>73431</v>
      </c>
      <c r="L236">
        <v>73431</v>
      </c>
    </row>
    <row r="237" spans="1:12" ht="16.5" hidden="1" x14ac:dyDescent="0.25">
      <c r="A237" s="3" t="str">
        <f t="shared" si="2"/>
        <v/>
      </c>
      <c r="B237" s="3"/>
      <c r="C237" s="3"/>
      <c r="D237" s="3"/>
      <c r="E237" s="4"/>
      <c r="F237" s="4"/>
      <c r="H237" s="32">
        <f t="shared" si="6"/>
        <v>0</v>
      </c>
      <c r="I237" s="34">
        <v>55595</v>
      </c>
      <c r="L237">
        <v>55595</v>
      </c>
    </row>
    <row r="238" spans="1:12" ht="16.5" hidden="1" x14ac:dyDescent="0.25">
      <c r="A238" s="3" t="str">
        <f t="shared" si="2"/>
        <v>MEGACGM300</v>
      </c>
      <c r="B238" s="31" t="s">
        <v>584</v>
      </c>
      <c r="C238" s="31" t="s">
        <v>17</v>
      </c>
      <c r="D238" s="31" t="s">
        <v>18</v>
      </c>
      <c r="E238" s="5">
        <v>73431</v>
      </c>
      <c r="F238" s="5">
        <v>73431</v>
      </c>
      <c r="H238" s="32">
        <f t="shared" si="6"/>
        <v>0</v>
      </c>
      <c r="I238" s="34" t="e">
        <v>#VALUE!</v>
      </c>
      <c r="L238" t="e">
        <v>#VALUE!</v>
      </c>
    </row>
    <row r="239" spans="1:12" ht="16.5" hidden="1" x14ac:dyDescent="0.25">
      <c r="A239" s="3" t="str">
        <f t="shared" si="2"/>
        <v>MEGACGM500</v>
      </c>
      <c r="B239" s="31" t="s">
        <v>584</v>
      </c>
      <c r="C239" s="31" t="s">
        <v>537</v>
      </c>
      <c r="D239" s="31" t="s">
        <v>538</v>
      </c>
      <c r="E239" s="5">
        <v>119066</v>
      </c>
      <c r="F239" s="5">
        <v>119066</v>
      </c>
      <c r="H239" s="32">
        <f t="shared" si="6"/>
        <v>0</v>
      </c>
      <c r="I239" s="34">
        <v>73431</v>
      </c>
      <c r="L239">
        <v>73431</v>
      </c>
    </row>
    <row r="240" spans="1:12" ht="16.5" hidden="1" x14ac:dyDescent="0.25">
      <c r="A240" s="3" t="str">
        <f t="shared" si="2"/>
        <v>MEGAGM500</v>
      </c>
      <c r="B240" s="31" t="s">
        <v>584</v>
      </c>
      <c r="C240" s="31" t="s">
        <v>20</v>
      </c>
      <c r="D240" s="31" t="s">
        <v>21</v>
      </c>
      <c r="E240" s="5">
        <v>111058</v>
      </c>
      <c r="F240" s="5">
        <v>111058</v>
      </c>
      <c r="H240" s="32">
        <f t="shared" si="6"/>
        <v>0</v>
      </c>
      <c r="I240" s="34">
        <v>119066</v>
      </c>
      <c r="L240">
        <v>119066</v>
      </c>
    </row>
    <row r="241" spans="1:12" ht="16.5" hidden="1" x14ac:dyDescent="0.25">
      <c r="A241" s="3" t="str">
        <f t="shared" si="2"/>
        <v>MEGAGTLX250G</v>
      </c>
      <c r="B241" s="31" t="s">
        <v>584</v>
      </c>
      <c r="C241" s="31" t="s">
        <v>22</v>
      </c>
      <c r="D241" s="31" t="s">
        <v>23</v>
      </c>
      <c r="E241" s="4">
        <v>50182</v>
      </c>
      <c r="F241" s="4">
        <v>50182</v>
      </c>
      <c r="H241" s="32">
        <f t="shared" si="6"/>
        <v>0</v>
      </c>
      <c r="I241" s="34">
        <v>111058</v>
      </c>
      <c r="L241">
        <v>111058</v>
      </c>
    </row>
    <row r="242" spans="1:12" ht="16.5" hidden="1" x14ac:dyDescent="0.25">
      <c r="A242" s="3" t="str">
        <f t="shared" si="2"/>
        <v>MEGAGXD500</v>
      </c>
      <c r="B242" s="31" t="s">
        <v>584</v>
      </c>
      <c r="C242" s="31" t="s">
        <v>45</v>
      </c>
      <c r="D242" s="31" t="s">
        <v>46</v>
      </c>
      <c r="E242" s="5">
        <v>111606</v>
      </c>
      <c r="F242" s="5">
        <v>111606</v>
      </c>
      <c r="H242" s="32">
        <f t="shared" si="6"/>
        <v>0</v>
      </c>
      <c r="I242" s="34">
        <v>50183</v>
      </c>
      <c r="L242">
        <v>50183</v>
      </c>
    </row>
    <row r="243" spans="1:12" ht="16.5" hidden="1" x14ac:dyDescent="0.25">
      <c r="A243" s="3" t="str">
        <f t="shared" si="2"/>
        <v>MEGAMNH250</v>
      </c>
      <c r="B243" s="31" t="s">
        <v>584</v>
      </c>
      <c r="C243" s="31" t="s">
        <v>41</v>
      </c>
      <c r="D243" s="31" t="s">
        <v>42</v>
      </c>
      <c r="E243" s="5">
        <v>46000</v>
      </c>
      <c r="F243" s="5">
        <v>46000</v>
      </c>
      <c r="H243" s="32">
        <f t="shared" si="6"/>
        <v>0</v>
      </c>
      <c r="I243" s="34">
        <v>111606</v>
      </c>
      <c r="L243">
        <v>111606</v>
      </c>
    </row>
    <row r="244" spans="1:12" ht="16.5" hidden="1" x14ac:dyDescent="0.25">
      <c r="A244" s="3" t="str">
        <f t="shared" si="2"/>
        <v>MEGAMNH500</v>
      </c>
      <c r="B244" s="31" t="s">
        <v>584</v>
      </c>
      <c r="C244" s="31" t="s">
        <v>585</v>
      </c>
      <c r="D244" s="31" t="s">
        <v>586</v>
      </c>
      <c r="E244" s="5">
        <v>92000</v>
      </c>
      <c r="F244" s="5">
        <v>78200</v>
      </c>
      <c r="H244" s="32">
        <f t="shared" si="6"/>
        <v>-13800</v>
      </c>
      <c r="I244" s="34">
        <v>46000</v>
      </c>
      <c r="L244">
        <v>46000</v>
      </c>
    </row>
    <row r="245" spans="1:12" ht="16.5" hidden="1" x14ac:dyDescent="0.25">
      <c r="A245" s="3" t="str">
        <f t="shared" si="2"/>
        <v>MEGATH200</v>
      </c>
      <c r="B245" s="31" t="s">
        <v>584</v>
      </c>
      <c r="C245" s="31" t="s">
        <v>25</v>
      </c>
      <c r="D245" s="31" t="s">
        <v>26</v>
      </c>
      <c r="E245" s="5">
        <v>55595</v>
      </c>
      <c r="F245" s="5">
        <v>55595</v>
      </c>
      <c r="H245" s="32">
        <f t="shared" si="6"/>
        <v>0</v>
      </c>
      <c r="I245" s="34">
        <v>92000</v>
      </c>
      <c r="L245">
        <v>78200</v>
      </c>
    </row>
    <row r="246" spans="1:12" ht="16.5" hidden="1" x14ac:dyDescent="0.25">
      <c r="A246" s="3" t="str">
        <f t="shared" si="2"/>
        <v>MEGATH400</v>
      </c>
      <c r="B246" s="31" t="s">
        <v>584</v>
      </c>
      <c r="C246" s="31" t="s">
        <v>543</v>
      </c>
      <c r="D246" s="31" t="s">
        <v>544</v>
      </c>
      <c r="E246" s="5">
        <v>107205</v>
      </c>
      <c r="F246" s="5">
        <v>107205</v>
      </c>
      <c r="H246" s="32">
        <f t="shared" si="6"/>
        <v>0</v>
      </c>
      <c r="I246" s="34">
        <v>55595</v>
      </c>
      <c r="L246">
        <v>55595</v>
      </c>
    </row>
    <row r="247" spans="1:12" ht="16.5" hidden="1" x14ac:dyDescent="0.25">
      <c r="A247" s="3" t="str">
        <f t="shared" si="2"/>
        <v>MEGATHST500</v>
      </c>
      <c r="B247" s="31" t="s">
        <v>584</v>
      </c>
      <c r="C247" s="31" t="s">
        <v>1774</v>
      </c>
      <c r="D247" s="31" t="s">
        <v>1775</v>
      </c>
      <c r="E247" s="5">
        <v>72500</v>
      </c>
      <c r="F247" s="5">
        <v>72500</v>
      </c>
      <c r="H247" s="32">
        <f t="shared" si="6"/>
        <v>0</v>
      </c>
      <c r="I247" s="34">
        <v>107205</v>
      </c>
      <c r="L247">
        <v>107205</v>
      </c>
    </row>
    <row r="248" spans="1:12" ht="16.5" hidden="1" x14ac:dyDescent="0.25">
      <c r="A248" s="3" t="str">
        <f t="shared" si="2"/>
        <v>MEGACGST500</v>
      </c>
      <c r="B248" s="31" t="s">
        <v>584</v>
      </c>
      <c r="C248" s="31" t="s">
        <v>1714</v>
      </c>
      <c r="D248" s="31" t="s">
        <v>1715</v>
      </c>
      <c r="E248" s="5">
        <v>70000</v>
      </c>
      <c r="F248" s="5">
        <v>70000</v>
      </c>
      <c r="H248" s="32">
        <f t="shared" si="6"/>
        <v>0</v>
      </c>
      <c r="I248" s="34">
        <v>72500</v>
      </c>
      <c r="L248">
        <v>72500</v>
      </c>
    </row>
    <row r="249" spans="1:12" ht="16.5" hidden="1" x14ac:dyDescent="0.25">
      <c r="A249" s="3" t="str">
        <f t="shared" si="2"/>
        <v>MEGACGST500</v>
      </c>
      <c r="B249" s="31" t="s">
        <v>584</v>
      </c>
      <c r="C249" s="31" t="s">
        <v>1714</v>
      </c>
      <c r="D249" s="31" t="s">
        <v>1715</v>
      </c>
      <c r="E249" s="5">
        <v>70000</v>
      </c>
      <c r="F249" s="5">
        <v>70000</v>
      </c>
      <c r="H249" s="32">
        <f t="shared" si="6"/>
        <v>0</v>
      </c>
      <c r="I249" s="34">
        <v>70000</v>
      </c>
      <c r="L249">
        <v>70000</v>
      </c>
    </row>
    <row r="250" spans="1:12" ht="16.5" hidden="1" x14ac:dyDescent="0.25">
      <c r="A250" s="3" t="str">
        <f t="shared" si="2"/>
        <v/>
      </c>
      <c r="B250" s="3"/>
      <c r="C250" s="3"/>
      <c r="D250" s="3"/>
      <c r="E250" s="4"/>
      <c r="F250" s="4"/>
      <c r="H250" s="32">
        <f t="shared" si="6"/>
        <v>0</v>
      </c>
      <c r="I250" s="34">
        <v>70000</v>
      </c>
      <c r="L250">
        <v>70000</v>
      </c>
    </row>
    <row r="251" spans="1:12" ht="16.5" hidden="1" x14ac:dyDescent="0.25">
      <c r="A251" s="3" t="str">
        <f t="shared" si="2"/>
        <v>MENASCC300</v>
      </c>
      <c r="B251" s="3" t="s">
        <v>7152</v>
      </c>
      <c r="C251" s="3" t="s">
        <v>29</v>
      </c>
      <c r="D251" s="3" t="s">
        <v>30</v>
      </c>
      <c r="E251" s="4">
        <v>74250</v>
      </c>
      <c r="F251" s="4">
        <v>74250</v>
      </c>
      <c r="H251" s="32">
        <f t="shared" si="6"/>
        <v>0</v>
      </c>
      <c r="I251" s="34" t="e">
        <v>#VALUE!</v>
      </c>
      <c r="L251" t="e">
        <v>#VALUE!</v>
      </c>
    </row>
    <row r="252" spans="1:12" ht="16.5" hidden="1" x14ac:dyDescent="0.25">
      <c r="A252" s="3" t="str">
        <f t="shared" si="2"/>
        <v>MENASCGM300</v>
      </c>
      <c r="B252" s="3" t="s">
        <v>7152</v>
      </c>
      <c r="C252" s="3" t="s">
        <v>17</v>
      </c>
      <c r="D252" s="3" t="s">
        <v>18</v>
      </c>
      <c r="E252" s="4">
        <v>73431</v>
      </c>
      <c r="F252" s="4">
        <v>73431</v>
      </c>
      <c r="H252" s="32">
        <f t="shared" si="6"/>
        <v>0</v>
      </c>
      <c r="I252" s="34">
        <v>74250</v>
      </c>
      <c r="L252">
        <v>74250</v>
      </c>
    </row>
    <row r="253" spans="1:12" ht="16.5" hidden="1" x14ac:dyDescent="0.25">
      <c r="A253" s="3" t="str">
        <f t="shared" si="2"/>
        <v>MENASCGM500</v>
      </c>
      <c r="B253" s="3" t="s">
        <v>7152</v>
      </c>
      <c r="C253" s="3" t="s">
        <v>537</v>
      </c>
      <c r="D253" s="3" t="s">
        <v>538</v>
      </c>
      <c r="E253" s="4">
        <v>119066</v>
      </c>
      <c r="F253" s="4">
        <v>119066</v>
      </c>
      <c r="H253" s="32">
        <f t="shared" si="6"/>
        <v>0</v>
      </c>
      <c r="I253" s="34">
        <v>73431</v>
      </c>
      <c r="L253">
        <v>73431</v>
      </c>
    </row>
    <row r="254" spans="1:12" ht="16.5" hidden="1" x14ac:dyDescent="0.25">
      <c r="A254" s="3" t="str">
        <f t="shared" si="2"/>
        <v>MENASCN300</v>
      </c>
      <c r="B254" s="3" t="s">
        <v>7152</v>
      </c>
      <c r="C254" s="3" t="s">
        <v>31</v>
      </c>
      <c r="D254" s="3" t="s">
        <v>32</v>
      </c>
      <c r="E254" s="4">
        <v>70950</v>
      </c>
      <c r="F254" s="4">
        <v>70950</v>
      </c>
      <c r="H254" s="32">
        <f t="shared" si="6"/>
        <v>0</v>
      </c>
      <c r="I254" s="34">
        <v>119066</v>
      </c>
      <c r="L254">
        <v>119066</v>
      </c>
    </row>
    <row r="255" spans="1:12" ht="16.5" hidden="1" x14ac:dyDescent="0.25">
      <c r="A255" s="3" t="str">
        <f t="shared" si="2"/>
        <v>MENASGL250</v>
      </c>
      <c r="B255" s="3" t="s">
        <v>7152</v>
      </c>
      <c r="C255" s="3" t="s">
        <v>37</v>
      </c>
      <c r="D255" s="3" t="s">
        <v>38</v>
      </c>
      <c r="E255" s="4">
        <v>49500</v>
      </c>
      <c r="F255" s="4">
        <v>49500</v>
      </c>
      <c r="H255" s="32">
        <f t="shared" si="6"/>
        <v>0</v>
      </c>
      <c r="I255" s="34">
        <v>70950</v>
      </c>
      <c r="L255">
        <v>70950</v>
      </c>
    </row>
    <row r="256" spans="1:12" ht="16.5" hidden="1" x14ac:dyDescent="0.25">
      <c r="A256" s="3" t="str">
        <f t="shared" si="2"/>
        <v>MENASGSG250</v>
      </c>
      <c r="B256" s="3" t="s">
        <v>7152</v>
      </c>
      <c r="C256" s="3" t="s">
        <v>39</v>
      </c>
      <c r="D256" s="3" t="s">
        <v>40</v>
      </c>
      <c r="E256" s="4">
        <v>50400</v>
      </c>
      <c r="F256" s="4">
        <v>50400</v>
      </c>
      <c r="H256" s="32">
        <f t="shared" si="6"/>
        <v>0</v>
      </c>
      <c r="I256" s="34">
        <v>49500</v>
      </c>
      <c r="L256">
        <v>49500</v>
      </c>
    </row>
    <row r="257" spans="1:12" ht="16.5" hidden="1" x14ac:dyDescent="0.25">
      <c r="A257" s="3" t="str">
        <f t="shared" si="2"/>
        <v>MENASGTLX250G</v>
      </c>
      <c r="B257" s="3" t="s">
        <v>7152</v>
      </c>
      <c r="C257" s="3" t="s">
        <v>22</v>
      </c>
      <c r="D257" s="3" t="s">
        <v>23</v>
      </c>
      <c r="E257" s="4">
        <v>50182</v>
      </c>
      <c r="F257" s="4">
        <v>50182</v>
      </c>
      <c r="H257" s="32">
        <f t="shared" si="6"/>
        <v>0</v>
      </c>
      <c r="I257" s="34">
        <v>50400</v>
      </c>
      <c r="L257">
        <v>50400</v>
      </c>
    </row>
    <row r="258" spans="1:12" ht="16.5" hidden="1" x14ac:dyDescent="0.25">
      <c r="A258" s="3" t="str">
        <f t="shared" si="2"/>
        <v>MENASTH200</v>
      </c>
      <c r="B258" s="3" t="s">
        <v>7152</v>
      </c>
      <c r="C258" s="3" t="s">
        <v>25</v>
      </c>
      <c r="D258" s="3" t="s">
        <v>26</v>
      </c>
      <c r="E258" s="4">
        <v>55595</v>
      </c>
      <c r="F258" s="4">
        <v>55595</v>
      </c>
      <c r="H258" s="32">
        <f t="shared" si="6"/>
        <v>0</v>
      </c>
      <c r="I258" s="34">
        <v>50183</v>
      </c>
      <c r="L258">
        <v>50183</v>
      </c>
    </row>
    <row r="259" spans="1:12" ht="16.5" hidden="1" x14ac:dyDescent="0.25">
      <c r="A259" s="3" t="str">
        <f t="shared" si="2"/>
        <v>MENASTH400</v>
      </c>
      <c r="B259" s="3" t="s">
        <v>7152</v>
      </c>
      <c r="C259" s="3" t="s">
        <v>543</v>
      </c>
      <c r="D259" s="3" t="s">
        <v>544</v>
      </c>
      <c r="E259" s="4">
        <v>107205</v>
      </c>
      <c r="F259" s="4">
        <v>107205</v>
      </c>
      <c r="H259" s="32">
        <f t="shared" si="6"/>
        <v>0</v>
      </c>
      <c r="I259" s="34">
        <v>55595</v>
      </c>
      <c r="L259">
        <v>55595</v>
      </c>
    </row>
    <row r="260" spans="1:12" ht="16.5" hidden="1" x14ac:dyDescent="0.25">
      <c r="A260" s="3" t="str">
        <f t="shared" si="2"/>
        <v/>
      </c>
      <c r="B260" s="3"/>
      <c r="C260" s="3"/>
      <c r="D260" s="3"/>
      <c r="E260" s="4"/>
      <c r="F260" s="4"/>
      <c r="H260" s="32">
        <f t="shared" si="6"/>
        <v>0</v>
      </c>
      <c r="I260" s="34">
        <v>107205</v>
      </c>
      <c r="L260">
        <v>107205</v>
      </c>
    </row>
    <row r="261" spans="1:12" ht="16.5" hidden="1" x14ac:dyDescent="0.25">
      <c r="A261" s="3" t="str">
        <f t="shared" si="2"/>
        <v>MINHCAUCGM300</v>
      </c>
      <c r="B261" s="3" t="s">
        <v>587</v>
      </c>
      <c r="C261" s="3" t="s">
        <v>17</v>
      </c>
      <c r="D261" s="3" t="s">
        <v>18</v>
      </c>
      <c r="E261" s="4">
        <v>73431</v>
      </c>
      <c r="F261" s="4">
        <v>66088</v>
      </c>
      <c r="H261" s="32">
        <f t="shared" si="6"/>
        <v>-7343</v>
      </c>
      <c r="I261" s="34" t="e">
        <v>#VALUE!</v>
      </c>
      <c r="L261" t="e">
        <v>#VALUE!</v>
      </c>
    </row>
    <row r="262" spans="1:12" ht="16.5" hidden="1" x14ac:dyDescent="0.25">
      <c r="A262" s="3" t="str">
        <f t="shared" si="2"/>
        <v>MINHCAUCGM500</v>
      </c>
      <c r="B262" s="3" t="s">
        <v>587</v>
      </c>
      <c r="C262" s="3" t="s">
        <v>537</v>
      </c>
      <c r="D262" s="3" t="s">
        <v>538</v>
      </c>
      <c r="E262" s="4">
        <v>119066</v>
      </c>
      <c r="F262" s="4">
        <v>107159</v>
      </c>
      <c r="H262" s="32">
        <f t="shared" si="6"/>
        <v>-11907</v>
      </c>
      <c r="I262" s="34">
        <v>73431</v>
      </c>
      <c r="L262">
        <v>66088</v>
      </c>
    </row>
    <row r="263" spans="1:12" ht="16.5" hidden="1" x14ac:dyDescent="0.25">
      <c r="A263" s="3" t="str">
        <f t="shared" si="2"/>
        <v>MINHCAUGM500</v>
      </c>
      <c r="B263" s="3" t="s">
        <v>587</v>
      </c>
      <c r="C263" s="3" t="s">
        <v>20</v>
      </c>
      <c r="D263" s="3" t="s">
        <v>21</v>
      </c>
      <c r="E263" s="4">
        <v>111058</v>
      </c>
      <c r="F263" s="4">
        <v>99952</v>
      </c>
      <c r="H263" s="32">
        <f t="shared" ref="H263:H326" si="7">F263-E263</f>
        <v>-11106</v>
      </c>
      <c r="I263" s="34">
        <v>119066</v>
      </c>
      <c r="L263">
        <v>107159</v>
      </c>
    </row>
    <row r="264" spans="1:12" ht="16.5" hidden="1" x14ac:dyDescent="0.25">
      <c r="A264" s="3" t="str">
        <f t="shared" si="2"/>
        <v>MINHCAUTH200</v>
      </c>
      <c r="B264" s="3" t="s">
        <v>587</v>
      </c>
      <c r="C264" s="3" t="s">
        <v>25</v>
      </c>
      <c r="D264" s="3" t="s">
        <v>26</v>
      </c>
      <c r="E264" s="4">
        <v>55595</v>
      </c>
      <c r="F264" s="4">
        <v>50036</v>
      </c>
      <c r="H264" s="32">
        <f t="shared" si="7"/>
        <v>-5559</v>
      </c>
      <c r="I264" s="34">
        <v>111058</v>
      </c>
      <c r="L264">
        <v>99952</v>
      </c>
    </row>
    <row r="265" spans="1:12" ht="16.5" hidden="1" x14ac:dyDescent="0.25">
      <c r="A265" s="3" t="str">
        <f t="shared" si="2"/>
        <v/>
      </c>
      <c r="B265" s="3"/>
      <c r="C265" s="3"/>
      <c r="D265" s="3"/>
      <c r="E265" s="4"/>
      <c r="F265" s="4"/>
      <c r="H265" s="32">
        <f t="shared" si="7"/>
        <v>0</v>
      </c>
      <c r="I265" s="34">
        <v>55595</v>
      </c>
      <c r="L265">
        <v>50036</v>
      </c>
    </row>
    <row r="266" spans="1:12" ht="16.5" hidden="1" x14ac:dyDescent="0.25">
      <c r="A266" s="3" t="str">
        <f t="shared" si="2"/>
        <v>MINHPHUOCCGM500</v>
      </c>
      <c r="B266" s="3" t="s">
        <v>7153</v>
      </c>
      <c r="C266" s="3" t="s">
        <v>537</v>
      </c>
      <c r="D266" s="3" t="s">
        <v>538</v>
      </c>
      <c r="E266" s="4">
        <v>119066</v>
      </c>
      <c r="F266" s="4">
        <v>119066</v>
      </c>
      <c r="H266" s="32">
        <f t="shared" si="7"/>
        <v>0</v>
      </c>
      <c r="I266" s="34" t="e">
        <v>#VALUE!</v>
      </c>
      <c r="L266" t="e">
        <v>#VALUE!</v>
      </c>
    </row>
    <row r="267" spans="1:12" ht="16.5" hidden="1" x14ac:dyDescent="0.25">
      <c r="A267" s="3" t="str">
        <f t="shared" si="2"/>
        <v/>
      </c>
      <c r="B267" s="3"/>
      <c r="C267" s="3"/>
      <c r="D267" s="3"/>
      <c r="E267" s="4"/>
      <c r="F267" s="4"/>
      <c r="H267" s="32">
        <f t="shared" si="7"/>
        <v>0</v>
      </c>
      <c r="I267" s="34">
        <v>119066</v>
      </c>
      <c r="L267">
        <v>119066</v>
      </c>
    </row>
    <row r="268" spans="1:12" ht="16.5" hidden="1" x14ac:dyDescent="0.25">
      <c r="A268" s="3" t="str">
        <f t="shared" si="2"/>
        <v>NNKCC300</v>
      </c>
      <c r="B268" s="3" t="s">
        <v>7154</v>
      </c>
      <c r="C268" s="3" t="s">
        <v>29</v>
      </c>
      <c r="D268" s="3" t="s">
        <v>30</v>
      </c>
      <c r="E268" s="4">
        <v>74250</v>
      </c>
      <c r="F268" s="4">
        <v>74250</v>
      </c>
      <c r="H268" s="32">
        <f t="shared" si="7"/>
        <v>0</v>
      </c>
      <c r="I268" s="34" t="e">
        <v>#VALUE!</v>
      </c>
      <c r="L268" t="e">
        <v>#VALUE!</v>
      </c>
    </row>
    <row r="269" spans="1:12" ht="16.5" hidden="1" x14ac:dyDescent="0.25">
      <c r="A269" s="3" t="str">
        <f t="shared" si="2"/>
        <v>NNKCGM300</v>
      </c>
      <c r="B269" s="3" t="s">
        <v>7154</v>
      </c>
      <c r="C269" s="3" t="s">
        <v>17</v>
      </c>
      <c r="D269" s="3" t="s">
        <v>18</v>
      </c>
      <c r="E269" s="4">
        <v>73431</v>
      </c>
      <c r="F269" s="4">
        <v>73431</v>
      </c>
      <c r="H269" s="32">
        <f t="shared" si="7"/>
        <v>0</v>
      </c>
      <c r="I269" s="34">
        <v>74250</v>
      </c>
      <c r="L269">
        <v>74250</v>
      </c>
    </row>
    <row r="270" spans="1:12" ht="16.5" hidden="1" x14ac:dyDescent="0.25">
      <c r="A270" s="3" t="str">
        <f t="shared" si="2"/>
        <v>NNKCGST250</v>
      </c>
      <c r="B270" s="3" t="s">
        <v>7154</v>
      </c>
      <c r="C270" s="3" t="s">
        <v>593</v>
      </c>
      <c r="D270" s="3" t="s">
        <v>594</v>
      </c>
      <c r="E270" s="4">
        <v>37500</v>
      </c>
      <c r="F270" s="4">
        <v>37500</v>
      </c>
      <c r="H270" s="32">
        <f t="shared" si="7"/>
        <v>0</v>
      </c>
      <c r="I270" s="34">
        <v>73431</v>
      </c>
      <c r="L270">
        <v>73431</v>
      </c>
    </row>
    <row r="271" spans="1:12" ht="16.5" hidden="1" x14ac:dyDescent="0.25">
      <c r="A271" s="3" t="str">
        <f t="shared" si="2"/>
        <v>NNKCN300</v>
      </c>
      <c r="B271" s="3" t="s">
        <v>7154</v>
      </c>
      <c r="C271" s="3" t="s">
        <v>31</v>
      </c>
      <c r="D271" s="3" t="s">
        <v>32</v>
      </c>
      <c r="E271" s="4">
        <v>70950</v>
      </c>
      <c r="F271" s="4">
        <v>70950</v>
      </c>
      <c r="H271" s="32">
        <f t="shared" si="7"/>
        <v>0</v>
      </c>
      <c r="I271" s="34">
        <v>37500</v>
      </c>
      <c r="L271">
        <v>37500</v>
      </c>
    </row>
    <row r="272" spans="1:12" ht="16.5" hidden="1" x14ac:dyDescent="0.25">
      <c r="A272" s="3" t="str">
        <f t="shared" si="2"/>
        <v>NNKGM500</v>
      </c>
      <c r="B272" s="3" t="s">
        <v>7154</v>
      </c>
      <c r="C272" s="3" t="s">
        <v>20</v>
      </c>
      <c r="D272" s="3" t="s">
        <v>21</v>
      </c>
      <c r="E272" s="4">
        <v>111058</v>
      </c>
      <c r="F272" s="4">
        <v>111058</v>
      </c>
      <c r="H272" s="32">
        <f t="shared" si="7"/>
        <v>0</v>
      </c>
      <c r="I272" s="34">
        <v>70950</v>
      </c>
      <c r="L272">
        <v>70950</v>
      </c>
    </row>
    <row r="273" spans="1:12" ht="16.5" hidden="1" x14ac:dyDescent="0.25">
      <c r="A273" s="3" t="str">
        <f t="shared" si="2"/>
        <v>NNKGTLX250G</v>
      </c>
      <c r="B273" s="3" t="s">
        <v>7154</v>
      </c>
      <c r="C273" s="3" t="s">
        <v>22</v>
      </c>
      <c r="D273" s="3" t="s">
        <v>23</v>
      </c>
      <c r="E273" s="4">
        <v>50182</v>
      </c>
      <c r="F273" s="4">
        <v>50182</v>
      </c>
      <c r="H273" s="32">
        <f t="shared" si="7"/>
        <v>0</v>
      </c>
      <c r="I273" s="34">
        <v>111058</v>
      </c>
      <c r="L273">
        <v>111058</v>
      </c>
    </row>
    <row r="274" spans="1:12" ht="16.5" hidden="1" x14ac:dyDescent="0.25">
      <c r="A274" s="3" t="str">
        <f t="shared" si="2"/>
        <v>NNKGXD500</v>
      </c>
      <c r="B274" s="3" t="s">
        <v>7154</v>
      </c>
      <c r="C274" s="3" t="s">
        <v>45</v>
      </c>
      <c r="D274" s="3" t="s">
        <v>46</v>
      </c>
      <c r="E274" s="4">
        <v>111606</v>
      </c>
      <c r="F274" s="4">
        <v>111606</v>
      </c>
      <c r="H274" s="32">
        <f t="shared" si="7"/>
        <v>0</v>
      </c>
      <c r="I274" s="34">
        <v>50183</v>
      </c>
      <c r="L274">
        <v>50183</v>
      </c>
    </row>
    <row r="275" spans="1:12" ht="16.5" hidden="1" x14ac:dyDescent="0.25">
      <c r="A275" s="3" t="str">
        <f t="shared" si="2"/>
        <v>NNKTH200</v>
      </c>
      <c r="B275" s="3" t="s">
        <v>7154</v>
      </c>
      <c r="C275" s="3" t="s">
        <v>25</v>
      </c>
      <c r="D275" s="3" t="s">
        <v>26</v>
      </c>
      <c r="E275" s="4">
        <v>55595</v>
      </c>
      <c r="F275" s="4">
        <v>55595</v>
      </c>
      <c r="H275" s="32">
        <f t="shared" si="7"/>
        <v>0</v>
      </c>
      <c r="I275" s="34">
        <v>111606</v>
      </c>
      <c r="L275">
        <v>111606</v>
      </c>
    </row>
    <row r="276" spans="1:12" ht="16.5" hidden="1" x14ac:dyDescent="0.25">
      <c r="A276" s="3" t="str">
        <f t="shared" si="2"/>
        <v>NNKTHST250</v>
      </c>
      <c r="B276" s="3" t="s">
        <v>7154</v>
      </c>
      <c r="C276" s="3" t="s">
        <v>595</v>
      </c>
      <c r="D276" s="3" t="s">
        <v>596</v>
      </c>
      <c r="E276" s="4">
        <v>36111</v>
      </c>
      <c r="F276" s="4">
        <v>36111</v>
      </c>
      <c r="H276" s="32">
        <f t="shared" si="7"/>
        <v>0</v>
      </c>
      <c r="I276" s="34">
        <v>55595</v>
      </c>
      <c r="L276">
        <v>55595</v>
      </c>
    </row>
    <row r="277" spans="1:12" ht="16.5" hidden="1" x14ac:dyDescent="0.25">
      <c r="A277" s="3" t="str">
        <f t="shared" si="2"/>
        <v/>
      </c>
      <c r="B277" s="3"/>
      <c r="C277" s="3"/>
      <c r="D277" s="3"/>
      <c r="E277" s="4"/>
      <c r="F277" s="4"/>
      <c r="H277" s="32">
        <f t="shared" si="7"/>
        <v>0</v>
      </c>
      <c r="I277" s="34">
        <v>36111</v>
      </c>
      <c r="L277">
        <v>36111</v>
      </c>
    </row>
    <row r="278" spans="1:12" ht="16.5" hidden="1" x14ac:dyDescent="0.25">
      <c r="A278" s="3" t="str">
        <f t="shared" si="2"/>
        <v>NHATMINHCC300</v>
      </c>
      <c r="B278" s="3" t="s">
        <v>7155</v>
      </c>
      <c r="C278" s="3" t="s">
        <v>29</v>
      </c>
      <c r="D278" s="3" t="s">
        <v>30</v>
      </c>
      <c r="E278" s="4">
        <v>74250</v>
      </c>
      <c r="F278" s="4">
        <v>74250</v>
      </c>
      <c r="H278" s="32">
        <f t="shared" si="7"/>
        <v>0</v>
      </c>
      <c r="I278" s="34" t="e">
        <v>#VALUE!</v>
      </c>
      <c r="L278" t="e">
        <v>#VALUE!</v>
      </c>
    </row>
    <row r="279" spans="1:12" ht="16.5" hidden="1" x14ac:dyDescent="0.25">
      <c r="A279" s="3" t="str">
        <f t="shared" si="2"/>
        <v>NHATMINHCGM300</v>
      </c>
      <c r="B279" s="3" t="s">
        <v>7155</v>
      </c>
      <c r="C279" s="3" t="s">
        <v>17</v>
      </c>
      <c r="D279" s="3" t="s">
        <v>18</v>
      </c>
      <c r="E279" s="4">
        <v>73431</v>
      </c>
      <c r="F279" s="4">
        <v>73431</v>
      </c>
      <c r="H279" s="32">
        <f t="shared" si="7"/>
        <v>0</v>
      </c>
      <c r="I279" s="34">
        <v>74250</v>
      </c>
      <c r="L279">
        <v>74250</v>
      </c>
    </row>
    <row r="280" spans="1:12" ht="16.5" hidden="1" x14ac:dyDescent="0.25">
      <c r="A280" s="3" t="str">
        <f t="shared" si="2"/>
        <v>NHATMINHCGM500</v>
      </c>
      <c r="B280" s="3" t="s">
        <v>7155</v>
      </c>
      <c r="C280" s="3" t="s">
        <v>537</v>
      </c>
      <c r="D280" s="3" t="s">
        <v>538</v>
      </c>
      <c r="E280" s="4">
        <v>119066</v>
      </c>
      <c r="F280" s="4">
        <v>119066</v>
      </c>
      <c r="H280" s="32">
        <f t="shared" si="7"/>
        <v>0</v>
      </c>
      <c r="I280" s="34">
        <v>73431</v>
      </c>
      <c r="L280">
        <v>73431</v>
      </c>
    </row>
    <row r="281" spans="1:12" ht="16.5" hidden="1" x14ac:dyDescent="0.25">
      <c r="A281" s="3" t="str">
        <f t="shared" si="2"/>
        <v>NHATMINHCGST250</v>
      </c>
      <c r="B281" s="3" t="s">
        <v>7155</v>
      </c>
      <c r="C281" s="3" t="s">
        <v>593</v>
      </c>
      <c r="D281" s="3" t="s">
        <v>594</v>
      </c>
      <c r="E281" s="4">
        <v>37500</v>
      </c>
      <c r="F281" s="4">
        <v>33750</v>
      </c>
      <c r="H281" s="32">
        <f t="shared" si="7"/>
        <v>-3750</v>
      </c>
      <c r="I281" s="34">
        <v>119066</v>
      </c>
      <c r="L281">
        <v>119066</v>
      </c>
    </row>
    <row r="282" spans="1:12" ht="16.5" hidden="1" x14ac:dyDescent="0.25">
      <c r="A282" s="3" t="str">
        <f t="shared" si="2"/>
        <v>NHATMINHCN300</v>
      </c>
      <c r="B282" s="3" t="s">
        <v>7155</v>
      </c>
      <c r="C282" s="3" t="s">
        <v>31</v>
      </c>
      <c r="D282" s="3" t="s">
        <v>32</v>
      </c>
      <c r="E282" s="4">
        <v>70950</v>
      </c>
      <c r="F282" s="4">
        <v>70950</v>
      </c>
      <c r="H282" s="32">
        <f t="shared" si="7"/>
        <v>0</v>
      </c>
      <c r="I282" s="34">
        <v>37500</v>
      </c>
      <c r="L282">
        <v>33750</v>
      </c>
    </row>
    <row r="283" spans="1:12" ht="16.5" hidden="1" x14ac:dyDescent="0.25">
      <c r="A283" s="3" t="str">
        <f t="shared" si="2"/>
        <v>NHATMINHGL250</v>
      </c>
      <c r="B283" s="3" t="s">
        <v>7155</v>
      </c>
      <c r="C283" s="3" t="s">
        <v>37</v>
      </c>
      <c r="D283" s="3" t="s">
        <v>38</v>
      </c>
      <c r="E283" s="4">
        <v>59400</v>
      </c>
      <c r="F283" s="4">
        <v>49500</v>
      </c>
      <c r="H283" s="32">
        <f t="shared" si="7"/>
        <v>-9900</v>
      </c>
      <c r="I283" s="34">
        <v>70950</v>
      </c>
      <c r="L283">
        <v>70950</v>
      </c>
    </row>
    <row r="284" spans="1:12" ht="16.5" hidden="1" x14ac:dyDescent="0.25">
      <c r="A284" s="3" t="str">
        <f t="shared" si="2"/>
        <v>NHATMINHGM500</v>
      </c>
      <c r="B284" s="3" t="s">
        <v>7155</v>
      </c>
      <c r="C284" s="3" t="s">
        <v>20</v>
      </c>
      <c r="D284" s="3" t="s">
        <v>21</v>
      </c>
      <c r="E284" s="4">
        <v>111058</v>
      </c>
      <c r="F284" s="4">
        <v>111058</v>
      </c>
      <c r="H284" s="32">
        <f t="shared" si="7"/>
        <v>0</v>
      </c>
      <c r="I284" s="34">
        <v>59400</v>
      </c>
      <c r="L284">
        <v>49500</v>
      </c>
    </row>
    <row r="285" spans="1:12" ht="16.5" hidden="1" x14ac:dyDescent="0.25">
      <c r="A285" s="3" t="str">
        <f t="shared" si="2"/>
        <v>NHATMINHGSG250</v>
      </c>
      <c r="B285" s="3" t="s">
        <v>7155</v>
      </c>
      <c r="C285" s="3" t="s">
        <v>39</v>
      </c>
      <c r="D285" s="3" t="s">
        <v>40</v>
      </c>
      <c r="E285" s="4">
        <v>61050</v>
      </c>
      <c r="F285" s="4">
        <v>50400</v>
      </c>
      <c r="H285" s="32">
        <f t="shared" si="7"/>
        <v>-10650</v>
      </c>
      <c r="I285" s="34">
        <v>111058</v>
      </c>
      <c r="L285">
        <v>111058</v>
      </c>
    </row>
    <row r="286" spans="1:12" ht="16.5" hidden="1" x14ac:dyDescent="0.25">
      <c r="A286" s="3" t="str">
        <f t="shared" si="2"/>
        <v>NHATMINHGTLX250G</v>
      </c>
      <c r="B286" s="3" t="s">
        <v>7155</v>
      </c>
      <c r="C286" s="3" t="s">
        <v>22</v>
      </c>
      <c r="D286" s="3" t="s">
        <v>23</v>
      </c>
      <c r="E286" s="4">
        <v>50182</v>
      </c>
      <c r="F286" s="4">
        <v>50182</v>
      </c>
      <c r="H286" s="32">
        <f t="shared" si="7"/>
        <v>0</v>
      </c>
      <c r="I286" s="34">
        <v>61050</v>
      </c>
      <c r="L286">
        <v>50400</v>
      </c>
    </row>
    <row r="287" spans="1:12" ht="16.5" hidden="1" x14ac:dyDescent="0.25">
      <c r="A287" s="3" t="str">
        <f t="shared" si="2"/>
        <v>NHATMINHMNH250</v>
      </c>
      <c r="B287" s="3" t="s">
        <v>7155</v>
      </c>
      <c r="C287" s="3" t="s">
        <v>41</v>
      </c>
      <c r="D287" s="3" t="s">
        <v>42</v>
      </c>
      <c r="E287" s="4">
        <v>46000</v>
      </c>
      <c r="F287" s="4">
        <v>46000</v>
      </c>
      <c r="H287" s="32">
        <f t="shared" si="7"/>
        <v>0</v>
      </c>
      <c r="I287" s="34">
        <v>50183</v>
      </c>
      <c r="L287">
        <v>50183</v>
      </c>
    </row>
    <row r="288" spans="1:12" ht="16.5" hidden="1" x14ac:dyDescent="0.25">
      <c r="A288" s="3" t="str">
        <f t="shared" si="2"/>
        <v>NHATMINHTH200</v>
      </c>
      <c r="B288" s="3" t="s">
        <v>7155</v>
      </c>
      <c r="C288" s="3" t="s">
        <v>25</v>
      </c>
      <c r="D288" s="3" t="s">
        <v>26</v>
      </c>
      <c r="E288" s="4">
        <v>55595</v>
      </c>
      <c r="F288" s="4">
        <v>55595</v>
      </c>
      <c r="H288" s="32">
        <f t="shared" si="7"/>
        <v>0</v>
      </c>
      <c r="I288" s="34">
        <v>46000</v>
      </c>
      <c r="L288">
        <v>46000</v>
      </c>
    </row>
    <row r="289" spans="1:12" ht="16.5" hidden="1" x14ac:dyDescent="0.25">
      <c r="A289" s="3" t="str">
        <f t="shared" si="2"/>
        <v>NHATMINHTHST250</v>
      </c>
      <c r="B289" s="3" t="s">
        <v>7155</v>
      </c>
      <c r="C289" s="3" t="s">
        <v>595</v>
      </c>
      <c r="D289" s="3" t="s">
        <v>596</v>
      </c>
      <c r="E289" s="4">
        <v>36111</v>
      </c>
      <c r="F289" s="4">
        <v>32500</v>
      </c>
      <c r="H289" s="32">
        <f t="shared" si="7"/>
        <v>-3611</v>
      </c>
      <c r="I289" s="34">
        <v>55595</v>
      </c>
      <c r="L289">
        <v>55595</v>
      </c>
    </row>
    <row r="290" spans="1:12" ht="16.5" hidden="1" x14ac:dyDescent="0.25">
      <c r="A290" s="3" t="str">
        <f t="shared" si="2"/>
        <v/>
      </c>
      <c r="B290" s="3"/>
      <c r="C290" s="3"/>
      <c r="D290" s="3"/>
      <c r="E290" s="4"/>
      <c r="F290" s="4"/>
      <c r="H290" s="32">
        <f t="shared" si="7"/>
        <v>0</v>
      </c>
      <c r="I290" s="34">
        <v>36111</v>
      </c>
      <c r="L290">
        <v>32500</v>
      </c>
    </row>
    <row r="291" spans="1:12" ht="16.5" hidden="1" x14ac:dyDescent="0.25">
      <c r="A291" s="3" t="str">
        <f t="shared" si="2"/>
        <v>OKONOCGM100</v>
      </c>
      <c r="B291" s="3" t="s">
        <v>589</v>
      </c>
      <c r="C291" s="3" t="s">
        <v>546</v>
      </c>
      <c r="D291" s="3" t="s">
        <v>547</v>
      </c>
      <c r="E291" s="4">
        <v>24549</v>
      </c>
      <c r="F291" s="4">
        <v>23322</v>
      </c>
      <c r="H291" s="32">
        <f t="shared" si="7"/>
        <v>-1227</v>
      </c>
      <c r="I291" s="34" t="e">
        <v>#VALUE!</v>
      </c>
      <c r="L291" t="e">
        <v>#VALUE!</v>
      </c>
    </row>
    <row r="292" spans="1:12" ht="16.5" hidden="1" x14ac:dyDescent="0.25">
      <c r="A292" s="3" t="str">
        <f t="shared" si="2"/>
        <v>OKONOCGM300</v>
      </c>
      <c r="B292" s="3" t="s">
        <v>589</v>
      </c>
      <c r="C292" s="3" t="s">
        <v>17</v>
      </c>
      <c r="D292" s="3" t="s">
        <v>18</v>
      </c>
      <c r="E292" s="4">
        <v>73431</v>
      </c>
      <c r="F292" s="4">
        <v>69759</v>
      </c>
      <c r="H292" s="32">
        <f t="shared" si="7"/>
        <v>-3672</v>
      </c>
      <c r="I292" s="34">
        <v>24549</v>
      </c>
      <c r="L292">
        <v>23322</v>
      </c>
    </row>
    <row r="293" spans="1:12" ht="16.5" hidden="1" x14ac:dyDescent="0.25">
      <c r="A293" s="3" t="str">
        <f t="shared" si="2"/>
        <v>OKONOGM500</v>
      </c>
      <c r="B293" s="3" t="s">
        <v>589</v>
      </c>
      <c r="C293" s="3" t="s">
        <v>20</v>
      </c>
      <c r="D293" s="3" t="s">
        <v>21</v>
      </c>
      <c r="E293" s="4">
        <v>111058</v>
      </c>
      <c r="F293" s="4">
        <v>105505</v>
      </c>
      <c r="H293" s="32">
        <f t="shared" si="7"/>
        <v>-5553</v>
      </c>
      <c r="I293" s="34">
        <v>73431</v>
      </c>
      <c r="L293">
        <v>69759</v>
      </c>
    </row>
    <row r="294" spans="1:12" ht="16.5" hidden="1" x14ac:dyDescent="0.25">
      <c r="A294" s="3" t="str">
        <f t="shared" si="2"/>
        <v>OKONOGTLX250G</v>
      </c>
      <c r="B294" s="3" t="s">
        <v>589</v>
      </c>
      <c r="C294" s="3" t="s">
        <v>22</v>
      </c>
      <c r="D294" s="3" t="s">
        <v>23</v>
      </c>
      <c r="E294" s="4">
        <v>50182</v>
      </c>
      <c r="F294" s="4">
        <v>47674</v>
      </c>
      <c r="H294" s="32">
        <f t="shared" si="7"/>
        <v>-2508</v>
      </c>
      <c r="I294" s="34">
        <v>111058</v>
      </c>
      <c r="L294">
        <v>105505</v>
      </c>
    </row>
    <row r="295" spans="1:12" ht="16.5" hidden="1" x14ac:dyDescent="0.25">
      <c r="A295" s="3" t="str">
        <f t="shared" si="2"/>
        <v>OKONOTH200</v>
      </c>
      <c r="B295" s="3" t="s">
        <v>589</v>
      </c>
      <c r="C295" s="3" t="s">
        <v>25</v>
      </c>
      <c r="D295" s="3" t="s">
        <v>26</v>
      </c>
      <c r="E295" s="4">
        <v>55595</v>
      </c>
      <c r="F295" s="4">
        <v>52816</v>
      </c>
      <c r="H295" s="32">
        <f t="shared" si="7"/>
        <v>-2779</v>
      </c>
      <c r="I295" s="34">
        <v>50183</v>
      </c>
      <c r="L295">
        <v>47674</v>
      </c>
    </row>
    <row r="296" spans="1:12" ht="16.5" hidden="1" x14ac:dyDescent="0.25">
      <c r="A296" s="3" t="str">
        <f t="shared" si="2"/>
        <v/>
      </c>
      <c r="B296" s="3"/>
      <c r="C296" s="3"/>
      <c r="D296" s="3"/>
      <c r="E296" s="4"/>
      <c r="F296" s="4"/>
      <c r="H296" s="32">
        <f t="shared" si="7"/>
        <v>0</v>
      </c>
      <c r="I296" s="34">
        <v>55595</v>
      </c>
      <c r="L296">
        <v>52816</v>
      </c>
    </row>
    <row r="297" spans="1:12" ht="16.5" hidden="1" x14ac:dyDescent="0.25">
      <c r="A297" s="3" t="str">
        <f t="shared" si="2"/>
        <v>PTMARTCC300</v>
      </c>
      <c r="B297" s="3" t="s">
        <v>591</v>
      </c>
      <c r="C297" s="3" t="s">
        <v>29</v>
      </c>
      <c r="D297" s="3" t="s">
        <v>30</v>
      </c>
      <c r="E297" s="4">
        <v>74250</v>
      </c>
      <c r="F297" s="4">
        <v>74250</v>
      </c>
      <c r="H297" s="32">
        <f t="shared" si="7"/>
        <v>0</v>
      </c>
      <c r="I297" s="34" t="e">
        <v>#VALUE!</v>
      </c>
      <c r="L297" t="e">
        <v>#VALUE!</v>
      </c>
    </row>
    <row r="298" spans="1:12" ht="16.5" hidden="1" x14ac:dyDescent="0.25">
      <c r="A298" s="3" t="str">
        <f t="shared" si="2"/>
        <v>PTMARTCGM300</v>
      </c>
      <c r="B298" s="3" t="s">
        <v>591</v>
      </c>
      <c r="C298" s="3" t="s">
        <v>17</v>
      </c>
      <c r="D298" s="3" t="s">
        <v>18</v>
      </c>
      <c r="E298" s="4">
        <v>73431</v>
      </c>
      <c r="F298" s="4">
        <v>73431</v>
      </c>
      <c r="H298" s="32">
        <f t="shared" si="7"/>
        <v>0</v>
      </c>
      <c r="I298" s="34">
        <v>74250</v>
      </c>
      <c r="L298">
        <v>74250</v>
      </c>
    </row>
    <row r="299" spans="1:12" ht="16.5" hidden="1" x14ac:dyDescent="0.25">
      <c r="A299" s="3" t="str">
        <f t="shared" si="2"/>
        <v>PTMARTCGM500</v>
      </c>
      <c r="B299" s="3" t="s">
        <v>591</v>
      </c>
      <c r="C299" s="3" t="s">
        <v>537</v>
      </c>
      <c r="D299" s="3" t="s">
        <v>538</v>
      </c>
      <c r="E299" s="4">
        <v>119066</v>
      </c>
      <c r="F299" s="4">
        <v>119066</v>
      </c>
      <c r="H299" s="32">
        <f t="shared" si="7"/>
        <v>0</v>
      </c>
      <c r="I299" s="34">
        <v>73431</v>
      </c>
      <c r="L299">
        <v>73431</v>
      </c>
    </row>
    <row r="300" spans="1:12" ht="16.5" hidden="1" x14ac:dyDescent="0.25">
      <c r="A300" s="3" t="str">
        <f t="shared" si="2"/>
        <v>PTMARTCN300</v>
      </c>
      <c r="B300" s="3" t="s">
        <v>591</v>
      </c>
      <c r="C300" s="3" t="s">
        <v>31</v>
      </c>
      <c r="D300" s="3" t="s">
        <v>32</v>
      </c>
      <c r="E300" s="4">
        <v>70950</v>
      </c>
      <c r="F300" s="4">
        <v>70950</v>
      </c>
      <c r="H300" s="32">
        <f t="shared" si="7"/>
        <v>0</v>
      </c>
      <c r="I300" s="34">
        <v>119066</v>
      </c>
      <c r="L300">
        <v>119066</v>
      </c>
    </row>
    <row r="301" spans="1:12" ht="16.5" hidden="1" x14ac:dyDescent="0.25">
      <c r="A301" s="3" t="str">
        <f t="shared" si="2"/>
        <v>PTMARTGM500</v>
      </c>
      <c r="B301" s="3" t="s">
        <v>591</v>
      </c>
      <c r="C301" s="3" t="s">
        <v>20</v>
      </c>
      <c r="D301" s="3" t="s">
        <v>21</v>
      </c>
      <c r="E301" s="4">
        <v>111058</v>
      </c>
      <c r="F301" s="4">
        <v>111058</v>
      </c>
      <c r="H301" s="32">
        <f t="shared" si="7"/>
        <v>0</v>
      </c>
      <c r="I301" s="34">
        <v>70950</v>
      </c>
      <c r="L301">
        <v>70950</v>
      </c>
    </row>
    <row r="302" spans="1:12" ht="16.5" hidden="1" x14ac:dyDescent="0.25">
      <c r="A302" s="3" t="str">
        <f t="shared" si="2"/>
        <v>PTMARTGTLX250G</v>
      </c>
      <c r="B302" s="3" t="s">
        <v>591</v>
      </c>
      <c r="C302" s="3" t="s">
        <v>22</v>
      </c>
      <c r="D302" s="3" t="s">
        <v>23</v>
      </c>
      <c r="E302" s="4">
        <v>50182</v>
      </c>
      <c r="F302" s="4">
        <v>50182</v>
      </c>
      <c r="H302" s="32">
        <f t="shared" si="7"/>
        <v>0</v>
      </c>
      <c r="I302" s="34">
        <v>111058</v>
      </c>
      <c r="L302">
        <v>111058</v>
      </c>
    </row>
    <row r="303" spans="1:12" ht="16.5" hidden="1" x14ac:dyDescent="0.25">
      <c r="A303" s="3" t="str">
        <f t="shared" si="2"/>
        <v>PTMARTMNH250</v>
      </c>
      <c r="B303" s="3" t="s">
        <v>591</v>
      </c>
      <c r="C303" s="3" t="s">
        <v>41</v>
      </c>
      <c r="D303" s="3" t="s">
        <v>42</v>
      </c>
      <c r="E303" s="4">
        <v>46000</v>
      </c>
      <c r="F303" s="4">
        <v>46000</v>
      </c>
      <c r="H303" s="32">
        <f t="shared" si="7"/>
        <v>0</v>
      </c>
      <c r="I303" s="34">
        <v>50183</v>
      </c>
      <c r="L303">
        <v>50183</v>
      </c>
    </row>
    <row r="304" spans="1:12" ht="16.5" hidden="1" x14ac:dyDescent="0.25">
      <c r="A304" s="3" t="str">
        <f t="shared" si="2"/>
        <v>PTMARTTH200</v>
      </c>
      <c r="B304" s="3" t="s">
        <v>591</v>
      </c>
      <c r="C304" s="3" t="s">
        <v>25</v>
      </c>
      <c r="D304" s="3" t="s">
        <v>26</v>
      </c>
      <c r="E304" s="4">
        <v>55595</v>
      </c>
      <c r="F304" s="4">
        <v>55595</v>
      </c>
      <c r="H304" s="32">
        <f t="shared" si="7"/>
        <v>0</v>
      </c>
      <c r="I304" s="34">
        <v>46000</v>
      </c>
      <c r="L304">
        <v>46000</v>
      </c>
    </row>
    <row r="305" spans="1:12" ht="16.5" hidden="1" x14ac:dyDescent="0.25">
      <c r="A305" s="3" t="str">
        <f t="shared" si="2"/>
        <v/>
      </c>
      <c r="B305" s="3"/>
      <c r="C305" s="3"/>
      <c r="D305" s="3"/>
      <c r="E305" s="4"/>
      <c r="F305" s="4"/>
      <c r="H305" s="32">
        <f t="shared" si="7"/>
        <v>0</v>
      </c>
      <c r="I305" s="34">
        <v>55595</v>
      </c>
      <c r="L305">
        <v>55595</v>
      </c>
    </row>
    <row r="306" spans="1:12" ht="16.5" hidden="1" x14ac:dyDescent="0.25">
      <c r="A306" s="3" t="str">
        <f t="shared" si="2"/>
        <v>READY MARTCC300</v>
      </c>
      <c r="B306" s="3" t="s">
        <v>7156</v>
      </c>
      <c r="C306" s="3" t="s">
        <v>29</v>
      </c>
      <c r="D306" s="3" t="s">
        <v>30</v>
      </c>
      <c r="E306" s="4">
        <v>74250</v>
      </c>
      <c r="F306" s="4">
        <v>74250</v>
      </c>
      <c r="H306" s="32">
        <f t="shared" si="7"/>
        <v>0</v>
      </c>
      <c r="I306" s="34" t="e">
        <v>#VALUE!</v>
      </c>
      <c r="L306" t="e">
        <v>#VALUE!</v>
      </c>
    </row>
    <row r="307" spans="1:12" ht="16.5" hidden="1" x14ac:dyDescent="0.25">
      <c r="A307" s="3" t="str">
        <f t="shared" si="2"/>
        <v>READY MARTCGM100</v>
      </c>
      <c r="B307" s="3" t="s">
        <v>7156</v>
      </c>
      <c r="C307" s="3" t="s">
        <v>546</v>
      </c>
      <c r="D307" s="3" t="s">
        <v>547</v>
      </c>
      <c r="E307" s="4">
        <v>24549</v>
      </c>
      <c r="F307" s="4">
        <v>24549</v>
      </c>
      <c r="H307" s="32">
        <f t="shared" si="7"/>
        <v>0</v>
      </c>
      <c r="I307" s="34">
        <v>74250</v>
      </c>
      <c r="L307">
        <v>74250</v>
      </c>
    </row>
    <row r="308" spans="1:12" ht="16.5" hidden="1" x14ac:dyDescent="0.25">
      <c r="A308" s="3" t="str">
        <f t="shared" si="2"/>
        <v>READY MARTCGM300</v>
      </c>
      <c r="B308" s="3" t="s">
        <v>7156</v>
      </c>
      <c r="C308" s="3" t="s">
        <v>17</v>
      </c>
      <c r="D308" s="3" t="s">
        <v>18</v>
      </c>
      <c r="E308" s="4">
        <v>73431</v>
      </c>
      <c r="F308" s="4">
        <v>73431</v>
      </c>
      <c r="H308" s="32">
        <f t="shared" si="7"/>
        <v>0</v>
      </c>
      <c r="I308" s="34">
        <v>24549</v>
      </c>
      <c r="L308">
        <v>24549</v>
      </c>
    </row>
    <row r="309" spans="1:12" ht="16.5" hidden="1" x14ac:dyDescent="0.25">
      <c r="A309" s="3" t="str">
        <f t="shared" si="2"/>
        <v>READY MARTCGM500</v>
      </c>
      <c r="B309" s="3" t="s">
        <v>7156</v>
      </c>
      <c r="C309" s="3" t="s">
        <v>537</v>
      </c>
      <c r="D309" s="3" t="s">
        <v>538</v>
      </c>
      <c r="E309" s="4">
        <v>119066</v>
      </c>
      <c r="F309" s="4">
        <v>119066</v>
      </c>
      <c r="H309" s="32">
        <f t="shared" si="7"/>
        <v>0</v>
      </c>
      <c r="I309" s="34">
        <v>73431</v>
      </c>
      <c r="L309">
        <v>73431</v>
      </c>
    </row>
    <row r="310" spans="1:12" ht="16.5" hidden="1" x14ac:dyDescent="0.25">
      <c r="A310" s="3" t="str">
        <f t="shared" si="2"/>
        <v>READY MARTCGST150</v>
      </c>
      <c r="B310" s="3" t="s">
        <v>7156</v>
      </c>
      <c r="C310" s="3" t="s">
        <v>558</v>
      </c>
      <c r="D310" s="3" t="s">
        <v>559</v>
      </c>
      <c r="E310" s="4">
        <v>22500</v>
      </c>
      <c r="F310" s="4">
        <v>22500</v>
      </c>
      <c r="H310" s="32">
        <f t="shared" si="7"/>
        <v>0</v>
      </c>
      <c r="I310" s="34">
        <v>119066</v>
      </c>
      <c r="L310">
        <v>119066</v>
      </c>
    </row>
    <row r="311" spans="1:12" ht="16.5" hidden="1" x14ac:dyDescent="0.25">
      <c r="A311" s="3" t="str">
        <f t="shared" si="2"/>
        <v>READY MARTCGST250</v>
      </c>
      <c r="B311" s="3" t="s">
        <v>7156</v>
      </c>
      <c r="C311" s="3" t="s">
        <v>593</v>
      </c>
      <c r="D311" s="3" t="s">
        <v>594</v>
      </c>
      <c r="E311" s="4">
        <v>37500</v>
      </c>
      <c r="F311" s="4">
        <v>37500</v>
      </c>
      <c r="H311" s="32">
        <f t="shared" si="7"/>
        <v>0</v>
      </c>
      <c r="I311" s="34">
        <v>22500</v>
      </c>
      <c r="L311">
        <v>22500</v>
      </c>
    </row>
    <row r="312" spans="1:12" ht="16.5" hidden="1" x14ac:dyDescent="0.25">
      <c r="A312" s="3" t="str">
        <f t="shared" si="2"/>
        <v>READY MARTCN300</v>
      </c>
      <c r="B312" s="3" t="s">
        <v>7156</v>
      </c>
      <c r="C312" s="3" t="s">
        <v>31</v>
      </c>
      <c r="D312" s="3" t="s">
        <v>32</v>
      </c>
      <c r="E312" s="4">
        <v>70950</v>
      </c>
      <c r="F312" s="4">
        <v>70950</v>
      </c>
      <c r="H312" s="32">
        <f t="shared" si="7"/>
        <v>0</v>
      </c>
      <c r="I312" s="34">
        <v>37500</v>
      </c>
      <c r="L312">
        <v>37500</v>
      </c>
    </row>
    <row r="313" spans="1:12" ht="16.5" hidden="1" x14ac:dyDescent="0.25">
      <c r="A313" s="3" t="str">
        <f t="shared" si="2"/>
        <v>READY MARTGHK300</v>
      </c>
      <c r="B313" s="3" t="s">
        <v>7156</v>
      </c>
      <c r="C313" s="3" t="s">
        <v>548</v>
      </c>
      <c r="D313" s="3" t="s">
        <v>549</v>
      </c>
      <c r="E313" s="4">
        <v>70000</v>
      </c>
      <c r="F313" s="4">
        <v>70000</v>
      </c>
      <c r="H313" s="32">
        <f t="shared" si="7"/>
        <v>0</v>
      </c>
      <c r="I313" s="34">
        <v>70950</v>
      </c>
      <c r="L313">
        <v>70950</v>
      </c>
    </row>
    <row r="314" spans="1:12" ht="16.5" hidden="1" x14ac:dyDescent="0.25">
      <c r="A314" s="3" t="str">
        <f t="shared" si="2"/>
        <v>READY MARTGL250</v>
      </c>
      <c r="B314" s="3" t="s">
        <v>7156</v>
      </c>
      <c r="C314" s="3" t="s">
        <v>37</v>
      </c>
      <c r="D314" s="3" t="s">
        <v>38</v>
      </c>
      <c r="E314" s="4">
        <v>59400</v>
      </c>
      <c r="F314" s="4">
        <v>49500</v>
      </c>
      <c r="H314" s="32">
        <f t="shared" si="7"/>
        <v>-9900</v>
      </c>
      <c r="I314" s="34">
        <v>70000</v>
      </c>
      <c r="L314">
        <v>70000</v>
      </c>
    </row>
    <row r="315" spans="1:12" ht="16.5" hidden="1" x14ac:dyDescent="0.25">
      <c r="A315" s="3" t="str">
        <f t="shared" si="2"/>
        <v>READY MARTGM500</v>
      </c>
      <c r="B315" s="3" t="s">
        <v>7156</v>
      </c>
      <c r="C315" s="3" t="s">
        <v>20</v>
      </c>
      <c r="D315" s="3" t="s">
        <v>21</v>
      </c>
      <c r="E315" s="4">
        <v>111058</v>
      </c>
      <c r="F315" s="4">
        <v>111058</v>
      </c>
      <c r="H315" s="32">
        <f t="shared" si="7"/>
        <v>0</v>
      </c>
      <c r="I315" s="34">
        <v>59400</v>
      </c>
      <c r="L315">
        <v>49500</v>
      </c>
    </row>
    <row r="316" spans="1:12" ht="16.5" hidden="1" x14ac:dyDescent="0.25">
      <c r="A316" s="3" t="str">
        <f t="shared" si="2"/>
        <v>READY MARTGSG250</v>
      </c>
      <c r="B316" s="3" t="s">
        <v>7156</v>
      </c>
      <c r="C316" s="3" t="s">
        <v>39</v>
      </c>
      <c r="D316" s="3" t="s">
        <v>40</v>
      </c>
      <c r="E316" s="4">
        <v>61050</v>
      </c>
      <c r="F316" s="4">
        <v>50400</v>
      </c>
      <c r="H316" s="32">
        <f t="shared" si="7"/>
        <v>-10650</v>
      </c>
      <c r="I316" s="34">
        <v>111058</v>
      </c>
      <c r="L316">
        <v>111058</v>
      </c>
    </row>
    <row r="317" spans="1:12" ht="16.5" hidden="1" x14ac:dyDescent="0.25">
      <c r="A317" s="3" t="str">
        <f t="shared" si="2"/>
        <v>READY MARTGTLX250G</v>
      </c>
      <c r="B317" s="3" t="s">
        <v>7156</v>
      </c>
      <c r="C317" s="3" t="s">
        <v>22</v>
      </c>
      <c r="D317" s="3" t="s">
        <v>23</v>
      </c>
      <c r="E317" s="4">
        <v>50182</v>
      </c>
      <c r="F317" s="4">
        <v>50182</v>
      </c>
      <c r="H317" s="32">
        <f t="shared" si="7"/>
        <v>0</v>
      </c>
      <c r="I317" s="34">
        <v>61050</v>
      </c>
      <c r="L317">
        <v>50400</v>
      </c>
    </row>
    <row r="318" spans="1:12" ht="16.5" hidden="1" x14ac:dyDescent="0.25">
      <c r="A318" s="3" t="str">
        <f t="shared" si="2"/>
        <v>READY MARTGXD500</v>
      </c>
      <c r="B318" s="3" t="s">
        <v>7156</v>
      </c>
      <c r="C318" s="3" t="s">
        <v>45</v>
      </c>
      <c r="D318" s="3" t="s">
        <v>46</v>
      </c>
      <c r="E318" s="4">
        <v>111606</v>
      </c>
      <c r="F318" s="4">
        <v>111606</v>
      </c>
      <c r="H318" s="32">
        <f t="shared" si="7"/>
        <v>0</v>
      </c>
      <c r="I318" s="34">
        <v>50183</v>
      </c>
      <c r="L318">
        <v>50183</v>
      </c>
    </row>
    <row r="319" spans="1:12" ht="16.5" hidden="1" x14ac:dyDescent="0.25">
      <c r="A319" s="3" t="str">
        <f t="shared" si="2"/>
        <v>READY MARTMNH250</v>
      </c>
      <c r="B319" s="3" t="s">
        <v>7156</v>
      </c>
      <c r="C319" s="3" t="s">
        <v>41</v>
      </c>
      <c r="D319" s="3" t="s">
        <v>42</v>
      </c>
      <c r="E319" s="4">
        <v>46000</v>
      </c>
      <c r="F319" s="4">
        <v>46000</v>
      </c>
      <c r="H319" s="32">
        <f t="shared" si="7"/>
        <v>0</v>
      </c>
      <c r="I319" s="34">
        <v>111606</v>
      </c>
      <c r="L319">
        <v>111606</v>
      </c>
    </row>
    <row r="320" spans="1:12" ht="16.5" hidden="1" x14ac:dyDescent="0.25">
      <c r="A320" s="3" t="str">
        <f t="shared" si="2"/>
        <v>READY MARTTH200</v>
      </c>
      <c r="B320" s="3" t="s">
        <v>7156</v>
      </c>
      <c r="C320" s="3" t="s">
        <v>25</v>
      </c>
      <c r="D320" s="3" t="s">
        <v>26</v>
      </c>
      <c r="E320" s="4">
        <v>55595</v>
      </c>
      <c r="F320" s="4">
        <v>55595</v>
      </c>
      <c r="H320" s="32">
        <f t="shared" si="7"/>
        <v>0</v>
      </c>
      <c r="I320" s="34">
        <v>46000</v>
      </c>
      <c r="L320">
        <v>46000</v>
      </c>
    </row>
    <row r="321" spans="1:12" ht="16.5" hidden="1" x14ac:dyDescent="0.25">
      <c r="A321" s="3" t="str">
        <f t="shared" si="2"/>
        <v>READY MARTTHST150</v>
      </c>
      <c r="B321" s="3" t="s">
        <v>7156</v>
      </c>
      <c r="C321" s="3" t="s">
        <v>560</v>
      </c>
      <c r="D321" s="3" t="s">
        <v>561</v>
      </c>
      <c r="E321" s="4">
        <v>21667</v>
      </c>
      <c r="F321" s="4">
        <v>21667</v>
      </c>
      <c r="H321" s="32">
        <f t="shared" si="7"/>
        <v>0</v>
      </c>
      <c r="I321" s="34">
        <v>55595</v>
      </c>
      <c r="L321">
        <v>55595</v>
      </c>
    </row>
    <row r="322" spans="1:12" ht="16.5" hidden="1" x14ac:dyDescent="0.25">
      <c r="A322" s="3" t="str">
        <f t="shared" si="2"/>
        <v>READY MARTTHST250</v>
      </c>
      <c r="B322" s="3" t="s">
        <v>7156</v>
      </c>
      <c r="C322" s="3" t="s">
        <v>595</v>
      </c>
      <c r="D322" s="3" t="s">
        <v>596</v>
      </c>
      <c r="E322" s="4">
        <v>36111</v>
      </c>
      <c r="F322" s="4">
        <v>36111</v>
      </c>
      <c r="H322" s="32">
        <f t="shared" si="7"/>
        <v>0</v>
      </c>
      <c r="I322" s="34">
        <v>21667</v>
      </c>
      <c r="L322">
        <v>21667</v>
      </c>
    </row>
    <row r="323" spans="1:12" ht="16.5" hidden="1" x14ac:dyDescent="0.25">
      <c r="A323" s="3" t="str">
        <f t="shared" si="2"/>
        <v/>
      </c>
      <c r="B323" s="3"/>
      <c r="C323" s="3"/>
      <c r="D323" s="3"/>
      <c r="E323" s="4"/>
      <c r="F323" s="4"/>
      <c r="H323" s="32">
        <f t="shared" si="7"/>
        <v>0</v>
      </c>
      <c r="I323" s="34">
        <v>36111</v>
      </c>
      <c r="L323">
        <v>36111</v>
      </c>
    </row>
    <row r="324" spans="1:12" ht="16.5" hidden="1" x14ac:dyDescent="0.25">
      <c r="A324" s="3" t="str">
        <f t="shared" si="2"/>
        <v>REALFMARTCC300</v>
      </c>
      <c r="B324" s="3" t="s">
        <v>7157</v>
      </c>
      <c r="C324" s="3" t="s">
        <v>29</v>
      </c>
      <c r="D324" s="3" t="s">
        <v>30</v>
      </c>
      <c r="E324" s="4">
        <v>74250</v>
      </c>
      <c r="F324" s="4">
        <v>74250</v>
      </c>
      <c r="H324" s="32">
        <f t="shared" si="7"/>
        <v>0</v>
      </c>
      <c r="I324" s="34" t="e">
        <v>#VALUE!</v>
      </c>
      <c r="L324" t="e">
        <v>#VALUE!</v>
      </c>
    </row>
    <row r="325" spans="1:12" ht="16.5" hidden="1" x14ac:dyDescent="0.25">
      <c r="A325" s="3" t="str">
        <f t="shared" ref="A325:A388" si="8">B325&amp;C325</f>
        <v>REALFMARTCGM300</v>
      </c>
      <c r="B325" s="3" t="s">
        <v>7157</v>
      </c>
      <c r="C325" s="3" t="s">
        <v>17</v>
      </c>
      <c r="D325" s="3" t="s">
        <v>18</v>
      </c>
      <c r="E325" s="4">
        <v>73431</v>
      </c>
      <c r="F325" s="4">
        <v>73431</v>
      </c>
      <c r="H325" s="32">
        <f t="shared" si="7"/>
        <v>0</v>
      </c>
      <c r="I325" s="34">
        <v>74250</v>
      </c>
      <c r="L325">
        <v>74250</v>
      </c>
    </row>
    <row r="326" spans="1:12" ht="16.5" hidden="1" x14ac:dyDescent="0.25">
      <c r="A326" s="3" t="str">
        <f t="shared" si="8"/>
        <v>REALFMARTCGM500</v>
      </c>
      <c r="B326" s="3" t="s">
        <v>7157</v>
      </c>
      <c r="C326" s="3" t="s">
        <v>537</v>
      </c>
      <c r="D326" s="3" t="s">
        <v>538</v>
      </c>
      <c r="E326" s="4">
        <v>119066</v>
      </c>
      <c r="F326" s="4">
        <v>119066</v>
      </c>
      <c r="H326" s="32">
        <f t="shared" si="7"/>
        <v>0</v>
      </c>
      <c r="I326" s="34">
        <v>73431</v>
      </c>
      <c r="L326">
        <v>73431</v>
      </c>
    </row>
    <row r="327" spans="1:12" ht="16.5" hidden="1" x14ac:dyDescent="0.25">
      <c r="A327" s="3" t="str">
        <f t="shared" si="8"/>
        <v>REALFMARTCN300</v>
      </c>
      <c r="B327" s="3" t="s">
        <v>7157</v>
      </c>
      <c r="C327" s="3" t="s">
        <v>31</v>
      </c>
      <c r="D327" s="3" t="s">
        <v>32</v>
      </c>
      <c r="E327" s="4">
        <v>70950</v>
      </c>
      <c r="F327" s="4">
        <v>70950</v>
      </c>
      <c r="H327" s="32">
        <f t="shared" ref="H327:H390" si="9">F327-E327</f>
        <v>0</v>
      </c>
      <c r="I327" s="34">
        <v>119066</v>
      </c>
      <c r="L327">
        <v>119066</v>
      </c>
    </row>
    <row r="328" spans="1:12" ht="16.5" hidden="1" x14ac:dyDescent="0.25">
      <c r="A328" s="3" t="str">
        <f t="shared" si="8"/>
        <v>REALFMARTGTLX250G</v>
      </c>
      <c r="B328" s="3" t="s">
        <v>7157</v>
      </c>
      <c r="C328" s="3" t="s">
        <v>22</v>
      </c>
      <c r="D328" s="3" t="s">
        <v>23</v>
      </c>
      <c r="E328" s="4">
        <v>50182</v>
      </c>
      <c r="F328" s="4">
        <v>50182</v>
      </c>
      <c r="H328" s="32">
        <f t="shared" si="9"/>
        <v>0</v>
      </c>
      <c r="I328" s="34">
        <v>70950</v>
      </c>
      <c r="L328">
        <v>70950</v>
      </c>
    </row>
    <row r="329" spans="1:12" ht="16.5" hidden="1" x14ac:dyDescent="0.25">
      <c r="A329" s="3" t="str">
        <f t="shared" si="8"/>
        <v>REALFMARTMNH250</v>
      </c>
      <c r="B329" s="3" t="s">
        <v>7157</v>
      </c>
      <c r="C329" s="3" t="s">
        <v>41</v>
      </c>
      <c r="D329" s="3" t="s">
        <v>42</v>
      </c>
      <c r="E329" s="4">
        <v>46000</v>
      </c>
      <c r="F329" s="4">
        <v>46000</v>
      </c>
      <c r="H329" s="32">
        <f t="shared" si="9"/>
        <v>0</v>
      </c>
      <c r="I329" s="34">
        <v>50183</v>
      </c>
      <c r="L329">
        <v>50183</v>
      </c>
    </row>
    <row r="330" spans="1:12" ht="16.5" hidden="1" x14ac:dyDescent="0.25">
      <c r="A330" s="3" t="str">
        <f t="shared" si="8"/>
        <v/>
      </c>
      <c r="B330" s="3"/>
      <c r="C330" s="3"/>
      <c r="D330" s="3"/>
      <c r="E330" s="4"/>
      <c r="F330" s="4"/>
      <c r="H330" s="32">
        <f t="shared" si="9"/>
        <v>0</v>
      </c>
      <c r="I330" s="34">
        <v>46000</v>
      </c>
      <c r="L330">
        <v>46000</v>
      </c>
    </row>
    <row r="331" spans="1:12" ht="16.5" hidden="1" x14ac:dyDescent="0.25">
      <c r="A331" s="3" t="str">
        <f t="shared" si="8"/>
        <v>SAIGONHDCGM300</v>
      </c>
      <c r="B331" s="3" t="s">
        <v>7158</v>
      </c>
      <c r="C331" s="3" t="s">
        <v>17</v>
      </c>
      <c r="D331" s="3" t="s">
        <v>18</v>
      </c>
      <c r="E331" s="4">
        <v>73431</v>
      </c>
      <c r="F331" s="4">
        <v>73431</v>
      </c>
      <c r="H331" s="32">
        <f t="shared" si="9"/>
        <v>0</v>
      </c>
      <c r="I331" s="34" t="e">
        <v>#VALUE!</v>
      </c>
      <c r="L331" t="e">
        <v>#VALUE!</v>
      </c>
    </row>
    <row r="332" spans="1:12" ht="16.5" hidden="1" x14ac:dyDescent="0.25">
      <c r="A332" s="3" t="str">
        <f t="shared" si="8"/>
        <v>SAIGONHDCGM500</v>
      </c>
      <c r="B332" s="3" t="s">
        <v>7158</v>
      </c>
      <c r="C332" s="3" t="s">
        <v>537</v>
      </c>
      <c r="D332" s="3" t="s">
        <v>538</v>
      </c>
      <c r="E332" s="4">
        <v>119066</v>
      </c>
      <c r="F332" s="4">
        <v>119066</v>
      </c>
      <c r="H332" s="32">
        <f t="shared" si="9"/>
        <v>0</v>
      </c>
      <c r="I332" s="34">
        <v>73431</v>
      </c>
      <c r="L332">
        <v>73431</v>
      </c>
    </row>
    <row r="333" spans="1:12" ht="16.5" hidden="1" x14ac:dyDescent="0.25">
      <c r="A333" s="3" t="str">
        <f t="shared" si="8"/>
        <v>SAIGONHDGM500</v>
      </c>
      <c r="B333" s="3" t="s">
        <v>7158</v>
      </c>
      <c r="C333" s="3" t="s">
        <v>20</v>
      </c>
      <c r="D333" s="3" t="s">
        <v>21</v>
      </c>
      <c r="E333" s="4">
        <v>111058</v>
      </c>
      <c r="F333" s="4">
        <v>111058</v>
      </c>
      <c r="H333" s="32">
        <f t="shared" si="9"/>
        <v>0</v>
      </c>
      <c r="I333" s="34">
        <v>119066</v>
      </c>
      <c r="L333">
        <v>119066</v>
      </c>
    </row>
    <row r="334" spans="1:12" ht="16.5" hidden="1" x14ac:dyDescent="0.25">
      <c r="A334" s="3" t="str">
        <f t="shared" si="8"/>
        <v>SAIGONHDTH200</v>
      </c>
      <c r="B334" s="3" t="s">
        <v>7158</v>
      </c>
      <c r="C334" s="3" t="s">
        <v>25</v>
      </c>
      <c r="D334" s="3" t="s">
        <v>26</v>
      </c>
      <c r="E334" s="4">
        <v>55595</v>
      </c>
      <c r="F334" s="4">
        <v>55595</v>
      </c>
      <c r="H334" s="32">
        <f t="shared" si="9"/>
        <v>0</v>
      </c>
      <c r="I334" s="34">
        <v>111058</v>
      </c>
      <c r="L334">
        <v>111058</v>
      </c>
    </row>
    <row r="335" spans="1:12" ht="16.5" hidden="1" x14ac:dyDescent="0.25">
      <c r="A335" s="3" t="str">
        <f t="shared" si="8"/>
        <v>SAIGONHDTH400</v>
      </c>
      <c r="B335" s="3" t="s">
        <v>7158</v>
      </c>
      <c r="C335" s="3" t="s">
        <v>543</v>
      </c>
      <c r="D335" s="3" t="s">
        <v>544</v>
      </c>
      <c r="E335" s="4">
        <v>107205</v>
      </c>
      <c r="F335" s="4">
        <v>107205</v>
      </c>
      <c r="H335" s="32">
        <f t="shared" si="9"/>
        <v>0</v>
      </c>
      <c r="I335" s="34">
        <v>55595</v>
      </c>
      <c r="L335">
        <v>55595</v>
      </c>
    </row>
    <row r="336" spans="1:12" ht="16.5" hidden="1" x14ac:dyDescent="0.25">
      <c r="A336" s="3" t="str">
        <f t="shared" si="8"/>
        <v/>
      </c>
      <c r="B336" s="3"/>
      <c r="C336" s="3"/>
      <c r="D336" s="3"/>
      <c r="E336" s="4"/>
      <c r="F336" s="4"/>
      <c r="H336" s="32">
        <f t="shared" si="9"/>
        <v>0</v>
      </c>
      <c r="I336" s="34">
        <v>107205</v>
      </c>
      <c r="L336">
        <v>107205</v>
      </c>
    </row>
    <row r="337" spans="1:12" ht="16.5" hidden="1" x14ac:dyDescent="0.25">
      <c r="A337" s="3" t="str">
        <f t="shared" si="8"/>
        <v>SANHDIEUCGM300</v>
      </c>
      <c r="B337" s="3" t="s">
        <v>597</v>
      </c>
      <c r="C337" s="3" t="s">
        <v>17</v>
      </c>
      <c r="D337" s="3" t="s">
        <v>18</v>
      </c>
      <c r="E337" s="4">
        <v>73431</v>
      </c>
      <c r="F337" s="4">
        <v>73431</v>
      </c>
      <c r="H337" s="32">
        <f t="shared" si="9"/>
        <v>0</v>
      </c>
      <c r="I337" s="34" t="e">
        <v>#VALUE!</v>
      </c>
      <c r="L337" t="e">
        <v>#VALUE!</v>
      </c>
    </row>
    <row r="338" spans="1:12" ht="16.5" hidden="1" x14ac:dyDescent="0.25">
      <c r="A338" s="3" t="str">
        <f t="shared" si="8"/>
        <v>SANHDIEUGM500</v>
      </c>
      <c r="B338" s="3" t="s">
        <v>597</v>
      </c>
      <c r="C338" s="3" t="s">
        <v>20</v>
      </c>
      <c r="D338" s="3" t="s">
        <v>21</v>
      </c>
      <c r="E338" s="4">
        <v>111058</v>
      </c>
      <c r="F338" s="4">
        <v>111058</v>
      </c>
      <c r="H338" s="32">
        <f t="shared" si="9"/>
        <v>0</v>
      </c>
      <c r="I338" s="34">
        <v>73431</v>
      </c>
      <c r="L338">
        <v>73431</v>
      </c>
    </row>
    <row r="339" spans="1:12" ht="16.5" hidden="1" x14ac:dyDescent="0.25">
      <c r="A339" s="3" t="str">
        <f t="shared" si="8"/>
        <v>SANHDIEUGTLX250G</v>
      </c>
      <c r="B339" s="3" t="s">
        <v>597</v>
      </c>
      <c r="C339" s="3" t="s">
        <v>22</v>
      </c>
      <c r="D339" s="3" t="s">
        <v>23</v>
      </c>
      <c r="E339" s="4">
        <v>50182</v>
      </c>
      <c r="F339" s="4">
        <v>50182</v>
      </c>
      <c r="H339" s="32">
        <f t="shared" si="9"/>
        <v>0</v>
      </c>
      <c r="I339" s="34">
        <v>111058</v>
      </c>
      <c r="L339">
        <v>111058</v>
      </c>
    </row>
    <row r="340" spans="1:12" ht="16.5" hidden="1" x14ac:dyDescent="0.25">
      <c r="A340" s="3" t="str">
        <f t="shared" si="8"/>
        <v>SANHDIEUTH200</v>
      </c>
      <c r="B340" s="3" t="s">
        <v>597</v>
      </c>
      <c r="C340" s="3" t="s">
        <v>25</v>
      </c>
      <c r="D340" s="3" t="s">
        <v>26</v>
      </c>
      <c r="E340" s="4">
        <v>55595</v>
      </c>
      <c r="F340" s="4">
        <v>55595</v>
      </c>
      <c r="H340" s="32">
        <f t="shared" si="9"/>
        <v>0</v>
      </c>
      <c r="I340" s="34">
        <v>50183</v>
      </c>
      <c r="L340">
        <v>50183</v>
      </c>
    </row>
    <row r="341" spans="1:12" ht="16.5" hidden="1" x14ac:dyDescent="0.25">
      <c r="A341" s="3" t="str">
        <f t="shared" si="8"/>
        <v/>
      </c>
      <c r="B341" s="3"/>
      <c r="C341" s="3"/>
      <c r="D341" s="3"/>
      <c r="E341" s="4"/>
      <c r="F341" s="4"/>
      <c r="H341" s="32">
        <f t="shared" si="9"/>
        <v>0</v>
      </c>
      <c r="I341" s="34">
        <v>55595</v>
      </c>
      <c r="L341">
        <v>55595</v>
      </c>
    </row>
    <row r="342" spans="1:12" ht="16.5" hidden="1" x14ac:dyDescent="0.25">
      <c r="A342" s="3" t="str">
        <f t="shared" si="8"/>
        <v>SATRACGM300</v>
      </c>
      <c r="B342" s="3" t="s">
        <v>7159</v>
      </c>
      <c r="C342" s="3" t="s">
        <v>17</v>
      </c>
      <c r="D342" s="3" t="s">
        <v>18</v>
      </c>
      <c r="E342" s="4">
        <v>73431</v>
      </c>
      <c r="F342" s="4">
        <v>73431</v>
      </c>
      <c r="H342" s="32">
        <f t="shared" si="9"/>
        <v>0</v>
      </c>
      <c r="I342" s="34" t="e">
        <v>#VALUE!</v>
      </c>
      <c r="L342" t="e">
        <v>#VALUE!</v>
      </c>
    </row>
    <row r="343" spans="1:12" ht="16.5" hidden="1" x14ac:dyDescent="0.25">
      <c r="A343" s="3" t="str">
        <f t="shared" si="8"/>
        <v>SATRACGM500</v>
      </c>
      <c r="B343" s="3" t="s">
        <v>7159</v>
      </c>
      <c r="C343" s="3" t="s">
        <v>537</v>
      </c>
      <c r="D343" s="3" t="s">
        <v>538</v>
      </c>
      <c r="E343" s="4">
        <v>119066</v>
      </c>
      <c r="F343" s="4">
        <v>119066</v>
      </c>
      <c r="H343" s="32">
        <f t="shared" si="9"/>
        <v>0</v>
      </c>
      <c r="I343" s="34">
        <v>73431</v>
      </c>
      <c r="L343">
        <v>73431</v>
      </c>
    </row>
    <row r="344" spans="1:12" ht="16.5" hidden="1" x14ac:dyDescent="0.25">
      <c r="A344" s="3" t="str">
        <f t="shared" si="8"/>
        <v>SATRAGM500</v>
      </c>
      <c r="B344" s="3" t="s">
        <v>7159</v>
      </c>
      <c r="C344" s="3" t="s">
        <v>20</v>
      </c>
      <c r="D344" s="3" t="s">
        <v>21</v>
      </c>
      <c r="E344" s="4">
        <v>111058</v>
      </c>
      <c r="F344" s="4">
        <v>111058</v>
      </c>
      <c r="H344" s="32">
        <f t="shared" si="9"/>
        <v>0</v>
      </c>
      <c r="I344" s="34">
        <v>119066</v>
      </c>
      <c r="L344">
        <v>119066</v>
      </c>
    </row>
    <row r="345" spans="1:12" ht="16.5" hidden="1" x14ac:dyDescent="0.25">
      <c r="A345" s="3" t="str">
        <f t="shared" si="8"/>
        <v>SATRAGTLX250G</v>
      </c>
      <c r="B345" s="3" t="s">
        <v>7159</v>
      </c>
      <c r="C345" s="3" t="s">
        <v>22</v>
      </c>
      <c r="D345" s="3" t="s">
        <v>23</v>
      </c>
      <c r="E345" s="4">
        <v>50182</v>
      </c>
      <c r="F345" s="4">
        <v>50182</v>
      </c>
      <c r="H345" s="32">
        <f t="shared" si="9"/>
        <v>0</v>
      </c>
      <c r="I345" s="34">
        <v>111058</v>
      </c>
      <c r="L345">
        <v>111058</v>
      </c>
    </row>
    <row r="346" spans="1:12" ht="16.5" hidden="1" x14ac:dyDescent="0.25">
      <c r="A346" s="3" t="str">
        <f t="shared" si="8"/>
        <v>SATRAMNH250</v>
      </c>
      <c r="B346" s="3" t="s">
        <v>7159</v>
      </c>
      <c r="C346" s="3" t="s">
        <v>41</v>
      </c>
      <c r="D346" s="3" t="s">
        <v>42</v>
      </c>
      <c r="E346" s="4">
        <v>46000</v>
      </c>
      <c r="F346" s="4">
        <v>46000</v>
      </c>
      <c r="H346" s="32">
        <f t="shared" si="9"/>
        <v>0</v>
      </c>
      <c r="I346" s="34">
        <v>50183</v>
      </c>
      <c r="L346">
        <v>50182</v>
      </c>
    </row>
    <row r="347" spans="1:12" ht="16.5" hidden="1" x14ac:dyDescent="0.25">
      <c r="A347" s="3" t="str">
        <f t="shared" si="8"/>
        <v>SATRATH200</v>
      </c>
      <c r="B347" s="3" t="s">
        <v>7159</v>
      </c>
      <c r="C347" s="3" t="s">
        <v>25</v>
      </c>
      <c r="D347" s="3" t="s">
        <v>26</v>
      </c>
      <c r="E347" s="4">
        <v>55595</v>
      </c>
      <c r="F347" s="4">
        <v>55595</v>
      </c>
      <c r="H347" s="32">
        <f t="shared" si="9"/>
        <v>0</v>
      </c>
      <c r="I347" s="34">
        <v>46000</v>
      </c>
      <c r="L347">
        <v>46000</v>
      </c>
    </row>
    <row r="348" spans="1:12" ht="16.5" hidden="1" x14ac:dyDescent="0.25">
      <c r="A348" s="3" t="str">
        <f t="shared" si="8"/>
        <v>SATRATH400</v>
      </c>
      <c r="B348" s="3" t="s">
        <v>7159</v>
      </c>
      <c r="C348" s="3" t="s">
        <v>543</v>
      </c>
      <c r="D348" s="3" t="s">
        <v>544</v>
      </c>
      <c r="E348" s="4">
        <v>107205</v>
      </c>
      <c r="F348" s="4">
        <v>107205</v>
      </c>
      <c r="H348" s="32">
        <f t="shared" si="9"/>
        <v>0</v>
      </c>
      <c r="I348" s="34">
        <v>55595</v>
      </c>
      <c r="L348">
        <v>55595</v>
      </c>
    </row>
    <row r="349" spans="1:12" ht="16.5" hidden="1" x14ac:dyDescent="0.25">
      <c r="A349" s="3" t="str">
        <f t="shared" si="8"/>
        <v/>
      </c>
      <c r="B349" s="3"/>
      <c r="C349" s="3"/>
      <c r="D349" s="3"/>
      <c r="E349" s="4"/>
      <c r="F349" s="4"/>
      <c r="H349" s="32">
        <f t="shared" si="9"/>
        <v>0</v>
      </c>
      <c r="I349" s="34">
        <v>107205</v>
      </c>
      <c r="L349">
        <v>107205</v>
      </c>
    </row>
    <row r="350" spans="1:12" ht="16.5" hidden="1" x14ac:dyDescent="0.25">
      <c r="A350" s="3" t="str">
        <f t="shared" si="8"/>
        <v>SEVENCGM100</v>
      </c>
      <c r="B350" s="3" t="s">
        <v>598</v>
      </c>
      <c r="C350" s="3" t="s">
        <v>546</v>
      </c>
      <c r="D350" s="3" t="s">
        <v>547</v>
      </c>
      <c r="E350" s="4">
        <v>24549</v>
      </c>
      <c r="F350" s="4">
        <v>22340</v>
      </c>
      <c r="H350" s="32">
        <f t="shared" si="9"/>
        <v>-2209</v>
      </c>
      <c r="I350" s="34" t="e">
        <v>#VALUE!</v>
      </c>
      <c r="L350" t="e">
        <v>#VALUE!</v>
      </c>
    </row>
    <row r="351" spans="1:12" ht="16.5" hidden="1" x14ac:dyDescent="0.25">
      <c r="A351" s="3" t="str">
        <f t="shared" si="8"/>
        <v>SEVENGM500</v>
      </c>
      <c r="B351" s="3" t="s">
        <v>598</v>
      </c>
      <c r="C351" s="3" t="s">
        <v>20</v>
      </c>
      <c r="D351" s="3" t="s">
        <v>21</v>
      </c>
      <c r="E351" s="4">
        <v>111058</v>
      </c>
      <c r="F351" s="4">
        <v>101063</v>
      </c>
      <c r="H351" s="32">
        <f t="shared" si="9"/>
        <v>-9995</v>
      </c>
      <c r="I351" s="34">
        <v>24549</v>
      </c>
      <c r="L351">
        <v>22340</v>
      </c>
    </row>
    <row r="352" spans="1:12" ht="16.5" hidden="1" x14ac:dyDescent="0.25">
      <c r="A352" s="3" t="str">
        <f t="shared" si="8"/>
        <v>SEVENGSG45G</v>
      </c>
      <c r="B352" s="3" t="s">
        <v>598</v>
      </c>
      <c r="C352" s="3" t="s">
        <v>676</v>
      </c>
      <c r="D352" s="3" t="s">
        <v>677</v>
      </c>
      <c r="E352" s="4">
        <v>8372</v>
      </c>
      <c r="F352" s="4">
        <v>8372</v>
      </c>
      <c r="H352" s="32">
        <f t="shared" si="9"/>
        <v>0</v>
      </c>
      <c r="I352" s="34">
        <v>111058</v>
      </c>
      <c r="L352">
        <v>101063</v>
      </c>
    </row>
    <row r="353" spans="1:12" ht="16.5" hidden="1" x14ac:dyDescent="0.25">
      <c r="A353" s="3" t="str">
        <f t="shared" si="8"/>
        <v/>
      </c>
      <c r="B353" s="3"/>
      <c r="C353" s="3"/>
      <c r="D353" s="3"/>
      <c r="E353" s="4"/>
      <c r="F353" s="4"/>
      <c r="H353" s="32">
        <f t="shared" si="9"/>
        <v>0</v>
      </c>
      <c r="I353" s="34">
        <v>8372</v>
      </c>
      <c r="L353">
        <v>8372</v>
      </c>
    </row>
    <row r="354" spans="1:12" ht="16.5" hidden="1" x14ac:dyDescent="0.25">
      <c r="A354" s="3" t="str">
        <f t="shared" si="8"/>
        <v>SIBACGM300</v>
      </c>
      <c r="B354" s="3" t="s">
        <v>599</v>
      </c>
      <c r="C354" s="3" t="s">
        <v>17</v>
      </c>
      <c r="D354" s="3" t="s">
        <v>18</v>
      </c>
      <c r="E354" s="4">
        <v>73431</v>
      </c>
      <c r="F354" s="4">
        <v>69025</v>
      </c>
      <c r="H354" s="32">
        <f t="shared" si="9"/>
        <v>-4406</v>
      </c>
      <c r="I354" s="34" t="e">
        <v>#VALUE!</v>
      </c>
      <c r="L354" t="e">
        <v>#VALUE!</v>
      </c>
    </row>
    <row r="355" spans="1:12" ht="16.5" hidden="1" x14ac:dyDescent="0.25">
      <c r="A355" s="3" t="str">
        <f t="shared" si="8"/>
        <v>SIBAGSG250</v>
      </c>
      <c r="B355" s="3" t="s">
        <v>599</v>
      </c>
      <c r="C355" s="3" t="s">
        <v>39</v>
      </c>
      <c r="D355" s="3" t="s">
        <v>40</v>
      </c>
      <c r="E355" s="4">
        <v>57387</v>
      </c>
      <c r="F355" s="4">
        <v>50400</v>
      </c>
      <c r="H355" s="32">
        <f t="shared" si="9"/>
        <v>-6987</v>
      </c>
      <c r="I355" s="34">
        <v>73431</v>
      </c>
      <c r="L355">
        <v>69025</v>
      </c>
    </row>
    <row r="356" spans="1:12" ht="16.5" hidden="1" x14ac:dyDescent="0.25">
      <c r="A356" s="3" t="str">
        <f t="shared" si="8"/>
        <v>SIBAGTLX250G</v>
      </c>
      <c r="B356" s="3" t="s">
        <v>599</v>
      </c>
      <c r="C356" s="3" t="s">
        <v>22</v>
      </c>
      <c r="D356" s="3" t="s">
        <v>23</v>
      </c>
      <c r="E356" s="4">
        <v>50182</v>
      </c>
      <c r="F356" s="4">
        <v>47172</v>
      </c>
      <c r="H356" s="32">
        <f t="shared" si="9"/>
        <v>-3010</v>
      </c>
      <c r="I356" s="34">
        <v>57387</v>
      </c>
      <c r="L356">
        <v>50400</v>
      </c>
    </row>
    <row r="357" spans="1:12" ht="16.5" hidden="1" x14ac:dyDescent="0.25">
      <c r="A357" s="3" t="str">
        <f t="shared" si="8"/>
        <v>SIBATH200</v>
      </c>
      <c r="B357" s="3" t="s">
        <v>599</v>
      </c>
      <c r="C357" s="3" t="s">
        <v>25</v>
      </c>
      <c r="D357" s="3" t="s">
        <v>26</v>
      </c>
      <c r="E357" s="4">
        <v>55595</v>
      </c>
      <c r="F357" s="4">
        <v>52259</v>
      </c>
      <c r="H357" s="32">
        <f t="shared" si="9"/>
        <v>-3336</v>
      </c>
      <c r="I357" s="34">
        <v>50183</v>
      </c>
      <c r="L357">
        <v>47172</v>
      </c>
    </row>
    <row r="358" spans="1:12" ht="16.5" hidden="1" x14ac:dyDescent="0.25">
      <c r="A358" s="3" t="str">
        <f t="shared" si="8"/>
        <v/>
      </c>
      <c r="B358" s="3"/>
      <c r="C358" s="3"/>
      <c r="D358" s="3"/>
      <c r="E358" s="4"/>
      <c r="F358" s="4"/>
      <c r="H358" s="32">
        <f t="shared" si="9"/>
        <v>0</v>
      </c>
      <c r="I358" s="34">
        <v>55595</v>
      </c>
      <c r="L358">
        <v>52259</v>
      </c>
    </row>
    <row r="359" spans="1:12" ht="16.5" hidden="1" x14ac:dyDescent="0.25">
      <c r="A359" s="3" t="str">
        <f t="shared" si="8"/>
        <v>SMARTCC300</v>
      </c>
      <c r="B359" s="3" t="s">
        <v>601</v>
      </c>
      <c r="C359" s="3" t="s">
        <v>29</v>
      </c>
      <c r="D359" s="3" t="s">
        <v>30</v>
      </c>
      <c r="E359" s="4">
        <v>74250</v>
      </c>
      <c r="F359" s="4">
        <v>70538</v>
      </c>
      <c r="H359" s="32">
        <f t="shared" si="9"/>
        <v>-3712</v>
      </c>
      <c r="I359" s="34" t="e">
        <v>#VALUE!</v>
      </c>
      <c r="L359" t="e">
        <v>#VALUE!</v>
      </c>
    </row>
    <row r="360" spans="1:12" ht="16.5" hidden="1" x14ac:dyDescent="0.25">
      <c r="A360" s="3" t="str">
        <f t="shared" si="8"/>
        <v>SMARTCGM100</v>
      </c>
      <c r="B360" s="3" t="s">
        <v>601</v>
      </c>
      <c r="C360" s="3" t="s">
        <v>546</v>
      </c>
      <c r="D360" s="3" t="s">
        <v>547</v>
      </c>
      <c r="E360" s="4">
        <v>24549</v>
      </c>
      <c r="F360" s="4">
        <v>23322</v>
      </c>
      <c r="H360" s="32">
        <f t="shared" si="9"/>
        <v>-1227</v>
      </c>
      <c r="I360" s="34">
        <v>74250</v>
      </c>
      <c r="L360">
        <v>70538</v>
      </c>
    </row>
    <row r="361" spans="1:12" ht="16.5" hidden="1" x14ac:dyDescent="0.25">
      <c r="A361" s="3" t="str">
        <f t="shared" si="8"/>
        <v>SMARTCGM300</v>
      </c>
      <c r="B361" s="3" t="s">
        <v>601</v>
      </c>
      <c r="C361" s="3" t="s">
        <v>17</v>
      </c>
      <c r="D361" s="3" t="s">
        <v>18</v>
      </c>
      <c r="E361" s="4">
        <v>73431</v>
      </c>
      <c r="F361" s="4">
        <v>69759</v>
      </c>
      <c r="H361" s="32">
        <f t="shared" si="9"/>
        <v>-3672</v>
      </c>
      <c r="I361" s="34">
        <v>24549</v>
      </c>
      <c r="L361">
        <v>23322</v>
      </c>
    </row>
    <row r="362" spans="1:12" ht="16.5" hidden="1" x14ac:dyDescent="0.25">
      <c r="A362" s="3" t="str">
        <f t="shared" si="8"/>
        <v>SMARTCN300</v>
      </c>
      <c r="B362" s="3" t="s">
        <v>601</v>
      </c>
      <c r="C362" s="3" t="s">
        <v>31</v>
      </c>
      <c r="D362" s="3" t="s">
        <v>32</v>
      </c>
      <c r="E362" s="4">
        <v>70950</v>
      </c>
      <c r="F362" s="4">
        <v>67403</v>
      </c>
      <c r="H362" s="32">
        <f t="shared" si="9"/>
        <v>-3547</v>
      </c>
      <c r="I362" s="34">
        <v>73431</v>
      </c>
      <c r="L362">
        <v>69759</v>
      </c>
    </row>
    <row r="363" spans="1:12" ht="16.5" hidden="1" x14ac:dyDescent="0.25">
      <c r="A363" s="3" t="str">
        <f t="shared" si="8"/>
        <v>SMARTGL250</v>
      </c>
      <c r="B363" s="3" t="s">
        <v>601</v>
      </c>
      <c r="C363" s="3" t="s">
        <v>37</v>
      </c>
      <c r="D363" s="3" t="s">
        <v>38</v>
      </c>
      <c r="E363" s="4">
        <v>56430</v>
      </c>
      <c r="F363" s="4">
        <v>49500</v>
      </c>
      <c r="H363" s="32">
        <f t="shared" si="9"/>
        <v>-6930</v>
      </c>
      <c r="I363" s="34">
        <v>70950</v>
      </c>
      <c r="L363">
        <v>67403</v>
      </c>
    </row>
    <row r="364" spans="1:12" ht="16.5" hidden="1" x14ac:dyDescent="0.25">
      <c r="A364" s="3" t="str">
        <f t="shared" si="8"/>
        <v>SMARTGM500</v>
      </c>
      <c r="B364" s="3" t="s">
        <v>601</v>
      </c>
      <c r="C364" s="3" t="s">
        <v>20</v>
      </c>
      <c r="D364" s="3" t="s">
        <v>21</v>
      </c>
      <c r="E364" s="4">
        <v>111058</v>
      </c>
      <c r="F364" s="4">
        <v>105506</v>
      </c>
      <c r="H364" s="32">
        <f t="shared" si="9"/>
        <v>-5552</v>
      </c>
      <c r="I364" s="34">
        <v>56430</v>
      </c>
      <c r="L364">
        <v>49500</v>
      </c>
    </row>
    <row r="365" spans="1:12" ht="16.5" hidden="1" x14ac:dyDescent="0.25">
      <c r="A365" s="3" t="str">
        <f t="shared" si="8"/>
        <v>SMARTGSG250</v>
      </c>
      <c r="B365" s="3" t="s">
        <v>601</v>
      </c>
      <c r="C365" s="3" t="s">
        <v>39</v>
      </c>
      <c r="D365" s="3" t="s">
        <v>40</v>
      </c>
      <c r="E365" s="4">
        <v>57998</v>
      </c>
      <c r="F365" s="4">
        <v>50400</v>
      </c>
      <c r="H365" s="32">
        <f t="shared" si="9"/>
        <v>-7598</v>
      </c>
      <c r="I365" s="34">
        <v>111058</v>
      </c>
      <c r="L365">
        <v>105506</v>
      </c>
    </row>
    <row r="366" spans="1:12" ht="16.5" hidden="1" x14ac:dyDescent="0.25">
      <c r="A366" s="3" t="str">
        <f t="shared" si="8"/>
        <v>SMARTGTLX250G</v>
      </c>
      <c r="B366" s="3" t="s">
        <v>601</v>
      </c>
      <c r="C366" s="3" t="s">
        <v>22</v>
      </c>
      <c r="D366" s="3" t="s">
        <v>23</v>
      </c>
      <c r="E366" s="4">
        <v>50182</v>
      </c>
      <c r="F366" s="4">
        <v>47672</v>
      </c>
      <c r="H366" s="32">
        <f t="shared" si="9"/>
        <v>-2510</v>
      </c>
      <c r="I366" s="34">
        <v>57998</v>
      </c>
      <c r="L366">
        <v>50400</v>
      </c>
    </row>
    <row r="367" spans="1:12" ht="16.5" hidden="1" x14ac:dyDescent="0.25">
      <c r="A367" s="3" t="str">
        <f t="shared" si="8"/>
        <v>SMARTGTNH500</v>
      </c>
      <c r="B367" s="3" t="s">
        <v>601</v>
      </c>
      <c r="C367" s="3" t="s">
        <v>541</v>
      </c>
      <c r="D367" s="3" t="s">
        <v>542</v>
      </c>
      <c r="E367" s="4">
        <v>96890</v>
      </c>
      <c r="F367" s="4">
        <v>96890</v>
      </c>
      <c r="H367" s="32">
        <f t="shared" si="9"/>
        <v>0</v>
      </c>
      <c r="I367" s="34">
        <v>50183</v>
      </c>
      <c r="L367">
        <v>47672</v>
      </c>
    </row>
    <row r="368" spans="1:12" ht="16.5" hidden="1" x14ac:dyDescent="0.25">
      <c r="A368" s="3" t="str">
        <f t="shared" si="8"/>
        <v>SMARTMNH250</v>
      </c>
      <c r="B368" s="3" t="s">
        <v>601</v>
      </c>
      <c r="C368" s="3" t="s">
        <v>41</v>
      </c>
      <c r="D368" s="3" t="s">
        <v>42</v>
      </c>
      <c r="E368" s="4">
        <v>46000</v>
      </c>
      <c r="F368" s="4">
        <v>43700</v>
      </c>
      <c r="H368" s="32">
        <f t="shared" si="9"/>
        <v>-2300</v>
      </c>
      <c r="I368" s="34">
        <v>96890</v>
      </c>
      <c r="L368">
        <v>96890</v>
      </c>
    </row>
    <row r="369" spans="1:12" ht="16.5" hidden="1" x14ac:dyDescent="0.25">
      <c r="A369" s="3" t="str">
        <f t="shared" si="8"/>
        <v>SMARTTH200</v>
      </c>
      <c r="B369" s="3" t="s">
        <v>601</v>
      </c>
      <c r="C369" s="3" t="s">
        <v>25</v>
      </c>
      <c r="D369" s="3" t="s">
        <v>26</v>
      </c>
      <c r="E369" s="4">
        <v>55595</v>
      </c>
      <c r="F369" s="4">
        <v>52815</v>
      </c>
      <c r="H369" s="32">
        <f t="shared" si="9"/>
        <v>-2780</v>
      </c>
      <c r="I369" s="34">
        <v>46000</v>
      </c>
      <c r="L369">
        <v>43700</v>
      </c>
    </row>
    <row r="370" spans="1:12" ht="16.5" hidden="1" x14ac:dyDescent="0.25">
      <c r="A370" s="3" t="str">
        <f t="shared" si="8"/>
        <v/>
      </c>
      <c r="B370" s="3"/>
      <c r="C370" s="3"/>
      <c r="D370" s="3"/>
      <c r="E370" s="4"/>
      <c r="F370" s="4"/>
      <c r="H370" s="32">
        <f t="shared" si="9"/>
        <v>0</v>
      </c>
      <c r="I370" s="34">
        <v>55595</v>
      </c>
      <c r="L370">
        <v>52815</v>
      </c>
    </row>
    <row r="371" spans="1:12" ht="16.5" hidden="1" x14ac:dyDescent="0.25">
      <c r="A371" s="3" t="str">
        <f t="shared" si="8"/>
        <v>SONGNGOCCC300</v>
      </c>
      <c r="B371" s="3" t="s">
        <v>7160</v>
      </c>
      <c r="C371" s="3" t="s">
        <v>29</v>
      </c>
      <c r="D371" s="3" t="s">
        <v>30</v>
      </c>
      <c r="E371" s="4">
        <v>74250</v>
      </c>
      <c r="F371" s="4">
        <v>74250</v>
      </c>
      <c r="H371" s="32">
        <f t="shared" si="9"/>
        <v>0</v>
      </c>
      <c r="I371" s="34" t="e">
        <v>#VALUE!</v>
      </c>
      <c r="L371" t="e">
        <v>#VALUE!</v>
      </c>
    </row>
    <row r="372" spans="1:12" ht="16.5" hidden="1" x14ac:dyDescent="0.25">
      <c r="A372" s="3" t="str">
        <f t="shared" si="8"/>
        <v>SONGNGOCCGM300</v>
      </c>
      <c r="B372" s="3" t="s">
        <v>7160</v>
      </c>
      <c r="C372" s="3" t="s">
        <v>17</v>
      </c>
      <c r="D372" s="3" t="s">
        <v>18</v>
      </c>
      <c r="E372" s="4">
        <v>73431</v>
      </c>
      <c r="F372" s="4">
        <v>73431</v>
      </c>
      <c r="H372" s="32">
        <f t="shared" si="9"/>
        <v>0</v>
      </c>
      <c r="I372" s="34">
        <v>74250</v>
      </c>
      <c r="L372">
        <v>74250</v>
      </c>
    </row>
    <row r="373" spans="1:12" ht="16.5" hidden="1" x14ac:dyDescent="0.25">
      <c r="A373" s="3" t="str">
        <f t="shared" si="8"/>
        <v>SONGNGOCCGM500</v>
      </c>
      <c r="B373" s="3" t="s">
        <v>7160</v>
      </c>
      <c r="C373" s="3" t="s">
        <v>537</v>
      </c>
      <c r="D373" s="3" t="s">
        <v>538</v>
      </c>
      <c r="E373" s="4">
        <v>119066</v>
      </c>
      <c r="F373" s="4">
        <v>119066</v>
      </c>
      <c r="H373" s="32">
        <f t="shared" si="9"/>
        <v>0</v>
      </c>
      <c r="I373" s="34">
        <v>73431</v>
      </c>
      <c r="L373">
        <v>73431</v>
      </c>
    </row>
    <row r="374" spans="1:12" ht="16.5" hidden="1" x14ac:dyDescent="0.25">
      <c r="A374" s="3" t="str">
        <f t="shared" si="8"/>
        <v>SONGNGOCCN300</v>
      </c>
      <c r="B374" s="3" t="s">
        <v>7160</v>
      </c>
      <c r="C374" s="3" t="s">
        <v>31</v>
      </c>
      <c r="D374" s="3" t="s">
        <v>32</v>
      </c>
      <c r="E374" s="4">
        <v>70950</v>
      </c>
      <c r="F374" s="4">
        <v>70950</v>
      </c>
      <c r="H374" s="32">
        <f t="shared" si="9"/>
        <v>0</v>
      </c>
      <c r="I374" s="34">
        <v>119066</v>
      </c>
      <c r="L374">
        <v>119066</v>
      </c>
    </row>
    <row r="375" spans="1:12" ht="16.5" hidden="1" x14ac:dyDescent="0.25">
      <c r="A375" s="3" t="str">
        <f t="shared" si="8"/>
        <v>SONGNGOCGM500</v>
      </c>
      <c r="B375" s="3" t="s">
        <v>7160</v>
      </c>
      <c r="C375" s="3" t="s">
        <v>20</v>
      </c>
      <c r="D375" s="3" t="s">
        <v>21</v>
      </c>
      <c r="E375" s="4">
        <v>111058</v>
      </c>
      <c r="F375" s="4">
        <v>111058</v>
      </c>
      <c r="H375" s="32">
        <f t="shared" si="9"/>
        <v>0</v>
      </c>
      <c r="I375" s="34">
        <v>70950</v>
      </c>
      <c r="L375">
        <v>70950</v>
      </c>
    </row>
    <row r="376" spans="1:12" ht="16.5" hidden="1" x14ac:dyDescent="0.25">
      <c r="A376" s="3" t="str">
        <f t="shared" si="8"/>
        <v>SONGNGOCGTLX250G</v>
      </c>
      <c r="B376" s="3" t="s">
        <v>7160</v>
      </c>
      <c r="C376" s="3" t="s">
        <v>22</v>
      </c>
      <c r="D376" s="3" t="s">
        <v>23</v>
      </c>
      <c r="E376" s="4">
        <v>50182</v>
      </c>
      <c r="F376" s="4">
        <v>50182</v>
      </c>
      <c r="H376" s="32">
        <f t="shared" si="9"/>
        <v>0</v>
      </c>
      <c r="I376" s="34">
        <v>111058</v>
      </c>
      <c r="L376">
        <v>111058</v>
      </c>
    </row>
    <row r="377" spans="1:12" ht="16.5" hidden="1" x14ac:dyDescent="0.25">
      <c r="A377" s="3" t="str">
        <f t="shared" si="8"/>
        <v/>
      </c>
      <c r="B377" s="3"/>
      <c r="C377" s="3"/>
      <c r="D377" s="3"/>
      <c r="E377" s="4"/>
      <c r="F377" s="4"/>
      <c r="H377" s="32">
        <f t="shared" si="9"/>
        <v>0</v>
      </c>
      <c r="I377" s="34">
        <v>50183</v>
      </c>
      <c r="L377">
        <v>50183</v>
      </c>
    </row>
    <row r="378" spans="1:12" ht="16.5" hidden="1" x14ac:dyDescent="0.25">
      <c r="A378" s="3" t="str">
        <f t="shared" si="8"/>
        <v>STCHOHAYCGM100</v>
      </c>
      <c r="B378" s="3" t="s">
        <v>603</v>
      </c>
      <c r="C378" s="3" t="s">
        <v>546</v>
      </c>
      <c r="D378" s="3" t="s">
        <v>547</v>
      </c>
      <c r="E378" s="4">
        <v>24549</v>
      </c>
      <c r="F378" s="4">
        <v>24549</v>
      </c>
      <c r="H378" s="32">
        <f t="shared" si="9"/>
        <v>0</v>
      </c>
      <c r="I378" s="34" t="e">
        <v>#VALUE!</v>
      </c>
      <c r="L378" t="e">
        <v>#VALUE!</v>
      </c>
    </row>
    <row r="379" spans="1:12" ht="16.5" hidden="1" x14ac:dyDescent="0.25">
      <c r="A379" s="3" t="str">
        <f t="shared" si="8"/>
        <v>STCHOHAYCGM300</v>
      </c>
      <c r="B379" s="3" t="s">
        <v>603</v>
      </c>
      <c r="C379" s="3" t="s">
        <v>17</v>
      </c>
      <c r="D379" s="3" t="s">
        <v>18</v>
      </c>
      <c r="E379" s="4">
        <v>73431</v>
      </c>
      <c r="F379" s="4">
        <v>73431</v>
      </c>
      <c r="H379" s="32">
        <f t="shared" si="9"/>
        <v>0</v>
      </c>
      <c r="I379" s="34">
        <v>24549</v>
      </c>
      <c r="L379">
        <v>24549</v>
      </c>
    </row>
    <row r="380" spans="1:12" ht="16.5" hidden="1" x14ac:dyDescent="0.25">
      <c r="A380" s="3" t="str">
        <f t="shared" si="8"/>
        <v>STCHOHAYCN300</v>
      </c>
      <c r="B380" s="3" t="s">
        <v>603</v>
      </c>
      <c r="C380" s="3" t="s">
        <v>31</v>
      </c>
      <c r="D380" s="3" t="s">
        <v>32</v>
      </c>
      <c r="E380" s="4">
        <v>70950</v>
      </c>
      <c r="F380" s="4">
        <v>70950</v>
      </c>
      <c r="H380" s="32">
        <f t="shared" si="9"/>
        <v>0</v>
      </c>
      <c r="I380" s="34">
        <v>73431</v>
      </c>
      <c r="L380">
        <v>73431</v>
      </c>
    </row>
    <row r="381" spans="1:12" ht="16.5" hidden="1" x14ac:dyDescent="0.25">
      <c r="A381" s="3" t="str">
        <f t="shared" si="8"/>
        <v>STCHOHAYGHK300</v>
      </c>
      <c r="B381" s="3" t="s">
        <v>603</v>
      </c>
      <c r="C381" s="3" t="s">
        <v>548</v>
      </c>
      <c r="D381" s="3" t="s">
        <v>549</v>
      </c>
      <c r="E381" s="4">
        <v>70000</v>
      </c>
      <c r="F381" s="4">
        <v>70000</v>
      </c>
      <c r="H381" s="32">
        <f t="shared" si="9"/>
        <v>0</v>
      </c>
      <c r="I381" s="34">
        <v>70950</v>
      </c>
      <c r="L381">
        <v>70950</v>
      </c>
    </row>
    <row r="382" spans="1:12" ht="16.5" hidden="1" x14ac:dyDescent="0.25">
      <c r="A382" s="3" t="str">
        <f t="shared" si="8"/>
        <v>STCHOHAYGL250</v>
      </c>
      <c r="B382" s="3" t="s">
        <v>603</v>
      </c>
      <c r="C382" s="3" t="s">
        <v>37</v>
      </c>
      <c r="D382" s="3" t="s">
        <v>38</v>
      </c>
      <c r="E382" s="4">
        <v>49500</v>
      </c>
      <c r="F382" s="4">
        <v>49500</v>
      </c>
      <c r="H382" s="32">
        <f t="shared" si="9"/>
        <v>0</v>
      </c>
      <c r="I382" s="34">
        <v>70000</v>
      </c>
      <c r="L382">
        <v>70000</v>
      </c>
    </row>
    <row r="383" spans="1:12" ht="16.5" hidden="1" x14ac:dyDescent="0.25">
      <c r="A383" s="3" t="str">
        <f t="shared" si="8"/>
        <v>STCHOHAYGM500</v>
      </c>
      <c r="B383" s="3" t="s">
        <v>603</v>
      </c>
      <c r="C383" s="3" t="s">
        <v>20</v>
      </c>
      <c r="D383" s="3" t="s">
        <v>21</v>
      </c>
      <c r="E383" s="4">
        <v>111058</v>
      </c>
      <c r="F383" s="4">
        <v>111058</v>
      </c>
      <c r="H383" s="32">
        <f t="shared" si="9"/>
        <v>0</v>
      </c>
      <c r="I383" s="34">
        <v>49500</v>
      </c>
      <c r="L383">
        <v>49500</v>
      </c>
    </row>
    <row r="384" spans="1:12" ht="16.5" hidden="1" x14ac:dyDescent="0.25">
      <c r="A384" s="3" t="str">
        <f t="shared" si="8"/>
        <v>STCHOHAYGSG250</v>
      </c>
      <c r="B384" s="3" t="s">
        <v>603</v>
      </c>
      <c r="C384" s="3" t="s">
        <v>39</v>
      </c>
      <c r="D384" s="3" t="s">
        <v>40</v>
      </c>
      <c r="E384" s="4">
        <v>50400</v>
      </c>
      <c r="F384" s="4">
        <v>50400</v>
      </c>
      <c r="H384" s="32">
        <f t="shared" si="9"/>
        <v>0</v>
      </c>
      <c r="I384" s="34">
        <v>111058</v>
      </c>
      <c r="L384">
        <v>111058</v>
      </c>
    </row>
    <row r="385" spans="1:12" ht="16.5" hidden="1" x14ac:dyDescent="0.25">
      <c r="A385" s="3" t="str">
        <f t="shared" si="8"/>
        <v>STCHOHAYGTLX250G</v>
      </c>
      <c r="B385" s="3" t="s">
        <v>603</v>
      </c>
      <c r="C385" s="3" t="s">
        <v>22</v>
      </c>
      <c r="D385" s="3" t="s">
        <v>23</v>
      </c>
      <c r="E385" s="4">
        <v>50182</v>
      </c>
      <c r="F385" s="4">
        <v>50182</v>
      </c>
      <c r="H385" s="32">
        <f t="shared" si="9"/>
        <v>0</v>
      </c>
      <c r="I385" s="34">
        <v>50400</v>
      </c>
      <c r="L385">
        <v>50400</v>
      </c>
    </row>
    <row r="386" spans="1:12" ht="16.5" hidden="1" x14ac:dyDescent="0.25">
      <c r="A386" s="3" t="str">
        <f t="shared" si="8"/>
        <v>STCHOHAYGXD500</v>
      </c>
      <c r="B386" s="3" t="s">
        <v>603</v>
      </c>
      <c r="C386" s="3" t="s">
        <v>45</v>
      </c>
      <c r="D386" s="3" t="s">
        <v>46</v>
      </c>
      <c r="E386" s="4">
        <v>111606</v>
      </c>
      <c r="F386" s="4">
        <v>111606</v>
      </c>
      <c r="H386" s="32">
        <f t="shared" si="9"/>
        <v>0</v>
      </c>
      <c r="I386" s="34">
        <v>50183</v>
      </c>
      <c r="L386">
        <v>50182</v>
      </c>
    </row>
    <row r="387" spans="1:12" ht="16.5" hidden="1" x14ac:dyDescent="0.25">
      <c r="A387" s="3" t="str">
        <f t="shared" si="8"/>
        <v>STCHOHAYMNH250</v>
      </c>
      <c r="B387" s="3" t="s">
        <v>603</v>
      </c>
      <c r="C387" s="3" t="s">
        <v>41</v>
      </c>
      <c r="D387" s="3" t="s">
        <v>42</v>
      </c>
      <c r="E387" s="4">
        <v>46000</v>
      </c>
      <c r="F387" s="4">
        <v>46000</v>
      </c>
      <c r="H387" s="32">
        <f t="shared" si="9"/>
        <v>0</v>
      </c>
      <c r="I387" s="34">
        <v>111606</v>
      </c>
      <c r="L387">
        <v>111606</v>
      </c>
    </row>
    <row r="388" spans="1:12" ht="16.5" hidden="1" x14ac:dyDescent="0.25">
      <c r="A388" s="3" t="str">
        <f t="shared" si="8"/>
        <v>STCHOHAYTH200</v>
      </c>
      <c r="B388" s="3" t="s">
        <v>603</v>
      </c>
      <c r="C388" s="3" t="s">
        <v>25</v>
      </c>
      <c r="D388" s="3" t="s">
        <v>26</v>
      </c>
      <c r="E388" s="4">
        <v>55595</v>
      </c>
      <c r="F388" s="4">
        <v>55595</v>
      </c>
      <c r="H388" s="32">
        <f t="shared" si="9"/>
        <v>0</v>
      </c>
      <c r="I388" s="34">
        <v>46000</v>
      </c>
      <c r="L388">
        <v>46000</v>
      </c>
    </row>
    <row r="389" spans="1:12" ht="16.5" hidden="1" x14ac:dyDescent="0.25">
      <c r="A389" s="3" t="str">
        <f t="shared" ref="A389:A452" si="10">B389&amp;C389</f>
        <v/>
      </c>
      <c r="B389" s="3"/>
      <c r="C389" s="3"/>
      <c r="D389" s="3"/>
      <c r="E389" s="4"/>
      <c r="F389" s="4"/>
      <c r="H389" s="32">
        <f t="shared" si="9"/>
        <v>0</v>
      </c>
      <c r="I389" s="34">
        <v>55595</v>
      </c>
      <c r="L389">
        <v>55595</v>
      </c>
    </row>
    <row r="390" spans="1:12" ht="16.5" hidden="1" x14ac:dyDescent="0.25">
      <c r="A390" s="3" t="str">
        <f t="shared" si="10"/>
        <v>STTHANHCONGCGST150</v>
      </c>
      <c r="B390" s="3" t="s">
        <v>605</v>
      </c>
      <c r="C390" s="3" t="s">
        <v>558</v>
      </c>
      <c r="D390" s="3" t="s">
        <v>559</v>
      </c>
      <c r="E390" s="4">
        <v>22500</v>
      </c>
      <c r="F390" s="4">
        <v>20925</v>
      </c>
      <c r="H390" s="32">
        <f t="shared" si="9"/>
        <v>-1575</v>
      </c>
      <c r="I390" s="34" t="e">
        <v>#VALUE!</v>
      </c>
      <c r="L390" t="e">
        <v>#VALUE!</v>
      </c>
    </row>
    <row r="391" spans="1:12" ht="16.5" hidden="1" x14ac:dyDescent="0.25">
      <c r="A391" s="3" t="str">
        <f t="shared" si="10"/>
        <v>STTHANHCONGGM500</v>
      </c>
      <c r="B391" s="3" t="s">
        <v>605</v>
      </c>
      <c r="C391" s="3" t="s">
        <v>20</v>
      </c>
      <c r="D391" s="3" t="s">
        <v>21</v>
      </c>
      <c r="E391" s="4">
        <v>111058</v>
      </c>
      <c r="F391" s="4">
        <v>103284</v>
      </c>
      <c r="H391" s="32">
        <f t="shared" ref="H391:H454" si="11">F391-E391</f>
        <v>-7774</v>
      </c>
      <c r="I391" s="34">
        <v>22500</v>
      </c>
      <c r="L391">
        <v>20925</v>
      </c>
    </row>
    <row r="392" spans="1:12" ht="16.5" hidden="1" x14ac:dyDescent="0.25">
      <c r="A392" s="3" t="str">
        <f t="shared" si="10"/>
        <v>STTHANHCONGGSG250</v>
      </c>
      <c r="B392" s="3" t="s">
        <v>605</v>
      </c>
      <c r="C392" s="3" t="s">
        <v>39</v>
      </c>
      <c r="D392" s="3" t="s">
        <v>40</v>
      </c>
      <c r="E392" s="4">
        <v>50400</v>
      </c>
      <c r="F392" s="4">
        <v>46872</v>
      </c>
      <c r="H392" s="32">
        <f t="shared" si="11"/>
        <v>-3528</v>
      </c>
      <c r="I392" s="34">
        <v>111058</v>
      </c>
      <c r="L392">
        <v>103284</v>
      </c>
    </row>
    <row r="393" spans="1:12" ht="16.5" hidden="1" x14ac:dyDescent="0.25">
      <c r="A393" s="3" t="str">
        <f t="shared" si="10"/>
        <v>STTHANHCONGGXD500</v>
      </c>
      <c r="B393" s="3" t="s">
        <v>605</v>
      </c>
      <c r="C393" s="3" t="s">
        <v>45</v>
      </c>
      <c r="D393" s="3" t="s">
        <v>46</v>
      </c>
      <c r="E393" s="4">
        <v>111606</v>
      </c>
      <c r="F393" s="4">
        <v>103794</v>
      </c>
      <c r="H393" s="32">
        <f t="shared" si="11"/>
        <v>-7812</v>
      </c>
      <c r="I393" s="34">
        <v>50400</v>
      </c>
      <c r="L393">
        <v>46872</v>
      </c>
    </row>
    <row r="394" spans="1:12" ht="16.5" hidden="1" x14ac:dyDescent="0.25">
      <c r="A394" s="3" t="str">
        <f t="shared" si="10"/>
        <v>STTHANHCONGTH200</v>
      </c>
      <c r="B394" s="3" t="s">
        <v>605</v>
      </c>
      <c r="C394" s="3" t="s">
        <v>25</v>
      </c>
      <c r="D394" s="3" t="s">
        <v>26</v>
      </c>
      <c r="E394" s="4">
        <v>55595</v>
      </c>
      <c r="F394" s="4">
        <v>51704</v>
      </c>
      <c r="H394" s="32">
        <f t="shared" si="11"/>
        <v>-3891</v>
      </c>
      <c r="I394" s="34">
        <v>111606</v>
      </c>
      <c r="L394">
        <v>103794</v>
      </c>
    </row>
    <row r="395" spans="1:12" ht="16.5" hidden="1" x14ac:dyDescent="0.25">
      <c r="A395" s="3" t="str">
        <f t="shared" si="10"/>
        <v>STTHANHCONGTHST150</v>
      </c>
      <c r="B395" s="3" t="s">
        <v>605</v>
      </c>
      <c r="C395" s="3" t="s">
        <v>560</v>
      </c>
      <c r="D395" s="3" t="s">
        <v>561</v>
      </c>
      <c r="E395" s="4">
        <v>21667</v>
      </c>
      <c r="F395" s="4">
        <v>20150</v>
      </c>
      <c r="H395" s="32">
        <f t="shared" si="11"/>
        <v>-1517</v>
      </c>
      <c r="I395" s="34">
        <v>55595</v>
      </c>
      <c r="L395">
        <v>51704</v>
      </c>
    </row>
    <row r="396" spans="1:12" ht="16.5" hidden="1" x14ac:dyDescent="0.25">
      <c r="A396" s="3" t="str">
        <f t="shared" si="10"/>
        <v>STTHANHCONGTHST250</v>
      </c>
      <c r="B396" s="3" t="s">
        <v>605</v>
      </c>
      <c r="C396" s="3" t="s">
        <v>595</v>
      </c>
      <c r="D396" s="3" t="s">
        <v>596</v>
      </c>
      <c r="E396" s="4">
        <v>36111</v>
      </c>
      <c r="F396" s="4">
        <v>33583</v>
      </c>
      <c r="H396" s="32">
        <f t="shared" si="11"/>
        <v>-2528</v>
      </c>
      <c r="I396" s="34">
        <v>21667</v>
      </c>
      <c r="L396">
        <v>20150</v>
      </c>
    </row>
    <row r="397" spans="1:12" ht="16.5" hidden="1" x14ac:dyDescent="0.25">
      <c r="A397" s="3" t="str">
        <f t="shared" si="10"/>
        <v/>
      </c>
      <c r="B397" s="3"/>
      <c r="C397" s="3"/>
      <c r="D397" s="3"/>
      <c r="E397" s="4"/>
      <c r="F397" s="4"/>
      <c r="H397" s="32">
        <f t="shared" si="11"/>
        <v>0</v>
      </c>
      <c r="I397" s="34">
        <v>36111</v>
      </c>
      <c r="L397">
        <v>33583</v>
      </c>
    </row>
    <row r="398" spans="1:12" ht="16.5" hidden="1" x14ac:dyDescent="0.25">
      <c r="A398" s="3" t="str">
        <f t="shared" si="10"/>
        <v>TAEBACKTH400</v>
      </c>
      <c r="B398" s="3" t="s">
        <v>607</v>
      </c>
      <c r="C398" s="3" t="s">
        <v>543</v>
      </c>
      <c r="D398" s="3" t="s">
        <v>544</v>
      </c>
      <c r="E398" s="4">
        <v>107205</v>
      </c>
      <c r="F398" s="4">
        <v>98629</v>
      </c>
      <c r="H398" s="32">
        <f t="shared" si="11"/>
        <v>-8576</v>
      </c>
      <c r="I398" s="34" t="e">
        <v>#VALUE!</v>
      </c>
      <c r="L398" t="e">
        <v>#VALUE!</v>
      </c>
    </row>
    <row r="399" spans="1:12" ht="16.5" hidden="1" x14ac:dyDescent="0.25">
      <c r="A399" s="3" t="str">
        <f t="shared" si="10"/>
        <v/>
      </c>
      <c r="B399" s="3"/>
      <c r="C399" s="3"/>
      <c r="D399" s="3"/>
      <c r="E399" s="4"/>
      <c r="F399" s="4"/>
      <c r="H399" s="32">
        <f t="shared" si="11"/>
        <v>0</v>
      </c>
      <c r="I399" s="34">
        <v>107205</v>
      </c>
      <c r="L399">
        <v>98629</v>
      </c>
    </row>
    <row r="400" spans="1:12" ht="16.5" hidden="1" x14ac:dyDescent="0.25">
      <c r="A400" s="3" t="str">
        <f t="shared" si="10"/>
        <v>TMARTCC300</v>
      </c>
      <c r="B400" s="3" t="s">
        <v>609</v>
      </c>
      <c r="C400" s="3" t="s">
        <v>29</v>
      </c>
      <c r="D400" s="3" t="s">
        <v>30</v>
      </c>
      <c r="E400" s="4">
        <v>74250</v>
      </c>
      <c r="F400" s="4">
        <v>74250</v>
      </c>
      <c r="H400" s="32">
        <f t="shared" si="11"/>
        <v>0</v>
      </c>
      <c r="I400" s="34" t="e">
        <v>#VALUE!</v>
      </c>
      <c r="L400" t="e">
        <v>#VALUE!</v>
      </c>
    </row>
    <row r="401" spans="1:12" ht="16.5" hidden="1" x14ac:dyDescent="0.25">
      <c r="A401" s="3" t="str">
        <f t="shared" si="10"/>
        <v>TMARTCGM100</v>
      </c>
      <c r="B401" s="3" t="s">
        <v>609</v>
      </c>
      <c r="C401" s="3" t="s">
        <v>546</v>
      </c>
      <c r="D401" s="3" t="s">
        <v>547</v>
      </c>
      <c r="E401" s="4">
        <v>24549</v>
      </c>
      <c r="F401" s="4">
        <v>24549</v>
      </c>
      <c r="H401" s="32">
        <f t="shared" si="11"/>
        <v>0</v>
      </c>
      <c r="I401" s="34">
        <v>74250</v>
      </c>
      <c r="L401">
        <v>74250</v>
      </c>
    </row>
    <row r="402" spans="1:12" ht="16.5" hidden="1" x14ac:dyDescent="0.25">
      <c r="A402" s="3" t="str">
        <f t="shared" si="10"/>
        <v>TMARTCGM300</v>
      </c>
      <c r="B402" s="3" t="s">
        <v>609</v>
      </c>
      <c r="C402" s="3" t="s">
        <v>17</v>
      </c>
      <c r="D402" s="3" t="s">
        <v>18</v>
      </c>
      <c r="E402" s="4">
        <v>73431</v>
      </c>
      <c r="F402" s="4">
        <v>73431</v>
      </c>
      <c r="H402" s="32">
        <f t="shared" si="11"/>
        <v>0</v>
      </c>
      <c r="I402" s="34">
        <v>24549</v>
      </c>
      <c r="L402">
        <v>24549</v>
      </c>
    </row>
    <row r="403" spans="1:12" ht="16.5" hidden="1" x14ac:dyDescent="0.25">
      <c r="A403" s="3" t="str">
        <f t="shared" si="10"/>
        <v>TMARTCGM500</v>
      </c>
      <c r="B403" s="3" t="s">
        <v>609</v>
      </c>
      <c r="C403" s="3" t="s">
        <v>537</v>
      </c>
      <c r="D403" s="3" t="s">
        <v>538</v>
      </c>
      <c r="E403" s="4">
        <v>119066</v>
      </c>
      <c r="F403" s="4">
        <v>119066</v>
      </c>
      <c r="H403" s="32">
        <f t="shared" si="11"/>
        <v>0</v>
      </c>
      <c r="I403" s="34">
        <v>73431</v>
      </c>
      <c r="L403">
        <v>73431</v>
      </c>
    </row>
    <row r="404" spans="1:12" ht="16.5" hidden="1" x14ac:dyDescent="0.25">
      <c r="A404" s="3" t="str">
        <f t="shared" si="10"/>
        <v>TMARTCGST150</v>
      </c>
      <c r="B404" s="3" t="s">
        <v>609</v>
      </c>
      <c r="C404" s="3" t="s">
        <v>558</v>
      </c>
      <c r="D404" s="3" t="s">
        <v>559</v>
      </c>
      <c r="E404" s="4">
        <v>22500</v>
      </c>
      <c r="F404" s="4">
        <v>20250</v>
      </c>
      <c r="H404" s="32">
        <f t="shared" si="11"/>
        <v>-2250</v>
      </c>
      <c r="I404" s="34">
        <v>119066</v>
      </c>
      <c r="L404">
        <v>119066</v>
      </c>
    </row>
    <row r="405" spans="1:12" ht="16.5" hidden="1" x14ac:dyDescent="0.25">
      <c r="A405" s="3" t="str">
        <f t="shared" si="10"/>
        <v>TMARTCN300</v>
      </c>
      <c r="B405" s="3" t="s">
        <v>609</v>
      </c>
      <c r="C405" s="3" t="s">
        <v>31</v>
      </c>
      <c r="D405" s="3" t="s">
        <v>32</v>
      </c>
      <c r="E405" s="4">
        <v>70950</v>
      </c>
      <c r="F405" s="4">
        <v>70950</v>
      </c>
      <c r="H405" s="32">
        <f t="shared" si="11"/>
        <v>0</v>
      </c>
      <c r="I405" s="34">
        <v>22500</v>
      </c>
      <c r="L405">
        <v>20250</v>
      </c>
    </row>
    <row r="406" spans="1:12" ht="16.5" hidden="1" x14ac:dyDescent="0.25">
      <c r="A406" s="3" t="str">
        <f t="shared" si="10"/>
        <v>TMARTGHK300</v>
      </c>
      <c r="B406" s="3" t="s">
        <v>609</v>
      </c>
      <c r="C406" s="3" t="s">
        <v>548</v>
      </c>
      <c r="D406" s="3" t="s">
        <v>549</v>
      </c>
      <c r="E406" s="4">
        <v>70000</v>
      </c>
      <c r="F406" s="4">
        <v>70000</v>
      </c>
      <c r="H406" s="32">
        <f t="shared" si="11"/>
        <v>0</v>
      </c>
      <c r="I406" s="34">
        <v>70950</v>
      </c>
      <c r="L406">
        <v>70950</v>
      </c>
    </row>
    <row r="407" spans="1:12" ht="16.5" hidden="1" x14ac:dyDescent="0.25">
      <c r="A407" s="3" t="str">
        <f t="shared" si="10"/>
        <v>TMARTGL250</v>
      </c>
      <c r="B407" s="3" t="s">
        <v>609</v>
      </c>
      <c r="C407" s="3" t="s">
        <v>37</v>
      </c>
      <c r="D407" s="3" t="s">
        <v>38</v>
      </c>
      <c r="E407" s="4">
        <v>59400</v>
      </c>
      <c r="F407" s="4">
        <v>49500</v>
      </c>
      <c r="H407" s="32">
        <f t="shared" si="11"/>
        <v>-9900</v>
      </c>
      <c r="I407" s="34">
        <v>70000</v>
      </c>
      <c r="L407">
        <v>70000</v>
      </c>
    </row>
    <row r="408" spans="1:12" ht="16.5" hidden="1" x14ac:dyDescent="0.25">
      <c r="A408" s="3" t="str">
        <f t="shared" si="10"/>
        <v>TMARTGL500KT</v>
      </c>
      <c r="B408" s="3" t="s">
        <v>609</v>
      </c>
      <c r="C408" s="3" t="s">
        <v>539</v>
      </c>
      <c r="D408" s="3" t="s">
        <v>540</v>
      </c>
      <c r="E408" s="4">
        <v>94013</v>
      </c>
      <c r="F408" s="4">
        <v>94013</v>
      </c>
      <c r="H408" s="32">
        <f t="shared" si="11"/>
        <v>0</v>
      </c>
      <c r="I408" s="34">
        <v>59400</v>
      </c>
      <c r="L408">
        <v>49500</v>
      </c>
    </row>
    <row r="409" spans="1:12" ht="16.5" hidden="1" x14ac:dyDescent="0.25">
      <c r="A409" s="3" t="str">
        <f t="shared" si="10"/>
        <v>TMARTGM500</v>
      </c>
      <c r="B409" s="3" t="s">
        <v>609</v>
      </c>
      <c r="C409" s="3" t="s">
        <v>20</v>
      </c>
      <c r="D409" s="3" t="s">
        <v>21</v>
      </c>
      <c r="E409" s="4">
        <v>111058</v>
      </c>
      <c r="F409" s="4">
        <v>111058</v>
      </c>
      <c r="H409" s="32">
        <f t="shared" si="11"/>
        <v>0</v>
      </c>
      <c r="I409" s="34">
        <v>94013</v>
      </c>
      <c r="L409">
        <v>94013</v>
      </c>
    </row>
    <row r="410" spans="1:12" ht="16.5" hidden="1" x14ac:dyDescent="0.25">
      <c r="A410" s="3" t="str">
        <f t="shared" si="10"/>
        <v>TMARTGSG250</v>
      </c>
      <c r="B410" s="3" t="s">
        <v>609</v>
      </c>
      <c r="C410" s="3" t="s">
        <v>39</v>
      </c>
      <c r="D410" s="3" t="s">
        <v>40</v>
      </c>
      <c r="E410" s="4">
        <v>61050</v>
      </c>
      <c r="F410" s="4">
        <v>50400</v>
      </c>
      <c r="H410" s="32">
        <f t="shared" si="11"/>
        <v>-10650</v>
      </c>
      <c r="I410" s="34">
        <v>111058</v>
      </c>
      <c r="L410">
        <v>111058</v>
      </c>
    </row>
    <row r="411" spans="1:12" ht="16.5" hidden="1" x14ac:dyDescent="0.25">
      <c r="A411" s="3" t="str">
        <f t="shared" si="10"/>
        <v>TMARTGTLX250G</v>
      </c>
      <c r="B411" s="3" t="s">
        <v>609</v>
      </c>
      <c r="C411" s="3" t="s">
        <v>22</v>
      </c>
      <c r="D411" s="3" t="s">
        <v>23</v>
      </c>
      <c r="E411" s="4">
        <v>50182</v>
      </c>
      <c r="F411" s="4">
        <v>50182</v>
      </c>
      <c r="H411" s="32">
        <f t="shared" si="11"/>
        <v>0</v>
      </c>
      <c r="I411" s="34">
        <v>61050</v>
      </c>
      <c r="L411">
        <v>50400</v>
      </c>
    </row>
    <row r="412" spans="1:12" ht="16.5" hidden="1" x14ac:dyDescent="0.25">
      <c r="A412" s="3" t="str">
        <f t="shared" si="10"/>
        <v>TMARTGXD500</v>
      </c>
      <c r="B412" s="3" t="s">
        <v>609</v>
      </c>
      <c r="C412" s="3" t="s">
        <v>45</v>
      </c>
      <c r="D412" s="3" t="s">
        <v>46</v>
      </c>
      <c r="E412" s="4">
        <v>111606</v>
      </c>
      <c r="F412" s="4">
        <v>111606</v>
      </c>
      <c r="H412" s="32">
        <f t="shared" si="11"/>
        <v>0</v>
      </c>
      <c r="I412" s="34">
        <v>50812</v>
      </c>
      <c r="L412">
        <v>50183</v>
      </c>
    </row>
    <row r="413" spans="1:12" ht="16.5" hidden="1" x14ac:dyDescent="0.25">
      <c r="A413" s="3" t="str">
        <f t="shared" si="10"/>
        <v>TMARTMNH250</v>
      </c>
      <c r="B413" s="3" t="s">
        <v>609</v>
      </c>
      <c r="C413" s="3" t="s">
        <v>41</v>
      </c>
      <c r="D413" s="3" t="s">
        <v>42</v>
      </c>
      <c r="E413" s="4">
        <v>46000</v>
      </c>
      <c r="F413" s="4">
        <v>46000</v>
      </c>
      <c r="H413" s="32">
        <f t="shared" si="11"/>
        <v>0</v>
      </c>
      <c r="I413" s="34">
        <v>111606</v>
      </c>
      <c r="L413">
        <v>111606</v>
      </c>
    </row>
    <row r="414" spans="1:12" ht="16.5" hidden="1" x14ac:dyDescent="0.25">
      <c r="A414" s="3" t="str">
        <f t="shared" si="10"/>
        <v>TMARTTH200</v>
      </c>
      <c r="B414" s="3" t="s">
        <v>609</v>
      </c>
      <c r="C414" s="3" t="s">
        <v>25</v>
      </c>
      <c r="D414" s="3" t="s">
        <v>26</v>
      </c>
      <c r="E414" s="4">
        <v>55595</v>
      </c>
      <c r="F414" s="4">
        <v>55595</v>
      </c>
      <c r="H414" s="32">
        <f t="shared" si="11"/>
        <v>0</v>
      </c>
      <c r="I414" s="34">
        <v>46000</v>
      </c>
      <c r="L414">
        <v>46000</v>
      </c>
    </row>
    <row r="415" spans="1:12" ht="16.5" hidden="1" x14ac:dyDescent="0.25">
      <c r="A415" s="3" t="str">
        <f t="shared" si="10"/>
        <v>TMARTTH400</v>
      </c>
      <c r="B415" s="3" t="s">
        <v>609</v>
      </c>
      <c r="C415" s="3" t="s">
        <v>543</v>
      </c>
      <c r="D415" s="3" t="s">
        <v>544</v>
      </c>
      <c r="E415" s="4">
        <v>107205</v>
      </c>
      <c r="F415" s="4">
        <v>107205</v>
      </c>
      <c r="H415" s="32">
        <f t="shared" si="11"/>
        <v>0</v>
      </c>
      <c r="I415" s="34">
        <v>55595</v>
      </c>
      <c r="L415">
        <v>55595</v>
      </c>
    </row>
    <row r="416" spans="1:12" ht="16.5" hidden="1" x14ac:dyDescent="0.25">
      <c r="A416" s="3" t="str">
        <f t="shared" si="10"/>
        <v>TMARTTHST150</v>
      </c>
      <c r="B416" s="3" t="s">
        <v>609</v>
      </c>
      <c r="C416" s="3" t="s">
        <v>560</v>
      </c>
      <c r="D416" s="3" t="s">
        <v>561</v>
      </c>
      <c r="E416" s="4">
        <v>21667</v>
      </c>
      <c r="F416" s="4">
        <v>19500</v>
      </c>
      <c r="H416" s="32">
        <f t="shared" si="11"/>
        <v>-2167</v>
      </c>
      <c r="I416" s="34">
        <v>107205</v>
      </c>
      <c r="L416">
        <v>107205</v>
      </c>
    </row>
    <row r="417" spans="1:12" ht="16.5" hidden="1" x14ac:dyDescent="0.25">
      <c r="A417" s="3" t="str">
        <f t="shared" si="10"/>
        <v/>
      </c>
      <c r="B417" s="3"/>
      <c r="C417" s="3"/>
      <c r="D417" s="3"/>
      <c r="E417" s="4"/>
      <c r="F417" s="4"/>
      <c r="H417" s="32">
        <f t="shared" si="11"/>
        <v>0</v>
      </c>
      <c r="I417" s="34">
        <v>21667</v>
      </c>
      <c r="L417">
        <v>19500</v>
      </c>
    </row>
    <row r="418" spans="1:12" ht="16.5" hidden="1" x14ac:dyDescent="0.25">
      <c r="A418" s="3" t="str">
        <f t="shared" si="10"/>
        <v>TMARTHATECOCGM300</v>
      </c>
      <c r="B418" s="3" t="s">
        <v>611</v>
      </c>
      <c r="C418" s="3" t="s">
        <v>17</v>
      </c>
      <c r="D418" s="3" t="s">
        <v>18</v>
      </c>
      <c r="E418" s="4">
        <v>73431</v>
      </c>
      <c r="F418" s="4">
        <v>73431</v>
      </c>
      <c r="H418" s="32">
        <f t="shared" si="11"/>
        <v>0</v>
      </c>
      <c r="I418" s="34" t="e">
        <v>#VALUE!</v>
      </c>
      <c r="L418" t="e">
        <v>#VALUE!</v>
      </c>
    </row>
    <row r="419" spans="1:12" ht="16.5" hidden="1" x14ac:dyDescent="0.25">
      <c r="A419" s="3" t="str">
        <f t="shared" si="10"/>
        <v>TMARTHATECOCGM500</v>
      </c>
      <c r="B419" s="3" t="s">
        <v>611</v>
      </c>
      <c r="C419" s="3" t="s">
        <v>537</v>
      </c>
      <c r="D419" s="3" t="s">
        <v>538</v>
      </c>
      <c r="E419" s="4">
        <v>119066</v>
      </c>
      <c r="F419" s="4">
        <v>119066</v>
      </c>
      <c r="H419" s="32">
        <f t="shared" si="11"/>
        <v>0</v>
      </c>
      <c r="I419" s="34">
        <v>73431</v>
      </c>
      <c r="L419">
        <v>73431</v>
      </c>
    </row>
    <row r="420" spans="1:12" ht="16.5" hidden="1" x14ac:dyDescent="0.25">
      <c r="A420" s="3" t="str">
        <f t="shared" si="10"/>
        <v>TMARTHATECOGM500</v>
      </c>
      <c r="B420" s="3" t="s">
        <v>611</v>
      </c>
      <c r="C420" s="3" t="s">
        <v>20</v>
      </c>
      <c r="D420" s="3" t="s">
        <v>21</v>
      </c>
      <c r="E420" s="4">
        <v>111058</v>
      </c>
      <c r="F420" s="4">
        <v>111058</v>
      </c>
      <c r="H420" s="32">
        <f t="shared" si="11"/>
        <v>0</v>
      </c>
      <c r="I420" s="34">
        <v>119066</v>
      </c>
      <c r="L420">
        <v>119066</v>
      </c>
    </row>
    <row r="421" spans="1:12" ht="16.5" hidden="1" x14ac:dyDescent="0.25">
      <c r="A421" s="3" t="str">
        <f t="shared" si="10"/>
        <v>TMARTHATECOGTLX250G</v>
      </c>
      <c r="B421" s="3" t="s">
        <v>611</v>
      </c>
      <c r="C421" s="3" t="s">
        <v>22</v>
      </c>
      <c r="D421" s="3" t="s">
        <v>23</v>
      </c>
      <c r="E421" s="4">
        <v>50182</v>
      </c>
      <c r="F421" s="4">
        <v>50182</v>
      </c>
      <c r="H421" s="32">
        <f t="shared" si="11"/>
        <v>0</v>
      </c>
      <c r="I421" s="34">
        <v>111058</v>
      </c>
      <c r="L421">
        <v>111058</v>
      </c>
    </row>
    <row r="422" spans="1:12" ht="16.5" hidden="1" x14ac:dyDescent="0.25">
      <c r="A422" s="3" t="str">
        <f t="shared" si="10"/>
        <v>TMARTHATECOMNH250</v>
      </c>
      <c r="B422" s="3" t="s">
        <v>611</v>
      </c>
      <c r="C422" s="3" t="s">
        <v>41</v>
      </c>
      <c r="D422" s="3" t="s">
        <v>42</v>
      </c>
      <c r="E422" s="4">
        <v>46000</v>
      </c>
      <c r="F422" s="4">
        <v>46000</v>
      </c>
      <c r="H422" s="32">
        <f t="shared" si="11"/>
        <v>0</v>
      </c>
      <c r="I422" s="34">
        <v>50183</v>
      </c>
      <c r="L422">
        <v>50182</v>
      </c>
    </row>
    <row r="423" spans="1:12" ht="16.5" hidden="1" x14ac:dyDescent="0.25">
      <c r="A423" s="3" t="str">
        <f t="shared" si="10"/>
        <v>TMARTHATECOTH200</v>
      </c>
      <c r="B423" s="3" t="s">
        <v>611</v>
      </c>
      <c r="C423" s="3" t="s">
        <v>25</v>
      </c>
      <c r="D423" s="3" t="s">
        <v>26</v>
      </c>
      <c r="E423" s="4">
        <v>55595</v>
      </c>
      <c r="F423" s="4">
        <v>55595</v>
      </c>
      <c r="H423" s="32">
        <f t="shared" si="11"/>
        <v>0</v>
      </c>
      <c r="I423" s="34">
        <v>46000</v>
      </c>
      <c r="L423">
        <v>46000</v>
      </c>
    </row>
    <row r="424" spans="1:12" ht="16.5" hidden="1" x14ac:dyDescent="0.25">
      <c r="A424" s="3" t="str">
        <f t="shared" si="10"/>
        <v/>
      </c>
      <c r="B424" s="3"/>
      <c r="C424" s="3"/>
      <c r="D424" s="3"/>
      <c r="E424" s="4"/>
      <c r="F424" s="4"/>
      <c r="H424" s="32">
        <f t="shared" si="11"/>
        <v>0</v>
      </c>
      <c r="I424" s="34">
        <v>55595</v>
      </c>
      <c r="L424">
        <v>55595</v>
      </c>
    </row>
    <row r="425" spans="1:12" ht="16.5" hidden="1" x14ac:dyDescent="0.25">
      <c r="A425" s="3" t="str">
        <f>B425&amp;C425</f>
        <v>TOMITACGM100</v>
      </c>
      <c r="B425" s="3" t="s">
        <v>613</v>
      </c>
      <c r="C425" s="3" t="s">
        <v>546</v>
      </c>
      <c r="D425" s="3" t="s">
        <v>547</v>
      </c>
      <c r="E425" s="4">
        <v>24549</v>
      </c>
      <c r="F425" s="4">
        <v>24549</v>
      </c>
      <c r="H425" s="32">
        <f t="shared" si="11"/>
        <v>0</v>
      </c>
      <c r="I425" s="34" t="e">
        <v>#VALUE!</v>
      </c>
      <c r="L425" t="e">
        <v>#VALUE!</v>
      </c>
    </row>
    <row r="426" spans="1:12" ht="16.5" hidden="1" x14ac:dyDescent="0.25">
      <c r="A426" s="3" t="str">
        <f t="shared" si="10"/>
        <v>TOMITACGM300</v>
      </c>
      <c r="B426" s="3" t="s">
        <v>613</v>
      </c>
      <c r="C426" s="3" t="s">
        <v>17</v>
      </c>
      <c r="D426" s="3" t="s">
        <v>18</v>
      </c>
      <c r="E426" s="4">
        <v>73431</v>
      </c>
      <c r="F426" s="4">
        <v>73431</v>
      </c>
      <c r="H426" s="32">
        <f t="shared" si="11"/>
        <v>0</v>
      </c>
      <c r="I426" s="34">
        <v>24549</v>
      </c>
      <c r="L426">
        <v>24549</v>
      </c>
    </row>
    <row r="427" spans="1:12" ht="16.5" hidden="1" x14ac:dyDescent="0.25">
      <c r="A427" s="3" t="str">
        <f t="shared" si="10"/>
        <v/>
      </c>
      <c r="B427" s="3"/>
      <c r="C427" s="3"/>
      <c r="D427" s="3"/>
      <c r="E427" s="4"/>
      <c r="F427" s="4"/>
      <c r="H427" s="32">
        <f t="shared" si="11"/>
        <v>0</v>
      </c>
      <c r="I427" s="34">
        <v>73431</v>
      </c>
      <c r="L427">
        <v>73431</v>
      </c>
    </row>
    <row r="428" spans="1:12" ht="16.5" hidden="1" x14ac:dyDescent="0.25">
      <c r="A428" s="3" t="str">
        <f t="shared" si="10"/>
        <v>TTMFARMCC300</v>
      </c>
      <c r="B428" s="3" t="s">
        <v>615</v>
      </c>
      <c r="C428" s="3" t="s">
        <v>29</v>
      </c>
      <c r="D428" s="3" t="s">
        <v>30</v>
      </c>
      <c r="E428" s="4">
        <v>74250</v>
      </c>
      <c r="F428" s="4">
        <v>74250</v>
      </c>
      <c r="H428" s="32">
        <f t="shared" si="11"/>
        <v>0</v>
      </c>
      <c r="I428" s="34" t="e">
        <v>#VALUE!</v>
      </c>
      <c r="L428" t="e">
        <v>#VALUE!</v>
      </c>
    </row>
    <row r="429" spans="1:12" ht="16.5" hidden="1" x14ac:dyDescent="0.25">
      <c r="A429" s="3" t="str">
        <f t="shared" si="10"/>
        <v>TTMFARMCGM300</v>
      </c>
      <c r="B429" s="3" t="s">
        <v>615</v>
      </c>
      <c r="C429" s="3" t="s">
        <v>17</v>
      </c>
      <c r="D429" s="3" t="s">
        <v>18</v>
      </c>
      <c r="E429" s="4">
        <v>73431</v>
      </c>
      <c r="F429" s="4">
        <v>73431</v>
      </c>
      <c r="H429" s="32">
        <f t="shared" si="11"/>
        <v>0</v>
      </c>
      <c r="I429" s="34">
        <v>74250</v>
      </c>
      <c r="L429">
        <v>74250</v>
      </c>
    </row>
    <row r="430" spans="1:12" ht="16.5" hidden="1" x14ac:dyDescent="0.25">
      <c r="A430" s="3" t="str">
        <f t="shared" si="10"/>
        <v>TTMFARMCGM500</v>
      </c>
      <c r="B430" s="3" t="s">
        <v>615</v>
      </c>
      <c r="C430" s="3" t="s">
        <v>537</v>
      </c>
      <c r="D430" s="3" t="s">
        <v>538</v>
      </c>
      <c r="E430" s="4">
        <v>119066</v>
      </c>
      <c r="F430" s="4">
        <v>119066</v>
      </c>
      <c r="H430" s="32">
        <f t="shared" si="11"/>
        <v>0</v>
      </c>
      <c r="I430" s="34">
        <v>73431</v>
      </c>
      <c r="L430">
        <v>73431</v>
      </c>
    </row>
    <row r="431" spans="1:12" ht="16.5" hidden="1" x14ac:dyDescent="0.25">
      <c r="A431" s="3" t="str">
        <f t="shared" si="10"/>
        <v>TTMFARMGM500</v>
      </c>
      <c r="B431" s="3" t="s">
        <v>615</v>
      </c>
      <c r="C431" s="3" t="s">
        <v>20</v>
      </c>
      <c r="D431" s="3" t="s">
        <v>21</v>
      </c>
      <c r="E431" s="4">
        <v>111058</v>
      </c>
      <c r="F431" s="4">
        <v>111058</v>
      </c>
      <c r="H431" s="32">
        <f t="shared" si="11"/>
        <v>0</v>
      </c>
      <c r="I431" s="34">
        <v>119066</v>
      </c>
      <c r="L431">
        <v>119066</v>
      </c>
    </row>
    <row r="432" spans="1:12" ht="16.5" hidden="1" x14ac:dyDescent="0.25">
      <c r="A432" s="3" t="str">
        <f t="shared" si="10"/>
        <v>TTMFARMGTLX250G</v>
      </c>
      <c r="B432" s="3" t="s">
        <v>615</v>
      </c>
      <c r="C432" s="3" t="s">
        <v>22</v>
      </c>
      <c r="D432" s="3" t="s">
        <v>23</v>
      </c>
      <c r="E432" s="4">
        <v>50182</v>
      </c>
      <c r="F432" s="4">
        <v>50182</v>
      </c>
      <c r="H432" s="32">
        <f t="shared" si="11"/>
        <v>0</v>
      </c>
      <c r="I432" s="34">
        <v>111058</v>
      </c>
      <c r="L432">
        <v>111058</v>
      </c>
    </row>
    <row r="433" spans="1:12" ht="16.5" hidden="1" x14ac:dyDescent="0.25">
      <c r="A433" s="3" t="str">
        <f t="shared" si="10"/>
        <v>TTMFARMMNH250</v>
      </c>
      <c r="B433" s="3" t="s">
        <v>615</v>
      </c>
      <c r="C433" s="3" t="s">
        <v>41</v>
      </c>
      <c r="D433" s="3" t="s">
        <v>42</v>
      </c>
      <c r="E433" s="4">
        <v>46000</v>
      </c>
      <c r="F433" s="4">
        <v>46000</v>
      </c>
      <c r="H433" s="32">
        <f t="shared" si="11"/>
        <v>0</v>
      </c>
      <c r="I433" s="34">
        <v>50183</v>
      </c>
      <c r="L433">
        <v>50183</v>
      </c>
    </row>
    <row r="434" spans="1:12" ht="16.5" hidden="1" x14ac:dyDescent="0.25">
      <c r="A434" s="3" t="str">
        <f t="shared" si="10"/>
        <v>TTMFARMTH200</v>
      </c>
      <c r="B434" s="3" t="s">
        <v>615</v>
      </c>
      <c r="C434" s="3" t="s">
        <v>25</v>
      </c>
      <c r="D434" s="3" t="s">
        <v>26</v>
      </c>
      <c r="E434" s="4">
        <v>55595</v>
      </c>
      <c r="F434" s="4">
        <v>55595</v>
      </c>
      <c r="H434" s="32">
        <f t="shared" si="11"/>
        <v>0</v>
      </c>
      <c r="I434" s="34">
        <v>46000</v>
      </c>
      <c r="L434">
        <v>46000</v>
      </c>
    </row>
    <row r="435" spans="1:12" ht="16.5" hidden="1" x14ac:dyDescent="0.25">
      <c r="A435" s="3" t="str">
        <f t="shared" si="10"/>
        <v/>
      </c>
      <c r="B435" s="3"/>
      <c r="C435" s="3"/>
      <c r="D435" s="3"/>
      <c r="E435" s="4"/>
      <c r="F435" s="4"/>
      <c r="H435" s="32">
        <f t="shared" si="11"/>
        <v>0</v>
      </c>
      <c r="I435" s="34">
        <v>55595</v>
      </c>
      <c r="L435">
        <v>55595</v>
      </c>
    </row>
    <row r="436" spans="1:12" ht="16.5" hidden="1" x14ac:dyDescent="0.25">
      <c r="A436" s="3" t="str">
        <f t="shared" si="10"/>
        <v>UNITCC300</v>
      </c>
      <c r="B436" s="3" t="s">
        <v>617</v>
      </c>
      <c r="C436" s="3" t="s">
        <v>29</v>
      </c>
      <c r="D436" s="3" t="s">
        <v>30</v>
      </c>
      <c r="E436" s="4">
        <v>74250</v>
      </c>
      <c r="F436" s="4">
        <v>74250</v>
      </c>
      <c r="H436" s="32">
        <f t="shared" si="11"/>
        <v>0</v>
      </c>
      <c r="I436" s="34" t="e">
        <v>#VALUE!</v>
      </c>
      <c r="L436" t="e">
        <v>#VALUE!</v>
      </c>
    </row>
    <row r="437" spans="1:12" ht="16.5" hidden="1" x14ac:dyDescent="0.25">
      <c r="A437" s="3" t="str">
        <f t="shared" si="10"/>
        <v>UNITCGM300</v>
      </c>
      <c r="B437" s="3" t="s">
        <v>617</v>
      </c>
      <c r="C437" s="3" t="s">
        <v>17</v>
      </c>
      <c r="D437" s="3" t="s">
        <v>18</v>
      </c>
      <c r="E437" s="4">
        <v>73431</v>
      </c>
      <c r="F437" s="4">
        <v>73431</v>
      </c>
      <c r="H437" s="32">
        <f t="shared" si="11"/>
        <v>0</v>
      </c>
      <c r="I437" s="34">
        <v>74250</v>
      </c>
      <c r="L437">
        <v>74250</v>
      </c>
    </row>
    <row r="438" spans="1:12" ht="16.5" hidden="1" x14ac:dyDescent="0.25">
      <c r="A438" s="3" t="str">
        <f t="shared" si="10"/>
        <v>UNITcgm100</v>
      </c>
      <c r="B438" s="3" t="s">
        <v>617</v>
      </c>
      <c r="C438" s="3" t="s">
        <v>7170</v>
      </c>
      <c r="D438" s="3" t="s">
        <v>7186</v>
      </c>
      <c r="E438" s="4">
        <v>24549</v>
      </c>
      <c r="F438" s="4">
        <v>24549</v>
      </c>
      <c r="H438" s="32">
        <f t="shared" si="11"/>
        <v>0</v>
      </c>
      <c r="I438" s="34">
        <v>73431</v>
      </c>
      <c r="L438">
        <v>73431</v>
      </c>
    </row>
    <row r="439" spans="1:12" ht="16.5" hidden="1" x14ac:dyDescent="0.25">
      <c r="A439" s="3" t="str">
        <f t="shared" si="10"/>
        <v>UNITCGM500</v>
      </c>
      <c r="B439" s="3" t="s">
        <v>617</v>
      </c>
      <c r="C439" s="3" t="s">
        <v>537</v>
      </c>
      <c r="D439" s="3" t="s">
        <v>538</v>
      </c>
      <c r="E439" s="4">
        <v>119066</v>
      </c>
      <c r="F439" s="4">
        <v>119066</v>
      </c>
      <c r="H439" s="32">
        <f t="shared" si="11"/>
        <v>0</v>
      </c>
      <c r="I439" s="34">
        <v>119066</v>
      </c>
      <c r="L439">
        <v>119066</v>
      </c>
    </row>
    <row r="440" spans="1:12" ht="16.5" hidden="1" x14ac:dyDescent="0.25">
      <c r="A440" s="3" t="str">
        <f t="shared" si="10"/>
        <v>UNITCN300</v>
      </c>
      <c r="B440" s="3" t="s">
        <v>617</v>
      </c>
      <c r="C440" s="3" t="s">
        <v>31</v>
      </c>
      <c r="D440" s="3" t="s">
        <v>32</v>
      </c>
      <c r="E440" s="4">
        <v>70950</v>
      </c>
      <c r="F440" s="4">
        <v>70950</v>
      </c>
      <c r="H440" s="32">
        <f t="shared" si="11"/>
        <v>0</v>
      </c>
      <c r="I440" s="34">
        <v>70950</v>
      </c>
      <c r="L440">
        <v>70950</v>
      </c>
    </row>
    <row r="441" spans="1:12" ht="16.5" hidden="1" x14ac:dyDescent="0.25">
      <c r="A441" s="3" t="str">
        <f t="shared" si="10"/>
        <v>UNITGHK300</v>
      </c>
      <c r="B441" s="3" t="s">
        <v>617</v>
      </c>
      <c r="C441" s="3" t="s">
        <v>548</v>
      </c>
      <c r="D441" s="3" t="s">
        <v>549</v>
      </c>
      <c r="E441" s="4">
        <v>70000</v>
      </c>
      <c r="F441" s="4">
        <v>70000</v>
      </c>
      <c r="H441" s="32">
        <f t="shared" si="11"/>
        <v>0</v>
      </c>
      <c r="I441" s="34">
        <v>70000</v>
      </c>
      <c r="L441">
        <v>70000</v>
      </c>
    </row>
    <row r="442" spans="1:12" ht="16.5" hidden="1" x14ac:dyDescent="0.25">
      <c r="A442" s="3" t="str">
        <f t="shared" si="10"/>
        <v>UNITGM500</v>
      </c>
      <c r="B442" s="3" t="s">
        <v>617</v>
      </c>
      <c r="C442" s="3" t="s">
        <v>20</v>
      </c>
      <c r="D442" s="3" t="s">
        <v>21</v>
      </c>
      <c r="E442" s="4">
        <v>111058</v>
      </c>
      <c r="F442" s="4">
        <v>111058</v>
      </c>
      <c r="H442" s="32">
        <f t="shared" si="11"/>
        <v>0</v>
      </c>
      <c r="I442" s="34">
        <v>111058</v>
      </c>
      <c r="L442">
        <v>111058</v>
      </c>
    </row>
    <row r="443" spans="1:12" ht="16.5" hidden="1" x14ac:dyDescent="0.25">
      <c r="A443" s="3" t="str">
        <f t="shared" si="10"/>
        <v>UNITGTLX250G</v>
      </c>
      <c r="B443" s="3" t="s">
        <v>617</v>
      </c>
      <c r="C443" s="3" t="s">
        <v>22</v>
      </c>
      <c r="D443" s="3" t="s">
        <v>23</v>
      </c>
      <c r="E443" s="4">
        <v>50182</v>
      </c>
      <c r="F443" s="4">
        <v>50182</v>
      </c>
      <c r="H443" s="32">
        <f t="shared" si="11"/>
        <v>0</v>
      </c>
      <c r="I443" s="34">
        <v>50183</v>
      </c>
      <c r="L443">
        <v>50183</v>
      </c>
    </row>
    <row r="444" spans="1:12" ht="16.5" hidden="1" x14ac:dyDescent="0.25">
      <c r="A444" s="3" t="str">
        <f t="shared" si="10"/>
        <v>UNITGXD500</v>
      </c>
      <c r="B444" s="3" t="s">
        <v>617</v>
      </c>
      <c r="C444" s="3" t="s">
        <v>45</v>
      </c>
      <c r="D444" s="3" t="s">
        <v>46</v>
      </c>
      <c r="E444" s="4">
        <v>111606</v>
      </c>
      <c r="F444" s="4">
        <v>111606</v>
      </c>
      <c r="H444" s="32">
        <f t="shared" si="11"/>
        <v>0</v>
      </c>
      <c r="I444" s="34">
        <v>111606</v>
      </c>
      <c r="L444">
        <v>111606</v>
      </c>
    </row>
    <row r="445" spans="1:12" ht="16.5" hidden="1" x14ac:dyDescent="0.25">
      <c r="A445" s="3" t="str">
        <f t="shared" si="10"/>
        <v>UNITMNH250</v>
      </c>
      <c r="B445" s="3" t="s">
        <v>617</v>
      </c>
      <c r="C445" s="3" t="s">
        <v>41</v>
      </c>
      <c r="D445" s="3" t="s">
        <v>42</v>
      </c>
      <c r="E445" s="4">
        <v>46000</v>
      </c>
      <c r="F445" s="4">
        <v>46000</v>
      </c>
      <c r="H445" s="32">
        <f t="shared" si="11"/>
        <v>0</v>
      </c>
      <c r="I445" s="34">
        <v>46000</v>
      </c>
      <c r="L445">
        <v>46000</v>
      </c>
    </row>
    <row r="446" spans="1:12" ht="16.5" hidden="1" x14ac:dyDescent="0.25">
      <c r="A446" s="3" t="str">
        <f t="shared" si="10"/>
        <v>UNITTH200</v>
      </c>
      <c r="B446" s="3" t="s">
        <v>617</v>
      </c>
      <c r="C446" s="3" t="s">
        <v>25</v>
      </c>
      <c r="D446" s="3" t="s">
        <v>26</v>
      </c>
      <c r="E446" s="4">
        <v>55595</v>
      </c>
      <c r="F446" s="4">
        <v>55595</v>
      </c>
      <c r="H446" s="32">
        <f t="shared" si="11"/>
        <v>0</v>
      </c>
      <c r="I446" s="34">
        <v>55595</v>
      </c>
      <c r="L446">
        <v>55595</v>
      </c>
    </row>
    <row r="447" spans="1:12" ht="16.5" hidden="1" x14ac:dyDescent="0.25">
      <c r="A447" s="3" t="str">
        <f t="shared" si="10"/>
        <v/>
      </c>
      <c r="B447" s="3"/>
      <c r="C447" s="3"/>
      <c r="D447" s="3"/>
      <c r="E447" s="4"/>
      <c r="F447" s="4"/>
      <c r="H447" s="32">
        <f t="shared" si="11"/>
        <v>0</v>
      </c>
      <c r="I447" s="34" t="e">
        <v>#VALUE!</v>
      </c>
      <c r="L447" t="e">
        <v>#VALUE!</v>
      </c>
    </row>
    <row r="448" spans="1:12" ht="16.5" hidden="1" x14ac:dyDescent="0.25">
      <c r="A448" s="3" t="str">
        <f t="shared" si="10"/>
        <v>VANCUONGCC300</v>
      </c>
      <c r="B448" s="3" t="s">
        <v>7161</v>
      </c>
      <c r="C448" s="3" t="s">
        <v>29</v>
      </c>
      <c r="D448" s="3" t="s">
        <v>30</v>
      </c>
      <c r="E448" s="4">
        <v>74250</v>
      </c>
      <c r="F448" s="4">
        <v>74250</v>
      </c>
      <c r="H448" s="32">
        <f t="shared" si="11"/>
        <v>0</v>
      </c>
      <c r="I448" s="34">
        <v>74250</v>
      </c>
      <c r="L448">
        <v>74250</v>
      </c>
    </row>
    <row r="449" spans="1:12" ht="16.5" hidden="1" x14ac:dyDescent="0.25">
      <c r="A449" s="3" t="str">
        <f t="shared" si="10"/>
        <v>VANCUONGCGM300</v>
      </c>
      <c r="B449" s="3" t="s">
        <v>7161</v>
      </c>
      <c r="C449" s="3" t="s">
        <v>17</v>
      </c>
      <c r="D449" s="3" t="s">
        <v>18</v>
      </c>
      <c r="E449" s="4">
        <v>73431</v>
      </c>
      <c r="F449" s="4">
        <v>73431</v>
      </c>
      <c r="H449" s="32">
        <f t="shared" si="11"/>
        <v>0</v>
      </c>
      <c r="I449" s="34">
        <v>73431</v>
      </c>
      <c r="L449">
        <v>73431</v>
      </c>
    </row>
    <row r="450" spans="1:12" ht="16.5" hidden="1" x14ac:dyDescent="0.25">
      <c r="A450" s="3" t="str">
        <f t="shared" si="10"/>
        <v>VANCUONGGL250</v>
      </c>
      <c r="B450" s="3" t="s">
        <v>7161</v>
      </c>
      <c r="C450" s="3" t="s">
        <v>37</v>
      </c>
      <c r="D450" s="3" t="s">
        <v>38</v>
      </c>
      <c r="E450" s="4">
        <v>49500</v>
      </c>
      <c r="F450" s="4">
        <v>49500</v>
      </c>
      <c r="H450" s="32">
        <f t="shared" si="11"/>
        <v>0</v>
      </c>
      <c r="I450" s="34">
        <v>49500</v>
      </c>
      <c r="L450">
        <v>49500</v>
      </c>
    </row>
    <row r="451" spans="1:12" ht="16.5" hidden="1" x14ac:dyDescent="0.25">
      <c r="A451" s="3" t="str">
        <f t="shared" si="10"/>
        <v>VANCUONGGM500</v>
      </c>
      <c r="B451" s="3" t="s">
        <v>7161</v>
      </c>
      <c r="C451" s="3" t="s">
        <v>20</v>
      </c>
      <c r="D451" s="3" t="s">
        <v>21</v>
      </c>
      <c r="E451" s="4">
        <v>111058</v>
      </c>
      <c r="F451" s="4">
        <v>111058</v>
      </c>
      <c r="H451" s="32">
        <f t="shared" si="11"/>
        <v>0</v>
      </c>
      <c r="I451" s="34">
        <v>111058</v>
      </c>
      <c r="L451">
        <v>111058</v>
      </c>
    </row>
    <row r="452" spans="1:12" ht="16.5" hidden="1" x14ac:dyDescent="0.25">
      <c r="A452" s="3" t="str">
        <f t="shared" si="10"/>
        <v>VANCUONGGSG250</v>
      </c>
      <c r="B452" s="3" t="s">
        <v>7161</v>
      </c>
      <c r="C452" s="3" t="s">
        <v>39</v>
      </c>
      <c r="D452" s="3" t="s">
        <v>40</v>
      </c>
      <c r="E452" s="4">
        <v>50400</v>
      </c>
      <c r="F452" s="4">
        <v>50400</v>
      </c>
      <c r="H452" s="32">
        <f t="shared" si="11"/>
        <v>0</v>
      </c>
      <c r="I452" s="34">
        <v>50400</v>
      </c>
      <c r="L452">
        <v>50400</v>
      </c>
    </row>
    <row r="453" spans="1:12" ht="16.5" hidden="1" x14ac:dyDescent="0.25">
      <c r="A453" s="3" t="str">
        <f t="shared" ref="A453:A517" si="12">B453&amp;C453</f>
        <v>VANCUONGGTLX250G</v>
      </c>
      <c r="B453" s="3" t="s">
        <v>7161</v>
      </c>
      <c r="C453" s="3" t="s">
        <v>22</v>
      </c>
      <c r="D453" s="3" t="s">
        <v>23</v>
      </c>
      <c r="E453" s="4">
        <v>50182</v>
      </c>
      <c r="F453" s="4">
        <v>50182</v>
      </c>
      <c r="H453" s="32">
        <f t="shared" si="11"/>
        <v>0</v>
      </c>
      <c r="I453" s="34">
        <v>50183</v>
      </c>
      <c r="L453">
        <v>50182</v>
      </c>
    </row>
    <row r="454" spans="1:12" ht="16.5" hidden="1" x14ac:dyDescent="0.25">
      <c r="A454" s="3" t="str">
        <f t="shared" si="12"/>
        <v>VANCUONGMNH250</v>
      </c>
      <c r="B454" s="3" t="s">
        <v>7161</v>
      </c>
      <c r="C454" s="3" t="s">
        <v>41</v>
      </c>
      <c r="D454" s="3" t="s">
        <v>42</v>
      </c>
      <c r="E454" s="4">
        <v>46000</v>
      </c>
      <c r="F454" s="4">
        <v>46000</v>
      </c>
      <c r="H454" s="32">
        <f t="shared" si="11"/>
        <v>0</v>
      </c>
      <c r="I454" s="34">
        <v>46000</v>
      </c>
      <c r="L454">
        <v>46000</v>
      </c>
    </row>
    <row r="455" spans="1:12" ht="16.5" hidden="1" x14ac:dyDescent="0.25">
      <c r="A455" s="3" t="str">
        <f t="shared" si="12"/>
        <v>VANCUONGTH200</v>
      </c>
      <c r="B455" s="3" t="s">
        <v>7161</v>
      </c>
      <c r="C455" s="3" t="s">
        <v>25</v>
      </c>
      <c r="D455" s="3" t="s">
        <v>26</v>
      </c>
      <c r="E455" s="4">
        <v>55595</v>
      </c>
      <c r="F455" s="4">
        <v>55595</v>
      </c>
      <c r="H455" s="32">
        <f t="shared" ref="H455:H518" si="13">F455-E455</f>
        <v>0</v>
      </c>
      <c r="I455" s="34">
        <v>55595</v>
      </c>
      <c r="L455">
        <v>55595</v>
      </c>
    </row>
    <row r="456" spans="1:12" ht="16.5" hidden="1" x14ac:dyDescent="0.25">
      <c r="A456" s="3" t="str">
        <f t="shared" si="12"/>
        <v/>
      </c>
      <c r="B456" s="3"/>
      <c r="C456" s="3"/>
      <c r="D456" s="3"/>
      <c r="E456" s="4"/>
      <c r="F456" s="4"/>
      <c r="H456" s="32">
        <f t="shared" si="13"/>
        <v>0</v>
      </c>
      <c r="I456" s="34" t="e">
        <v>#VALUE!</v>
      </c>
      <c r="L456" t="e">
        <v>#VALUE!</v>
      </c>
    </row>
    <row r="457" spans="1:12" ht="16.5" hidden="1" x14ac:dyDescent="0.25">
      <c r="A457" s="3" t="str">
        <f t="shared" si="12"/>
        <v>VIETYCC300</v>
      </c>
      <c r="B457" s="3" t="s">
        <v>619</v>
      </c>
      <c r="C457" s="3" t="s">
        <v>29</v>
      </c>
      <c r="D457" s="3" t="s">
        <v>30</v>
      </c>
      <c r="E457" s="4">
        <v>74250</v>
      </c>
      <c r="F457" s="4">
        <v>70538</v>
      </c>
      <c r="H457" s="32">
        <f t="shared" si="13"/>
        <v>-3712</v>
      </c>
      <c r="I457" s="34">
        <v>74250</v>
      </c>
      <c r="L457">
        <v>70538</v>
      </c>
    </row>
    <row r="458" spans="1:12" ht="16.5" hidden="1" x14ac:dyDescent="0.25">
      <c r="A458" s="3" t="str">
        <f t="shared" si="12"/>
        <v>VIETYCGM300</v>
      </c>
      <c r="B458" s="3" t="s">
        <v>619</v>
      </c>
      <c r="C458" s="3" t="s">
        <v>17</v>
      </c>
      <c r="D458" s="3" t="s">
        <v>18</v>
      </c>
      <c r="E458" s="4">
        <v>73431</v>
      </c>
      <c r="F458" s="4">
        <v>69759</v>
      </c>
      <c r="H458" s="32">
        <f t="shared" si="13"/>
        <v>-3672</v>
      </c>
      <c r="I458" s="34">
        <v>73431</v>
      </c>
      <c r="L458">
        <v>69759</v>
      </c>
    </row>
    <row r="459" spans="1:12" ht="16.5" hidden="1" x14ac:dyDescent="0.25">
      <c r="A459" s="3" t="str">
        <f t="shared" si="12"/>
        <v>VIETYCN300</v>
      </c>
      <c r="B459" s="3" t="s">
        <v>619</v>
      </c>
      <c r="C459" s="3" t="s">
        <v>31</v>
      </c>
      <c r="D459" s="3" t="s">
        <v>32</v>
      </c>
      <c r="E459" s="4">
        <v>70950</v>
      </c>
      <c r="F459" s="4">
        <v>67402</v>
      </c>
      <c r="H459" s="32">
        <f t="shared" si="13"/>
        <v>-3548</v>
      </c>
      <c r="I459" s="34">
        <v>70950</v>
      </c>
      <c r="L459">
        <v>67402</v>
      </c>
    </row>
    <row r="460" spans="1:12" ht="16.5" hidden="1" x14ac:dyDescent="0.25">
      <c r="A460" s="3" t="str">
        <f t="shared" si="12"/>
        <v>VIETYGHK300</v>
      </c>
      <c r="B460" s="3" t="s">
        <v>619</v>
      </c>
      <c r="C460" s="3" t="s">
        <v>548</v>
      </c>
      <c r="D460" s="3" t="s">
        <v>549</v>
      </c>
      <c r="E460" s="4">
        <v>70000</v>
      </c>
      <c r="F460" s="4">
        <v>66500</v>
      </c>
      <c r="H460" s="32">
        <f t="shared" si="13"/>
        <v>-3500</v>
      </c>
      <c r="I460" s="34">
        <v>70000</v>
      </c>
      <c r="L460">
        <v>66500</v>
      </c>
    </row>
    <row r="461" spans="1:12" ht="16.5" hidden="1" x14ac:dyDescent="0.25">
      <c r="A461" s="3" t="str">
        <f t="shared" si="12"/>
        <v>VIETYGM500</v>
      </c>
      <c r="B461" s="3" t="s">
        <v>619</v>
      </c>
      <c r="C461" s="3" t="s">
        <v>20</v>
      </c>
      <c r="D461" s="3" t="s">
        <v>21</v>
      </c>
      <c r="E461" s="4">
        <v>111058</v>
      </c>
      <c r="F461" s="4">
        <v>105505</v>
      </c>
      <c r="H461" s="32">
        <f t="shared" si="13"/>
        <v>-5553</v>
      </c>
      <c r="I461" s="34">
        <v>111058</v>
      </c>
      <c r="L461">
        <v>105505</v>
      </c>
    </row>
    <row r="462" spans="1:12" ht="16.5" hidden="1" x14ac:dyDescent="0.25">
      <c r="A462" s="3" t="str">
        <f t="shared" si="12"/>
        <v>VIETYGTLX250G</v>
      </c>
      <c r="B462" s="3" t="s">
        <v>619</v>
      </c>
      <c r="C462" s="3" t="s">
        <v>22</v>
      </c>
      <c r="D462" s="3" t="s">
        <v>23</v>
      </c>
      <c r="E462" s="4">
        <v>50182</v>
      </c>
      <c r="F462" s="4">
        <v>47673</v>
      </c>
      <c r="H462" s="32">
        <f t="shared" si="13"/>
        <v>-2509</v>
      </c>
      <c r="I462" s="34">
        <v>50183</v>
      </c>
      <c r="L462">
        <v>47673</v>
      </c>
    </row>
    <row r="463" spans="1:12" ht="16.5" hidden="1" x14ac:dyDescent="0.25">
      <c r="A463" s="3" t="str">
        <f t="shared" si="12"/>
        <v>VIETYGXD500</v>
      </c>
      <c r="B463" s="3" t="s">
        <v>619</v>
      </c>
      <c r="C463" s="3" t="s">
        <v>45</v>
      </c>
      <c r="D463" s="3" t="s">
        <v>46</v>
      </c>
      <c r="E463" s="4">
        <v>111606</v>
      </c>
      <c r="F463" s="4">
        <v>106025</v>
      </c>
      <c r="H463" s="32">
        <f t="shared" si="13"/>
        <v>-5581</v>
      </c>
      <c r="I463" s="34">
        <v>111606</v>
      </c>
      <c r="L463">
        <v>106025</v>
      </c>
    </row>
    <row r="464" spans="1:12" ht="16.5" hidden="1" x14ac:dyDescent="0.25">
      <c r="A464" s="3" t="str">
        <f t="shared" si="12"/>
        <v>VIETYMNH250</v>
      </c>
      <c r="B464" s="3" t="s">
        <v>619</v>
      </c>
      <c r="C464" s="3" t="s">
        <v>41</v>
      </c>
      <c r="D464" s="3" t="s">
        <v>42</v>
      </c>
      <c r="E464" s="4">
        <v>46000</v>
      </c>
      <c r="F464" s="4">
        <v>43700</v>
      </c>
      <c r="H464" s="32">
        <f t="shared" si="13"/>
        <v>-2300</v>
      </c>
      <c r="I464" s="34">
        <v>46000</v>
      </c>
      <c r="L464">
        <v>43700</v>
      </c>
    </row>
    <row r="465" spans="1:12" ht="16.5" hidden="1" x14ac:dyDescent="0.25">
      <c r="A465" s="3" t="str">
        <f t="shared" si="12"/>
        <v>VIETYTH200</v>
      </c>
      <c r="B465" s="3" t="s">
        <v>619</v>
      </c>
      <c r="C465" s="3" t="s">
        <v>25</v>
      </c>
      <c r="D465" s="3" t="s">
        <v>26</v>
      </c>
      <c r="E465" s="4">
        <v>55595</v>
      </c>
      <c r="F465" s="4">
        <v>52815</v>
      </c>
      <c r="H465" s="32">
        <f t="shared" si="13"/>
        <v>-2780</v>
      </c>
      <c r="I465" s="34">
        <v>55595</v>
      </c>
      <c r="L465">
        <v>52815</v>
      </c>
    </row>
    <row r="466" spans="1:12" ht="16.5" hidden="1" x14ac:dyDescent="0.25">
      <c r="A466" s="3" t="str">
        <f t="shared" si="12"/>
        <v/>
      </c>
      <c r="B466" s="3"/>
      <c r="C466" s="3"/>
      <c r="D466" s="3"/>
      <c r="E466" s="4"/>
      <c r="F466" s="4"/>
      <c r="H466" s="32">
        <f t="shared" si="13"/>
        <v>0</v>
      </c>
      <c r="I466" s="34" t="e">
        <v>#VALUE!</v>
      </c>
      <c r="L466" t="e">
        <v>#VALUE!</v>
      </c>
    </row>
    <row r="467" spans="1:12" ht="16.5" hidden="1" x14ac:dyDescent="0.25">
      <c r="A467" s="3" t="str">
        <f t="shared" si="12"/>
        <v>VITALMARTCC300</v>
      </c>
      <c r="B467" s="3" t="s">
        <v>621</v>
      </c>
      <c r="C467" s="3" t="s">
        <v>29</v>
      </c>
      <c r="D467" s="3" t="s">
        <v>30</v>
      </c>
      <c r="E467" s="4">
        <v>74250</v>
      </c>
      <c r="F467" s="4">
        <v>74250</v>
      </c>
      <c r="H467" s="32">
        <f t="shared" si="13"/>
        <v>0</v>
      </c>
      <c r="I467" s="34">
        <v>74250</v>
      </c>
      <c r="L467">
        <v>74250</v>
      </c>
    </row>
    <row r="468" spans="1:12" ht="16.5" hidden="1" x14ac:dyDescent="0.25">
      <c r="A468" s="3" t="str">
        <f t="shared" si="12"/>
        <v>VITALMARTCGM100</v>
      </c>
      <c r="B468" s="3" t="s">
        <v>621</v>
      </c>
      <c r="C468" s="3" t="s">
        <v>546</v>
      </c>
      <c r="D468" s="3" t="s">
        <v>547</v>
      </c>
      <c r="E468" s="4">
        <v>24549</v>
      </c>
      <c r="F468" s="4">
        <v>22830</v>
      </c>
      <c r="H468" s="32">
        <f t="shared" si="13"/>
        <v>-1719</v>
      </c>
      <c r="I468" s="34">
        <v>24549</v>
      </c>
      <c r="L468">
        <v>22830</v>
      </c>
    </row>
    <row r="469" spans="1:12" ht="16.5" hidden="1" x14ac:dyDescent="0.25">
      <c r="A469" s="3" t="str">
        <f t="shared" si="12"/>
        <v>VITALMARTCGM300</v>
      </c>
      <c r="B469" s="3" t="s">
        <v>621</v>
      </c>
      <c r="C469" s="3" t="s">
        <v>17</v>
      </c>
      <c r="D469" s="3" t="s">
        <v>18</v>
      </c>
      <c r="E469" s="4">
        <v>73431</v>
      </c>
      <c r="F469" s="4">
        <v>73431</v>
      </c>
      <c r="H469" s="32">
        <f t="shared" si="13"/>
        <v>0</v>
      </c>
      <c r="I469" s="34">
        <v>73431</v>
      </c>
      <c r="L469">
        <v>73431</v>
      </c>
    </row>
    <row r="470" spans="1:12" ht="16.5" hidden="1" x14ac:dyDescent="0.25">
      <c r="A470" s="3" t="str">
        <f t="shared" si="12"/>
        <v>VITALMARTCGM500</v>
      </c>
      <c r="B470" s="3" t="s">
        <v>621</v>
      </c>
      <c r="C470" s="3" t="s">
        <v>537</v>
      </c>
      <c r="D470" s="3" t="s">
        <v>538</v>
      </c>
      <c r="E470" s="4">
        <v>119066</v>
      </c>
      <c r="F470" s="4">
        <v>110732</v>
      </c>
      <c r="H470" s="32">
        <f t="shared" si="13"/>
        <v>-8334</v>
      </c>
      <c r="I470" s="34">
        <v>119066</v>
      </c>
      <c r="L470">
        <v>110732</v>
      </c>
    </row>
    <row r="471" spans="1:12" ht="16.5" hidden="1" x14ac:dyDescent="0.25">
      <c r="A471" s="3" t="str">
        <f t="shared" si="12"/>
        <v>VITALMARTCN300</v>
      </c>
      <c r="B471" s="3" t="s">
        <v>621</v>
      </c>
      <c r="C471" s="3" t="s">
        <v>31</v>
      </c>
      <c r="D471" s="3" t="s">
        <v>32</v>
      </c>
      <c r="E471" s="4">
        <v>70950</v>
      </c>
      <c r="F471" s="4">
        <v>70950</v>
      </c>
      <c r="H471" s="32">
        <f t="shared" si="13"/>
        <v>0</v>
      </c>
      <c r="I471" s="34">
        <v>70950</v>
      </c>
      <c r="L471">
        <v>70950</v>
      </c>
    </row>
    <row r="472" spans="1:12" ht="16.5" hidden="1" x14ac:dyDescent="0.25">
      <c r="A472" s="3" t="str">
        <f t="shared" si="12"/>
        <v>VITALMARTGL250</v>
      </c>
      <c r="B472" s="3" t="s">
        <v>621</v>
      </c>
      <c r="C472" s="3" t="s">
        <v>37</v>
      </c>
      <c r="D472" s="3" t="s">
        <v>38</v>
      </c>
      <c r="E472" s="4">
        <v>49500</v>
      </c>
      <c r="F472" s="4">
        <v>49500</v>
      </c>
      <c r="H472" s="32">
        <f t="shared" si="13"/>
        <v>0</v>
      </c>
      <c r="I472" s="34">
        <v>49500</v>
      </c>
      <c r="L472">
        <v>49500</v>
      </c>
    </row>
    <row r="473" spans="1:12" ht="16.5" hidden="1" x14ac:dyDescent="0.25">
      <c r="A473" s="3" t="str">
        <f t="shared" si="12"/>
        <v>VITALMARTGM500</v>
      </c>
      <c r="B473" s="3" t="s">
        <v>621</v>
      </c>
      <c r="C473" s="3" t="s">
        <v>20</v>
      </c>
      <c r="D473" s="3" t="s">
        <v>21</v>
      </c>
      <c r="E473" s="4">
        <v>111058</v>
      </c>
      <c r="F473" s="4">
        <v>111058</v>
      </c>
      <c r="H473" s="32">
        <f t="shared" si="13"/>
        <v>0</v>
      </c>
      <c r="I473" s="34">
        <v>111058</v>
      </c>
      <c r="L473">
        <v>111058</v>
      </c>
    </row>
    <row r="474" spans="1:12" ht="16.5" hidden="1" x14ac:dyDescent="0.25">
      <c r="A474" s="3" t="str">
        <f t="shared" si="12"/>
        <v>VITALMARTGSG250</v>
      </c>
      <c r="B474" s="3" t="s">
        <v>621</v>
      </c>
      <c r="C474" s="3" t="s">
        <v>39</v>
      </c>
      <c r="D474" s="3" t="s">
        <v>40</v>
      </c>
      <c r="E474" s="4">
        <v>50400</v>
      </c>
      <c r="F474" s="4">
        <v>50400</v>
      </c>
      <c r="H474" s="32">
        <f t="shared" si="13"/>
        <v>0</v>
      </c>
      <c r="I474" s="34">
        <v>50400</v>
      </c>
      <c r="L474">
        <v>50400</v>
      </c>
    </row>
    <row r="475" spans="1:12" ht="16.5" hidden="1" x14ac:dyDescent="0.25">
      <c r="A475" s="3" t="str">
        <f t="shared" si="12"/>
        <v>VITALMARTGTLX250G</v>
      </c>
      <c r="B475" s="3" t="s">
        <v>621</v>
      </c>
      <c r="C475" s="3" t="s">
        <v>22</v>
      </c>
      <c r="D475" s="3" t="s">
        <v>23</v>
      </c>
      <c r="E475" s="4">
        <v>50182</v>
      </c>
      <c r="F475" s="4">
        <v>50182</v>
      </c>
      <c r="H475" s="32">
        <f t="shared" si="13"/>
        <v>0</v>
      </c>
      <c r="I475" s="34">
        <v>50183</v>
      </c>
      <c r="L475">
        <v>50182</v>
      </c>
    </row>
    <row r="476" spans="1:12" ht="16.5" hidden="1" x14ac:dyDescent="0.25">
      <c r="A476" s="3" t="str">
        <f t="shared" si="12"/>
        <v>VITALMARTGXD500</v>
      </c>
      <c r="B476" s="3" t="s">
        <v>621</v>
      </c>
      <c r="C476" s="3" t="s">
        <v>45</v>
      </c>
      <c r="D476" s="3" t="s">
        <v>46</v>
      </c>
      <c r="E476" s="4">
        <v>111606</v>
      </c>
      <c r="F476" s="4">
        <v>103794</v>
      </c>
      <c r="H476" s="32">
        <f t="shared" si="13"/>
        <v>-7812</v>
      </c>
      <c r="I476" s="34">
        <v>111606</v>
      </c>
      <c r="L476">
        <v>103794</v>
      </c>
    </row>
    <row r="477" spans="1:12" ht="16.5" hidden="1" x14ac:dyDescent="0.25">
      <c r="A477" s="3" t="str">
        <f t="shared" si="12"/>
        <v>VITALMARTMNH250</v>
      </c>
      <c r="B477" s="3" t="s">
        <v>621</v>
      </c>
      <c r="C477" s="3" t="s">
        <v>41</v>
      </c>
      <c r="D477" s="3" t="s">
        <v>42</v>
      </c>
      <c r="E477" s="4">
        <v>46000</v>
      </c>
      <c r="F477" s="4">
        <v>46000</v>
      </c>
      <c r="H477" s="32">
        <f t="shared" si="13"/>
        <v>0</v>
      </c>
      <c r="I477" s="34">
        <v>46000</v>
      </c>
      <c r="L477">
        <v>46000</v>
      </c>
    </row>
    <row r="478" spans="1:12" ht="16.5" hidden="1" x14ac:dyDescent="0.25">
      <c r="A478" s="3" t="str">
        <f t="shared" si="12"/>
        <v>VITALMARTTH200</v>
      </c>
      <c r="B478" s="3" t="s">
        <v>621</v>
      </c>
      <c r="C478" s="3" t="s">
        <v>25</v>
      </c>
      <c r="D478" s="3" t="s">
        <v>26</v>
      </c>
      <c r="E478" s="4">
        <v>55595</v>
      </c>
      <c r="F478" s="4">
        <v>55595</v>
      </c>
      <c r="H478" s="32">
        <f t="shared" si="13"/>
        <v>0</v>
      </c>
      <c r="I478" s="34">
        <v>55595</v>
      </c>
      <c r="L478">
        <v>55595</v>
      </c>
    </row>
    <row r="479" spans="1:12" ht="16.5" hidden="1" x14ac:dyDescent="0.25">
      <c r="A479" s="3" t="str">
        <f t="shared" si="12"/>
        <v/>
      </c>
      <c r="B479" s="3"/>
      <c r="C479" s="3"/>
      <c r="D479" s="3"/>
      <c r="E479" s="4"/>
      <c r="F479" s="4"/>
      <c r="H479" s="32">
        <f t="shared" si="13"/>
        <v>0</v>
      </c>
      <c r="I479" s="34" t="e">
        <v>#VALUE!</v>
      </c>
      <c r="L479" t="e">
        <v>#VALUE!</v>
      </c>
    </row>
    <row r="480" spans="1:12" ht="16.5" hidden="1" x14ac:dyDescent="0.25">
      <c r="A480" s="3" t="str">
        <f t="shared" si="12"/>
        <v>VNPOSTCC300</v>
      </c>
      <c r="B480" s="3" t="s">
        <v>623</v>
      </c>
      <c r="C480" s="3" t="s">
        <v>29</v>
      </c>
      <c r="D480" s="3" t="s">
        <v>30</v>
      </c>
      <c r="E480" s="4">
        <v>74250</v>
      </c>
      <c r="F480" s="4">
        <v>74250</v>
      </c>
      <c r="H480" s="32">
        <f t="shared" si="13"/>
        <v>0</v>
      </c>
      <c r="I480" s="34">
        <v>74250</v>
      </c>
      <c r="L480">
        <v>74250</v>
      </c>
    </row>
    <row r="481" spans="1:12" ht="16.5" hidden="1" x14ac:dyDescent="0.25">
      <c r="A481" s="3" t="str">
        <f t="shared" si="12"/>
        <v>VNPOSTCGM300</v>
      </c>
      <c r="B481" s="3" t="s">
        <v>623</v>
      </c>
      <c r="C481" s="3" t="s">
        <v>17</v>
      </c>
      <c r="D481" s="3" t="s">
        <v>18</v>
      </c>
      <c r="E481" s="4">
        <v>73431</v>
      </c>
      <c r="F481" s="4">
        <v>73431</v>
      </c>
      <c r="H481" s="32">
        <f t="shared" si="13"/>
        <v>0</v>
      </c>
      <c r="I481" s="34">
        <v>73431</v>
      </c>
      <c r="L481">
        <v>73431</v>
      </c>
    </row>
    <row r="482" spans="1:12" ht="16.5" hidden="1" x14ac:dyDescent="0.25">
      <c r="A482" s="3" t="str">
        <f t="shared" si="12"/>
        <v>VNPOSTCN300</v>
      </c>
      <c r="B482" s="3" t="s">
        <v>623</v>
      </c>
      <c r="C482" s="3" t="s">
        <v>31</v>
      </c>
      <c r="D482" s="3" t="s">
        <v>32</v>
      </c>
      <c r="E482" s="4">
        <v>70950</v>
      </c>
      <c r="F482" s="4">
        <v>70950</v>
      </c>
      <c r="H482" s="32">
        <f t="shared" si="13"/>
        <v>0</v>
      </c>
      <c r="I482" s="34">
        <v>70950</v>
      </c>
      <c r="L482">
        <v>70950</v>
      </c>
    </row>
    <row r="483" spans="1:12" ht="16.5" hidden="1" x14ac:dyDescent="0.25">
      <c r="A483" s="3" t="str">
        <f t="shared" si="12"/>
        <v>VNPOSTGL250</v>
      </c>
      <c r="B483" s="3" t="s">
        <v>623</v>
      </c>
      <c r="C483" s="3" t="s">
        <v>37</v>
      </c>
      <c r="D483" s="3" t="s">
        <v>38</v>
      </c>
      <c r="E483" s="4">
        <v>49500</v>
      </c>
      <c r="F483" s="4">
        <v>49500</v>
      </c>
      <c r="H483" s="32">
        <f t="shared" si="13"/>
        <v>0</v>
      </c>
      <c r="I483" s="34">
        <v>49500</v>
      </c>
      <c r="L483">
        <v>49500</v>
      </c>
    </row>
    <row r="484" spans="1:12" ht="16.5" hidden="1" x14ac:dyDescent="0.25">
      <c r="A484" s="3" t="str">
        <f t="shared" si="12"/>
        <v>VNPOSTGL500KT</v>
      </c>
      <c r="B484" s="3" t="s">
        <v>623</v>
      </c>
      <c r="C484" s="3" t="s">
        <v>539</v>
      </c>
      <c r="D484" s="3" t="s">
        <v>540</v>
      </c>
      <c r="E484" s="4">
        <v>77091</v>
      </c>
      <c r="F484" s="4">
        <v>77091</v>
      </c>
      <c r="H484" s="32">
        <f t="shared" si="13"/>
        <v>0</v>
      </c>
      <c r="I484" s="34">
        <v>77091</v>
      </c>
      <c r="L484">
        <v>77091</v>
      </c>
    </row>
    <row r="485" spans="1:12" ht="16.5" hidden="1" x14ac:dyDescent="0.25">
      <c r="A485" s="3" t="str">
        <f t="shared" si="12"/>
        <v>VNPOSTGM500</v>
      </c>
      <c r="B485" s="3" t="s">
        <v>623</v>
      </c>
      <c r="C485" s="3" t="s">
        <v>20</v>
      </c>
      <c r="D485" s="3" t="s">
        <v>21</v>
      </c>
      <c r="E485" s="4">
        <v>111058</v>
      </c>
      <c r="F485" s="4">
        <v>111058</v>
      </c>
      <c r="H485" s="32">
        <f t="shared" si="13"/>
        <v>0</v>
      </c>
      <c r="I485" s="34">
        <v>111058</v>
      </c>
      <c r="L485">
        <v>111058</v>
      </c>
    </row>
    <row r="486" spans="1:12" ht="16.5" hidden="1" x14ac:dyDescent="0.25">
      <c r="A486" s="3" t="str">
        <f t="shared" si="12"/>
        <v>VNPOSTGSG250</v>
      </c>
      <c r="B486" s="3" t="s">
        <v>623</v>
      </c>
      <c r="C486" s="3" t="s">
        <v>39</v>
      </c>
      <c r="D486" s="3" t="s">
        <v>40</v>
      </c>
      <c r="E486" s="4">
        <v>50400</v>
      </c>
      <c r="F486" s="4">
        <v>50400</v>
      </c>
      <c r="H486" s="32">
        <f t="shared" si="13"/>
        <v>0</v>
      </c>
      <c r="I486" s="34">
        <v>50400</v>
      </c>
      <c r="L486">
        <v>50400</v>
      </c>
    </row>
    <row r="487" spans="1:12" ht="16.5" hidden="1" x14ac:dyDescent="0.25">
      <c r="A487" s="3" t="str">
        <f t="shared" si="12"/>
        <v>VNPOSTGTLX250G</v>
      </c>
      <c r="B487" s="3" t="s">
        <v>623</v>
      </c>
      <c r="C487" s="3" t="s">
        <v>22</v>
      </c>
      <c r="D487" s="3" t="s">
        <v>23</v>
      </c>
      <c r="E487" s="4">
        <v>50182</v>
      </c>
      <c r="F487" s="4">
        <v>50182</v>
      </c>
      <c r="H487" s="32">
        <f t="shared" si="13"/>
        <v>0</v>
      </c>
      <c r="I487" s="34">
        <v>50183</v>
      </c>
      <c r="L487">
        <v>50183</v>
      </c>
    </row>
    <row r="488" spans="1:12" ht="16.5" hidden="1" x14ac:dyDescent="0.25">
      <c r="A488" s="3" t="str">
        <f t="shared" si="12"/>
        <v>VNPOSTGTNH500</v>
      </c>
      <c r="B488" s="3" t="s">
        <v>623</v>
      </c>
      <c r="C488" s="3" t="s">
        <v>541</v>
      </c>
      <c r="D488" s="3" t="s">
        <v>542</v>
      </c>
      <c r="E488" s="4">
        <v>81591</v>
      </c>
      <c r="F488" s="4">
        <v>81591</v>
      </c>
      <c r="H488" s="32">
        <f t="shared" si="13"/>
        <v>0</v>
      </c>
      <c r="I488" s="34">
        <v>81591</v>
      </c>
      <c r="L488">
        <v>81591</v>
      </c>
    </row>
    <row r="489" spans="1:12" ht="16.5" hidden="1" x14ac:dyDescent="0.25">
      <c r="A489" s="3" t="str">
        <f t="shared" si="12"/>
        <v>VNPOSTGXD500</v>
      </c>
      <c r="B489" s="3" t="s">
        <v>623</v>
      </c>
      <c r="C489" s="3" t="s">
        <v>45</v>
      </c>
      <c r="D489" s="3" t="s">
        <v>46</v>
      </c>
      <c r="E489" s="4">
        <v>111606</v>
      </c>
      <c r="F489" s="4">
        <v>111606</v>
      </c>
      <c r="H489" s="32">
        <f t="shared" si="13"/>
        <v>0</v>
      </c>
      <c r="I489" s="34">
        <v>111606</v>
      </c>
      <c r="L489">
        <v>111606</v>
      </c>
    </row>
    <row r="490" spans="1:12" ht="16.5" hidden="1" x14ac:dyDescent="0.25">
      <c r="A490" s="3" t="str">
        <f t="shared" si="12"/>
        <v>VNPOSTMNH250</v>
      </c>
      <c r="B490" s="3" t="s">
        <v>623</v>
      </c>
      <c r="C490" s="3" t="s">
        <v>41</v>
      </c>
      <c r="D490" s="3" t="s">
        <v>42</v>
      </c>
      <c r="E490" s="4">
        <v>46000</v>
      </c>
      <c r="F490" s="4">
        <v>46000</v>
      </c>
      <c r="H490" s="32">
        <f t="shared" si="13"/>
        <v>0</v>
      </c>
      <c r="I490" s="34">
        <v>46000</v>
      </c>
      <c r="L490">
        <v>46000</v>
      </c>
    </row>
    <row r="491" spans="1:12" ht="16.5" hidden="1" x14ac:dyDescent="0.25">
      <c r="A491" s="3" t="str">
        <f t="shared" si="12"/>
        <v>VNPOSTTH200</v>
      </c>
      <c r="B491" s="3" t="s">
        <v>623</v>
      </c>
      <c r="C491" s="3" t="s">
        <v>25</v>
      </c>
      <c r="D491" s="3" t="s">
        <v>26</v>
      </c>
      <c r="E491" s="4">
        <v>55595</v>
      </c>
      <c r="F491" s="4">
        <v>55595</v>
      </c>
      <c r="H491" s="32">
        <f t="shared" si="13"/>
        <v>0</v>
      </c>
      <c r="I491" s="34">
        <v>55595</v>
      </c>
      <c r="L491">
        <v>55595</v>
      </c>
    </row>
    <row r="492" spans="1:12" ht="16.5" hidden="1" x14ac:dyDescent="0.25">
      <c r="A492" s="3" t="str">
        <f t="shared" si="12"/>
        <v/>
      </c>
      <c r="B492" s="3"/>
      <c r="C492" s="3"/>
      <c r="D492" s="3"/>
      <c r="E492" s="4"/>
      <c r="F492" s="4"/>
      <c r="H492" s="32">
        <f t="shared" si="13"/>
        <v>0</v>
      </c>
      <c r="I492" s="34" t="e">
        <v>#VALUE!</v>
      </c>
      <c r="L492" t="e">
        <v>#VALUE!</v>
      </c>
    </row>
    <row r="493" spans="1:12" ht="16.5" hidden="1" x14ac:dyDescent="0.25">
      <c r="A493" s="3" t="str">
        <f t="shared" si="12"/>
        <v>WINCC300</v>
      </c>
      <c r="B493" s="3" t="s">
        <v>625</v>
      </c>
      <c r="C493" s="3" t="s">
        <v>29</v>
      </c>
      <c r="D493" s="3" t="s">
        <v>30</v>
      </c>
      <c r="E493" s="4">
        <v>74250</v>
      </c>
      <c r="F493" s="4">
        <v>74250</v>
      </c>
      <c r="H493" s="32">
        <f t="shared" si="13"/>
        <v>0</v>
      </c>
      <c r="I493" s="34">
        <v>74250</v>
      </c>
      <c r="L493">
        <v>74250</v>
      </c>
    </row>
    <row r="494" spans="1:12" ht="16.5" hidden="1" x14ac:dyDescent="0.25">
      <c r="A494" s="3" t="str">
        <f t="shared" si="12"/>
        <v>WINCGM300</v>
      </c>
      <c r="B494" s="3" t="s">
        <v>625</v>
      </c>
      <c r="C494" s="3" t="s">
        <v>17</v>
      </c>
      <c r="D494" s="3" t="s">
        <v>18</v>
      </c>
      <c r="E494" s="4">
        <v>73431</v>
      </c>
      <c r="F494" s="4">
        <v>73431</v>
      </c>
      <c r="H494" s="32">
        <f t="shared" si="13"/>
        <v>0</v>
      </c>
      <c r="I494" s="34">
        <v>73431</v>
      </c>
      <c r="L494">
        <v>73431</v>
      </c>
    </row>
    <row r="495" spans="1:12" ht="16.5" hidden="1" x14ac:dyDescent="0.25">
      <c r="A495" s="3" t="str">
        <f t="shared" si="12"/>
        <v>WINCGXD150</v>
      </c>
      <c r="B495" s="3" t="s">
        <v>625</v>
      </c>
      <c r="C495" s="3" t="s">
        <v>1728</v>
      </c>
      <c r="D495" s="3" t="s">
        <v>1729</v>
      </c>
      <c r="E495" s="4">
        <v>31977</v>
      </c>
      <c r="F495" s="4">
        <v>31977</v>
      </c>
      <c r="H495" s="32">
        <f t="shared" si="13"/>
        <v>0</v>
      </c>
      <c r="I495" s="34">
        <v>31977</v>
      </c>
      <c r="L495">
        <v>31977</v>
      </c>
    </row>
    <row r="496" spans="1:12" ht="16.5" hidden="1" x14ac:dyDescent="0.25">
      <c r="A496" s="3" t="str">
        <f t="shared" si="12"/>
        <v>WINCN300</v>
      </c>
      <c r="B496" s="3" t="s">
        <v>625</v>
      </c>
      <c r="C496" s="3" t="s">
        <v>31</v>
      </c>
      <c r="D496" s="3" t="s">
        <v>32</v>
      </c>
      <c r="E496" s="4">
        <v>70950</v>
      </c>
      <c r="F496" s="4">
        <v>70950</v>
      </c>
      <c r="H496" s="32">
        <f t="shared" si="13"/>
        <v>0</v>
      </c>
      <c r="I496" s="34">
        <v>70950</v>
      </c>
      <c r="L496">
        <v>70950</v>
      </c>
    </row>
    <row r="497" spans="1:12" ht="16.5" hidden="1" x14ac:dyDescent="0.25">
      <c r="A497" s="3" t="str">
        <f t="shared" si="12"/>
        <v>WINGL250</v>
      </c>
      <c r="B497" s="3" t="s">
        <v>625</v>
      </c>
      <c r="C497" s="3" t="s">
        <v>37</v>
      </c>
      <c r="D497" s="3" t="s">
        <v>38</v>
      </c>
      <c r="E497" s="4">
        <v>59400</v>
      </c>
      <c r="F497" s="4">
        <v>49500</v>
      </c>
      <c r="H497" s="32">
        <f t="shared" si="13"/>
        <v>-9900</v>
      </c>
      <c r="I497" s="34">
        <v>59400</v>
      </c>
      <c r="L497">
        <v>49500</v>
      </c>
    </row>
    <row r="498" spans="1:12" ht="16.5" hidden="1" x14ac:dyDescent="0.25">
      <c r="A498" s="3" t="str">
        <f t="shared" si="12"/>
        <v>WINGL500KT</v>
      </c>
      <c r="B498" s="3" t="s">
        <v>625</v>
      </c>
      <c r="C498" s="3" t="s">
        <v>539</v>
      </c>
      <c r="D498" s="3" t="s">
        <v>540</v>
      </c>
      <c r="E498" s="4">
        <v>77091</v>
      </c>
      <c r="F498" s="4">
        <v>77091</v>
      </c>
      <c r="H498" s="32">
        <f t="shared" si="13"/>
        <v>0</v>
      </c>
      <c r="I498" s="34">
        <v>77091</v>
      </c>
      <c r="L498">
        <v>77091</v>
      </c>
    </row>
    <row r="499" spans="1:12" ht="16.5" hidden="1" x14ac:dyDescent="0.25">
      <c r="A499" s="3" t="str">
        <f t="shared" si="12"/>
        <v>WINGM500</v>
      </c>
      <c r="B499" s="3" t="s">
        <v>625</v>
      </c>
      <c r="C499" s="3" t="s">
        <v>20</v>
      </c>
      <c r="D499" s="3" t="s">
        <v>21</v>
      </c>
      <c r="E499" s="4">
        <v>111058</v>
      </c>
      <c r="F499" s="4">
        <v>111058</v>
      </c>
      <c r="H499" s="32">
        <f t="shared" si="13"/>
        <v>0</v>
      </c>
      <c r="I499" s="34">
        <v>111058</v>
      </c>
      <c r="L499">
        <v>111058</v>
      </c>
    </row>
    <row r="500" spans="1:12" ht="16.5" hidden="1" x14ac:dyDescent="0.25">
      <c r="A500" s="3" t="str">
        <f t="shared" si="12"/>
        <v>WINGSG250</v>
      </c>
      <c r="B500" s="3" t="s">
        <v>625</v>
      </c>
      <c r="C500" s="3" t="s">
        <v>39</v>
      </c>
      <c r="D500" s="3" t="s">
        <v>40</v>
      </c>
      <c r="E500" s="4">
        <v>61050</v>
      </c>
      <c r="F500" s="4">
        <v>50400</v>
      </c>
      <c r="H500" s="32">
        <f t="shared" si="13"/>
        <v>-10650</v>
      </c>
      <c r="I500" s="34">
        <v>61050</v>
      </c>
      <c r="L500">
        <v>50400</v>
      </c>
    </row>
    <row r="501" spans="1:12" ht="16.5" hidden="1" x14ac:dyDescent="0.25">
      <c r="A501" s="3" t="str">
        <f t="shared" si="12"/>
        <v>WINGTLX250G</v>
      </c>
      <c r="B501" s="3" t="s">
        <v>625</v>
      </c>
      <c r="C501" s="3" t="s">
        <v>22</v>
      </c>
      <c r="D501" s="3" t="s">
        <v>23</v>
      </c>
      <c r="E501" s="4">
        <v>50182</v>
      </c>
      <c r="F501" s="4">
        <v>50182</v>
      </c>
      <c r="H501" s="32">
        <f t="shared" si="13"/>
        <v>0</v>
      </c>
      <c r="I501" s="34">
        <v>50183</v>
      </c>
      <c r="L501">
        <v>50183</v>
      </c>
    </row>
    <row r="502" spans="1:12" ht="16.5" hidden="1" x14ac:dyDescent="0.25">
      <c r="A502" s="3" t="str">
        <f t="shared" si="12"/>
        <v>WINGTNH500</v>
      </c>
      <c r="B502" s="3" t="s">
        <v>625</v>
      </c>
      <c r="C502" s="3" t="s">
        <v>541</v>
      </c>
      <c r="D502" s="3" t="s">
        <v>542</v>
      </c>
      <c r="E502" s="4">
        <v>81591</v>
      </c>
      <c r="F502" s="4">
        <v>81591</v>
      </c>
      <c r="H502" s="32">
        <f t="shared" si="13"/>
        <v>0</v>
      </c>
      <c r="I502" s="34">
        <v>81591</v>
      </c>
      <c r="L502">
        <v>81591</v>
      </c>
    </row>
    <row r="503" spans="1:12" ht="16.5" hidden="1" x14ac:dyDescent="0.25">
      <c r="A503" s="3" t="str">
        <f t="shared" si="12"/>
        <v>WINGXD500</v>
      </c>
      <c r="B503" s="3" t="s">
        <v>625</v>
      </c>
      <c r="C503" s="3" t="s">
        <v>45</v>
      </c>
      <c r="D503" s="3" t="s">
        <v>46</v>
      </c>
      <c r="E503" s="4">
        <v>111606</v>
      </c>
      <c r="F503" s="4">
        <v>111606</v>
      </c>
      <c r="H503" s="32">
        <f t="shared" si="13"/>
        <v>0</v>
      </c>
      <c r="I503" s="34">
        <v>111606</v>
      </c>
      <c r="L503">
        <v>111606</v>
      </c>
    </row>
    <row r="504" spans="1:12" ht="16.5" hidden="1" x14ac:dyDescent="0.25">
      <c r="A504" s="3" t="str">
        <f t="shared" si="12"/>
        <v>WINMNH250</v>
      </c>
      <c r="B504" s="3" t="s">
        <v>625</v>
      </c>
      <c r="C504" s="3" t="s">
        <v>41</v>
      </c>
      <c r="D504" s="3" t="s">
        <v>42</v>
      </c>
      <c r="E504" s="4">
        <v>46000</v>
      </c>
      <c r="F504" s="4">
        <v>46000</v>
      </c>
      <c r="H504" s="32">
        <f t="shared" si="13"/>
        <v>0</v>
      </c>
      <c r="I504" s="34">
        <v>46000</v>
      </c>
      <c r="L504">
        <v>46000</v>
      </c>
    </row>
    <row r="505" spans="1:12" ht="16.5" hidden="1" x14ac:dyDescent="0.25">
      <c r="A505" s="3" t="str">
        <f>B505&amp;C505</f>
        <v>WINTH200</v>
      </c>
      <c r="B505" s="3" t="s">
        <v>625</v>
      </c>
      <c r="C505" s="3" t="s">
        <v>25</v>
      </c>
      <c r="D505" s="3" t="s">
        <v>26</v>
      </c>
      <c r="E505" s="4">
        <v>55595</v>
      </c>
      <c r="F505" s="4">
        <v>55595</v>
      </c>
      <c r="H505" s="32">
        <f t="shared" si="13"/>
        <v>0</v>
      </c>
      <c r="I505" s="34">
        <v>55595</v>
      </c>
      <c r="L505">
        <v>55595</v>
      </c>
    </row>
    <row r="506" spans="1:12" ht="16.5" hidden="1" x14ac:dyDescent="0.25">
      <c r="A506" s="3" t="str">
        <f t="shared" si="12"/>
        <v/>
      </c>
      <c r="B506" s="3"/>
      <c r="C506" s="3"/>
      <c r="D506" s="3"/>
      <c r="E506" s="4"/>
      <c r="F506" s="4"/>
      <c r="H506" s="32">
        <f t="shared" si="13"/>
        <v>0</v>
      </c>
      <c r="I506" s="34">
        <v>0</v>
      </c>
      <c r="L506">
        <v>0</v>
      </c>
    </row>
    <row r="507" spans="1:12" ht="16.5" hidden="1" x14ac:dyDescent="0.25">
      <c r="A507" s="3" t="str">
        <f t="shared" si="12"/>
        <v>KL.HNCN300</v>
      </c>
      <c r="B507" s="3" t="s">
        <v>754</v>
      </c>
      <c r="C507" s="3" t="s">
        <v>31</v>
      </c>
      <c r="D507" s="3" t="s">
        <v>32</v>
      </c>
      <c r="E507" s="4">
        <v>86111</v>
      </c>
      <c r="F507" s="4">
        <v>86111</v>
      </c>
      <c r="H507" s="32">
        <f t="shared" si="13"/>
        <v>0</v>
      </c>
      <c r="I507" s="34">
        <v>86111</v>
      </c>
      <c r="L507">
        <v>86111</v>
      </c>
    </row>
    <row r="508" spans="1:12" ht="16.5" hidden="1" x14ac:dyDescent="0.25">
      <c r="A508" s="3" t="str">
        <f t="shared" si="12"/>
        <v>KL.HNGL500KT</v>
      </c>
      <c r="B508" s="3" t="s">
        <v>754</v>
      </c>
      <c r="C508" s="3" t="s">
        <v>539</v>
      </c>
      <c r="D508" s="3" t="s">
        <v>540</v>
      </c>
      <c r="E508" s="5">
        <v>94013</v>
      </c>
      <c r="F508" s="5">
        <v>94013</v>
      </c>
      <c r="H508" s="32">
        <f t="shared" si="13"/>
        <v>0</v>
      </c>
      <c r="I508" s="34">
        <v>94013</v>
      </c>
      <c r="L508">
        <v>94013</v>
      </c>
    </row>
    <row r="509" spans="1:12" ht="16.5" hidden="1" x14ac:dyDescent="0.25">
      <c r="A509" s="3" t="str">
        <f t="shared" si="12"/>
        <v>KL.HNGTNH500</v>
      </c>
      <c r="B509" s="3" t="s">
        <v>754</v>
      </c>
      <c r="C509" s="3" t="s">
        <v>541</v>
      </c>
      <c r="D509" s="3" t="s">
        <v>542</v>
      </c>
      <c r="E509" s="5">
        <v>135185</v>
      </c>
      <c r="F509" s="5">
        <v>135185</v>
      </c>
      <c r="H509" s="32">
        <f t="shared" si="13"/>
        <v>0</v>
      </c>
      <c r="I509" s="34">
        <v>135185</v>
      </c>
      <c r="L509">
        <v>135185</v>
      </c>
    </row>
    <row r="510" spans="1:12" ht="16.5" hidden="1" x14ac:dyDescent="0.25">
      <c r="A510" s="3" t="str">
        <f t="shared" si="12"/>
        <v>KL.HNCGM100</v>
      </c>
      <c r="B510" s="3" t="s">
        <v>754</v>
      </c>
      <c r="C510" s="3" t="s">
        <v>546</v>
      </c>
      <c r="D510" s="3" t="s">
        <v>547</v>
      </c>
      <c r="E510" s="5">
        <v>36111</v>
      </c>
      <c r="F510" s="5">
        <v>22585.08</v>
      </c>
      <c r="H510" s="32">
        <f t="shared" si="13"/>
        <v>-13525.919999999998</v>
      </c>
      <c r="I510" s="34">
        <v>36111</v>
      </c>
      <c r="L510">
        <v>22585.08</v>
      </c>
    </row>
    <row r="511" spans="1:12" ht="16.5" hidden="1" x14ac:dyDescent="0.25">
      <c r="A511" s="3" t="str">
        <f t="shared" si="12"/>
        <v>KL.HNGHK300</v>
      </c>
      <c r="B511" s="3" t="s">
        <v>754</v>
      </c>
      <c r="C511" s="3" t="s">
        <v>548</v>
      </c>
      <c r="D511" s="3" t="s">
        <v>549</v>
      </c>
      <c r="E511" s="5">
        <v>70000</v>
      </c>
      <c r="F511" s="5">
        <v>64400</v>
      </c>
      <c r="H511" s="32">
        <f t="shared" si="13"/>
        <v>-5600</v>
      </c>
      <c r="I511" s="34">
        <v>70000</v>
      </c>
      <c r="L511">
        <v>64400</v>
      </c>
    </row>
    <row r="512" spans="1:12" ht="16.5" hidden="1" x14ac:dyDescent="0.25">
      <c r="A512" s="3" t="str">
        <f t="shared" si="12"/>
        <v>KL.HNGM500</v>
      </c>
      <c r="B512" s="3" t="s">
        <v>754</v>
      </c>
      <c r="C512" s="3" t="s">
        <v>20</v>
      </c>
      <c r="D512" s="3" t="s">
        <v>21</v>
      </c>
      <c r="E512" s="5">
        <v>147000</v>
      </c>
      <c r="F512" s="5">
        <v>102173.36</v>
      </c>
      <c r="H512" s="32">
        <f t="shared" si="13"/>
        <v>-44826.64</v>
      </c>
      <c r="I512" s="34">
        <v>147000</v>
      </c>
      <c r="L512">
        <v>102173.36</v>
      </c>
    </row>
    <row r="513" spans="1:12" ht="16.5" hidden="1" x14ac:dyDescent="0.25">
      <c r="A513" s="3" t="str">
        <f>B513&amp;C513</f>
        <v>KL.HNGSG45G</v>
      </c>
      <c r="B513" s="3" t="s">
        <v>754</v>
      </c>
      <c r="C513" s="3" t="s">
        <v>676</v>
      </c>
      <c r="D513" s="3" t="s">
        <v>677</v>
      </c>
      <c r="E513" s="5">
        <v>9200</v>
      </c>
      <c r="F513" s="5">
        <v>8280</v>
      </c>
      <c r="H513" s="32">
        <f t="shared" si="13"/>
        <v>-920</v>
      </c>
      <c r="I513" s="34">
        <v>9200</v>
      </c>
      <c r="L513">
        <v>8280</v>
      </c>
    </row>
    <row r="514" spans="1:12" ht="16.5" hidden="1" x14ac:dyDescent="0.25">
      <c r="A514" s="3" t="str">
        <f t="shared" si="12"/>
        <v>KL.HNCC300</v>
      </c>
      <c r="B514" s="3" t="s">
        <v>754</v>
      </c>
      <c r="C514" s="3" t="s">
        <v>29</v>
      </c>
      <c r="D514" s="3" t="s">
        <v>30</v>
      </c>
      <c r="E514" s="4">
        <v>90741</v>
      </c>
      <c r="F514" s="4">
        <v>68310</v>
      </c>
      <c r="H514" s="32">
        <f t="shared" si="13"/>
        <v>-22431</v>
      </c>
      <c r="I514" s="34">
        <v>90741</v>
      </c>
      <c r="L514">
        <v>68310</v>
      </c>
    </row>
    <row r="515" spans="1:12" ht="16.5" hidden="1" x14ac:dyDescent="0.25">
      <c r="A515" s="3" t="str">
        <f t="shared" si="12"/>
        <v>KL.HNCGM300</v>
      </c>
      <c r="B515" s="3" t="s">
        <v>754</v>
      </c>
      <c r="C515" s="3" t="s">
        <v>17</v>
      </c>
      <c r="D515" s="3" t="s">
        <v>18</v>
      </c>
      <c r="E515" s="4">
        <v>96000</v>
      </c>
      <c r="F515" s="4">
        <v>67556.52</v>
      </c>
      <c r="H515" s="32">
        <f t="shared" si="13"/>
        <v>-28443.479999999996</v>
      </c>
      <c r="I515" s="34">
        <v>96000</v>
      </c>
      <c r="L515">
        <v>67556.52</v>
      </c>
    </row>
    <row r="516" spans="1:12" ht="16.5" hidden="1" x14ac:dyDescent="0.25">
      <c r="A516" s="3" t="str">
        <f t="shared" si="12"/>
        <v>KL.HNCGM500</v>
      </c>
      <c r="B516" s="3" t="s">
        <v>754</v>
      </c>
      <c r="C516" s="3" t="s">
        <v>537</v>
      </c>
      <c r="D516" s="3" t="s">
        <v>538</v>
      </c>
      <c r="E516" s="4">
        <v>147000</v>
      </c>
      <c r="F516" s="4">
        <v>109540.72</v>
      </c>
      <c r="H516" s="32">
        <f t="shared" si="13"/>
        <v>-37459.279999999999</v>
      </c>
      <c r="I516" s="34">
        <v>147000</v>
      </c>
      <c r="L516">
        <v>109540.72</v>
      </c>
    </row>
    <row r="517" spans="1:12" ht="16.5" hidden="1" x14ac:dyDescent="0.25">
      <c r="A517" s="3" t="str">
        <f t="shared" si="12"/>
        <v>KL.HNCGST150</v>
      </c>
      <c r="B517" s="3" t="s">
        <v>754</v>
      </c>
      <c r="C517" s="3" t="s">
        <v>558</v>
      </c>
      <c r="D517" s="3" t="s">
        <v>559</v>
      </c>
      <c r="E517" s="4">
        <v>22500</v>
      </c>
      <c r="F517" s="4">
        <v>20700</v>
      </c>
      <c r="H517" s="32">
        <f t="shared" si="13"/>
        <v>-1800</v>
      </c>
      <c r="I517" s="34">
        <v>22500</v>
      </c>
      <c r="L517">
        <v>20700</v>
      </c>
    </row>
    <row r="518" spans="1:12" ht="16.5" hidden="1" x14ac:dyDescent="0.25">
      <c r="A518" s="3" t="str">
        <f t="shared" ref="A518:A779" si="14">B518&amp;C518</f>
        <v>KL.HNCGST250</v>
      </c>
      <c r="B518" s="3" t="s">
        <v>754</v>
      </c>
      <c r="C518" s="3" t="s">
        <v>593</v>
      </c>
      <c r="D518" s="3" t="s">
        <v>594</v>
      </c>
      <c r="E518" s="4">
        <v>37500</v>
      </c>
      <c r="F518" s="4">
        <v>34500</v>
      </c>
      <c r="H518" s="32">
        <f t="shared" si="13"/>
        <v>-3000</v>
      </c>
      <c r="I518" s="34">
        <v>66000</v>
      </c>
      <c r="L518">
        <v>46168.36</v>
      </c>
    </row>
    <row r="519" spans="1:12" ht="16.5" hidden="1" x14ac:dyDescent="0.25">
      <c r="A519" s="3" t="str">
        <f t="shared" si="14"/>
        <v>KL.HNGTLX250G</v>
      </c>
      <c r="B519" s="3" t="s">
        <v>754</v>
      </c>
      <c r="C519" s="3" t="s">
        <v>22</v>
      </c>
      <c r="D519" s="3" t="s">
        <v>23</v>
      </c>
      <c r="E519" s="4">
        <v>66000</v>
      </c>
      <c r="F519" s="4">
        <v>46168.36</v>
      </c>
      <c r="H519" s="32">
        <f t="shared" ref="H519:H585" si="15">F519-E519</f>
        <v>-19831.64</v>
      </c>
      <c r="I519" s="34">
        <v>147000</v>
      </c>
      <c r="L519">
        <v>102677.52</v>
      </c>
    </row>
    <row r="520" spans="1:12" ht="16.5" hidden="1" x14ac:dyDescent="0.25">
      <c r="A520" s="3" t="str">
        <f t="shared" si="14"/>
        <v>KL.HNGXD500</v>
      </c>
      <c r="B520" s="3" t="s">
        <v>754</v>
      </c>
      <c r="C520" s="3" t="s">
        <v>45</v>
      </c>
      <c r="D520" s="3" t="s">
        <v>46</v>
      </c>
      <c r="E520" s="4">
        <v>147000</v>
      </c>
      <c r="F520" s="4">
        <v>102677.52</v>
      </c>
      <c r="H520" s="32">
        <f t="shared" si="15"/>
        <v>-44322.479999999996</v>
      </c>
      <c r="I520" s="34">
        <v>58333</v>
      </c>
      <c r="L520">
        <v>42320</v>
      </c>
    </row>
    <row r="521" spans="1:12" ht="16.5" hidden="1" x14ac:dyDescent="0.25">
      <c r="A521" s="3" t="str">
        <f t="shared" si="14"/>
        <v>KL.HNMNH250</v>
      </c>
      <c r="B521" s="3" t="s">
        <v>754</v>
      </c>
      <c r="C521" s="3" t="s">
        <v>41</v>
      </c>
      <c r="D521" s="3" t="s">
        <v>42</v>
      </c>
      <c r="E521" s="4">
        <v>58333</v>
      </c>
      <c r="F521" s="4">
        <v>42320</v>
      </c>
      <c r="H521" s="32">
        <f t="shared" si="15"/>
        <v>-16013</v>
      </c>
      <c r="I521" s="34">
        <v>73000</v>
      </c>
      <c r="L521">
        <v>51147.4</v>
      </c>
    </row>
    <row r="522" spans="1:12" ht="16.5" hidden="1" x14ac:dyDescent="0.25">
      <c r="A522" s="3" t="str">
        <f t="shared" si="14"/>
        <v>KL.HNTH200</v>
      </c>
      <c r="B522" s="3" t="s">
        <v>754</v>
      </c>
      <c r="C522" s="3" t="s">
        <v>25</v>
      </c>
      <c r="D522" s="3" t="s">
        <v>26</v>
      </c>
      <c r="E522" s="4">
        <v>73000</v>
      </c>
      <c r="F522" s="4">
        <v>51147.4</v>
      </c>
      <c r="H522" s="32">
        <f t="shared" si="15"/>
        <v>-21852.6</v>
      </c>
      <c r="I522" s="34">
        <v>21667</v>
      </c>
      <c r="L522">
        <v>19933.64</v>
      </c>
    </row>
    <row r="523" spans="1:12" ht="16.5" hidden="1" x14ac:dyDescent="0.25">
      <c r="A523" s="3" t="str">
        <f>B523&amp;C523</f>
        <v>KL.HNTHST150</v>
      </c>
      <c r="B523" s="3" t="s">
        <v>754</v>
      </c>
      <c r="C523" s="3" t="s">
        <v>560</v>
      </c>
      <c r="D523" s="3" t="s">
        <v>561</v>
      </c>
      <c r="E523" s="4">
        <v>21667</v>
      </c>
      <c r="F523" s="4">
        <v>19933.64</v>
      </c>
      <c r="H523" s="32">
        <f t="shared" si="15"/>
        <v>-1733.3600000000006</v>
      </c>
      <c r="I523" s="34">
        <v>59400</v>
      </c>
      <c r="L523">
        <v>45540</v>
      </c>
    </row>
    <row r="524" spans="1:12" ht="16.5" hidden="1" x14ac:dyDescent="0.25">
      <c r="A524" s="3" t="str">
        <f t="shared" si="14"/>
        <v>KL.HNGL250</v>
      </c>
      <c r="B524" s="3" t="s">
        <v>754</v>
      </c>
      <c r="C524" s="3" t="s">
        <v>37</v>
      </c>
      <c r="D524" s="3" t="s">
        <v>38</v>
      </c>
      <c r="E524" s="4">
        <v>59400</v>
      </c>
      <c r="F524" s="4">
        <v>45540</v>
      </c>
      <c r="H524" s="32">
        <f t="shared" ref="H524" si="16">F524-E524</f>
        <v>-13860</v>
      </c>
      <c r="I524" s="34">
        <v>59400</v>
      </c>
      <c r="L524">
        <v>45540</v>
      </c>
    </row>
    <row r="525" spans="1:12" ht="16.5" hidden="1" x14ac:dyDescent="0.25">
      <c r="A525" s="3" t="str">
        <f t="shared" si="14"/>
        <v>KL.HNGSG250</v>
      </c>
      <c r="B525" s="3" t="s">
        <v>754</v>
      </c>
      <c r="C525" s="3" t="s">
        <v>39</v>
      </c>
      <c r="D525" s="3" t="s">
        <v>40</v>
      </c>
      <c r="E525" s="4">
        <v>73431</v>
      </c>
      <c r="F525" s="4">
        <v>73431</v>
      </c>
      <c r="H525" s="32"/>
      <c r="I525" s="34"/>
    </row>
    <row r="526" spans="1:12" ht="16.5" hidden="1" x14ac:dyDescent="0.25">
      <c r="A526" s="3" t="str">
        <f t="shared" si="14"/>
        <v/>
      </c>
      <c r="B526" s="3"/>
      <c r="C526" s="3"/>
      <c r="D526" s="3"/>
      <c r="E526" s="4"/>
      <c r="F526" s="4"/>
      <c r="H526" s="32">
        <f t="shared" si="15"/>
        <v>0</v>
      </c>
      <c r="I526" s="34">
        <v>96000</v>
      </c>
      <c r="L526">
        <v>69759.45</v>
      </c>
    </row>
    <row r="527" spans="1:12" ht="16.5" hidden="1" x14ac:dyDescent="0.25">
      <c r="A527" s="3" t="str">
        <f t="shared" si="14"/>
        <v>KL.HN001CGM300</v>
      </c>
      <c r="B527" s="7" t="s">
        <v>755</v>
      </c>
      <c r="C527" s="7" t="s">
        <v>17</v>
      </c>
      <c r="D527" s="7" t="s">
        <v>18</v>
      </c>
      <c r="E527" s="4">
        <v>96000</v>
      </c>
      <c r="F527" s="4">
        <v>69759.45</v>
      </c>
      <c r="H527" s="32">
        <f t="shared" si="15"/>
        <v>-26240.550000000003</v>
      </c>
      <c r="I527" s="34">
        <v>147000</v>
      </c>
      <c r="L527">
        <v>106025.7</v>
      </c>
    </row>
    <row r="528" spans="1:12" ht="16.5" hidden="1" x14ac:dyDescent="0.25">
      <c r="A528" s="3" t="str">
        <f t="shared" si="14"/>
        <v>KL.HN001GXD500</v>
      </c>
      <c r="B528" s="7" t="s">
        <v>755</v>
      </c>
      <c r="C528" s="7" t="s">
        <v>45</v>
      </c>
      <c r="D528" s="7" t="s">
        <v>46</v>
      </c>
      <c r="E528" s="4">
        <v>147000</v>
      </c>
      <c r="F528" s="4">
        <v>106025.7</v>
      </c>
      <c r="H528" s="32">
        <f t="shared" si="15"/>
        <v>-40974.300000000003</v>
      </c>
      <c r="I528" s="34">
        <v>96000</v>
      </c>
      <c r="L528">
        <v>69759.45</v>
      </c>
    </row>
    <row r="529" spans="1:12" ht="16.5" hidden="1" x14ac:dyDescent="0.25">
      <c r="A529" s="3" t="str">
        <f t="shared" si="14"/>
        <v>KL.HN003CGM300</v>
      </c>
      <c r="B529" s="7" t="s">
        <v>756</v>
      </c>
      <c r="C529" s="7" t="s">
        <v>17</v>
      </c>
      <c r="D529" s="7" t="s">
        <v>18</v>
      </c>
      <c r="E529" s="4">
        <v>96000</v>
      </c>
      <c r="F529" s="4">
        <v>69759.45</v>
      </c>
      <c r="H529" s="32">
        <f t="shared" si="15"/>
        <v>-26240.550000000003</v>
      </c>
      <c r="I529" s="34">
        <v>147000</v>
      </c>
      <c r="L529">
        <v>105505.09999999999</v>
      </c>
    </row>
    <row r="530" spans="1:12" ht="16.5" hidden="1" x14ac:dyDescent="0.25">
      <c r="A530" s="3" t="str">
        <f t="shared" si="14"/>
        <v>KL.HN003GM500</v>
      </c>
      <c r="B530" s="7" t="s">
        <v>756</v>
      </c>
      <c r="C530" s="7" t="s">
        <v>20</v>
      </c>
      <c r="D530" s="7" t="s">
        <v>21</v>
      </c>
      <c r="E530" s="4">
        <v>147000</v>
      </c>
      <c r="F530" s="4">
        <v>105505.09999999999</v>
      </c>
      <c r="H530" s="32">
        <f t="shared" si="15"/>
        <v>-41494.900000000009</v>
      </c>
      <c r="I530" s="34">
        <v>147000</v>
      </c>
      <c r="L530">
        <v>106025.7</v>
      </c>
    </row>
    <row r="531" spans="1:12" ht="16.5" hidden="1" x14ac:dyDescent="0.25">
      <c r="A531" s="3" t="str">
        <f t="shared" si="14"/>
        <v>KL.HN003GXD500</v>
      </c>
      <c r="B531" s="7" t="s">
        <v>756</v>
      </c>
      <c r="C531" s="7" t="s">
        <v>45</v>
      </c>
      <c r="D531" s="7" t="s">
        <v>46</v>
      </c>
      <c r="E531" s="4">
        <v>147000</v>
      </c>
      <c r="F531" s="4">
        <v>106025.7</v>
      </c>
      <c r="H531" s="32">
        <f t="shared" si="15"/>
        <v>-40974.300000000003</v>
      </c>
      <c r="I531" s="34">
        <v>58333</v>
      </c>
      <c r="L531">
        <v>43700</v>
      </c>
    </row>
    <row r="532" spans="1:12" ht="16.5" hidden="1" x14ac:dyDescent="0.25">
      <c r="A532" s="3" t="str">
        <f t="shared" si="14"/>
        <v>KL.HN003MNH250</v>
      </c>
      <c r="B532" s="7" t="s">
        <v>756</v>
      </c>
      <c r="C532" s="7" t="s">
        <v>41</v>
      </c>
      <c r="D532" s="7" t="s">
        <v>42</v>
      </c>
      <c r="E532" s="4">
        <v>58333</v>
      </c>
      <c r="F532" s="4">
        <v>43700</v>
      </c>
      <c r="H532" s="32">
        <f t="shared" si="15"/>
        <v>-14633</v>
      </c>
      <c r="I532" s="34">
        <v>96000</v>
      </c>
      <c r="L532">
        <v>73431</v>
      </c>
    </row>
    <row r="533" spans="1:12" ht="16.5" hidden="1" x14ac:dyDescent="0.25">
      <c r="A533" s="3" t="str">
        <f t="shared" si="14"/>
        <v>KL.HN007CGM300</v>
      </c>
      <c r="B533" s="7" t="s">
        <v>757</v>
      </c>
      <c r="C533" s="7" t="s">
        <v>17</v>
      </c>
      <c r="D533" s="7" t="s">
        <v>18</v>
      </c>
      <c r="E533" s="4">
        <v>96000</v>
      </c>
      <c r="F533" s="4">
        <v>73431</v>
      </c>
      <c r="H533" s="32">
        <f t="shared" si="15"/>
        <v>-22569</v>
      </c>
      <c r="I533" s="34">
        <v>86111</v>
      </c>
      <c r="L533">
        <v>70950</v>
      </c>
    </row>
    <row r="534" spans="1:12" ht="16.5" hidden="1" x14ac:dyDescent="0.25">
      <c r="A534" s="3" t="str">
        <f t="shared" si="14"/>
        <v>KL.HN007CN300</v>
      </c>
      <c r="B534" s="7" t="s">
        <v>757</v>
      </c>
      <c r="C534" s="7" t="s">
        <v>31</v>
      </c>
      <c r="D534" s="7" t="s">
        <v>32</v>
      </c>
      <c r="E534" s="4">
        <v>86111</v>
      </c>
      <c r="F534" s="4">
        <v>70950</v>
      </c>
      <c r="H534" s="32">
        <f t="shared" si="15"/>
        <v>-15161</v>
      </c>
      <c r="I534" s="34">
        <v>147000</v>
      </c>
      <c r="L534">
        <v>111058</v>
      </c>
    </row>
    <row r="535" spans="1:12" ht="16.5" hidden="1" x14ac:dyDescent="0.25">
      <c r="A535" s="3" t="str">
        <f t="shared" si="14"/>
        <v>KL.HN007GM500</v>
      </c>
      <c r="B535" s="7" t="s">
        <v>757</v>
      </c>
      <c r="C535" s="7" t="s">
        <v>20</v>
      </c>
      <c r="D535" s="7" t="s">
        <v>21</v>
      </c>
      <c r="E535" s="4">
        <v>147000</v>
      </c>
      <c r="F535" s="4">
        <v>111058</v>
      </c>
      <c r="H535" s="32"/>
      <c r="I535" s="34"/>
    </row>
    <row r="536" spans="1:12" ht="16.5" hidden="1" x14ac:dyDescent="0.25">
      <c r="A536" s="3" t="str">
        <f t="shared" si="14"/>
        <v>KL.HN007CC300</v>
      </c>
      <c r="B536" s="7" t="s">
        <v>757</v>
      </c>
      <c r="C536" s="3" t="s">
        <v>29</v>
      </c>
      <c r="D536" s="3" t="s">
        <v>30</v>
      </c>
      <c r="E536" s="4">
        <v>90741</v>
      </c>
      <c r="F536" s="4">
        <v>68310</v>
      </c>
      <c r="H536" s="32">
        <f t="shared" si="15"/>
        <v>-22431</v>
      </c>
      <c r="I536" s="34">
        <v>66000</v>
      </c>
      <c r="L536">
        <v>50183</v>
      </c>
    </row>
    <row r="537" spans="1:12" ht="16.5" hidden="1" x14ac:dyDescent="0.25">
      <c r="A537" s="3" t="str">
        <f t="shared" si="14"/>
        <v>KL.HN007GTLX250G</v>
      </c>
      <c r="B537" s="7" t="s">
        <v>757</v>
      </c>
      <c r="C537" s="7" t="s">
        <v>22</v>
      </c>
      <c r="D537" s="7" t="s">
        <v>23</v>
      </c>
      <c r="E537" s="4">
        <v>66000</v>
      </c>
      <c r="F537" s="4">
        <v>50182</v>
      </c>
      <c r="H537" s="32">
        <f t="shared" si="15"/>
        <v>-15818</v>
      </c>
      <c r="I537" s="34">
        <v>58333</v>
      </c>
      <c r="L537">
        <v>46000</v>
      </c>
    </row>
    <row r="538" spans="1:12" ht="16.5" hidden="1" x14ac:dyDescent="0.25">
      <c r="A538" s="3" t="str">
        <f t="shared" si="14"/>
        <v>KL.HN007MNH250</v>
      </c>
      <c r="B538" s="7" t="s">
        <v>757</v>
      </c>
      <c r="C538" s="7" t="s">
        <v>41</v>
      </c>
      <c r="D538" s="7" t="s">
        <v>42</v>
      </c>
      <c r="E538" s="4">
        <v>58333</v>
      </c>
      <c r="F538" s="4">
        <v>46000</v>
      </c>
      <c r="H538" s="32">
        <f t="shared" si="15"/>
        <v>-12333</v>
      </c>
      <c r="I538" s="34">
        <v>96000</v>
      </c>
      <c r="L538">
        <v>73431</v>
      </c>
    </row>
    <row r="539" spans="1:12" ht="16.5" hidden="1" x14ac:dyDescent="0.25">
      <c r="A539" s="3" t="str">
        <f t="shared" si="14"/>
        <v>KL.HN008CGM300</v>
      </c>
      <c r="B539" s="7" t="s">
        <v>758</v>
      </c>
      <c r="C539" s="7" t="s">
        <v>17</v>
      </c>
      <c r="D539" s="7" t="s">
        <v>18</v>
      </c>
      <c r="E539" s="4">
        <v>96000</v>
      </c>
      <c r="F539" s="4">
        <v>73431</v>
      </c>
      <c r="H539" s="32">
        <f t="shared" si="15"/>
        <v>-22569</v>
      </c>
      <c r="I539" s="34">
        <v>147000</v>
      </c>
      <c r="L539">
        <v>119066</v>
      </c>
    </row>
    <row r="540" spans="1:12" ht="16.5" hidden="1" x14ac:dyDescent="0.25">
      <c r="A540" s="3" t="str">
        <f t="shared" si="14"/>
        <v>KL.HN008CGM500</v>
      </c>
      <c r="B540" s="7" t="s">
        <v>758</v>
      </c>
      <c r="C540" s="7" t="s">
        <v>537</v>
      </c>
      <c r="D540" s="7" t="s">
        <v>538</v>
      </c>
      <c r="E540" s="4">
        <v>147000</v>
      </c>
      <c r="F540" s="4">
        <v>119066</v>
      </c>
      <c r="H540" s="32">
        <f t="shared" si="15"/>
        <v>-27934</v>
      </c>
      <c r="I540" s="34">
        <v>90741</v>
      </c>
      <c r="L540">
        <v>70537.5</v>
      </c>
    </row>
    <row r="541" spans="1:12" ht="16.5" hidden="1" x14ac:dyDescent="0.25">
      <c r="A541" s="3" t="str">
        <f t="shared" si="14"/>
        <v>KL000101CC300</v>
      </c>
      <c r="B541" s="7" t="s">
        <v>759</v>
      </c>
      <c r="C541" s="7" t="s">
        <v>29</v>
      </c>
      <c r="D541" s="7" t="s">
        <v>30</v>
      </c>
      <c r="E541" s="4">
        <v>90741</v>
      </c>
      <c r="F541" s="4">
        <v>70537.5</v>
      </c>
      <c r="H541" s="32">
        <f t="shared" si="15"/>
        <v>-20203.5</v>
      </c>
      <c r="I541" s="34">
        <v>96000</v>
      </c>
      <c r="L541">
        <v>69759.45</v>
      </c>
    </row>
    <row r="542" spans="1:12" ht="16.5" hidden="1" x14ac:dyDescent="0.25">
      <c r="A542" s="3" t="str">
        <f t="shared" si="14"/>
        <v>KL000101CGM300</v>
      </c>
      <c r="B542" s="7" t="s">
        <v>759</v>
      </c>
      <c r="C542" s="7" t="s">
        <v>17</v>
      </c>
      <c r="D542" s="7" t="s">
        <v>18</v>
      </c>
      <c r="E542" s="4">
        <v>96000</v>
      </c>
      <c r="F542" s="4">
        <v>69759.45</v>
      </c>
      <c r="H542" s="32">
        <f t="shared" si="15"/>
        <v>-26240.550000000003</v>
      </c>
      <c r="I542" s="34">
        <v>22500</v>
      </c>
      <c r="L542">
        <v>21375</v>
      </c>
    </row>
    <row r="543" spans="1:12" ht="16.5" hidden="1" x14ac:dyDescent="0.25">
      <c r="A543" s="3" t="str">
        <f t="shared" si="14"/>
        <v>KL000101CGST150</v>
      </c>
      <c r="B543" s="7" t="s">
        <v>759</v>
      </c>
      <c r="C543" s="7" t="s">
        <v>558</v>
      </c>
      <c r="D543" s="7" t="s">
        <v>559</v>
      </c>
      <c r="E543" s="4">
        <v>22500</v>
      </c>
      <c r="F543" s="4">
        <v>21375</v>
      </c>
      <c r="H543" s="32">
        <f t="shared" si="15"/>
        <v>-1125</v>
      </c>
      <c r="I543" s="34">
        <v>147000</v>
      </c>
      <c r="L543">
        <v>105505.09999999999</v>
      </c>
    </row>
    <row r="544" spans="1:12" ht="16.5" hidden="1" x14ac:dyDescent="0.25">
      <c r="A544" s="3" t="str">
        <f t="shared" si="14"/>
        <v>KL000101GM500</v>
      </c>
      <c r="B544" s="7" t="s">
        <v>759</v>
      </c>
      <c r="C544" s="7" t="s">
        <v>20</v>
      </c>
      <c r="D544" s="7" t="s">
        <v>21</v>
      </c>
      <c r="E544" s="4">
        <v>147000</v>
      </c>
      <c r="F544" s="4">
        <v>105505.09999999999</v>
      </c>
      <c r="H544" s="32">
        <f t="shared" si="15"/>
        <v>-41494.900000000009</v>
      </c>
      <c r="I544" s="34">
        <v>66000</v>
      </c>
      <c r="L544">
        <v>47673.85</v>
      </c>
    </row>
    <row r="545" spans="1:12" ht="16.5" hidden="1" x14ac:dyDescent="0.25">
      <c r="A545" s="3" t="str">
        <f t="shared" si="14"/>
        <v>KL000101GTLX250G</v>
      </c>
      <c r="B545" s="7" t="s">
        <v>759</v>
      </c>
      <c r="C545" s="7" t="s">
        <v>22</v>
      </c>
      <c r="D545" s="7" t="s">
        <v>23</v>
      </c>
      <c r="E545" s="4">
        <v>66000</v>
      </c>
      <c r="F545" s="4">
        <v>47673.85</v>
      </c>
      <c r="H545" s="32">
        <f t="shared" si="15"/>
        <v>-18326.150000000001</v>
      </c>
      <c r="I545" s="34">
        <v>58333</v>
      </c>
      <c r="L545">
        <v>43700</v>
      </c>
    </row>
    <row r="546" spans="1:12" ht="16.5" hidden="1" x14ac:dyDescent="0.25">
      <c r="A546" s="3" t="str">
        <f t="shared" si="14"/>
        <v>KL000101MNH250</v>
      </c>
      <c r="B546" s="7" t="s">
        <v>759</v>
      </c>
      <c r="C546" s="7" t="s">
        <v>41</v>
      </c>
      <c r="D546" s="7" t="s">
        <v>42</v>
      </c>
      <c r="E546" s="4">
        <v>58333</v>
      </c>
      <c r="F546" s="4">
        <v>43700</v>
      </c>
      <c r="H546" s="32">
        <f t="shared" si="15"/>
        <v>-14633</v>
      </c>
      <c r="I546" s="34">
        <v>73000</v>
      </c>
      <c r="L546">
        <v>52815.25</v>
      </c>
    </row>
    <row r="547" spans="1:12" ht="16.5" hidden="1" x14ac:dyDescent="0.25">
      <c r="A547" s="3" t="str">
        <f t="shared" si="14"/>
        <v>KL000101TH200</v>
      </c>
      <c r="B547" s="7" t="s">
        <v>759</v>
      </c>
      <c r="C547" s="7" t="s">
        <v>25</v>
      </c>
      <c r="D547" s="7" t="s">
        <v>26</v>
      </c>
      <c r="E547" s="4">
        <v>73000</v>
      </c>
      <c r="F547" s="4">
        <v>52815.25</v>
      </c>
      <c r="H547" s="32">
        <f t="shared" si="15"/>
        <v>-20184.75</v>
      </c>
      <c r="I547" s="34">
        <v>21667</v>
      </c>
      <c r="L547">
        <v>20583.649999999998</v>
      </c>
    </row>
    <row r="548" spans="1:12" ht="16.5" hidden="1" x14ac:dyDescent="0.25">
      <c r="A548" s="3" t="str">
        <f t="shared" si="14"/>
        <v>KL000101THST150</v>
      </c>
      <c r="B548" s="7" t="s">
        <v>759</v>
      </c>
      <c r="C548" s="7" t="s">
        <v>560</v>
      </c>
      <c r="D548" s="7" t="s">
        <v>561</v>
      </c>
      <c r="E548" s="4">
        <v>21667</v>
      </c>
      <c r="F548" s="4">
        <v>20583.649999999998</v>
      </c>
      <c r="H548" s="32">
        <f t="shared" si="15"/>
        <v>-1083.3500000000022</v>
      </c>
      <c r="I548" s="34">
        <v>96000</v>
      </c>
      <c r="L548">
        <v>96000</v>
      </c>
    </row>
    <row r="549" spans="1:12" ht="16.5" hidden="1" x14ac:dyDescent="0.25">
      <c r="A549" s="3" t="str">
        <f t="shared" si="14"/>
        <v>KL00014CGM300</v>
      </c>
      <c r="B549" s="7" t="s">
        <v>760</v>
      </c>
      <c r="C549" s="7" t="s">
        <v>17</v>
      </c>
      <c r="D549" s="7" t="s">
        <v>18</v>
      </c>
      <c r="E549" s="4">
        <v>96000</v>
      </c>
      <c r="F549" s="4">
        <v>96000</v>
      </c>
      <c r="H549" s="32">
        <f t="shared" si="15"/>
        <v>0</v>
      </c>
      <c r="I549" s="34">
        <v>147000</v>
      </c>
      <c r="L549">
        <v>147000</v>
      </c>
    </row>
    <row r="550" spans="1:12" ht="16.5" hidden="1" x14ac:dyDescent="0.25">
      <c r="A550" s="3" t="str">
        <f t="shared" si="14"/>
        <v>KL00014GM500</v>
      </c>
      <c r="B550" s="7" t="s">
        <v>760</v>
      </c>
      <c r="C550" s="7" t="s">
        <v>20</v>
      </c>
      <c r="D550" s="7" t="s">
        <v>21</v>
      </c>
      <c r="E550" s="4">
        <v>147000</v>
      </c>
      <c r="F550" s="4">
        <v>147000</v>
      </c>
      <c r="H550" s="32">
        <f t="shared" si="15"/>
        <v>0</v>
      </c>
      <c r="I550" s="34">
        <v>66000</v>
      </c>
      <c r="L550">
        <v>66000</v>
      </c>
    </row>
    <row r="551" spans="1:12" ht="16.5" hidden="1" x14ac:dyDescent="0.25">
      <c r="A551" s="3" t="str">
        <f t="shared" si="14"/>
        <v>KL00014GTLX250G</v>
      </c>
      <c r="B551" s="7" t="s">
        <v>760</v>
      </c>
      <c r="C551" s="7" t="s">
        <v>22</v>
      </c>
      <c r="D551" s="7" t="s">
        <v>23</v>
      </c>
      <c r="E551" s="4">
        <v>66000</v>
      </c>
      <c r="F551" s="4">
        <v>66000</v>
      </c>
      <c r="H551" s="32">
        <f t="shared" si="15"/>
        <v>0</v>
      </c>
      <c r="I551" s="34">
        <v>73000</v>
      </c>
      <c r="L551">
        <v>73000</v>
      </c>
    </row>
    <row r="552" spans="1:12" ht="16.5" hidden="1" x14ac:dyDescent="0.25">
      <c r="A552" s="3" t="str">
        <f t="shared" si="14"/>
        <v>KL00014TH200</v>
      </c>
      <c r="B552" s="7" t="s">
        <v>760</v>
      </c>
      <c r="C552" s="7" t="s">
        <v>25</v>
      </c>
      <c r="D552" s="7" t="s">
        <v>26</v>
      </c>
      <c r="E552" s="4">
        <v>73000</v>
      </c>
      <c r="F552" s="4">
        <v>73000</v>
      </c>
      <c r="H552" s="32">
        <f t="shared" si="15"/>
        <v>0</v>
      </c>
      <c r="I552" s="34">
        <v>96000</v>
      </c>
      <c r="L552">
        <v>96000</v>
      </c>
    </row>
    <row r="553" spans="1:12" ht="16.5" hidden="1" x14ac:dyDescent="0.25">
      <c r="A553" s="3" t="str">
        <f t="shared" si="14"/>
        <v>KL00015CGM300</v>
      </c>
      <c r="B553" s="7" t="s">
        <v>761</v>
      </c>
      <c r="C553" s="7" t="s">
        <v>17</v>
      </c>
      <c r="D553" s="7" t="s">
        <v>18</v>
      </c>
      <c r="E553" s="4">
        <v>96000</v>
      </c>
      <c r="F553" s="4">
        <v>96000</v>
      </c>
      <c r="H553" s="32">
        <f t="shared" si="15"/>
        <v>0</v>
      </c>
      <c r="I553" s="34">
        <v>147000</v>
      </c>
      <c r="L553">
        <v>147000</v>
      </c>
    </row>
    <row r="554" spans="1:12" ht="16.5" hidden="1" x14ac:dyDescent="0.25">
      <c r="A554" s="3" t="str">
        <f t="shared" si="14"/>
        <v>KL00015GM500</v>
      </c>
      <c r="B554" s="7" t="s">
        <v>761</v>
      </c>
      <c r="C554" s="7" t="s">
        <v>20</v>
      </c>
      <c r="D554" s="7" t="s">
        <v>21</v>
      </c>
      <c r="E554" s="4">
        <v>147000</v>
      </c>
      <c r="F554" s="4">
        <v>147000</v>
      </c>
      <c r="H554" s="32">
        <f t="shared" si="15"/>
        <v>0</v>
      </c>
      <c r="I554" s="34">
        <v>66000</v>
      </c>
      <c r="L554">
        <v>66000</v>
      </c>
    </row>
    <row r="555" spans="1:12" ht="16.5" hidden="1" x14ac:dyDescent="0.25">
      <c r="A555" s="3" t="str">
        <f t="shared" si="14"/>
        <v>KL00015GTLX250G</v>
      </c>
      <c r="B555" s="7" t="s">
        <v>761</v>
      </c>
      <c r="C555" s="7" t="s">
        <v>22</v>
      </c>
      <c r="D555" s="7" t="s">
        <v>23</v>
      </c>
      <c r="E555" s="4">
        <v>66000</v>
      </c>
      <c r="F555" s="4">
        <v>66000</v>
      </c>
      <c r="H555" s="32">
        <f t="shared" si="15"/>
        <v>0</v>
      </c>
      <c r="I555" s="34">
        <v>73000</v>
      </c>
      <c r="L555">
        <v>73000</v>
      </c>
    </row>
    <row r="556" spans="1:12" ht="16.5" hidden="1" x14ac:dyDescent="0.25">
      <c r="A556" s="3" t="str">
        <f t="shared" si="14"/>
        <v>KL00015TH200</v>
      </c>
      <c r="B556" s="7" t="s">
        <v>761</v>
      </c>
      <c r="C556" s="7" t="s">
        <v>25</v>
      </c>
      <c r="D556" s="7" t="s">
        <v>26</v>
      </c>
      <c r="E556" s="4">
        <v>73000</v>
      </c>
      <c r="F556" s="4">
        <v>73000</v>
      </c>
      <c r="H556" s="32">
        <f t="shared" si="15"/>
        <v>0</v>
      </c>
      <c r="I556" s="34">
        <v>96000</v>
      </c>
      <c r="L556">
        <v>68290.83</v>
      </c>
    </row>
    <row r="557" spans="1:12" ht="16.5" hidden="1" x14ac:dyDescent="0.25">
      <c r="A557" s="3" t="str">
        <f t="shared" si="14"/>
        <v>KL00016CGM300</v>
      </c>
      <c r="B557" s="7" t="s">
        <v>762</v>
      </c>
      <c r="C557" s="7" t="s">
        <v>17</v>
      </c>
      <c r="D557" s="7" t="s">
        <v>18</v>
      </c>
      <c r="E557" s="4">
        <v>96000</v>
      </c>
      <c r="F557" s="4">
        <v>68290.83</v>
      </c>
      <c r="H557" s="32">
        <f t="shared" si="15"/>
        <v>-27709.17</v>
      </c>
      <c r="I557" s="34">
        <v>147000</v>
      </c>
      <c r="L557">
        <v>103283.94</v>
      </c>
    </row>
    <row r="558" spans="1:12" ht="16.5" hidden="1" x14ac:dyDescent="0.25">
      <c r="A558" s="3" t="str">
        <f t="shared" si="14"/>
        <v>KL00016GM500</v>
      </c>
      <c r="B558" s="7" t="s">
        <v>762</v>
      </c>
      <c r="C558" s="7" t="s">
        <v>20</v>
      </c>
      <c r="D558" s="7" t="s">
        <v>21</v>
      </c>
      <c r="E558" s="4">
        <v>147000</v>
      </c>
      <c r="F558" s="4">
        <v>103283.94</v>
      </c>
      <c r="H558" s="32">
        <f t="shared" si="15"/>
        <v>-43716.06</v>
      </c>
      <c r="I558" s="34">
        <v>73000</v>
      </c>
      <c r="L558">
        <v>51703.350000000006</v>
      </c>
    </row>
    <row r="559" spans="1:12" ht="16.5" hidden="1" x14ac:dyDescent="0.25">
      <c r="A559" s="3" t="str">
        <f t="shared" si="14"/>
        <v>KL00016TH200</v>
      </c>
      <c r="B559" s="7" t="s">
        <v>762</v>
      </c>
      <c r="C559" s="7" t="s">
        <v>25</v>
      </c>
      <c r="D559" s="7" t="s">
        <v>26</v>
      </c>
      <c r="E559" s="4">
        <v>73000</v>
      </c>
      <c r="F559" s="4">
        <v>51703.350000000006</v>
      </c>
      <c r="H559" s="32">
        <f t="shared" si="15"/>
        <v>-21296.649999999994</v>
      </c>
      <c r="I559" s="34">
        <v>96000</v>
      </c>
      <c r="L559">
        <v>69759.45</v>
      </c>
    </row>
    <row r="560" spans="1:12" ht="16.5" hidden="1" x14ac:dyDescent="0.25">
      <c r="A560" s="3" t="str">
        <f t="shared" si="14"/>
        <v>KL00020CGM300</v>
      </c>
      <c r="B560" s="7" t="s">
        <v>763</v>
      </c>
      <c r="C560" s="7" t="s">
        <v>17</v>
      </c>
      <c r="D560" s="7" t="s">
        <v>18</v>
      </c>
      <c r="E560" s="4">
        <v>96000</v>
      </c>
      <c r="F560" s="4">
        <v>69759.45</v>
      </c>
      <c r="H560" s="32">
        <f t="shared" si="15"/>
        <v>-26240.550000000003</v>
      </c>
      <c r="I560" s="34">
        <v>90741</v>
      </c>
      <c r="L560">
        <v>70537.5</v>
      </c>
    </row>
    <row r="561" spans="1:12" ht="16.5" hidden="1" x14ac:dyDescent="0.25">
      <c r="A561" s="3" t="str">
        <f t="shared" si="14"/>
        <v>KL00028CC300</v>
      </c>
      <c r="B561" s="7" t="s">
        <v>764</v>
      </c>
      <c r="C561" s="7" t="s">
        <v>29</v>
      </c>
      <c r="D561" s="7" t="s">
        <v>30</v>
      </c>
      <c r="E561" s="4">
        <v>90741</v>
      </c>
      <c r="F561" s="4">
        <v>70537.5</v>
      </c>
      <c r="H561" s="32">
        <f t="shared" si="15"/>
        <v>-20203.5</v>
      </c>
      <c r="I561" s="34">
        <v>96000</v>
      </c>
      <c r="L561">
        <v>69759.45</v>
      </c>
    </row>
    <row r="562" spans="1:12" ht="16.5" hidden="1" x14ac:dyDescent="0.25">
      <c r="A562" s="3" t="str">
        <f t="shared" si="14"/>
        <v>KL00028CGM300</v>
      </c>
      <c r="B562" s="7" t="s">
        <v>764</v>
      </c>
      <c r="C562" s="7" t="s">
        <v>17</v>
      </c>
      <c r="D562" s="7" t="s">
        <v>18</v>
      </c>
      <c r="E562" s="4">
        <v>96000</v>
      </c>
      <c r="F562" s="4">
        <v>69759.45</v>
      </c>
      <c r="H562" s="32">
        <f t="shared" si="15"/>
        <v>-26240.550000000003</v>
      </c>
      <c r="I562" s="34">
        <v>86111</v>
      </c>
      <c r="L562">
        <v>67402.5</v>
      </c>
    </row>
    <row r="563" spans="1:12" ht="16.5" hidden="1" x14ac:dyDescent="0.25">
      <c r="A563" s="3" t="str">
        <f t="shared" si="14"/>
        <v>KL00028CN300</v>
      </c>
      <c r="B563" s="7" t="s">
        <v>764</v>
      </c>
      <c r="C563" s="7" t="s">
        <v>31</v>
      </c>
      <c r="D563" s="7" t="s">
        <v>32</v>
      </c>
      <c r="E563" s="4">
        <v>86111</v>
      </c>
      <c r="F563" s="4">
        <v>67402.5</v>
      </c>
      <c r="H563" s="32">
        <f t="shared" si="15"/>
        <v>-18708.5</v>
      </c>
      <c r="I563" s="34">
        <v>147000</v>
      </c>
      <c r="L563">
        <v>105505.09999999999</v>
      </c>
    </row>
    <row r="564" spans="1:12" ht="16.5" hidden="1" x14ac:dyDescent="0.25">
      <c r="A564" s="3" t="str">
        <f t="shared" si="14"/>
        <v>KL00028GM500</v>
      </c>
      <c r="B564" s="7" t="s">
        <v>764</v>
      </c>
      <c r="C564" s="7" t="s">
        <v>20</v>
      </c>
      <c r="D564" s="7" t="s">
        <v>21</v>
      </c>
      <c r="E564" s="5">
        <v>147000</v>
      </c>
      <c r="F564" s="5">
        <v>105505.09999999999</v>
      </c>
      <c r="H564" s="32">
        <f t="shared" si="15"/>
        <v>-41494.900000000009</v>
      </c>
      <c r="I564" s="34">
        <v>66000</v>
      </c>
      <c r="L564">
        <v>47673.85</v>
      </c>
    </row>
    <row r="565" spans="1:12" ht="16.5" hidden="1" x14ac:dyDescent="0.25">
      <c r="A565" s="3" t="str">
        <f t="shared" si="14"/>
        <v>KL00028GTLX250G</v>
      </c>
      <c r="B565" s="7" t="s">
        <v>764</v>
      </c>
      <c r="C565" s="7" t="s">
        <v>22</v>
      </c>
      <c r="D565" s="7" t="s">
        <v>23</v>
      </c>
      <c r="E565" s="5">
        <v>66000</v>
      </c>
      <c r="F565" s="5">
        <v>47673.85</v>
      </c>
      <c r="H565" s="32">
        <f t="shared" si="15"/>
        <v>-18326.150000000001</v>
      </c>
      <c r="I565" s="34">
        <v>147000</v>
      </c>
      <c r="L565">
        <v>106025.7</v>
      </c>
    </row>
    <row r="566" spans="1:12" ht="16.5" hidden="1" x14ac:dyDescent="0.25">
      <c r="A566" s="3" t="str">
        <f t="shared" si="14"/>
        <v>KL00028GXD500</v>
      </c>
      <c r="B566" s="7" t="s">
        <v>764</v>
      </c>
      <c r="C566" s="7" t="s">
        <v>45</v>
      </c>
      <c r="D566" s="7" t="s">
        <v>46</v>
      </c>
      <c r="E566" s="5">
        <v>147000</v>
      </c>
      <c r="F566" s="5">
        <v>106025.7</v>
      </c>
      <c r="H566" s="32">
        <f t="shared" si="15"/>
        <v>-40974.300000000003</v>
      </c>
      <c r="I566" s="34">
        <v>73000</v>
      </c>
      <c r="L566">
        <v>52815.25</v>
      </c>
    </row>
    <row r="567" spans="1:12" ht="16.5" hidden="1" x14ac:dyDescent="0.25">
      <c r="A567" s="3" t="str">
        <f t="shared" si="14"/>
        <v>KL00028TH200</v>
      </c>
      <c r="B567" s="7" t="s">
        <v>764</v>
      </c>
      <c r="C567" s="7" t="s">
        <v>25</v>
      </c>
      <c r="D567" s="7" t="s">
        <v>26</v>
      </c>
      <c r="E567" s="5">
        <v>73000</v>
      </c>
      <c r="F567" s="5">
        <v>52815.25</v>
      </c>
      <c r="H567" s="32">
        <f t="shared" si="15"/>
        <v>-20184.75</v>
      </c>
      <c r="I567" s="34">
        <v>96000</v>
      </c>
      <c r="L567">
        <v>67556.52</v>
      </c>
    </row>
    <row r="568" spans="1:12" ht="16.5" hidden="1" x14ac:dyDescent="0.25">
      <c r="A568" s="3" t="str">
        <f t="shared" si="14"/>
        <v>KL00045CGM300</v>
      </c>
      <c r="B568" s="7" t="s">
        <v>765</v>
      </c>
      <c r="C568" s="7" t="s">
        <v>17</v>
      </c>
      <c r="D568" s="7" t="s">
        <v>18</v>
      </c>
      <c r="E568" s="4">
        <v>96000</v>
      </c>
      <c r="F568" s="4">
        <v>67556.52</v>
      </c>
      <c r="H568" s="32">
        <f t="shared" si="15"/>
        <v>-28443.479999999996</v>
      </c>
      <c r="I568" s="34">
        <v>147000</v>
      </c>
      <c r="L568">
        <v>102173.36</v>
      </c>
    </row>
    <row r="569" spans="1:12" ht="16.5" hidden="1" x14ac:dyDescent="0.25">
      <c r="A569" s="3" t="str">
        <f t="shared" si="14"/>
        <v>KL00045GM500</v>
      </c>
      <c r="B569" s="7" t="s">
        <v>765</v>
      </c>
      <c r="C569" s="7" t="s">
        <v>20</v>
      </c>
      <c r="D569" s="7" t="s">
        <v>21</v>
      </c>
      <c r="E569" s="4">
        <v>147000</v>
      </c>
      <c r="F569" s="4">
        <v>102173.36</v>
      </c>
      <c r="H569" s="32">
        <f t="shared" si="15"/>
        <v>-44826.64</v>
      </c>
      <c r="I569" s="34">
        <v>90741</v>
      </c>
      <c r="L569">
        <v>90741</v>
      </c>
    </row>
    <row r="570" spans="1:12" ht="16.5" hidden="1" x14ac:dyDescent="0.25">
      <c r="A570" s="3" t="str">
        <f t="shared" si="14"/>
        <v>KL00052CC300</v>
      </c>
      <c r="B570" s="7" t="s">
        <v>766</v>
      </c>
      <c r="C570" s="7" t="s">
        <v>29</v>
      </c>
      <c r="D570" s="7" t="s">
        <v>30</v>
      </c>
      <c r="E570" s="4">
        <v>90741</v>
      </c>
      <c r="F570" s="4">
        <v>90741</v>
      </c>
      <c r="H570" s="32">
        <f t="shared" si="15"/>
        <v>0</v>
      </c>
      <c r="I570" s="34">
        <v>96000</v>
      </c>
      <c r="L570">
        <v>96000</v>
      </c>
    </row>
    <row r="571" spans="1:12" ht="16.5" hidden="1" x14ac:dyDescent="0.25">
      <c r="A571" s="3" t="str">
        <f t="shared" si="14"/>
        <v>KL00052CGM300</v>
      </c>
      <c r="B571" s="7" t="s">
        <v>766</v>
      </c>
      <c r="C571" s="7" t="s">
        <v>17</v>
      </c>
      <c r="D571" s="7" t="s">
        <v>18</v>
      </c>
      <c r="E571" s="4">
        <v>96000</v>
      </c>
      <c r="F571" s="4">
        <v>96000</v>
      </c>
      <c r="H571" s="32">
        <f t="shared" si="15"/>
        <v>0</v>
      </c>
      <c r="I571" s="34">
        <v>86111</v>
      </c>
      <c r="L571">
        <v>86111</v>
      </c>
    </row>
    <row r="572" spans="1:12" ht="16.5" hidden="1" x14ac:dyDescent="0.25">
      <c r="A572" s="3" t="str">
        <f t="shared" si="14"/>
        <v>KL00052CN300</v>
      </c>
      <c r="B572" s="7" t="s">
        <v>766</v>
      </c>
      <c r="C572" s="7" t="s">
        <v>31</v>
      </c>
      <c r="D572" s="7" t="s">
        <v>32</v>
      </c>
      <c r="E572" s="4">
        <v>86111</v>
      </c>
      <c r="F572" s="4">
        <v>86111</v>
      </c>
      <c r="H572" s="32">
        <f t="shared" si="15"/>
        <v>0</v>
      </c>
      <c r="I572" s="34">
        <v>147000</v>
      </c>
      <c r="L572">
        <v>147000</v>
      </c>
    </row>
    <row r="573" spans="1:12" ht="16.5" hidden="1" x14ac:dyDescent="0.25">
      <c r="A573" s="3" t="str">
        <f t="shared" si="14"/>
        <v>KL00052GM500</v>
      </c>
      <c r="B573" s="7" t="s">
        <v>766</v>
      </c>
      <c r="C573" s="7" t="s">
        <v>20</v>
      </c>
      <c r="D573" s="7" t="s">
        <v>21</v>
      </c>
      <c r="E573" s="4">
        <v>147000</v>
      </c>
      <c r="F573" s="4">
        <v>147000</v>
      </c>
      <c r="H573" s="32">
        <f t="shared" si="15"/>
        <v>0</v>
      </c>
      <c r="I573" s="34">
        <v>66000</v>
      </c>
      <c r="L573">
        <v>66000</v>
      </c>
    </row>
    <row r="574" spans="1:12" ht="16.5" hidden="1" x14ac:dyDescent="0.25">
      <c r="A574" s="3" t="str">
        <f t="shared" si="14"/>
        <v>KL00052GTLX250G</v>
      </c>
      <c r="B574" s="7" t="s">
        <v>766</v>
      </c>
      <c r="C574" s="7" t="s">
        <v>22</v>
      </c>
      <c r="D574" s="7" t="s">
        <v>23</v>
      </c>
      <c r="E574" s="4">
        <v>66000</v>
      </c>
      <c r="F574" s="4">
        <v>66000</v>
      </c>
      <c r="H574" s="32">
        <f t="shared" si="15"/>
        <v>0</v>
      </c>
      <c r="I574" s="34">
        <v>58333</v>
      </c>
      <c r="L574">
        <v>58333</v>
      </c>
    </row>
    <row r="575" spans="1:12" ht="16.5" hidden="1" x14ac:dyDescent="0.25">
      <c r="A575" s="3" t="str">
        <f t="shared" si="14"/>
        <v>KL00052MNH250</v>
      </c>
      <c r="B575" s="7" t="s">
        <v>766</v>
      </c>
      <c r="C575" s="7" t="s">
        <v>41</v>
      </c>
      <c r="D575" s="7" t="s">
        <v>42</v>
      </c>
      <c r="E575" s="4">
        <v>58333</v>
      </c>
      <c r="F575" s="4">
        <v>58333</v>
      </c>
      <c r="H575" s="32">
        <f t="shared" si="15"/>
        <v>0</v>
      </c>
      <c r="I575" s="34">
        <v>73000</v>
      </c>
      <c r="L575">
        <v>73000</v>
      </c>
    </row>
    <row r="576" spans="1:12" ht="16.5" hidden="1" x14ac:dyDescent="0.25">
      <c r="A576" s="3" t="str">
        <f t="shared" si="14"/>
        <v>KL00052TH200</v>
      </c>
      <c r="B576" s="6" t="s">
        <v>766</v>
      </c>
      <c r="C576" s="6" t="s">
        <v>25</v>
      </c>
      <c r="D576" s="6" t="s">
        <v>26</v>
      </c>
      <c r="E576" s="5">
        <v>73000</v>
      </c>
      <c r="F576" s="5">
        <v>73000</v>
      </c>
      <c r="H576" s="32">
        <f t="shared" si="15"/>
        <v>0</v>
      </c>
      <c r="I576" s="34">
        <v>96000</v>
      </c>
      <c r="L576">
        <v>69759.45</v>
      </c>
    </row>
    <row r="577" spans="1:12" ht="16.5" hidden="1" x14ac:dyDescent="0.25">
      <c r="A577" s="3" t="str">
        <f t="shared" si="14"/>
        <v>KL00053CGM300</v>
      </c>
      <c r="B577" s="7" t="s">
        <v>767</v>
      </c>
      <c r="C577" s="7" t="s">
        <v>17</v>
      </c>
      <c r="D577" s="7" t="s">
        <v>18</v>
      </c>
      <c r="E577" s="4">
        <v>96000</v>
      </c>
      <c r="F577" s="4">
        <v>69759.45</v>
      </c>
      <c r="H577" s="32">
        <f t="shared" si="15"/>
        <v>-26240.550000000003</v>
      </c>
      <c r="I577" s="34">
        <v>147000</v>
      </c>
      <c r="L577">
        <v>105505.09999999999</v>
      </c>
    </row>
    <row r="578" spans="1:12" ht="16.5" hidden="1" x14ac:dyDescent="0.25">
      <c r="A578" s="3" t="str">
        <f t="shared" si="14"/>
        <v>KL00053GM500</v>
      </c>
      <c r="B578" s="7" t="s">
        <v>767</v>
      </c>
      <c r="C578" s="7" t="s">
        <v>20</v>
      </c>
      <c r="D578" s="7" t="s">
        <v>21</v>
      </c>
      <c r="E578" s="4">
        <v>147000</v>
      </c>
      <c r="F578" s="4">
        <v>105505.09999999999</v>
      </c>
      <c r="H578" s="32">
        <f t="shared" si="15"/>
        <v>-41494.900000000009</v>
      </c>
      <c r="I578" s="34">
        <v>58333</v>
      </c>
      <c r="L578">
        <v>43700</v>
      </c>
    </row>
    <row r="579" spans="1:12" ht="16.5" hidden="1" x14ac:dyDescent="0.25">
      <c r="A579" s="3" t="str">
        <f t="shared" si="14"/>
        <v>KL00053MNH250</v>
      </c>
      <c r="B579" s="6" t="s">
        <v>767</v>
      </c>
      <c r="C579" s="6" t="s">
        <v>41</v>
      </c>
      <c r="D579" s="6" t="s">
        <v>42</v>
      </c>
      <c r="E579" s="5">
        <v>58333</v>
      </c>
      <c r="F579" s="5">
        <v>43700</v>
      </c>
      <c r="H579" s="32">
        <f t="shared" si="15"/>
        <v>-14633</v>
      </c>
      <c r="I579" s="34">
        <v>90741</v>
      </c>
      <c r="L579">
        <v>74250</v>
      </c>
    </row>
    <row r="580" spans="1:12" ht="16.5" hidden="1" x14ac:dyDescent="0.25">
      <c r="A580" s="3" t="str">
        <f t="shared" si="14"/>
        <v>KL00053th200</v>
      </c>
      <c r="B580" s="6" t="s">
        <v>767</v>
      </c>
      <c r="C580" s="6" t="s">
        <v>7136</v>
      </c>
      <c r="D580" s="6" t="s">
        <v>7185</v>
      </c>
      <c r="E580" s="4">
        <v>73000</v>
      </c>
      <c r="F580" s="4">
        <v>52815.25</v>
      </c>
      <c r="H580" s="32">
        <f t="shared" si="15"/>
        <v>-20184.75</v>
      </c>
      <c r="I580" s="34">
        <v>96000</v>
      </c>
      <c r="L580">
        <v>73431</v>
      </c>
    </row>
    <row r="581" spans="1:12" ht="16.5" hidden="1" x14ac:dyDescent="0.25">
      <c r="A581" s="3" t="str">
        <f t="shared" si="14"/>
        <v>KL00053GTLX250G</v>
      </c>
      <c r="B581" s="6" t="s">
        <v>767</v>
      </c>
      <c r="C581" s="6" t="s">
        <v>22</v>
      </c>
      <c r="D581" s="6" t="s">
        <v>7187</v>
      </c>
      <c r="E581" s="4">
        <v>66000</v>
      </c>
      <c r="F581" s="4">
        <v>47673.85</v>
      </c>
      <c r="H581" s="32">
        <f t="shared" si="15"/>
        <v>-18326.150000000001</v>
      </c>
      <c r="I581" s="34">
        <v>147000</v>
      </c>
      <c r="L581">
        <v>111058</v>
      </c>
    </row>
    <row r="582" spans="1:12" ht="16.5" hidden="1" x14ac:dyDescent="0.25">
      <c r="A582" s="3" t="str">
        <f t="shared" si="14"/>
        <v>KL00056CC300</v>
      </c>
      <c r="B582" s="7" t="s">
        <v>768</v>
      </c>
      <c r="C582" s="7" t="s">
        <v>29</v>
      </c>
      <c r="D582" s="7" t="s">
        <v>30</v>
      </c>
      <c r="E582" s="4">
        <v>90741</v>
      </c>
      <c r="F582" s="4">
        <v>74250</v>
      </c>
      <c r="H582" s="32">
        <f t="shared" si="15"/>
        <v>-16491</v>
      </c>
      <c r="I582" s="34">
        <v>66000</v>
      </c>
      <c r="L582">
        <v>50183</v>
      </c>
    </row>
    <row r="583" spans="1:12" ht="16.5" hidden="1" x14ac:dyDescent="0.25">
      <c r="A583" s="3" t="str">
        <f t="shared" si="14"/>
        <v>KL00056CGM300</v>
      </c>
      <c r="B583" s="7" t="s">
        <v>768</v>
      </c>
      <c r="C583" s="7" t="s">
        <v>17</v>
      </c>
      <c r="D583" s="7" t="s">
        <v>18</v>
      </c>
      <c r="E583" s="4">
        <v>96000</v>
      </c>
      <c r="F583" s="4">
        <v>73431</v>
      </c>
      <c r="H583" s="32">
        <f t="shared" si="15"/>
        <v>-22569</v>
      </c>
      <c r="I583" s="34">
        <v>147000</v>
      </c>
      <c r="L583">
        <v>111606</v>
      </c>
    </row>
    <row r="584" spans="1:12" ht="16.5" hidden="1" x14ac:dyDescent="0.25">
      <c r="A584" s="3" t="str">
        <f t="shared" si="14"/>
        <v>KL00056GM500</v>
      </c>
      <c r="B584" s="7" t="s">
        <v>768</v>
      </c>
      <c r="C584" s="7" t="s">
        <v>20</v>
      </c>
      <c r="D584" s="7" t="s">
        <v>21</v>
      </c>
      <c r="E584" s="4">
        <v>147000</v>
      </c>
      <c r="F584" s="4">
        <v>111058</v>
      </c>
      <c r="H584" s="32">
        <f t="shared" si="15"/>
        <v>-35942</v>
      </c>
      <c r="I584" s="34">
        <v>58333</v>
      </c>
      <c r="L584">
        <v>46000</v>
      </c>
    </row>
    <row r="585" spans="1:12" ht="16.5" hidden="1" x14ac:dyDescent="0.25">
      <c r="A585" s="3" t="str">
        <f t="shared" si="14"/>
        <v>KL00056GTLX250G</v>
      </c>
      <c r="B585" s="7" t="s">
        <v>768</v>
      </c>
      <c r="C585" s="7" t="s">
        <v>22</v>
      </c>
      <c r="D585" s="7" t="s">
        <v>23</v>
      </c>
      <c r="E585" s="4">
        <v>66000</v>
      </c>
      <c r="F585" s="4">
        <v>50182</v>
      </c>
      <c r="H585" s="32">
        <f t="shared" si="15"/>
        <v>-15818</v>
      </c>
      <c r="I585" s="34">
        <v>73000</v>
      </c>
      <c r="L585">
        <v>55595</v>
      </c>
    </row>
    <row r="586" spans="1:12" ht="16.5" hidden="1" x14ac:dyDescent="0.25">
      <c r="A586" s="3" t="str">
        <f t="shared" si="14"/>
        <v>KL00056GXD500</v>
      </c>
      <c r="B586" s="7" t="s">
        <v>768</v>
      </c>
      <c r="C586" s="7" t="s">
        <v>45</v>
      </c>
      <c r="D586" s="7" t="s">
        <v>46</v>
      </c>
      <c r="E586" s="4">
        <v>147000</v>
      </c>
      <c r="F586" s="4">
        <v>111606</v>
      </c>
      <c r="H586" s="32">
        <f t="shared" ref="H586:H652" si="17">F586-E586</f>
        <v>-35394</v>
      </c>
      <c r="I586" s="34">
        <v>96000</v>
      </c>
      <c r="L586">
        <v>67556.52</v>
      </c>
    </row>
    <row r="587" spans="1:12" ht="16.5" hidden="1" x14ac:dyDescent="0.25">
      <c r="A587" s="3" t="str">
        <f t="shared" si="14"/>
        <v>KL00056MNH250</v>
      </c>
      <c r="B587" s="7" t="s">
        <v>768</v>
      </c>
      <c r="C587" s="7" t="s">
        <v>41</v>
      </c>
      <c r="D587" s="7" t="s">
        <v>42</v>
      </c>
      <c r="E587" s="4">
        <v>58333</v>
      </c>
      <c r="F587" s="4">
        <v>46000</v>
      </c>
      <c r="H587" s="32">
        <f t="shared" si="17"/>
        <v>-12333</v>
      </c>
      <c r="I587" s="34">
        <v>59400</v>
      </c>
      <c r="L587">
        <v>45540</v>
      </c>
    </row>
    <row r="588" spans="1:12" ht="16.5" hidden="1" x14ac:dyDescent="0.25">
      <c r="A588" s="3" t="str">
        <f t="shared" si="14"/>
        <v>KL00056TH200</v>
      </c>
      <c r="B588" s="7" t="s">
        <v>768</v>
      </c>
      <c r="C588" s="7" t="s">
        <v>25</v>
      </c>
      <c r="D588" s="7" t="s">
        <v>26</v>
      </c>
      <c r="E588" s="4">
        <v>73000</v>
      </c>
      <c r="F588" s="4">
        <v>55595</v>
      </c>
      <c r="H588" s="32">
        <f t="shared" si="17"/>
        <v>-17405</v>
      </c>
      <c r="I588" s="34">
        <v>147000</v>
      </c>
      <c r="L588">
        <v>102173.36</v>
      </c>
    </row>
    <row r="589" spans="1:12" ht="16.5" hidden="1" x14ac:dyDescent="0.25">
      <c r="A589" s="3" t="str">
        <f t="shared" si="14"/>
        <v>KL00057CGM300</v>
      </c>
      <c r="B589" s="7" t="s">
        <v>769</v>
      </c>
      <c r="C589" s="7" t="s">
        <v>17</v>
      </c>
      <c r="D589" s="7" t="s">
        <v>18</v>
      </c>
      <c r="E589" s="4">
        <v>96000</v>
      </c>
      <c r="F589" s="4">
        <v>67556.52</v>
      </c>
      <c r="H589" s="32">
        <f t="shared" si="17"/>
        <v>-28443.479999999996</v>
      </c>
      <c r="I589" s="34">
        <v>66000</v>
      </c>
      <c r="L589">
        <v>46168.36</v>
      </c>
    </row>
    <row r="590" spans="1:12" ht="16.5" hidden="1" x14ac:dyDescent="0.25">
      <c r="A590" s="3" t="str">
        <f t="shared" si="14"/>
        <v>KL00057GL250</v>
      </c>
      <c r="B590" s="7" t="s">
        <v>769</v>
      </c>
      <c r="C590" s="7" t="s">
        <v>37</v>
      </c>
      <c r="D590" s="7" t="s">
        <v>38</v>
      </c>
      <c r="E590" s="4">
        <v>59400</v>
      </c>
      <c r="F590" s="4">
        <v>45540</v>
      </c>
      <c r="H590" s="32">
        <f t="shared" si="17"/>
        <v>-13860</v>
      </c>
      <c r="I590" s="34">
        <v>96000</v>
      </c>
      <c r="L590">
        <v>73431</v>
      </c>
    </row>
    <row r="591" spans="1:12" ht="16.5" hidden="1" x14ac:dyDescent="0.25">
      <c r="A591" s="3" t="str">
        <f t="shared" si="14"/>
        <v>KL00057GM500</v>
      </c>
      <c r="B591" s="7" t="s">
        <v>769</v>
      </c>
      <c r="C591" s="7" t="s">
        <v>20</v>
      </c>
      <c r="D591" s="7" t="s">
        <v>21</v>
      </c>
      <c r="E591" s="4">
        <v>147000</v>
      </c>
      <c r="F591" s="4">
        <v>102173.36</v>
      </c>
      <c r="H591" s="32">
        <f t="shared" si="17"/>
        <v>-44826.64</v>
      </c>
      <c r="I591" s="34">
        <v>147000</v>
      </c>
      <c r="L591">
        <v>111058</v>
      </c>
    </row>
    <row r="592" spans="1:12" ht="16.5" hidden="1" x14ac:dyDescent="0.25">
      <c r="A592" s="3" t="str">
        <f t="shared" si="14"/>
        <v>KL00057GTLX250G</v>
      </c>
      <c r="B592" s="7" t="s">
        <v>769</v>
      </c>
      <c r="C592" s="7" t="s">
        <v>22</v>
      </c>
      <c r="D592" s="7" t="s">
        <v>23</v>
      </c>
      <c r="E592" s="4">
        <v>66000</v>
      </c>
      <c r="F592" s="4">
        <v>46168.36</v>
      </c>
      <c r="H592" s="32">
        <f t="shared" si="17"/>
        <v>-19831.64</v>
      </c>
      <c r="I592" s="34">
        <v>66000</v>
      </c>
      <c r="L592">
        <v>50183</v>
      </c>
    </row>
    <row r="593" spans="1:12" ht="16.5" hidden="1" x14ac:dyDescent="0.25">
      <c r="A593" s="3" t="str">
        <f t="shared" si="14"/>
        <v>KL00065CGM300</v>
      </c>
      <c r="B593" s="7" t="s">
        <v>770</v>
      </c>
      <c r="C593" s="7" t="s">
        <v>17</v>
      </c>
      <c r="D593" s="7" t="s">
        <v>18</v>
      </c>
      <c r="E593" s="4">
        <v>96000</v>
      </c>
      <c r="F593" s="4">
        <v>73431</v>
      </c>
      <c r="H593" s="32">
        <f t="shared" si="17"/>
        <v>-22569</v>
      </c>
      <c r="I593" s="34">
        <v>73000</v>
      </c>
      <c r="L593">
        <v>55595</v>
      </c>
    </row>
    <row r="594" spans="1:12" ht="16.5" hidden="1" x14ac:dyDescent="0.25">
      <c r="A594" s="3" t="str">
        <f t="shared" si="14"/>
        <v>KL00065GM500</v>
      </c>
      <c r="B594" s="7" t="s">
        <v>770</v>
      </c>
      <c r="C594" s="7" t="s">
        <v>20</v>
      </c>
      <c r="D594" s="7" t="s">
        <v>21</v>
      </c>
      <c r="E594" s="4">
        <v>147000</v>
      </c>
      <c r="F594" s="4">
        <v>111058</v>
      </c>
      <c r="H594" s="32">
        <f t="shared" si="17"/>
        <v>-35942</v>
      </c>
      <c r="I594" s="34">
        <v>36111</v>
      </c>
      <c r="L594">
        <v>23321.55</v>
      </c>
    </row>
    <row r="595" spans="1:12" ht="16.5" hidden="1" x14ac:dyDescent="0.25">
      <c r="A595" s="3" t="str">
        <f t="shared" si="14"/>
        <v>KL00065GTLX250G</v>
      </c>
      <c r="B595" s="7" t="s">
        <v>770</v>
      </c>
      <c r="C595" s="7" t="s">
        <v>22</v>
      </c>
      <c r="D595" s="7" t="s">
        <v>23</v>
      </c>
      <c r="E595" s="4">
        <v>66000</v>
      </c>
      <c r="F595" s="4">
        <v>50182</v>
      </c>
      <c r="H595" s="32">
        <f t="shared" si="17"/>
        <v>-15818</v>
      </c>
      <c r="I595" s="34">
        <v>96000</v>
      </c>
      <c r="L595">
        <v>69759.45</v>
      </c>
    </row>
    <row r="596" spans="1:12" ht="16.5" hidden="1" x14ac:dyDescent="0.25">
      <c r="A596" s="3" t="str">
        <f t="shared" si="14"/>
        <v>KL00065TH200</v>
      </c>
      <c r="B596" s="7" t="s">
        <v>770</v>
      </c>
      <c r="C596" s="7" t="s">
        <v>25</v>
      </c>
      <c r="D596" s="7" t="s">
        <v>26</v>
      </c>
      <c r="E596" s="4">
        <v>73000</v>
      </c>
      <c r="F596" s="4">
        <v>55595</v>
      </c>
      <c r="H596" s="32">
        <f t="shared" si="17"/>
        <v>-17405</v>
      </c>
      <c r="I596" s="34">
        <v>147000</v>
      </c>
      <c r="L596">
        <v>105505.09999999999</v>
      </c>
    </row>
    <row r="597" spans="1:12" ht="16.5" hidden="1" x14ac:dyDescent="0.25">
      <c r="A597" s="3" t="str">
        <f t="shared" si="14"/>
        <v>KL00066CGM100</v>
      </c>
      <c r="B597" s="7" t="s">
        <v>771</v>
      </c>
      <c r="C597" s="7" t="s">
        <v>546</v>
      </c>
      <c r="D597" s="7" t="s">
        <v>547</v>
      </c>
      <c r="E597" s="4">
        <v>36111</v>
      </c>
      <c r="F597" s="4">
        <v>23321.55</v>
      </c>
      <c r="H597" s="32">
        <f t="shared" si="17"/>
        <v>-12789.45</v>
      </c>
      <c r="I597" s="34">
        <v>96000</v>
      </c>
      <c r="L597">
        <v>68290.83</v>
      </c>
    </row>
    <row r="598" spans="1:12" ht="16.5" hidden="1" x14ac:dyDescent="0.25">
      <c r="A598" s="3" t="str">
        <f t="shared" si="14"/>
        <v>KL00066CGM300</v>
      </c>
      <c r="B598" s="7" t="s">
        <v>771</v>
      </c>
      <c r="C598" s="7" t="s">
        <v>17</v>
      </c>
      <c r="D598" s="7" t="s">
        <v>18</v>
      </c>
      <c r="E598" s="4">
        <v>96000</v>
      </c>
      <c r="F598" s="4">
        <v>69759.45</v>
      </c>
      <c r="H598" s="32">
        <f t="shared" si="17"/>
        <v>-26240.550000000003</v>
      </c>
      <c r="I598" s="34">
        <v>66000</v>
      </c>
      <c r="L598">
        <v>46670.19</v>
      </c>
    </row>
    <row r="599" spans="1:12" ht="16.5" hidden="1" x14ac:dyDescent="0.25">
      <c r="A599" s="3" t="str">
        <f t="shared" si="14"/>
        <v>KL00066GM500</v>
      </c>
      <c r="B599" s="7" t="s">
        <v>771</v>
      </c>
      <c r="C599" s="7" t="s">
        <v>20</v>
      </c>
      <c r="D599" s="7" t="s">
        <v>21</v>
      </c>
      <c r="E599" s="4">
        <v>147000</v>
      </c>
      <c r="F599" s="4">
        <v>105505.09999999999</v>
      </c>
      <c r="H599" s="32">
        <f t="shared" si="17"/>
        <v>-41494.900000000009</v>
      </c>
      <c r="I599" s="34">
        <v>73000</v>
      </c>
      <c r="L599">
        <v>51703.350000000006</v>
      </c>
    </row>
    <row r="600" spans="1:12" ht="16.5" hidden="1" x14ac:dyDescent="0.25">
      <c r="A600" s="3" t="str">
        <f>B600&amp;C600</f>
        <v>KL00068CGM300</v>
      </c>
      <c r="B600" s="7" t="s">
        <v>772</v>
      </c>
      <c r="C600" s="7" t="s">
        <v>17</v>
      </c>
      <c r="D600" s="7" t="s">
        <v>18</v>
      </c>
      <c r="E600" s="4">
        <v>96000</v>
      </c>
      <c r="F600" s="4">
        <v>68290.83</v>
      </c>
      <c r="H600" s="32">
        <f t="shared" ref="H600" si="18">F600-E600</f>
        <v>-27709.17</v>
      </c>
      <c r="I600" s="34">
        <v>73000</v>
      </c>
      <c r="L600">
        <v>51703.350000000006</v>
      </c>
    </row>
    <row r="601" spans="1:12" ht="16.5" hidden="1" x14ac:dyDescent="0.25">
      <c r="A601" s="3" t="str">
        <f>B601&amp;C601</f>
        <v>KL00068GTLX250G</v>
      </c>
      <c r="B601" s="7" t="s">
        <v>772</v>
      </c>
      <c r="C601" s="7" t="s">
        <v>22</v>
      </c>
      <c r="D601" s="7" t="s">
        <v>23</v>
      </c>
      <c r="E601" s="4">
        <v>66000</v>
      </c>
      <c r="F601" s="4">
        <v>46670.19</v>
      </c>
      <c r="H601" s="32">
        <f t="shared" si="17"/>
        <v>-19329.809999999998</v>
      </c>
      <c r="I601" s="34">
        <v>96000</v>
      </c>
      <c r="L601">
        <v>69759.45</v>
      </c>
    </row>
    <row r="602" spans="1:12" ht="16.5" hidden="1" x14ac:dyDescent="0.25">
      <c r="A602" s="3" t="str">
        <f t="shared" si="14"/>
        <v>KL00068TH200</v>
      </c>
      <c r="B602" s="7" t="s">
        <v>772</v>
      </c>
      <c r="C602" s="7" t="s">
        <v>25</v>
      </c>
      <c r="D602" s="7" t="s">
        <v>26</v>
      </c>
      <c r="E602" s="4">
        <v>73000</v>
      </c>
      <c r="F602" s="4">
        <v>51703.350000000006</v>
      </c>
      <c r="H602" s="32">
        <f t="shared" si="17"/>
        <v>-21296.649999999994</v>
      </c>
      <c r="I602" s="34">
        <v>147000</v>
      </c>
      <c r="L602">
        <v>105505.09999999999</v>
      </c>
    </row>
    <row r="603" spans="1:12" ht="16.5" hidden="1" x14ac:dyDescent="0.25">
      <c r="A603" s="3" t="str">
        <f t="shared" si="14"/>
        <v>KL00068MNH250</v>
      </c>
      <c r="B603" s="7" t="s">
        <v>772</v>
      </c>
      <c r="C603" s="7" t="s">
        <v>41</v>
      </c>
      <c r="D603" s="7" t="s">
        <v>42</v>
      </c>
      <c r="E603" s="4">
        <v>46000</v>
      </c>
      <c r="F603" s="4">
        <v>46000</v>
      </c>
      <c r="H603" s="32">
        <f t="shared" si="17"/>
        <v>0</v>
      </c>
      <c r="I603" s="34">
        <v>90741</v>
      </c>
      <c r="L603">
        <v>70537.5</v>
      </c>
    </row>
    <row r="604" spans="1:12" ht="16.5" hidden="1" x14ac:dyDescent="0.25">
      <c r="A604" s="3" t="str">
        <f t="shared" si="14"/>
        <v>KL00073CGM300</v>
      </c>
      <c r="B604" s="7" t="s">
        <v>773</v>
      </c>
      <c r="C604" s="7" t="s">
        <v>17</v>
      </c>
      <c r="D604" s="7" t="s">
        <v>18</v>
      </c>
      <c r="E604" s="4">
        <v>96000</v>
      </c>
      <c r="F604" s="4">
        <v>69759.45</v>
      </c>
      <c r="H604" s="32">
        <f t="shared" si="17"/>
        <v>-26240.550000000003</v>
      </c>
      <c r="I604" s="34">
        <v>96000</v>
      </c>
      <c r="L604">
        <v>69759.45</v>
      </c>
    </row>
    <row r="605" spans="1:12" ht="16.5" hidden="1" x14ac:dyDescent="0.25">
      <c r="A605" s="3" t="str">
        <f t="shared" si="14"/>
        <v>KL00073GM500</v>
      </c>
      <c r="B605" s="7" t="s">
        <v>773</v>
      </c>
      <c r="C605" s="6" t="s">
        <v>20</v>
      </c>
      <c r="D605" s="6" t="s">
        <v>21</v>
      </c>
      <c r="E605" s="5">
        <v>147000</v>
      </c>
      <c r="F605" s="5">
        <v>105505.09999999999</v>
      </c>
      <c r="H605" s="32">
        <f t="shared" si="17"/>
        <v>-41494.900000000009</v>
      </c>
      <c r="I605" s="34">
        <v>86111</v>
      </c>
      <c r="L605">
        <v>67402.5</v>
      </c>
    </row>
    <row r="606" spans="1:12" ht="16.5" hidden="1" x14ac:dyDescent="0.25">
      <c r="A606" s="3" t="str">
        <f t="shared" si="14"/>
        <v>KL00078CC300</v>
      </c>
      <c r="B606" s="7" t="s">
        <v>774</v>
      </c>
      <c r="C606" s="6" t="s">
        <v>29</v>
      </c>
      <c r="D606" s="6" t="s">
        <v>30</v>
      </c>
      <c r="E606" s="5">
        <v>90741</v>
      </c>
      <c r="F606" s="5">
        <v>70537.5</v>
      </c>
      <c r="H606" s="32">
        <f t="shared" si="17"/>
        <v>-20203.5</v>
      </c>
      <c r="I606" s="34">
        <v>147000</v>
      </c>
      <c r="L606">
        <v>105505.09999999999</v>
      </c>
    </row>
    <row r="607" spans="1:12" ht="16.5" hidden="1" x14ac:dyDescent="0.25">
      <c r="A607" s="3" t="str">
        <f t="shared" si="14"/>
        <v>KL00078CGM300</v>
      </c>
      <c r="B607" s="7" t="s">
        <v>774</v>
      </c>
      <c r="C607" s="6" t="s">
        <v>17</v>
      </c>
      <c r="D607" s="6" t="s">
        <v>18</v>
      </c>
      <c r="E607" s="5">
        <v>96000</v>
      </c>
      <c r="F607" s="5">
        <v>69759.45</v>
      </c>
      <c r="H607" s="32">
        <f t="shared" si="17"/>
        <v>-26240.550000000003</v>
      </c>
      <c r="I607" s="34">
        <v>66000</v>
      </c>
      <c r="L607">
        <v>47673.85</v>
      </c>
    </row>
    <row r="608" spans="1:12" ht="16.5" hidden="1" x14ac:dyDescent="0.25">
      <c r="A608" s="3" t="str">
        <f t="shared" si="14"/>
        <v>KL00078CN300</v>
      </c>
      <c r="B608" s="7" t="s">
        <v>774</v>
      </c>
      <c r="C608" s="7" t="s">
        <v>31</v>
      </c>
      <c r="D608" s="7" t="s">
        <v>32</v>
      </c>
      <c r="E608" s="4">
        <v>86111</v>
      </c>
      <c r="F608" s="4">
        <v>67402.5</v>
      </c>
      <c r="H608" s="32">
        <f t="shared" si="17"/>
        <v>-18708.5</v>
      </c>
      <c r="I608" s="34">
        <v>58333</v>
      </c>
      <c r="L608">
        <v>43700</v>
      </c>
    </row>
    <row r="609" spans="1:12" ht="16.5" hidden="1" x14ac:dyDescent="0.25">
      <c r="A609" s="3" t="str">
        <f t="shared" si="14"/>
        <v>KL00078GM500</v>
      </c>
      <c r="B609" s="7" t="s">
        <v>774</v>
      </c>
      <c r="C609" s="7" t="s">
        <v>20</v>
      </c>
      <c r="D609" s="7" t="s">
        <v>21</v>
      </c>
      <c r="E609" s="4">
        <v>147000</v>
      </c>
      <c r="F609" s="4">
        <v>105505.09999999999</v>
      </c>
      <c r="H609" s="32">
        <f t="shared" si="17"/>
        <v>-41494.900000000009</v>
      </c>
      <c r="I609" s="34">
        <v>73000</v>
      </c>
      <c r="L609">
        <v>52815.25</v>
      </c>
    </row>
    <row r="610" spans="1:12" ht="16.5" hidden="1" x14ac:dyDescent="0.25">
      <c r="A610" s="3" t="str">
        <f t="shared" si="14"/>
        <v>KL00078GTLX250G</v>
      </c>
      <c r="B610" s="7" t="s">
        <v>774</v>
      </c>
      <c r="C610" s="7" t="s">
        <v>22</v>
      </c>
      <c r="D610" s="7" t="s">
        <v>23</v>
      </c>
      <c r="E610" s="4">
        <v>66000</v>
      </c>
      <c r="F610" s="4">
        <v>47673.85</v>
      </c>
      <c r="H610" s="32">
        <f t="shared" si="17"/>
        <v>-18326.150000000001</v>
      </c>
      <c r="I610" s="34">
        <v>90741</v>
      </c>
      <c r="L610">
        <v>70537.5</v>
      </c>
    </row>
    <row r="611" spans="1:12" ht="16.5" hidden="1" x14ac:dyDescent="0.25">
      <c r="A611" s="3" t="str">
        <f t="shared" si="14"/>
        <v>KL00078MNH250</v>
      </c>
      <c r="B611" s="6" t="s">
        <v>774</v>
      </c>
      <c r="C611" s="6" t="s">
        <v>41</v>
      </c>
      <c r="D611" s="6" t="s">
        <v>42</v>
      </c>
      <c r="E611" s="5">
        <v>58333</v>
      </c>
      <c r="F611" s="5">
        <v>43700</v>
      </c>
      <c r="H611" s="32">
        <f t="shared" si="17"/>
        <v>-14633</v>
      </c>
      <c r="I611" s="34">
        <v>96000</v>
      </c>
      <c r="L611">
        <v>69759.45</v>
      </c>
    </row>
    <row r="612" spans="1:12" ht="16.5" hidden="1" x14ac:dyDescent="0.25">
      <c r="A612" s="3" t="str">
        <f t="shared" si="14"/>
        <v>KL00078TH200</v>
      </c>
      <c r="B612" s="6" t="s">
        <v>774</v>
      </c>
      <c r="C612" s="6" t="s">
        <v>25</v>
      </c>
      <c r="D612" s="6" t="s">
        <v>26</v>
      </c>
      <c r="E612" s="5">
        <v>73000</v>
      </c>
      <c r="F612" s="5">
        <v>52815.25</v>
      </c>
      <c r="H612" s="32">
        <f t="shared" si="17"/>
        <v>-20184.75</v>
      </c>
      <c r="I612" s="34">
        <v>22500</v>
      </c>
      <c r="L612">
        <v>21375</v>
      </c>
    </row>
    <row r="613" spans="1:12" ht="16.5" hidden="1" x14ac:dyDescent="0.25">
      <c r="A613" s="3" t="str">
        <f t="shared" si="14"/>
        <v>KL00078thst150</v>
      </c>
      <c r="B613" s="6" t="s">
        <v>774</v>
      </c>
      <c r="C613" s="6" t="s">
        <v>7172</v>
      </c>
      <c r="D613" s="6" t="s">
        <v>7188</v>
      </c>
      <c r="E613" s="4">
        <v>21667</v>
      </c>
      <c r="F613" s="4">
        <v>20583.649999999998</v>
      </c>
      <c r="H613" s="32">
        <f t="shared" si="17"/>
        <v>-1083.3500000000022</v>
      </c>
      <c r="I613" s="34">
        <v>147000</v>
      </c>
      <c r="L613">
        <v>105505.09999999999</v>
      </c>
    </row>
    <row r="614" spans="1:12" ht="16.5" hidden="1" x14ac:dyDescent="0.25">
      <c r="A614" s="3" t="str">
        <f t="shared" si="14"/>
        <v>KL00078cgst150</v>
      </c>
      <c r="B614" s="6" t="s">
        <v>774</v>
      </c>
      <c r="C614" s="6" t="s">
        <v>7171</v>
      </c>
      <c r="D614" s="6" t="s">
        <v>7189</v>
      </c>
      <c r="E614" s="4">
        <v>22500</v>
      </c>
      <c r="F614" s="4">
        <v>21375</v>
      </c>
      <c r="H614" s="32">
        <f t="shared" si="17"/>
        <v>-1125</v>
      </c>
      <c r="I614" s="34">
        <v>66000</v>
      </c>
      <c r="L614">
        <v>47673.85</v>
      </c>
    </row>
    <row r="615" spans="1:12" ht="16.5" hidden="1" x14ac:dyDescent="0.25">
      <c r="A615" s="3" t="str">
        <f t="shared" si="14"/>
        <v>KL00079CC300</v>
      </c>
      <c r="B615" s="7" t="s">
        <v>775</v>
      </c>
      <c r="C615" s="7" t="s">
        <v>29</v>
      </c>
      <c r="D615" s="7" t="s">
        <v>30</v>
      </c>
      <c r="E615" s="4">
        <v>90741</v>
      </c>
      <c r="F615" s="4">
        <v>70537.5</v>
      </c>
      <c r="H615" s="32">
        <f t="shared" si="17"/>
        <v>-20203.5</v>
      </c>
      <c r="I615" s="34">
        <v>58333</v>
      </c>
      <c r="L615">
        <v>43700</v>
      </c>
    </row>
    <row r="616" spans="1:12" ht="16.5" hidden="1" x14ac:dyDescent="0.25">
      <c r="A616" s="3" t="str">
        <f t="shared" si="14"/>
        <v>KL00079CGM300</v>
      </c>
      <c r="B616" s="7" t="s">
        <v>775</v>
      </c>
      <c r="C616" s="7" t="s">
        <v>17</v>
      </c>
      <c r="D616" s="7" t="s">
        <v>18</v>
      </c>
      <c r="E616" s="4">
        <v>96000</v>
      </c>
      <c r="F616" s="4">
        <v>69759.45</v>
      </c>
      <c r="H616" s="32">
        <f t="shared" si="17"/>
        <v>-26240.550000000003</v>
      </c>
      <c r="I616" s="34">
        <v>73000</v>
      </c>
      <c r="L616">
        <v>52815.25</v>
      </c>
    </row>
    <row r="617" spans="1:12" ht="16.5" hidden="1" x14ac:dyDescent="0.25">
      <c r="A617" s="3" t="str">
        <f t="shared" si="14"/>
        <v>KL00079CGST150</v>
      </c>
      <c r="B617" s="7" t="s">
        <v>775</v>
      </c>
      <c r="C617" s="7" t="s">
        <v>558</v>
      </c>
      <c r="D617" s="7" t="s">
        <v>559</v>
      </c>
      <c r="E617" s="4">
        <v>22500</v>
      </c>
      <c r="F617" s="4">
        <v>21375</v>
      </c>
      <c r="H617" s="32">
        <f t="shared" si="17"/>
        <v>-1125</v>
      </c>
      <c r="I617" s="34">
        <v>21667</v>
      </c>
      <c r="L617">
        <v>20583.649999999998</v>
      </c>
    </row>
    <row r="618" spans="1:12" ht="16.5" hidden="1" x14ac:dyDescent="0.25">
      <c r="A618" s="3" t="str">
        <f t="shared" si="14"/>
        <v>KL00079GM500</v>
      </c>
      <c r="B618" s="7" t="s">
        <v>775</v>
      </c>
      <c r="C618" s="7" t="s">
        <v>20</v>
      </c>
      <c r="D618" s="7" t="s">
        <v>21</v>
      </c>
      <c r="E618" s="4">
        <v>147000</v>
      </c>
      <c r="F618" s="4">
        <v>105505.09999999999</v>
      </c>
      <c r="H618" s="32">
        <f t="shared" si="17"/>
        <v>-41494.900000000009</v>
      </c>
      <c r="I618" s="34">
        <v>96000</v>
      </c>
      <c r="L618">
        <v>68290.83</v>
      </c>
    </row>
    <row r="619" spans="1:12" ht="16.5" hidden="1" x14ac:dyDescent="0.25">
      <c r="A619" s="3" t="str">
        <f t="shared" si="14"/>
        <v>KL00079GTLX250G</v>
      </c>
      <c r="B619" s="7" t="s">
        <v>775</v>
      </c>
      <c r="C619" s="7" t="s">
        <v>22</v>
      </c>
      <c r="D619" s="7" t="s">
        <v>23</v>
      </c>
      <c r="E619" s="4">
        <v>66000</v>
      </c>
      <c r="F619" s="4">
        <v>47673.85</v>
      </c>
      <c r="H619" s="32">
        <f t="shared" si="17"/>
        <v>-18326.150000000001</v>
      </c>
      <c r="I619" s="34">
        <v>147000</v>
      </c>
      <c r="L619">
        <v>103283.94</v>
      </c>
    </row>
    <row r="620" spans="1:12" ht="16.5" hidden="1" x14ac:dyDescent="0.25">
      <c r="A620" s="3" t="str">
        <f t="shared" si="14"/>
        <v>KL00079MNH250</v>
      </c>
      <c r="B620" s="7" t="s">
        <v>775</v>
      </c>
      <c r="C620" s="7" t="s">
        <v>41</v>
      </c>
      <c r="D620" s="7" t="s">
        <v>42</v>
      </c>
      <c r="E620" s="4">
        <v>58333</v>
      </c>
      <c r="F620" s="4">
        <v>43700</v>
      </c>
      <c r="H620" s="32">
        <f t="shared" si="17"/>
        <v>-14633</v>
      </c>
      <c r="I620" s="34">
        <v>96000</v>
      </c>
      <c r="L620">
        <v>69759.45</v>
      </c>
    </row>
    <row r="621" spans="1:12" ht="16.5" hidden="1" x14ac:dyDescent="0.25">
      <c r="A621" s="3" t="str">
        <f t="shared" si="14"/>
        <v>KL00079TH200</v>
      </c>
      <c r="B621" s="7" t="s">
        <v>775</v>
      </c>
      <c r="C621" s="7" t="s">
        <v>25</v>
      </c>
      <c r="D621" s="7" t="s">
        <v>26</v>
      </c>
      <c r="E621" s="4">
        <v>73000</v>
      </c>
      <c r="F621" s="4">
        <v>52815.25</v>
      </c>
      <c r="H621" s="32">
        <f t="shared" si="17"/>
        <v>-20184.75</v>
      </c>
      <c r="I621" s="34">
        <v>86111</v>
      </c>
      <c r="L621">
        <v>67402.5</v>
      </c>
    </row>
    <row r="622" spans="1:12" ht="16.5" hidden="1" x14ac:dyDescent="0.25">
      <c r="A622" s="3" t="str">
        <f t="shared" si="14"/>
        <v>KL00079THST150</v>
      </c>
      <c r="B622" s="7" t="s">
        <v>775</v>
      </c>
      <c r="C622" s="7" t="s">
        <v>560</v>
      </c>
      <c r="D622" s="7" t="s">
        <v>561</v>
      </c>
      <c r="E622" s="4">
        <v>21667</v>
      </c>
      <c r="F622" s="4">
        <v>20583.649999999998</v>
      </c>
      <c r="H622" s="32">
        <f t="shared" si="17"/>
        <v>-1083.3500000000022</v>
      </c>
      <c r="I622" s="34">
        <v>147000</v>
      </c>
      <c r="L622">
        <v>105505.09999999999</v>
      </c>
    </row>
    <row r="623" spans="1:12" ht="16.5" hidden="1" x14ac:dyDescent="0.25">
      <c r="A623" s="3" t="str">
        <f t="shared" si="14"/>
        <v>KL00082CGM300</v>
      </c>
      <c r="B623" s="7" t="s">
        <v>776</v>
      </c>
      <c r="C623" s="7" t="s">
        <v>17</v>
      </c>
      <c r="D623" s="7" t="s">
        <v>18</v>
      </c>
      <c r="E623" s="4">
        <v>96000</v>
      </c>
      <c r="F623" s="4">
        <v>68290.83</v>
      </c>
      <c r="H623" s="32">
        <f t="shared" si="17"/>
        <v>-27709.17</v>
      </c>
      <c r="I623" s="34">
        <v>66000</v>
      </c>
      <c r="L623">
        <v>47673.85</v>
      </c>
    </row>
    <row r="624" spans="1:12" ht="16.5" hidden="1" x14ac:dyDescent="0.25">
      <c r="A624" s="3" t="str">
        <f t="shared" si="14"/>
        <v>KL00082GM500</v>
      </c>
      <c r="B624" s="7" t="s">
        <v>776</v>
      </c>
      <c r="C624" s="7" t="s">
        <v>20</v>
      </c>
      <c r="D624" s="7" t="s">
        <v>21</v>
      </c>
      <c r="E624" s="4">
        <v>147000</v>
      </c>
      <c r="F624" s="4">
        <v>103283.94</v>
      </c>
      <c r="H624" s="32">
        <f t="shared" si="17"/>
        <v>-43716.06</v>
      </c>
      <c r="I624" s="34">
        <v>58333</v>
      </c>
      <c r="L624">
        <v>43700</v>
      </c>
    </row>
    <row r="625" spans="1:12" ht="16.5" hidden="1" x14ac:dyDescent="0.25">
      <c r="A625" s="3" t="str">
        <f t="shared" si="14"/>
        <v>KL00085CGM300</v>
      </c>
      <c r="B625" s="7" t="s">
        <v>777</v>
      </c>
      <c r="C625" s="7" t="s">
        <v>17</v>
      </c>
      <c r="D625" s="7" t="s">
        <v>18</v>
      </c>
      <c r="E625" s="4">
        <v>96000</v>
      </c>
      <c r="F625" s="4">
        <v>69759.45</v>
      </c>
      <c r="H625" s="32">
        <f t="shared" si="17"/>
        <v>-26240.550000000003</v>
      </c>
      <c r="I625" s="34">
        <v>73000</v>
      </c>
      <c r="L625">
        <v>52815.25</v>
      </c>
    </row>
    <row r="626" spans="1:12" ht="16.5" hidden="1" x14ac:dyDescent="0.25">
      <c r="A626" s="3" t="str">
        <f t="shared" si="14"/>
        <v>KL00085CN300</v>
      </c>
      <c r="B626" s="7" t="s">
        <v>777</v>
      </c>
      <c r="C626" s="7" t="s">
        <v>31</v>
      </c>
      <c r="D626" s="7" t="s">
        <v>32</v>
      </c>
      <c r="E626" s="4">
        <v>86111</v>
      </c>
      <c r="F626" s="4">
        <v>67402.5</v>
      </c>
      <c r="H626" s="32">
        <f t="shared" si="17"/>
        <v>-18708.5</v>
      </c>
      <c r="I626" s="34">
        <v>36111</v>
      </c>
      <c r="L626">
        <v>24549</v>
      </c>
    </row>
    <row r="627" spans="1:12" ht="16.5" hidden="1" x14ac:dyDescent="0.25">
      <c r="A627" s="3" t="str">
        <f t="shared" si="14"/>
        <v>KL00085GM500</v>
      </c>
      <c r="B627" s="7" t="s">
        <v>777</v>
      </c>
      <c r="C627" s="7" t="s">
        <v>20</v>
      </c>
      <c r="D627" s="7" t="s">
        <v>21</v>
      </c>
      <c r="E627" s="4">
        <v>147000</v>
      </c>
      <c r="F627" s="4">
        <v>105505.09999999999</v>
      </c>
      <c r="H627" s="32">
        <f t="shared" si="17"/>
        <v>-41494.900000000009</v>
      </c>
      <c r="I627" s="34">
        <v>96000</v>
      </c>
      <c r="L627">
        <v>73431</v>
      </c>
    </row>
    <row r="628" spans="1:12" ht="16.5" hidden="1" x14ac:dyDescent="0.25">
      <c r="A628" s="3" t="str">
        <f t="shared" si="14"/>
        <v>KL00085GTLX250G</v>
      </c>
      <c r="B628" s="7" t="s">
        <v>777</v>
      </c>
      <c r="C628" s="7" t="s">
        <v>22</v>
      </c>
      <c r="D628" s="7" t="s">
        <v>23</v>
      </c>
      <c r="E628" s="4">
        <v>66000</v>
      </c>
      <c r="F628" s="4">
        <v>47673.85</v>
      </c>
      <c r="H628" s="32">
        <f t="shared" si="17"/>
        <v>-18326.150000000001</v>
      </c>
      <c r="I628" s="34">
        <v>59400</v>
      </c>
      <c r="L628">
        <v>49500</v>
      </c>
    </row>
    <row r="629" spans="1:12" ht="16.5" hidden="1" x14ac:dyDescent="0.25">
      <c r="A629" s="3" t="str">
        <f t="shared" si="14"/>
        <v>KL00085MNH250</v>
      </c>
      <c r="B629" s="7" t="s">
        <v>777</v>
      </c>
      <c r="C629" s="7" t="s">
        <v>41</v>
      </c>
      <c r="D629" s="7" t="s">
        <v>42</v>
      </c>
      <c r="E629" s="4">
        <v>58333</v>
      </c>
      <c r="F629" s="4">
        <v>43700</v>
      </c>
      <c r="H629" s="32">
        <f t="shared" si="17"/>
        <v>-14633</v>
      </c>
      <c r="I629" s="34">
        <v>147000</v>
      </c>
      <c r="L629">
        <v>111058</v>
      </c>
    </row>
    <row r="630" spans="1:12" ht="16.5" hidden="1" x14ac:dyDescent="0.25">
      <c r="A630" s="3" t="str">
        <f t="shared" si="14"/>
        <v>KL00085TH200</v>
      </c>
      <c r="B630" s="7" t="s">
        <v>777</v>
      </c>
      <c r="C630" s="7" t="s">
        <v>25</v>
      </c>
      <c r="D630" s="7" t="s">
        <v>26</v>
      </c>
      <c r="E630" s="4">
        <v>73000</v>
      </c>
      <c r="F630" s="4">
        <v>52815.25</v>
      </c>
      <c r="H630" s="32">
        <f t="shared" si="17"/>
        <v>-20184.75</v>
      </c>
      <c r="I630" s="34">
        <v>66000</v>
      </c>
      <c r="L630">
        <v>50183</v>
      </c>
    </row>
    <row r="631" spans="1:12" ht="16.5" hidden="1" x14ac:dyDescent="0.25">
      <c r="A631" s="3" t="str">
        <f t="shared" si="14"/>
        <v>KL00092CGM100</v>
      </c>
      <c r="B631" s="7" t="s">
        <v>778</v>
      </c>
      <c r="C631" s="7" t="s">
        <v>546</v>
      </c>
      <c r="D631" s="7" t="s">
        <v>547</v>
      </c>
      <c r="E631" s="4">
        <v>36111</v>
      </c>
      <c r="F631" s="4">
        <v>24549</v>
      </c>
      <c r="H631" s="32">
        <f t="shared" si="17"/>
        <v>-11562</v>
      </c>
      <c r="I631" s="34">
        <v>58333</v>
      </c>
      <c r="L631">
        <v>46000</v>
      </c>
    </row>
    <row r="632" spans="1:12" ht="16.5" hidden="1" x14ac:dyDescent="0.25">
      <c r="A632" s="3" t="str">
        <f t="shared" si="14"/>
        <v>KL00092CGM300</v>
      </c>
      <c r="B632" s="7" t="s">
        <v>778</v>
      </c>
      <c r="C632" s="7" t="s">
        <v>17</v>
      </c>
      <c r="D632" s="7" t="s">
        <v>18</v>
      </c>
      <c r="E632" s="4">
        <v>96000</v>
      </c>
      <c r="F632" s="4">
        <v>73431</v>
      </c>
      <c r="H632" s="32">
        <f t="shared" si="17"/>
        <v>-22569</v>
      </c>
      <c r="I632" s="34">
        <v>73000</v>
      </c>
      <c r="L632">
        <v>55595</v>
      </c>
    </row>
    <row r="633" spans="1:12" ht="16.5" hidden="1" x14ac:dyDescent="0.25">
      <c r="A633" s="3" t="str">
        <f t="shared" si="14"/>
        <v>KL00092GL250</v>
      </c>
      <c r="B633" s="7" t="s">
        <v>778</v>
      </c>
      <c r="C633" s="7" t="s">
        <v>37</v>
      </c>
      <c r="D633" s="7" t="s">
        <v>38</v>
      </c>
      <c r="E633" s="4">
        <v>59400</v>
      </c>
      <c r="F633" s="4">
        <v>49500</v>
      </c>
      <c r="H633" s="32">
        <f t="shared" ref="H633:H634" si="19">F633-E633</f>
        <v>-9900</v>
      </c>
      <c r="I633" s="34">
        <v>73000</v>
      </c>
      <c r="L633">
        <v>55595</v>
      </c>
    </row>
    <row r="634" spans="1:12" ht="16.5" hidden="1" x14ac:dyDescent="0.25">
      <c r="A634" s="3" t="str">
        <f t="shared" si="14"/>
        <v>KL00092GM500</v>
      </c>
      <c r="B634" s="7" t="s">
        <v>778</v>
      </c>
      <c r="C634" s="7" t="s">
        <v>20</v>
      </c>
      <c r="D634" s="7" t="s">
        <v>21</v>
      </c>
      <c r="E634" s="4">
        <v>147000</v>
      </c>
      <c r="F634" s="4">
        <v>111058</v>
      </c>
      <c r="H634" s="32">
        <f t="shared" si="19"/>
        <v>-35942</v>
      </c>
      <c r="I634" s="34">
        <v>73000</v>
      </c>
      <c r="L634">
        <v>55595</v>
      </c>
    </row>
    <row r="635" spans="1:12" ht="16.5" hidden="1" x14ac:dyDescent="0.25">
      <c r="A635" s="3" t="str">
        <f t="shared" si="14"/>
        <v>KL00092GTLX250G</v>
      </c>
      <c r="B635" s="7" t="s">
        <v>778</v>
      </c>
      <c r="C635" s="7" t="s">
        <v>22</v>
      </c>
      <c r="D635" s="7" t="s">
        <v>23</v>
      </c>
      <c r="E635" s="4">
        <v>66000</v>
      </c>
      <c r="F635" s="4">
        <v>50182</v>
      </c>
      <c r="H635" s="32">
        <f t="shared" si="17"/>
        <v>-15818</v>
      </c>
      <c r="I635" s="34">
        <v>90741</v>
      </c>
      <c r="L635">
        <v>70537.5</v>
      </c>
    </row>
    <row r="636" spans="1:12" ht="16.5" hidden="1" x14ac:dyDescent="0.25">
      <c r="A636" s="3" t="str">
        <f t="shared" si="14"/>
        <v>KL00092MNH250</v>
      </c>
      <c r="B636" s="7" t="s">
        <v>778</v>
      </c>
      <c r="C636" s="7" t="s">
        <v>41</v>
      </c>
      <c r="D636" s="7" t="s">
        <v>42</v>
      </c>
      <c r="E636" s="4">
        <v>58333</v>
      </c>
      <c r="F636" s="4">
        <v>46000</v>
      </c>
      <c r="H636" s="32">
        <f t="shared" si="17"/>
        <v>-12333</v>
      </c>
      <c r="I636" s="34">
        <v>96000</v>
      </c>
      <c r="L636">
        <v>69759.45</v>
      </c>
    </row>
    <row r="637" spans="1:12" ht="16.5" hidden="1" x14ac:dyDescent="0.25">
      <c r="A637" s="3" t="str">
        <f t="shared" si="14"/>
        <v>KL00092TH200</v>
      </c>
      <c r="B637" s="7" t="s">
        <v>778</v>
      </c>
      <c r="C637" s="7" t="s">
        <v>25</v>
      </c>
      <c r="D637" s="7" t="s">
        <v>26</v>
      </c>
      <c r="E637" s="4">
        <v>73000</v>
      </c>
      <c r="F637" s="4">
        <v>55595</v>
      </c>
      <c r="H637" s="32">
        <f t="shared" si="17"/>
        <v>-17405</v>
      </c>
      <c r="I637" s="34">
        <v>147000</v>
      </c>
      <c r="L637">
        <v>105505.09999999999</v>
      </c>
    </row>
    <row r="638" spans="1:12" ht="16.5" hidden="1" x14ac:dyDescent="0.25">
      <c r="A638" s="3" t="str">
        <f t="shared" si="14"/>
        <v>KL00092CC300</v>
      </c>
      <c r="B638" s="7" t="s">
        <v>778</v>
      </c>
      <c r="C638" s="7" t="s">
        <v>29</v>
      </c>
      <c r="D638" s="7" t="s">
        <v>30</v>
      </c>
      <c r="E638" s="5">
        <v>90741</v>
      </c>
      <c r="F638" s="5">
        <v>70537.5</v>
      </c>
      <c r="H638" s="32">
        <f t="shared" si="17"/>
        <v>-20203.5</v>
      </c>
      <c r="I638" s="34">
        <v>66000</v>
      </c>
      <c r="L638">
        <v>47673.85</v>
      </c>
    </row>
    <row r="639" spans="1:12" ht="16.5" hidden="1" x14ac:dyDescent="0.25">
      <c r="A639" s="3" t="str">
        <f t="shared" si="14"/>
        <v>KL00092CGST150</v>
      </c>
      <c r="B639" s="7" t="s">
        <v>778</v>
      </c>
      <c r="C639" s="7" t="s">
        <v>558</v>
      </c>
      <c r="D639" s="7" t="s">
        <v>559</v>
      </c>
      <c r="E639" s="5">
        <v>22500</v>
      </c>
      <c r="F639" s="5">
        <v>21375</v>
      </c>
      <c r="H639" s="32">
        <f t="shared" si="17"/>
        <v>-1125</v>
      </c>
      <c r="I639" s="34">
        <v>58333</v>
      </c>
      <c r="L639">
        <v>43700</v>
      </c>
    </row>
    <row r="640" spans="1:12" ht="16.5" hidden="1" x14ac:dyDescent="0.25">
      <c r="A640" s="3" t="str">
        <f t="shared" si="14"/>
        <v>KL00098CC300</v>
      </c>
      <c r="B640" s="7" t="s">
        <v>779</v>
      </c>
      <c r="C640" s="7" t="s">
        <v>29</v>
      </c>
      <c r="D640" s="7" t="s">
        <v>30</v>
      </c>
      <c r="E640" s="4">
        <v>90741</v>
      </c>
      <c r="F640" s="4">
        <v>70537.5</v>
      </c>
      <c r="H640" s="32">
        <f t="shared" si="17"/>
        <v>-20203.5</v>
      </c>
      <c r="I640" s="34">
        <v>73000</v>
      </c>
      <c r="L640">
        <v>52815.25</v>
      </c>
    </row>
    <row r="641" spans="1:12" ht="16.5" hidden="1" x14ac:dyDescent="0.25">
      <c r="A641" s="3" t="str">
        <f t="shared" si="14"/>
        <v>KL00098CGM300</v>
      </c>
      <c r="B641" s="7" t="s">
        <v>779</v>
      </c>
      <c r="C641" s="7" t="s">
        <v>17</v>
      </c>
      <c r="D641" s="7" t="s">
        <v>18</v>
      </c>
      <c r="E641" s="4">
        <v>96000</v>
      </c>
      <c r="F641" s="4">
        <v>69759.45</v>
      </c>
      <c r="H641" s="32">
        <f t="shared" si="17"/>
        <v>-26240.550000000003</v>
      </c>
      <c r="I641" s="34">
        <v>96000</v>
      </c>
      <c r="L641">
        <v>69759.45</v>
      </c>
    </row>
    <row r="642" spans="1:12" ht="16.5" hidden="1" x14ac:dyDescent="0.25">
      <c r="A642" s="3" t="str">
        <f t="shared" si="14"/>
        <v>KL00098GM500</v>
      </c>
      <c r="B642" s="7" t="s">
        <v>779</v>
      </c>
      <c r="C642" s="7" t="s">
        <v>20</v>
      </c>
      <c r="D642" s="7" t="s">
        <v>21</v>
      </c>
      <c r="E642" s="4">
        <v>147000</v>
      </c>
      <c r="F642" s="4">
        <v>105505.09999999999</v>
      </c>
      <c r="H642" s="32">
        <f t="shared" si="17"/>
        <v>-41494.900000000009</v>
      </c>
      <c r="I642" s="34">
        <v>96000</v>
      </c>
      <c r="L642">
        <v>69759.45</v>
      </c>
    </row>
    <row r="643" spans="1:12" ht="16.5" hidden="1" x14ac:dyDescent="0.25">
      <c r="A643" s="3" t="str">
        <f t="shared" si="14"/>
        <v>KL00098GTLX250G</v>
      </c>
      <c r="B643" s="7" t="s">
        <v>779</v>
      </c>
      <c r="C643" s="7" t="s">
        <v>22</v>
      </c>
      <c r="D643" s="7" t="s">
        <v>23</v>
      </c>
      <c r="E643" s="4">
        <v>66000</v>
      </c>
      <c r="F643" s="4">
        <v>47673.85</v>
      </c>
      <c r="H643" s="32">
        <f t="shared" si="17"/>
        <v>-18326.150000000001</v>
      </c>
      <c r="I643" s="34">
        <v>86111</v>
      </c>
      <c r="L643">
        <v>67402.5</v>
      </c>
    </row>
    <row r="644" spans="1:12" ht="16.5" hidden="1" x14ac:dyDescent="0.25">
      <c r="A644" s="3" t="str">
        <f t="shared" si="14"/>
        <v>KL00098MNH250</v>
      </c>
      <c r="B644" s="7" t="s">
        <v>779</v>
      </c>
      <c r="C644" s="7" t="s">
        <v>41</v>
      </c>
      <c r="D644" s="7" t="s">
        <v>42</v>
      </c>
      <c r="E644" s="4">
        <v>58333</v>
      </c>
      <c r="F644" s="4">
        <v>43700</v>
      </c>
      <c r="H644" s="32">
        <f t="shared" si="17"/>
        <v>-14633</v>
      </c>
      <c r="I644" s="34">
        <v>147000</v>
      </c>
      <c r="L644">
        <v>105505.09999999999</v>
      </c>
    </row>
    <row r="645" spans="1:12" ht="16.5" hidden="1" x14ac:dyDescent="0.25">
      <c r="A645" s="3" t="str">
        <f t="shared" si="14"/>
        <v>KL00098TH200</v>
      </c>
      <c r="B645" s="7" t="s">
        <v>779</v>
      </c>
      <c r="C645" s="7" t="s">
        <v>25</v>
      </c>
      <c r="D645" s="7" t="s">
        <v>26</v>
      </c>
      <c r="E645" s="4">
        <v>73000</v>
      </c>
      <c r="F645" s="4">
        <v>52815.25</v>
      </c>
      <c r="H645" s="32">
        <f t="shared" si="17"/>
        <v>-20184.75</v>
      </c>
      <c r="I645" s="34">
        <v>96000</v>
      </c>
      <c r="L645">
        <v>69759.45</v>
      </c>
    </row>
    <row r="646" spans="1:12" ht="16.5" hidden="1" x14ac:dyDescent="0.25">
      <c r="A646" s="3" t="str">
        <f t="shared" si="14"/>
        <v>KL00099CGM300</v>
      </c>
      <c r="B646" s="7" t="s">
        <v>780</v>
      </c>
      <c r="C646" s="7" t="s">
        <v>17</v>
      </c>
      <c r="D646" s="7" t="s">
        <v>18</v>
      </c>
      <c r="E646" s="4">
        <v>96000</v>
      </c>
      <c r="F646" s="4">
        <v>69759.45</v>
      </c>
      <c r="H646" s="32">
        <f t="shared" si="17"/>
        <v>-26240.550000000003</v>
      </c>
      <c r="I646" s="34">
        <v>147000</v>
      </c>
      <c r="L646">
        <v>105505.09999999999</v>
      </c>
    </row>
    <row r="647" spans="1:12" ht="16.5" hidden="1" x14ac:dyDescent="0.25">
      <c r="A647" s="3" t="str">
        <f t="shared" si="14"/>
        <v>KL00102CGM300</v>
      </c>
      <c r="B647" s="7" t="s">
        <v>781</v>
      </c>
      <c r="C647" s="7" t="s">
        <v>17</v>
      </c>
      <c r="D647" s="7" t="s">
        <v>18</v>
      </c>
      <c r="E647" s="4">
        <v>96000</v>
      </c>
      <c r="F647" s="4">
        <v>69759.45</v>
      </c>
      <c r="H647" s="32">
        <f t="shared" si="17"/>
        <v>-26240.550000000003</v>
      </c>
      <c r="I647" s="34">
        <v>66000</v>
      </c>
      <c r="L647">
        <v>47673.85</v>
      </c>
    </row>
    <row r="648" spans="1:12" ht="16.5" hidden="1" x14ac:dyDescent="0.25">
      <c r="A648" s="3" t="str">
        <f t="shared" si="14"/>
        <v>KL00102CN300</v>
      </c>
      <c r="B648" s="7" t="s">
        <v>781</v>
      </c>
      <c r="C648" s="7" t="s">
        <v>31</v>
      </c>
      <c r="D648" s="7" t="s">
        <v>32</v>
      </c>
      <c r="E648" s="4">
        <v>86111</v>
      </c>
      <c r="F648" s="4">
        <v>67402.5</v>
      </c>
      <c r="H648" s="32">
        <f t="shared" si="17"/>
        <v>-18708.5</v>
      </c>
      <c r="I648" s="34">
        <v>73000</v>
      </c>
      <c r="L648">
        <v>52815.25</v>
      </c>
    </row>
    <row r="649" spans="1:12" ht="16.5" hidden="1" x14ac:dyDescent="0.25">
      <c r="A649" s="3" t="str">
        <f t="shared" si="14"/>
        <v>KL00102GM500</v>
      </c>
      <c r="B649" s="7" t="s">
        <v>781</v>
      </c>
      <c r="C649" s="7" t="s">
        <v>20</v>
      </c>
      <c r="D649" s="7" t="s">
        <v>21</v>
      </c>
      <c r="E649" s="4">
        <v>147000</v>
      </c>
      <c r="F649" s="4">
        <v>105505.09999999999</v>
      </c>
      <c r="H649" s="32">
        <f t="shared" si="17"/>
        <v>-41494.900000000009</v>
      </c>
      <c r="I649" s="34">
        <v>96000</v>
      </c>
      <c r="L649">
        <v>69759.45</v>
      </c>
    </row>
    <row r="650" spans="1:12" ht="16.5" hidden="1" x14ac:dyDescent="0.25">
      <c r="A650" s="3" t="str">
        <f t="shared" si="14"/>
        <v>KL00103CGM300</v>
      </c>
      <c r="B650" s="7" t="s">
        <v>782</v>
      </c>
      <c r="C650" s="7" t="s">
        <v>17</v>
      </c>
      <c r="D650" s="7" t="s">
        <v>18</v>
      </c>
      <c r="E650" s="4">
        <v>96000</v>
      </c>
      <c r="F650" s="4">
        <v>69759.45</v>
      </c>
      <c r="H650" s="32">
        <f t="shared" si="17"/>
        <v>-26240.550000000003</v>
      </c>
      <c r="I650" s="34">
        <v>147000</v>
      </c>
      <c r="L650">
        <v>105505.09999999999</v>
      </c>
    </row>
    <row r="651" spans="1:12" ht="16.5" hidden="1" x14ac:dyDescent="0.25">
      <c r="A651" s="3" t="str">
        <f t="shared" si="14"/>
        <v>KL00103GM500</v>
      </c>
      <c r="B651" s="7" t="s">
        <v>782</v>
      </c>
      <c r="C651" s="7" t="s">
        <v>20</v>
      </c>
      <c r="D651" s="7" t="s">
        <v>21</v>
      </c>
      <c r="E651" s="4">
        <v>147000</v>
      </c>
      <c r="F651" s="4">
        <v>105505.09999999999</v>
      </c>
      <c r="H651" s="32">
        <f t="shared" si="17"/>
        <v>-41494.900000000009</v>
      </c>
      <c r="I651" s="34">
        <v>96000</v>
      </c>
      <c r="L651">
        <v>69759.45</v>
      </c>
    </row>
    <row r="652" spans="1:12" ht="16.5" hidden="1" x14ac:dyDescent="0.25">
      <c r="A652" s="3" t="str">
        <f t="shared" si="14"/>
        <v>KL00103GTLX250G</v>
      </c>
      <c r="B652" s="7" t="s">
        <v>782</v>
      </c>
      <c r="C652" s="7" t="s">
        <v>22</v>
      </c>
      <c r="D652" s="7" t="s">
        <v>23</v>
      </c>
      <c r="E652" s="4">
        <v>66000</v>
      </c>
      <c r="F652" s="4">
        <v>47673.85</v>
      </c>
      <c r="H652" s="32">
        <f t="shared" si="17"/>
        <v>-18326.150000000001</v>
      </c>
      <c r="I652" s="34">
        <v>66000</v>
      </c>
      <c r="L652">
        <v>47673.85</v>
      </c>
    </row>
    <row r="653" spans="1:12" ht="16.5" hidden="1" x14ac:dyDescent="0.25">
      <c r="A653" s="3" t="str">
        <f t="shared" si="14"/>
        <v>KL00103TH200</v>
      </c>
      <c r="B653" s="7" t="s">
        <v>782</v>
      </c>
      <c r="C653" s="7" t="s">
        <v>25</v>
      </c>
      <c r="D653" s="7" t="s">
        <v>26</v>
      </c>
      <c r="E653" s="4">
        <v>73000</v>
      </c>
      <c r="F653" s="4">
        <v>52815.25</v>
      </c>
      <c r="H653" s="32">
        <f t="shared" ref="H653:H719" si="20">F653-E653</f>
        <v>-20184.75</v>
      </c>
      <c r="I653" s="34">
        <v>147000</v>
      </c>
      <c r="L653">
        <v>106025.7</v>
      </c>
    </row>
    <row r="654" spans="1:12" ht="16.5" hidden="1" x14ac:dyDescent="0.25">
      <c r="A654" s="3" t="str">
        <f t="shared" si="14"/>
        <v>KL00105CGM300</v>
      </c>
      <c r="B654" s="7" t="s">
        <v>783</v>
      </c>
      <c r="C654" s="7" t="s">
        <v>17</v>
      </c>
      <c r="D654" s="7" t="s">
        <v>18</v>
      </c>
      <c r="E654" s="4">
        <v>96000</v>
      </c>
      <c r="F654" s="4">
        <v>69759.45</v>
      </c>
      <c r="H654" s="32">
        <f t="shared" si="20"/>
        <v>-26240.550000000003</v>
      </c>
      <c r="I654" s="34">
        <v>73000</v>
      </c>
      <c r="L654">
        <v>52815.25</v>
      </c>
    </row>
    <row r="655" spans="1:12" ht="16.5" hidden="1" x14ac:dyDescent="0.25">
      <c r="A655" s="3" t="str">
        <f t="shared" si="14"/>
        <v>KL00105GM500</v>
      </c>
      <c r="B655" s="7" t="s">
        <v>783</v>
      </c>
      <c r="C655" s="7" t="s">
        <v>20</v>
      </c>
      <c r="D655" s="7" t="s">
        <v>21</v>
      </c>
      <c r="E655" s="4">
        <v>147000</v>
      </c>
      <c r="F655" s="4">
        <v>105505.09999999999</v>
      </c>
      <c r="H655" s="32">
        <f t="shared" si="20"/>
        <v>-41494.900000000009</v>
      </c>
      <c r="I655" s="34">
        <v>90741</v>
      </c>
      <c r="L655">
        <v>70537.5</v>
      </c>
    </row>
    <row r="656" spans="1:12" ht="16.5" hidden="1" x14ac:dyDescent="0.25">
      <c r="A656" s="3" t="str">
        <f t="shared" si="14"/>
        <v>KL00106CGM300</v>
      </c>
      <c r="B656" s="7" t="s">
        <v>784</v>
      </c>
      <c r="C656" s="7" t="s">
        <v>17</v>
      </c>
      <c r="D656" s="7" t="s">
        <v>18</v>
      </c>
      <c r="E656" s="4">
        <v>96000</v>
      </c>
      <c r="F656" s="4">
        <v>69759.45</v>
      </c>
      <c r="H656" s="32">
        <f t="shared" si="20"/>
        <v>-26240.550000000003</v>
      </c>
      <c r="I656" s="34">
        <v>96000</v>
      </c>
      <c r="L656">
        <v>69759.45</v>
      </c>
    </row>
    <row r="657" spans="1:12" ht="16.5" hidden="1" x14ac:dyDescent="0.25">
      <c r="A657" s="3" t="str">
        <f t="shared" si="14"/>
        <v>KL00106GTLX250G</v>
      </c>
      <c r="B657" s="6" t="s">
        <v>784</v>
      </c>
      <c r="C657" s="6" t="s">
        <v>22</v>
      </c>
      <c r="D657" s="6" t="s">
        <v>23</v>
      </c>
      <c r="E657" s="5">
        <v>66000</v>
      </c>
      <c r="F657" s="5">
        <v>47673.85</v>
      </c>
      <c r="H657" s="32">
        <f t="shared" si="20"/>
        <v>-18326.150000000001</v>
      </c>
      <c r="I657" s="34">
        <v>22500</v>
      </c>
      <c r="L657">
        <v>21375</v>
      </c>
    </row>
    <row r="658" spans="1:12" ht="16.5" hidden="1" x14ac:dyDescent="0.25">
      <c r="A658" s="3" t="str">
        <f t="shared" si="14"/>
        <v>KL00106GXD500</v>
      </c>
      <c r="B658" s="6" t="s">
        <v>784</v>
      </c>
      <c r="C658" s="6" t="s">
        <v>45</v>
      </c>
      <c r="D658" s="6" t="s">
        <v>46</v>
      </c>
      <c r="E658" s="5">
        <v>147000</v>
      </c>
      <c r="F658" s="5">
        <v>106025.7</v>
      </c>
      <c r="H658" s="32">
        <f t="shared" si="20"/>
        <v>-40974.300000000003</v>
      </c>
      <c r="I658" s="34">
        <v>86111</v>
      </c>
      <c r="L658">
        <v>67402.5</v>
      </c>
    </row>
    <row r="659" spans="1:12" ht="16.5" hidden="1" x14ac:dyDescent="0.25">
      <c r="A659" s="3" t="str">
        <f>B659&amp;C659</f>
        <v>KL00106TH200</v>
      </c>
      <c r="B659" s="6" t="s">
        <v>784</v>
      </c>
      <c r="C659" s="6" t="s">
        <v>25</v>
      </c>
      <c r="D659" s="6" t="s">
        <v>26</v>
      </c>
      <c r="E659" s="5">
        <v>73000</v>
      </c>
      <c r="F659" s="5">
        <v>52815.25</v>
      </c>
      <c r="H659" s="32">
        <f t="shared" si="20"/>
        <v>-20184.75</v>
      </c>
      <c r="I659" s="34">
        <v>147000</v>
      </c>
      <c r="L659">
        <v>105505.09999999999</v>
      </c>
    </row>
    <row r="660" spans="1:12" ht="16.5" hidden="1" x14ac:dyDescent="0.25">
      <c r="A660" s="3" t="str">
        <f>B660&amp;C660</f>
        <v>KL00107CC300</v>
      </c>
      <c r="B660" s="6" t="s">
        <v>785</v>
      </c>
      <c r="C660" s="6" t="s">
        <v>29</v>
      </c>
      <c r="D660" s="6" t="s">
        <v>30</v>
      </c>
      <c r="E660" s="5">
        <v>90741</v>
      </c>
      <c r="F660" s="5">
        <v>70537.5</v>
      </c>
      <c r="H660" s="32">
        <f t="shared" si="20"/>
        <v>-20203.5</v>
      </c>
      <c r="I660" s="34">
        <v>66000</v>
      </c>
      <c r="L660">
        <v>47673.85</v>
      </c>
    </row>
    <row r="661" spans="1:12" ht="16.5" hidden="1" x14ac:dyDescent="0.25">
      <c r="A661" s="3" t="str">
        <f>B661&amp;C661</f>
        <v>KL00107CGM300</v>
      </c>
      <c r="B661" s="6" t="s">
        <v>785</v>
      </c>
      <c r="C661" s="6" t="s">
        <v>17</v>
      </c>
      <c r="D661" s="6" t="s">
        <v>18</v>
      </c>
      <c r="E661" s="5">
        <v>96000</v>
      </c>
      <c r="F661" s="5">
        <v>69759.45</v>
      </c>
      <c r="H661" s="32">
        <f t="shared" si="20"/>
        <v>-26240.550000000003</v>
      </c>
      <c r="I661" s="34">
        <v>58333</v>
      </c>
      <c r="L661">
        <v>43700</v>
      </c>
    </row>
    <row r="662" spans="1:12" ht="16.5" hidden="1" x14ac:dyDescent="0.25">
      <c r="A662" s="3" t="str">
        <f t="shared" si="14"/>
        <v>KL00107CGST150</v>
      </c>
      <c r="B662" s="6" t="s">
        <v>785</v>
      </c>
      <c r="C662" s="6" t="s">
        <v>558</v>
      </c>
      <c r="D662" s="6" t="s">
        <v>559</v>
      </c>
      <c r="E662" s="5">
        <v>22500</v>
      </c>
      <c r="F662" s="5">
        <v>21375</v>
      </c>
      <c r="H662" s="32">
        <f t="shared" si="20"/>
        <v>-1125</v>
      </c>
      <c r="I662" s="34">
        <v>73000</v>
      </c>
      <c r="L662">
        <v>52815.25</v>
      </c>
    </row>
    <row r="663" spans="1:12" ht="16.5" hidden="1" x14ac:dyDescent="0.25">
      <c r="A663" s="3" t="str">
        <f t="shared" si="14"/>
        <v>KL00107CN300</v>
      </c>
      <c r="B663" s="6" t="s">
        <v>785</v>
      </c>
      <c r="C663" s="6" t="s">
        <v>31</v>
      </c>
      <c r="D663" s="6" t="s">
        <v>32</v>
      </c>
      <c r="E663" s="5">
        <v>86111</v>
      </c>
      <c r="F663" s="5">
        <v>67402.5</v>
      </c>
      <c r="H663" s="32">
        <f t="shared" si="20"/>
        <v>-18708.5</v>
      </c>
      <c r="I663" s="34">
        <v>21667</v>
      </c>
      <c r="L663">
        <v>20583.649999999998</v>
      </c>
    </row>
    <row r="664" spans="1:12" ht="16.5" hidden="1" x14ac:dyDescent="0.25">
      <c r="A664" s="3" t="str">
        <f t="shared" si="14"/>
        <v>KL00107GM500</v>
      </c>
      <c r="B664" s="6" t="s">
        <v>785</v>
      </c>
      <c r="C664" s="6" t="s">
        <v>20</v>
      </c>
      <c r="D664" s="6" t="s">
        <v>21</v>
      </c>
      <c r="E664" s="5">
        <v>147000</v>
      </c>
      <c r="F664" s="5">
        <v>105505.09999999999</v>
      </c>
      <c r="H664" s="32">
        <f t="shared" si="20"/>
        <v>-41494.900000000009</v>
      </c>
      <c r="I664" s="34">
        <v>90741</v>
      </c>
      <c r="L664">
        <v>70537.5</v>
      </c>
    </row>
    <row r="665" spans="1:12" ht="16.5" hidden="1" x14ac:dyDescent="0.25">
      <c r="A665" s="3" t="str">
        <f t="shared" si="14"/>
        <v>KL00107GTLX250G</v>
      </c>
      <c r="B665" s="6" t="s">
        <v>785</v>
      </c>
      <c r="C665" s="6" t="s">
        <v>22</v>
      </c>
      <c r="D665" s="6" t="s">
        <v>23</v>
      </c>
      <c r="E665" s="5">
        <v>66000</v>
      </c>
      <c r="F665" s="5">
        <v>47673.85</v>
      </c>
      <c r="H665" s="32">
        <f t="shared" si="20"/>
        <v>-18326.150000000001</v>
      </c>
      <c r="I665" s="34">
        <v>96000</v>
      </c>
      <c r="L665">
        <v>69759.45</v>
      </c>
    </row>
    <row r="666" spans="1:12" ht="16.5" hidden="1" x14ac:dyDescent="0.25">
      <c r="A666" s="3" t="str">
        <f t="shared" si="14"/>
        <v>KL00107MNH250</v>
      </c>
      <c r="B666" s="6" t="s">
        <v>785</v>
      </c>
      <c r="C666" s="6" t="s">
        <v>41</v>
      </c>
      <c r="D666" s="6" t="s">
        <v>42</v>
      </c>
      <c r="E666" s="5">
        <v>58333</v>
      </c>
      <c r="F666" s="5">
        <v>43700</v>
      </c>
      <c r="H666" s="32">
        <f t="shared" si="20"/>
        <v>-14633</v>
      </c>
      <c r="I666" s="34">
        <v>147000</v>
      </c>
      <c r="L666">
        <v>105505.09999999999</v>
      </c>
    </row>
    <row r="667" spans="1:12" ht="16.5" hidden="1" x14ac:dyDescent="0.25">
      <c r="A667" s="3" t="str">
        <f t="shared" si="14"/>
        <v>KL00107TH200</v>
      </c>
      <c r="B667" s="6" t="s">
        <v>785</v>
      </c>
      <c r="C667" s="6" t="s">
        <v>25</v>
      </c>
      <c r="D667" s="6" t="s">
        <v>26</v>
      </c>
      <c r="E667" s="5">
        <v>73000</v>
      </c>
      <c r="F667" s="5">
        <v>52815.25</v>
      </c>
      <c r="H667" s="32">
        <f t="shared" si="20"/>
        <v>-20184.75</v>
      </c>
      <c r="I667" s="34">
        <v>58333</v>
      </c>
      <c r="L667">
        <v>43700</v>
      </c>
    </row>
    <row r="668" spans="1:12" ht="16.5" hidden="1" x14ac:dyDescent="0.25">
      <c r="A668" s="3" t="str">
        <f t="shared" si="14"/>
        <v>KL00107THST150</v>
      </c>
      <c r="B668" s="6" t="s">
        <v>785</v>
      </c>
      <c r="C668" s="6" t="s">
        <v>560</v>
      </c>
      <c r="D668" s="6" t="s">
        <v>561</v>
      </c>
      <c r="E668" s="5">
        <v>21667</v>
      </c>
      <c r="F668" s="5">
        <v>20583.649999999998</v>
      </c>
      <c r="H668" s="32">
        <f t="shared" si="20"/>
        <v>-1083.3500000000022</v>
      </c>
      <c r="I668" s="34">
        <v>96000</v>
      </c>
      <c r="L668">
        <v>69759.45</v>
      </c>
    </row>
    <row r="669" spans="1:12" ht="16.5" hidden="1" x14ac:dyDescent="0.25">
      <c r="A669" s="3" t="str">
        <f t="shared" si="14"/>
        <v>KL00109CC300</v>
      </c>
      <c r="B669" s="6" t="s">
        <v>786</v>
      </c>
      <c r="C669" s="6" t="s">
        <v>29</v>
      </c>
      <c r="D669" s="6" t="s">
        <v>30</v>
      </c>
      <c r="E669" s="5">
        <v>90741</v>
      </c>
      <c r="F669" s="5">
        <v>70537.5</v>
      </c>
      <c r="H669" s="32">
        <f t="shared" si="20"/>
        <v>-20203.5</v>
      </c>
      <c r="I669" s="34">
        <v>147000</v>
      </c>
      <c r="L669">
        <v>105505.09999999999</v>
      </c>
    </row>
    <row r="670" spans="1:12" ht="16.5" hidden="1" x14ac:dyDescent="0.25">
      <c r="A670" s="3" t="str">
        <f t="shared" si="14"/>
        <v>KL00109CGM300</v>
      </c>
      <c r="B670" s="7" t="s">
        <v>786</v>
      </c>
      <c r="C670" s="7" t="s">
        <v>17</v>
      </c>
      <c r="D670" s="7" t="s">
        <v>18</v>
      </c>
      <c r="E670" s="4">
        <v>96000</v>
      </c>
      <c r="F670" s="4">
        <v>69759.45</v>
      </c>
      <c r="H670" s="32">
        <f t="shared" si="20"/>
        <v>-26240.550000000003</v>
      </c>
      <c r="I670" s="34">
        <v>90741</v>
      </c>
      <c r="L670">
        <v>70537.5</v>
      </c>
    </row>
    <row r="671" spans="1:12" ht="16.5" hidden="1" x14ac:dyDescent="0.25">
      <c r="A671" s="3" t="str">
        <f t="shared" si="14"/>
        <v>KL00109GM500</v>
      </c>
      <c r="B671" s="7" t="s">
        <v>786</v>
      </c>
      <c r="C671" s="7" t="s">
        <v>20</v>
      </c>
      <c r="D671" s="7" t="s">
        <v>21</v>
      </c>
      <c r="E671" s="4">
        <v>147000</v>
      </c>
      <c r="F671" s="4">
        <v>105505.09999999999</v>
      </c>
      <c r="H671" s="32">
        <f t="shared" si="20"/>
        <v>-41494.900000000009</v>
      </c>
      <c r="I671" s="34">
        <v>96000</v>
      </c>
      <c r="L671">
        <v>69759.45</v>
      </c>
    </row>
    <row r="672" spans="1:12" ht="16.5" hidden="1" x14ac:dyDescent="0.25">
      <c r="A672" s="3" t="str">
        <f t="shared" si="14"/>
        <v>KL00109cgm100</v>
      </c>
      <c r="B672" s="7" t="s">
        <v>786</v>
      </c>
      <c r="C672" s="7" t="s">
        <v>7170</v>
      </c>
      <c r="D672" s="7" t="s">
        <v>7186</v>
      </c>
      <c r="E672" s="4">
        <v>24549</v>
      </c>
      <c r="F672" s="4">
        <v>23322</v>
      </c>
      <c r="H672" s="32">
        <f t="shared" si="20"/>
        <v>-1227</v>
      </c>
      <c r="I672" s="34">
        <v>147000</v>
      </c>
      <c r="L672">
        <v>113112.7</v>
      </c>
    </row>
    <row r="673" spans="1:12" ht="16.5" hidden="1" x14ac:dyDescent="0.25">
      <c r="A673" s="3" t="str">
        <f t="shared" si="14"/>
        <v>KL00109cgst150</v>
      </c>
      <c r="B673" s="7" t="s">
        <v>786</v>
      </c>
      <c r="C673" s="7" t="s">
        <v>7171</v>
      </c>
      <c r="D673" s="7" t="s">
        <v>7189</v>
      </c>
      <c r="E673" s="4">
        <v>22500</v>
      </c>
      <c r="F673" s="4">
        <v>21375</v>
      </c>
      <c r="H673" s="32">
        <f t="shared" si="20"/>
        <v>-1125</v>
      </c>
      <c r="I673" s="34">
        <v>70000</v>
      </c>
      <c r="L673">
        <v>66500</v>
      </c>
    </row>
    <row r="674" spans="1:12" ht="16.5" hidden="1" x14ac:dyDescent="0.25">
      <c r="A674" s="3" t="str">
        <f t="shared" si="14"/>
        <v>KL00109thst150</v>
      </c>
      <c r="B674" s="7" t="s">
        <v>786</v>
      </c>
      <c r="C674" s="7" t="s">
        <v>7172</v>
      </c>
      <c r="D674" s="7" t="s">
        <v>7190</v>
      </c>
      <c r="E674" s="4">
        <v>21667</v>
      </c>
      <c r="F674" s="4">
        <v>20584</v>
      </c>
      <c r="H674" s="32">
        <f t="shared" si="20"/>
        <v>-1083</v>
      </c>
      <c r="I674" s="34">
        <v>147000</v>
      </c>
      <c r="L674">
        <v>105505.09999999999</v>
      </c>
    </row>
    <row r="675" spans="1:12" ht="16.5" hidden="1" x14ac:dyDescent="0.25">
      <c r="A675" s="3" t="str">
        <f t="shared" si="14"/>
        <v>KL00109MNH250</v>
      </c>
      <c r="B675" s="7" t="s">
        <v>786</v>
      </c>
      <c r="C675" s="7" t="s">
        <v>41</v>
      </c>
      <c r="D675" s="7" t="s">
        <v>42</v>
      </c>
      <c r="E675" s="4">
        <v>58333</v>
      </c>
      <c r="F675" s="4">
        <v>43700</v>
      </c>
      <c r="H675" s="32">
        <f t="shared" si="20"/>
        <v>-14633</v>
      </c>
      <c r="I675" s="34">
        <v>66000</v>
      </c>
      <c r="L675">
        <v>47673.85</v>
      </c>
    </row>
    <row r="676" spans="1:12" ht="16.5" hidden="1" x14ac:dyDescent="0.25">
      <c r="A676" s="3" t="str">
        <f t="shared" si="14"/>
        <v>KL00111CGM300</v>
      </c>
      <c r="B676" s="7" t="s">
        <v>787</v>
      </c>
      <c r="C676" s="7" t="s">
        <v>17</v>
      </c>
      <c r="D676" s="7" t="s">
        <v>18</v>
      </c>
      <c r="E676" s="4">
        <v>96000</v>
      </c>
      <c r="F676" s="4">
        <v>69759.45</v>
      </c>
      <c r="H676" s="32">
        <f t="shared" si="20"/>
        <v>-26240.550000000003</v>
      </c>
      <c r="I676" s="34">
        <v>58333</v>
      </c>
      <c r="L676">
        <v>43700</v>
      </c>
    </row>
    <row r="677" spans="1:12" ht="16.5" hidden="1" x14ac:dyDescent="0.25">
      <c r="A677" s="3" t="str">
        <f t="shared" si="14"/>
        <v>KL00111GM500</v>
      </c>
      <c r="B677" s="7" t="s">
        <v>787</v>
      </c>
      <c r="C677" s="7" t="s">
        <v>20</v>
      </c>
      <c r="D677" s="7" t="s">
        <v>21</v>
      </c>
      <c r="E677" s="4">
        <v>147000</v>
      </c>
      <c r="F677" s="4">
        <v>105505.09999999999</v>
      </c>
      <c r="H677" s="32">
        <f t="shared" si="20"/>
        <v>-41494.900000000009</v>
      </c>
      <c r="I677" s="34">
        <v>96000</v>
      </c>
      <c r="L677">
        <v>69759.45</v>
      </c>
    </row>
    <row r="678" spans="1:12" ht="16.5" hidden="1" x14ac:dyDescent="0.25">
      <c r="A678" s="3" t="str">
        <f t="shared" si="14"/>
        <v>KL00117CC300</v>
      </c>
      <c r="B678" s="7" t="s">
        <v>788</v>
      </c>
      <c r="C678" s="7" t="s">
        <v>29</v>
      </c>
      <c r="D678" s="7" t="s">
        <v>30</v>
      </c>
      <c r="E678" s="4">
        <v>90741</v>
      </c>
      <c r="F678" s="4">
        <v>70537.5</v>
      </c>
      <c r="H678" s="32">
        <f t="shared" si="20"/>
        <v>-20203.5</v>
      </c>
      <c r="I678" s="34">
        <v>147000</v>
      </c>
      <c r="L678">
        <v>105505.09999999999</v>
      </c>
    </row>
    <row r="679" spans="1:12" ht="16.5" hidden="1" x14ac:dyDescent="0.25">
      <c r="A679" s="3" t="str">
        <f t="shared" si="14"/>
        <v>KL00117CGM300</v>
      </c>
      <c r="B679" s="7" t="s">
        <v>788</v>
      </c>
      <c r="C679" s="7" t="s">
        <v>17</v>
      </c>
      <c r="D679" s="7" t="s">
        <v>18</v>
      </c>
      <c r="E679" s="4">
        <v>96000</v>
      </c>
      <c r="F679" s="4">
        <v>69759.45</v>
      </c>
      <c r="H679" s="32">
        <f t="shared" si="20"/>
        <v>-26240.550000000003</v>
      </c>
      <c r="I679" s="34">
        <v>66000</v>
      </c>
      <c r="L679">
        <v>47673.85</v>
      </c>
    </row>
    <row r="680" spans="1:12" ht="16.5" hidden="1" x14ac:dyDescent="0.25">
      <c r="A680" s="3" t="str">
        <f t="shared" si="14"/>
        <v>KL00117CGM500</v>
      </c>
      <c r="B680" s="7" t="s">
        <v>788</v>
      </c>
      <c r="C680" s="7" t="s">
        <v>537</v>
      </c>
      <c r="D680" s="7" t="s">
        <v>538</v>
      </c>
      <c r="E680" s="4">
        <v>147000</v>
      </c>
      <c r="F680" s="4">
        <v>113112.7</v>
      </c>
      <c r="H680" s="32">
        <f t="shared" ref="H680" si="21">F680-E680</f>
        <v>-33887.300000000003</v>
      </c>
      <c r="I680" s="34">
        <v>66000</v>
      </c>
      <c r="L680">
        <v>47673.85</v>
      </c>
    </row>
    <row r="681" spans="1:12" ht="16.5" hidden="1" x14ac:dyDescent="0.25">
      <c r="A681" s="3" t="str">
        <f t="shared" si="14"/>
        <v>KL00117GHK300</v>
      </c>
      <c r="B681" s="7" t="s">
        <v>788</v>
      </c>
      <c r="C681" s="7" t="s">
        <v>548</v>
      </c>
      <c r="D681" s="7" t="s">
        <v>549</v>
      </c>
      <c r="E681" s="4">
        <v>70000</v>
      </c>
      <c r="F681" s="4">
        <v>66500</v>
      </c>
      <c r="H681" s="32">
        <f t="shared" si="20"/>
        <v>-3500</v>
      </c>
      <c r="I681" s="34">
        <v>96000</v>
      </c>
      <c r="L681">
        <v>69759.45</v>
      </c>
    </row>
    <row r="682" spans="1:12" ht="16.5" hidden="1" x14ac:dyDescent="0.25">
      <c r="A682" s="3" t="str">
        <f t="shared" si="14"/>
        <v>KL00117GM500</v>
      </c>
      <c r="B682" s="7" t="s">
        <v>788</v>
      </c>
      <c r="C682" s="7" t="s">
        <v>20</v>
      </c>
      <c r="D682" s="7" t="s">
        <v>21</v>
      </c>
      <c r="E682" s="4">
        <v>147000</v>
      </c>
      <c r="F682" s="4">
        <v>105505.09999999999</v>
      </c>
      <c r="H682" s="32">
        <f t="shared" si="20"/>
        <v>-41494.900000000009</v>
      </c>
      <c r="I682" s="34">
        <v>147000</v>
      </c>
      <c r="L682">
        <v>105505.09999999999</v>
      </c>
    </row>
    <row r="683" spans="1:12" ht="16.5" hidden="1" x14ac:dyDescent="0.25">
      <c r="A683" s="3" t="str">
        <f t="shared" si="14"/>
        <v>KL00117GTLX250G</v>
      </c>
      <c r="B683" s="7" t="s">
        <v>788</v>
      </c>
      <c r="C683" s="7" t="s">
        <v>22</v>
      </c>
      <c r="D683" s="7" t="s">
        <v>23</v>
      </c>
      <c r="E683" s="4">
        <v>66000</v>
      </c>
      <c r="F683" s="4">
        <v>47673.85</v>
      </c>
      <c r="H683" s="32">
        <f t="shared" si="20"/>
        <v>-18326.150000000001</v>
      </c>
      <c r="I683" s="34">
        <v>90741</v>
      </c>
      <c r="L683">
        <v>70537.5</v>
      </c>
    </row>
    <row r="684" spans="1:12" ht="16.5" hidden="1" x14ac:dyDescent="0.25">
      <c r="A684" s="3" t="str">
        <f t="shared" si="14"/>
        <v>KL00117MNH250</v>
      </c>
      <c r="B684" s="7" t="s">
        <v>788</v>
      </c>
      <c r="C684" s="7" t="s">
        <v>41</v>
      </c>
      <c r="D684" s="7" t="s">
        <v>42</v>
      </c>
      <c r="E684" s="4">
        <v>58333</v>
      </c>
      <c r="F684" s="4">
        <v>43700</v>
      </c>
      <c r="H684" s="32">
        <f t="shared" si="20"/>
        <v>-14633</v>
      </c>
      <c r="I684" s="34">
        <v>96000</v>
      </c>
      <c r="L684">
        <v>69759.45</v>
      </c>
    </row>
    <row r="685" spans="1:12" ht="16.5" hidden="1" x14ac:dyDescent="0.25">
      <c r="A685" s="3" t="str">
        <f t="shared" si="14"/>
        <v>KL00119CGM300</v>
      </c>
      <c r="B685" s="7" t="s">
        <v>789</v>
      </c>
      <c r="C685" s="7" t="s">
        <v>17</v>
      </c>
      <c r="D685" s="7" t="s">
        <v>18</v>
      </c>
      <c r="E685" s="4">
        <v>96000</v>
      </c>
      <c r="F685" s="4">
        <v>69759.45</v>
      </c>
      <c r="H685" s="32">
        <f t="shared" si="20"/>
        <v>-26240.550000000003</v>
      </c>
      <c r="I685" s="34">
        <v>147000</v>
      </c>
      <c r="L685">
        <v>105505.09999999999</v>
      </c>
    </row>
    <row r="686" spans="1:12" ht="16.5" hidden="1" x14ac:dyDescent="0.25">
      <c r="A686" s="3" t="str">
        <f t="shared" si="14"/>
        <v>KL00119GM500</v>
      </c>
      <c r="B686" s="7" t="s">
        <v>789</v>
      </c>
      <c r="C686" s="7" t="s">
        <v>20</v>
      </c>
      <c r="D686" s="7" t="s">
        <v>21</v>
      </c>
      <c r="E686" s="4">
        <v>147000</v>
      </c>
      <c r="F686" s="4">
        <v>105505.09999999999</v>
      </c>
      <c r="H686" s="32">
        <f t="shared" si="20"/>
        <v>-41494.900000000009</v>
      </c>
      <c r="I686" s="34">
        <v>66000</v>
      </c>
      <c r="L686">
        <v>47673.85</v>
      </c>
    </row>
    <row r="687" spans="1:12" ht="16.5" hidden="1" x14ac:dyDescent="0.25">
      <c r="A687" s="3" t="str">
        <f t="shared" si="14"/>
        <v>KL00119GTLX250G</v>
      </c>
      <c r="B687" s="7" t="s">
        <v>789</v>
      </c>
      <c r="C687" s="7" t="s">
        <v>22</v>
      </c>
      <c r="D687" s="7" t="s">
        <v>23</v>
      </c>
      <c r="E687" s="4">
        <v>66000</v>
      </c>
      <c r="F687" s="4">
        <v>47673.85</v>
      </c>
      <c r="H687" s="32">
        <f t="shared" si="20"/>
        <v>-18326.150000000001</v>
      </c>
      <c r="I687" s="34">
        <v>58333</v>
      </c>
      <c r="L687">
        <v>43700</v>
      </c>
    </row>
    <row r="688" spans="1:12" ht="16.5" hidden="1" x14ac:dyDescent="0.25">
      <c r="A688" s="3" t="str">
        <f t="shared" si="14"/>
        <v>KL00119CGM300</v>
      </c>
      <c r="B688" s="7" t="s">
        <v>789</v>
      </c>
      <c r="C688" s="7" t="s">
        <v>17</v>
      </c>
      <c r="D688" s="7" t="s">
        <v>18</v>
      </c>
      <c r="E688" s="4">
        <v>73431</v>
      </c>
      <c r="F688" s="4">
        <v>73431</v>
      </c>
      <c r="H688" s="32">
        <f t="shared" si="20"/>
        <v>0</v>
      </c>
      <c r="I688" s="34">
        <v>90741</v>
      </c>
      <c r="L688">
        <v>70537.5</v>
      </c>
    </row>
    <row r="689" spans="1:12" ht="16.5" hidden="1" x14ac:dyDescent="0.25">
      <c r="A689" s="3" t="str">
        <f t="shared" si="14"/>
        <v>KL00136CGM300</v>
      </c>
      <c r="B689" s="7" t="s">
        <v>790</v>
      </c>
      <c r="C689" s="7" t="s">
        <v>17</v>
      </c>
      <c r="D689" s="7" t="s">
        <v>18</v>
      </c>
      <c r="E689" s="4">
        <v>96000</v>
      </c>
      <c r="F689" s="4">
        <v>69759.45</v>
      </c>
      <c r="H689" s="32">
        <f t="shared" si="20"/>
        <v>-26240.550000000003</v>
      </c>
      <c r="I689" s="34">
        <v>96000</v>
      </c>
      <c r="L689">
        <v>69759.45</v>
      </c>
    </row>
    <row r="690" spans="1:12" ht="16.5" hidden="1" x14ac:dyDescent="0.25">
      <c r="A690" s="3" t="str">
        <f t="shared" si="14"/>
        <v>KL00136GM500</v>
      </c>
      <c r="B690" s="7" t="s">
        <v>790</v>
      </c>
      <c r="C690" s="7" t="s">
        <v>20</v>
      </c>
      <c r="D690" s="7" t="s">
        <v>21</v>
      </c>
      <c r="E690" s="4">
        <v>147000</v>
      </c>
      <c r="F690" s="4">
        <v>105505.09999999999</v>
      </c>
      <c r="H690" s="32">
        <f t="shared" si="20"/>
        <v>-41494.900000000009</v>
      </c>
      <c r="I690" s="34">
        <v>147000</v>
      </c>
      <c r="L690">
        <v>105505.09999999999</v>
      </c>
    </row>
    <row r="691" spans="1:12" ht="16.5" hidden="1" x14ac:dyDescent="0.25">
      <c r="A691" s="3" t="str">
        <f t="shared" si="14"/>
        <v>KL00140CC300</v>
      </c>
      <c r="B691" s="6" t="s">
        <v>791</v>
      </c>
      <c r="C691" s="6" t="s">
        <v>29</v>
      </c>
      <c r="D691" s="6" t="s">
        <v>30</v>
      </c>
      <c r="E691" s="5">
        <v>90741</v>
      </c>
      <c r="F691" s="5">
        <v>70537.5</v>
      </c>
      <c r="H691" s="32">
        <f t="shared" si="20"/>
        <v>-20203.5</v>
      </c>
      <c r="I691" s="34">
        <v>66000</v>
      </c>
      <c r="L691">
        <v>47673.85</v>
      </c>
    </row>
    <row r="692" spans="1:12" ht="16.5" hidden="1" x14ac:dyDescent="0.25">
      <c r="A692" s="3" t="str">
        <f t="shared" si="14"/>
        <v>KL00140CGM300</v>
      </c>
      <c r="B692" s="6" t="s">
        <v>791</v>
      </c>
      <c r="C692" s="6" t="s">
        <v>17</v>
      </c>
      <c r="D692" s="6" t="s">
        <v>18</v>
      </c>
      <c r="E692" s="5">
        <v>96000</v>
      </c>
      <c r="F692" s="5">
        <v>69759.45</v>
      </c>
      <c r="H692" s="32">
        <f t="shared" si="20"/>
        <v>-26240.550000000003</v>
      </c>
      <c r="I692" s="34">
        <v>58333</v>
      </c>
      <c r="L692">
        <v>43700</v>
      </c>
    </row>
    <row r="693" spans="1:12" ht="16.5" hidden="1" x14ac:dyDescent="0.25">
      <c r="A693" s="3" t="str">
        <f t="shared" si="14"/>
        <v>KL00140GM500</v>
      </c>
      <c r="B693" s="6" t="s">
        <v>791</v>
      </c>
      <c r="C693" s="6" t="s">
        <v>20</v>
      </c>
      <c r="D693" s="6" t="s">
        <v>21</v>
      </c>
      <c r="E693" s="5">
        <v>147000</v>
      </c>
      <c r="F693" s="5">
        <v>105505.09999999999</v>
      </c>
      <c r="H693" s="32">
        <f t="shared" si="20"/>
        <v>-41494.900000000009</v>
      </c>
      <c r="I693" s="34">
        <v>73000</v>
      </c>
      <c r="L693">
        <v>52815.25</v>
      </c>
    </row>
    <row r="694" spans="1:12" ht="16.5" hidden="1" x14ac:dyDescent="0.25">
      <c r="A694" s="3" t="str">
        <f t="shared" si="14"/>
        <v>KL00140GTLX250G</v>
      </c>
      <c r="B694" s="6" t="s">
        <v>791</v>
      </c>
      <c r="C694" s="6" t="s">
        <v>22</v>
      </c>
      <c r="D694" s="6" t="s">
        <v>23</v>
      </c>
      <c r="E694" s="5">
        <v>66000</v>
      </c>
      <c r="F694" s="5">
        <v>47673.85</v>
      </c>
      <c r="H694" s="32"/>
      <c r="I694" s="34"/>
    </row>
    <row r="695" spans="1:12" ht="16.5" hidden="1" x14ac:dyDescent="0.25">
      <c r="A695" s="3" t="str">
        <f t="shared" si="14"/>
        <v>KL00140MNH250</v>
      </c>
      <c r="B695" s="6" t="s">
        <v>791</v>
      </c>
      <c r="C695" s="6" t="s">
        <v>41</v>
      </c>
      <c r="D695" s="6" t="s">
        <v>42</v>
      </c>
      <c r="E695" s="5">
        <v>58333</v>
      </c>
      <c r="F695" s="5">
        <v>43700</v>
      </c>
      <c r="H695" s="32"/>
      <c r="I695" s="34"/>
    </row>
    <row r="696" spans="1:12" ht="16.5" hidden="1" x14ac:dyDescent="0.25">
      <c r="A696" s="3" t="str">
        <f t="shared" si="14"/>
        <v>KL00141CC300</v>
      </c>
      <c r="B696" s="6" t="s">
        <v>792</v>
      </c>
      <c r="C696" s="6" t="s">
        <v>29</v>
      </c>
      <c r="D696" s="6" t="s">
        <v>30</v>
      </c>
      <c r="E696" s="5">
        <v>90741</v>
      </c>
      <c r="F696" s="5">
        <v>70537.5</v>
      </c>
      <c r="H696" s="32">
        <f t="shared" si="20"/>
        <v>-20203.5</v>
      </c>
      <c r="I696" s="34">
        <v>96000</v>
      </c>
      <c r="L696">
        <v>69759.45</v>
      </c>
    </row>
    <row r="697" spans="1:12" ht="16.5" hidden="1" x14ac:dyDescent="0.25">
      <c r="A697" s="3" t="str">
        <f t="shared" si="14"/>
        <v>KL00141CGM300</v>
      </c>
      <c r="B697" s="6" t="s">
        <v>792</v>
      </c>
      <c r="C697" s="6" t="s">
        <v>17</v>
      </c>
      <c r="D697" s="6" t="s">
        <v>18</v>
      </c>
      <c r="E697" s="5">
        <v>96000</v>
      </c>
      <c r="F697" s="5">
        <v>69759.45</v>
      </c>
      <c r="H697" s="32">
        <f t="shared" si="20"/>
        <v>-26240.550000000003</v>
      </c>
      <c r="I697" s="34">
        <v>90741</v>
      </c>
      <c r="L697">
        <v>70537.5</v>
      </c>
    </row>
    <row r="698" spans="1:12" ht="16.5" hidden="1" x14ac:dyDescent="0.25">
      <c r="A698" s="3" t="str">
        <f t="shared" si="14"/>
        <v>KL00141GM500</v>
      </c>
      <c r="B698" s="6" t="s">
        <v>792</v>
      </c>
      <c r="C698" s="6" t="s">
        <v>20</v>
      </c>
      <c r="D698" s="6" t="s">
        <v>21</v>
      </c>
      <c r="E698" s="5">
        <v>147000</v>
      </c>
      <c r="F698" s="5">
        <v>105505.09999999999</v>
      </c>
      <c r="H698" s="32">
        <f t="shared" si="20"/>
        <v>-41494.900000000009</v>
      </c>
      <c r="I698" s="34">
        <v>96000</v>
      </c>
      <c r="L698">
        <v>69759.45</v>
      </c>
    </row>
    <row r="699" spans="1:12" ht="16.5" hidden="1" x14ac:dyDescent="0.25">
      <c r="A699" s="3" t="str">
        <f t="shared" si="14"/>
        <v>KL00141GTLX250G</v>
      </c>
      <c r="B699" s="6" t="s">
        <v>792</v>
      </c>
      <c r="C699" s="6" t="s">
        <v>22</v>
      </c>
      <c r="D699" s="6" t="s">
        <v>23</v>
      </c>
      <c r="E699" s="5">
        <v>66000</v>
      </c>
      <c r="F699" s="5">
        <v>47673.85</v>
      </c>
      <c r="H699" s="32">
        <f t="shared" si="20"/>
        <v>-18326.150000000001</v>
      </c>
      <c r="I699" s="34">
        <v>147000</v>
      </c>
      <c r="L699">
        <v>113112.7</v>
      </c>
    </row>
    <row r="700" spans="1:12" ht="16.5" hidden="1" x14ac:dyDescent="0.25">
      <c r="A700" s="3" t="str">
        <f t="shared" si="14"/>
        <v>KL00141MNH250</v>
      </c>
      <c r="B700" s="6" t="s">
        <v>792</v>
      </c>
      <c r="C700" s="6" t="s">
        <v>41</v>
      </c>
      <c r="D700" s="6" t="s">
        <v>42</v>
      </c>
      <c r="E700" s="5">
        <v>58333</v>
      </c>
      <c r="F700" s="5">
        <v>43700</v>
      </c>
      <c r="H700" s="32">
        <f t="shared" si="20"/>
        <v>-14633</v>
      </c>
      <c r="I700" s="34">
        <v>86111</v>
      </c>
      <c r="L700">
        <v>67402.5</v>
      </c>
    </row>
    <row r="701" spans="1:12" ht="16.5" hidden="1" x14ac:dyDescent="0.25">
      <c r="A701" s="3" t="str">
        <f t="shared" si="14"/>
        <v>KL00141TH200</v>
      </c>
      <c r="B701" s="6" t="s">
        <v>792</v>
      </c>
      <c r="C701" s="6" t="s">
        <v>25</v>
      </c>
      <c r="D701" s="6" t="s">
        <v>26</v>
      </c>
      <c r="E701" s="5">
        <v>73000</v>
      </c>
      <c r="F701" s="5">
        <v>52815.25</v>
      </c>
      <c r="H701" s="32">
        <f t="shared" si="20"/>
        <v>-20184.75</v>
      </c>
      <c r="I701" s="34">
        <v>59400</v>
      </c>
      <c r="L701">
        <v>47025</v>
      </c>
    </row>
    <row r="702" spans="1:12" ht="16.5" hidden="1" x14ac:dyDescent="0.25">
      <c r="A702" s="3" t="str">
        <f t="shared" si="14"/>
        <v>KL00141CGST150</v>
      </c>
      <c r="B702" s="6" t="s">
        <v>792</v>
      </c>
      <c r="C702" s="6" t="s">
        <v>558</v>
      </c>
      <c r="D702" s="6" t="s">
        <v>559</v>
      </c>
      <c r="E702" s="5">
        <v>22500</v>
      </c>
      <c r="F702" s="5">
        <v>21375</v>
      </c>
      <c r="H702" s="32">
        <f t="shared" si="20"/>
        <v>-1125</v>
      </c>
      <c r="I702" s="34">
        <v>147000</v>
      </c>
      <c r="L702">
        <v>105505.09999999999</v>
      </c>
    </row>
    <row r="703" spans="1:12" ht="16.5" hidden="1" x14ac:dyDescent="0.25">
      <c r="A703" s="3" t="str">
        <f t="shared" si="14"/>
        <v>KL00141THST150</v>
      </c>
      <c r="B703" s="6" t="s">
        <v>792</v>
      </c>
      <c r="C703" s="6" t="s">
        <v>560</v>
      </c>
      <c r="D703" s="6" t="s">
        <v>561</v>
      </c>
      <c r="E703" s="5">
        <v>21667</v>
      </c>
      <c r="F703" s="5">
        <v>20583.649999999998</v>
      </c>
      <c r="H703" s="32">
        <f t="shared" si="20"/>
        <v>-1083.3500000000022</v>
      </c>
      <c r="I703" s="34">
        <v>66500</v>
      </c>
      <c r="L703">
        <v>47880</v>
      </c>
    </row>
    <row r="704" spans="1:12" ht="16.5" hidden="1" x14ac:dyDescent="0.25">
      <c r="A704" s="3" t="str">
        <f t="shared" si="14"/>
        <v>KL00142CGM300</v>
      </c>
      <c r="B704" s="7" t="s">
        <v>793</v>
      </c>
      <c r="C704" s="7" t="s">
        <v>17</v>
      </c>
      <c r="D704" s="7" t="s">
        <v>18</v>
      </c>
      <c r="E704" s="4">
        <v>96000</v>
      </c>
      <c r="F704" s="4">
        <v>69759.45</v>
      </c>
      <c r="H704" s="32">
        <f t="shared" si="20"/>
        <v>-26240.550000000003</v>
      </c>
      <c r="I704" s="34">
        <v>66000</v>
      </c>
      <c r="L704">
        <v>47673.85</v>
      </c>
    </row>
    <row r="705" spans="1:12" ht="16.5" hidden="1" x14ac:dyDescent="0.25">
      <c r="A705" s="3" t="str">
        <f t="shared" si="14"/>
        <v>KL00143CC300</v>
      </c>
      <c r="B705" s="7" t="s">
        <v>794</v>
      </c>
      <c r="C705" s="7" t="s">
        <v>29</v>
      </c>
      <c r="D705" s="7" t="s">
        <v>30</v>
      </c>
      <c r="E705" s="4">
        <v>90741</v>
      </c>
      <c r="F705" s="4">
        <v>70537.5</v>
      </c>
      <c r="H705" s="32">
        <f t="shared" si="20"/>
        <v>-20203.5</v>
      </c>
      <c r="I705" s="34">
        <v>58333</v>
      </c>
      <c r="L705">
        <v>43700</v>
      </c>
    </row>
    <row r="706" spans="1:12" ht="16.5" hidden="1" x14ac:dyDescent="0.25">
      <c r="A706" s="3" t="str">
        <f t="shared" si="14"/>
        <v>KL00143CGM300</v>
      </c>
      <c r="B706" s="7" t="s">
        <v>794</v>
      </c>
      <c r="C706" s="7" t="s">
        <v>17</v>
      </c>
      <c r="D706" s="7" t="s">
        <v>18</v>
      </c>
      <c r="E706" s="4">
        <v>96000</v>
      </c>
      <c r="F706" s="4">
        <v>69759.45</v>
      </c>
      <c r="H706" s="32">
        <f t="shared" si="20"/>
        <v>-26240.550000000003</v>
      </c>
      <c r="I706" s="34">
        <v>73000</v>
      </c>
      <c r="L706">
        <v>52815.25</v>
      </c>
    </row>
    <row r="707" spans="1:12" ht="16.5" hidden="1" x14ac:dyDescent="0.25">
      <c r="A707" s="3" t="str">
        <f t="shared" si="14"/>
        <v>KL00143CGM500</v>
      </c>
      <c r="B707" s="7" t="s">
        <v>794</v>
      </c>
      <c r="C707" s="7" t="s">
        <v>537</v>
      </c>
      <c r="D707" s="7" t="s">
        <v>538</v>
      </c>
      <c r="E707" s="4">
        <v>147000</v>
      </c>
      <c r="F707" s="4">
        <v>113112.7</v>
      </c>
      <c r="H707" s="32">
        <f t="shared" si="20"/>
        <v>-33887.300000000003</v>
      </c>
      <c r="I707" s="34">
        <v>90741</v>
      </c>
      <c r="L707">
        <v>70537.5</v>
      </c>
    </row>
    <row r="708" spans="1:12" ht="16.5" hidden="1" x14ac:dyDescent="0.25">
      <c r="A708" s="3" t="str">
        <f t="shared" si="14"/>
        <v>KL00143CN300</v>
      </c>
      <c r="B708" s="7" t="s">
        <v>794</v>
      </c>
      <c r="C708" s="7" t="s">
        <v>31</v>
      </c>
      <c r="D708" s="7" t="s">
        <v>32</v>
      </c>
      <c r="E708" s="4">
        <v>86111</v>
      </c>
      <c r="F708" s="4">
        <v>67402.5</v>
      </c>
      <c r="H708" s="32">
        <f t="shared" si="20"/>
        <v>-18708.5</v>
      </c>
      <c r="I708" s="34">
        <v>96000</v>
      </c>
      <c r="L708">
        <v>69759.45</v>
      </c>
    </row>
    <row r="709" spans="1:12" ht="16.5" hidden="1" x14ac:dyDescent="0.25">
      <c r="A709" s="3" t="str">
        <f t="shared" si="14"/>
        <v>KL00143GL250</v>
      </c>
      <c r="B709" s="6" t="s">
        <v>794</v>
      </c>
      <c r="C709" s="6" t="s">
        <v>37</v>
      </c>
      <c r="D709" s="6" t="s">
        <v>38</v>
      </c>
      <c r="E709" s="5">
        <v>59400</v>
      </c>
      <c r="F709" s="5">
        <v>47025</v>
      </c>
      <c r="H709" s="32">
        <f t="shared" si="20"/>
        <v>-12375</v>
      </c>
      <c r="I709" s="34">
        <v>22500</v>
      </c>
      <c r="L709">
        <v>21375</v>
      </c>
    </row>
    <row r="710" spans="1:12" ht="16.5" hidden="1" x14ac:dyDescent="0.25">
      <c r="A710" s="3" t="str">
        <f t="shared" si="14"/>
        <v>KL00143GM500</v>
      </c>
      <c r="B710" s="6" t="s">
        <v>794</v>
      </c>
      <c r="C710" s="6" t="s">
        <v>20</v>
      </c>
      <c r="D710" s="6" t="s">
        <v>21</v>
      </c>
      <c r="E710" s="5">
        <v>147000</v>
      </c>
      <c r="F710" s="5">
        <v>105505.09999999999</v>
      </c>
      <c r="H710" s="32">
        <f t="shared" si="20"/>
        <v>-41494.900000000009</v>
      </c>
      <c r="I710" s="34">
        <v>86111</v>
      </c>
      <c r="L710">
        <v>67402.5</v>
      </c>
    </row>
    <row r="711" spans="1:12" ht="16.5" hidden="1" x14ac:dyDescent="0.25">
      <c r="A711" s="3" t="str">
        <f t="shared" si="14"/>
        <v>KL00143GSG250</v>
      </c>
      <c r="B711" s="6" t="s">
        <v>794</v>
      </c>
      <c r="C711" s="6" t="s">
        <v>39</v>
      </c>
      <c r="D711" s="6" t="s">
        <v>40</v>
      </c>
      <c r="E711" s="5">
        <v>66500</v>
      </c>
      <c r="F711" s="5">
        <v>47880</v>
      </c>
      <c r="H711" s="32">
        <f t="shared" si="20"/>
        <v>-18620</v>
      </c>
      <c r="I711" s="34">
        <v>147000</v>
      </c>
      <c r="L711">
        <v>105505.09999999999</v>
      </c>
    </row>
    <row r="712" spans="1:12" ht="16.5" hidden="1" x14ac:dyDescent="0.25">
      <c r="A712" s="3" t="str">
        <f t="shared" si="14"/>
        <v>KL00143GTLX250G</v>
      </c>
      <c r="B712" s="6" t="s">
        <v>794</v>
      </c>
      <c r="C712" s="6" t="s">
        <v>22</v>
      </c>
      <c r="D712" s="6" t="s">
        <v>23</v>
      </c>
      <c r="E712" s="5">
        <v>66000</v>
      </c>
      <c r="F712" s="5">
        <v>47673.85</v>
      </c>
      <c r="H712" s="32">
        <f t="shared" si="20"/>
        <v>-18326.150000000001</v>
      </c>
      <c r="I712" s="34">
        <v>66000</v>
      </c>
      <c r="L712">
        <v>47673.85</v>
      </c>
    </row>
    <row r="713" spans="1:12" ht="16.5" hidden="1" x14ac:dyDescent="0.25">
      <c r="A713" s="3" t="str">
        <f t="shared" si="14"/>
        <v>KL00143MNH250</v>
      </c>
      <c r="B713" s="6" t="s">
        <v>794</v>
      </c>
      <c r="C713" s="6" t="s">
        <v>41</v>
      </c>
      <c r="D713" s="6" t="s">
        <v>42</v>
      </c>
      <c r="E713" s="5">
        <v>58333</v>
      </c>
      <c r="F713" s="5">
        <v>43700</v>
      </c>
      <c r="H713" s="32">
        <f t="shared" si="20"/>
        <v>-14633</v>
      </c>
      <c r="I713" s="34">
        <v>58333</v>
      </c>
      <c r="L713">
        <v>43700</v>
      </c>
    </row>
    <row r="714" spans="1:12" ht="16.5" hidden="1" x14ac:dyDescent="0.25">
      <c r="A714" s="3" t="str">
        <f t="shared" si="14"/>
        <v>KL00143TH200</v>
      </c>
      <c r="B714" s="6" t="s">
        <v>794</v>
      </c>
      <c r="C714" s="6" t="s">
        <v>25</v>
      </c>
      <c r="D714" s="6" t="s">
        <v>26</v>
      </c>
      <c r="E714" s="5">
        <v>73000</v>
      </c>
      <c r="F714" s="5">
        <v>52815.25</v>
      </c>
      <c r="H714" s="32">
        <f t="shared" si="20"/>
        <v>-20184.75</v>
      </c>
      <c r="I714" s="34">
        <v>73000</v>
      </c>
      <c r="L714">
        <v>52815.25</v>
      </c>
    </row>
    <row r="715" spans="1:12" ht="16.5" hidden="1" x14ac:dyDescent="0.25">
      <c r="A715" s="3" t="str">
        <f t="shared" si="14"/>
        <v>KL00146CC300</v>
      </c>
      <c r="B715" s="6" t="s">
        <v>795</v>
      </c>
      <c r="C715" s="6" t="s">
        <v>29</v>
      </c>
      <c r="D715" s="6" t="s">
        <v>30</v>
      </c>
      <c r="E715" s="5">
        <v>90741</v>
      </c>
      <c r="F715" s="5">
        <v>70537.5</v>
      </c>
      <c r="H715" s="32">
        <f t="shared" si="20"/>
        <v>-20203.5</v>
      </c>
      <c r="I715" s="34">
        <v>21667</v>
      </c>
      <c r="L715">
        <v>20583.649999999998</v>
      </c>
    </row>
    <row r="716" spans="1:12" ht="16.5" hidden="1" x14ac:dyDescent="0.25">
      <c r="A716" s="3" t="str">
        <f t="shared" si="14"/>
        <v>KL00146CGM300</v>
      </c>
      <c r="B716" s="6" t="s">
        <v>795</v>
      </c>
      <c r="C716" s="6" t="s">
        <v>17</v>
      </c>
      <c r="D716" s="6" t="s">
        <v>18</v>
      </c>
      <c r="E716" s="5">
        <v>96000</v>
      </c>
      <c r="F716" s="5">
        <v>69759.45</v>
      </c>
      <c r="H716" s="32">
        <f t="shared" si="20"/>
        <v>-26240.550000000003</v>
      </c>
      <c r="I716" s="34">
        <v>90741</v>
      </c>
      <c r="L716">
        <v>70537.5</v>
      </c>
    </row>
    <row r="717" spans="1:12" ht="16.5" hidden="1" x14ac:dyDescent="0.25">
      <c r="A717" s="3" t="str">
        <f t="shared" si="14"/>
        <v>KL00146CGST150</v>
      </c>
      <c r="B717" s="6" t="s">
        <v>795</v>
      </c>
      <c r="C717" s="6" t="s">
        <v>558</v>
      </c>
      <c r="D717" s="6" t="s">
        <v>559</v>
      </c>
      <c r="E717" s="5">
        <v>22500</v>
      </c>
      <c r="F717" s="5">
        <v>21375</v>
      </c>
      <c r="H717" s="32">
        <f t="shared" si="20"/>
        <v>-1125</v>
      </c>
      <c r="I717" s="34">
        <v>96000</v>
      </c>
      <c r="L717">
        <v>69759.45</v>
      </c>
    </row>
    <row r="718" spans="1:12" ht="16.5" hidden="1" x14ac:dyDescent="0.25">
      <c r="A718" s="3" t="str">
        <f>B718&amp;C718</f>
        <v>KL00146CN300</v>
      </c>
      <c r="B718" s="6" t="s">
        <v>795</v>
      </c>
      <c r="C718" s="6" t="s">
        <v>31</v>
      </c>
      <c r="D718" s="6" t="s">
        <v>32</v>
      </c>
      <c r="E718" s="5">
        <v>86111</v>
      </c>
      <c r="F718" s="5">
        <v>67402.5</v>
      </c>
      <c r="H718" s="32">
        <f t="shared" si="20"/>
        <v>-18708.5</v>
      </c>
      <c r="I718" s="34">
        <v>86111</v>
      </c>
      <c r="L718">
        <v>67402.5</v>
      </c>
    </row>
    <row r="719" spans="1:12" ht="16.5" hidden="1" x14ac:dyDescent="0.25">
      <c r="A719" s="3" t="str">
        <f t="shared" si="14"/>
        <v>KL00146GM500</v>
      </c>
      <c r="B719" s="6" t="s">
        <v>795</v>
      </c>
      <c r="C719" s="6" t="s">
        <v>20</v>
      </c>
      <c r="D719" s="6" t="s">
        <v>21</v>
      </c>
      <c r="E719" s="5">
        <v>147000</v>
      </c>
      <c r="F719" s="5">
        <v>105505.09999999999</v>
      </c>
      <c r="H719" s="32">
        <f t="shared" si="20"/>
        <v>-41494.900000000009</v>
      </c>
      <c r="I719" s="34">
        <v>147000</v>
      </c>
      <c r="L719">
        <v>105505.09999999999</v>
      </c>
    </row>
    <row r="720" spans="1:12" ht="16.5" hidden="1" x14ac:dyDescent="0.25">
      <c r="A720" s="3" t="str">
        <f t="shared" si="14"/>
        <v>KL00146GTLX250G</v>
      </c>
      <c r="B720" s="6" t="s">
        <v>795</v>
      </c>
      <c r="C720" s="6" t="s">
        <v>22</v>
      </c>
      <c r="D720" s="6" t="s">
        <v>23</v>
      </c>
      <c r="E720" s="5">
        <v>66000</v>
      </c>
      <c r="F720" s="5">
        <v>47673.85</v>
      </c>
      <c r="H720" s="32">
        <f t="shared" ref="H720:H769" si="22">F720-E720</f>
        <v>-18326.150000000001</v>
      </c>
      <c r="I720" s="34">
        <v>66000</v>
      </c>
      <c r="L720">
        <v>47673.85</v>
      </c>
    </row>
    <row r="721" spans="1:12" ht="16.5" hidden="1" x14ac:dyDescent="0.25">
      <c r="A721" s="3" t="str">
        <f t="shared" si="14"/>
        <v>KL00146MNH250</v>
      </c>
      <c r="B721" s="6" t="s">
        <v>795</v>
      </c>
      <c r="C721" s="6" t="s">
        <v>41</v>
      </c>
      <c r="D721" s="6" t="s">
        <v>42</v>
      </c>
      <c r="E721" s="5">
        <v>58333</v>
      </c>
      <c r="F721" s="5">
        <v>43700</v>
      </c>
      <c r="H721" s="32">
        <f t="shared" si="22"/>
        <v>-14633</v>
      </c>
      <c r="I721" s="34">
        <v>58333</v>
      </c>
      <c r="L721">
        <v>43700</v>
      </c>
    </row>
    <row r="722" spans="1:12" ht="16.5" hidden="1" x14ac:dyDescent="0.25">
      <c r="A722" s="3" t="str">
        <f t="shared" si="14"/>
        <v>KL00146TH200</v>
      </c>
      <c r="B722" s="6" t="s">
        <v>795</v>
      </c>
      <c r="C722" s="6" t="s">
        <v>25</v>
      </c>
      <c r="D722" s="6" t="s">
        <v>26</v>
      </c>
      <c r="E722" s="5">
        <v>73000</v>
      </c>
      <c r="F722" s="5">
        <v>52815.25</v>
      </c>
      <c r="H722" s="32">
        <f t="shared" si="22"/>
        <v>-20184.75</v>
      </c>
      <c r="I722" s="34">
        <v>73000</v>
      </c>
      <c r="L722">
        <v>52815.25</v>
      </c>
    </row>
    <row r="723" spans="1:12" ht="16.5" hidden="1" x14ac:dyDescent="0.25">
      <c r="A723" s="3" t="str">
        <f t="shared" si="14"/>
        <v>KL00146THST150</v>
      </c>
      <c r="B723" s="6" t="s">
        <v>795</v>
      </c>
      <c r="C723" s="6" t="s">
        <v>560</v>
      </c>
      <c r="D723" s="6" t="s">
        <v>561</v>
      </c>
      <c r="E723" s="5">
        <v>21667</v>
      </c>
      <c r="F723" s="5">
        <v>20583.649999999998</v>
      </c>
      <c r="H723" s="32">
        <f t="shared" si="22"/>
        <v>-1083.3500000000022</v>
      </c>
      <c r="I723" s="34">
        <v>90741</v>
      </c>
      <c r="L723">
        <v>70537.5</v>
      </c>
    </row>
    <row r="724" spans="1:12" ht="16.5" hidden="1" x14ac:dyDescent="0.25">
      <c r="A724" s="3" t="str">
        <f t="shared" si="14"/>
        <v>KL00147CC300</v>
      </c>
      <c r="B724" s="7" t="s">
        <v>796</v>
      </c>
      <c r="C724" s="7" t="s">
        <v>29</v>
      </c>
      <c r="D724" s="7" t="s">
        <v>30</v>
      </c>
      <c r="E724" s="4">
        <v>90741</v>
      </c>
      <c r="F724" s="4">
        <v>70537.5</v>
      </c>
      <c r="H724" s="32">
        <f t="shared" si="22"/>
        <v>-20203.5</v>
      </c>
      <c r="I724" s="34">
        <v>96000</v>
      </c>
      <c r="L724">
        <v>69759.45</v>
      </c>
    </row>
    <row r="725" spans="1:12" ht="16.5" hidden="1" x14ac:dyDescent="0.25">
      <c r="A725" s="3" t="str">
        <f t="shared" si="14"/>
        <v>KL00147CGM300</v>
      </c>
      <c r="B725" s="7" t="s">
        <v>796</v>
      </c>
      <c r="C725" s="7" t="s">
        <v>17</v>
      </c>
      <c r="D725" s="7" t="s">
        <v>18</v>
      </c>
      <c r="E725" s="4">
        <v>96000</v>
      </c>
      <c r="F725" s="4">
        <v>69759.45</v>
      </c>
      <c r="H725" s="32">
        <f t="shared" si="22"/>
        <v>-26240.550000000003</v>
      </c>
      <c r="I725" s="34">
        <v>22500</v>
      </c>
      <c r="L725">
        <v>21375</v>
      </c>
    </row>
    <row r="726" spans="1:12" ht="16.5" hidden="1" x14ac:dyDescent="0.25">
      <c r="A726" s="3" t="str">
        <f t="shared" si="14"/>
        <v>KL00147CN300</v>
      </c>
      <c r="B726" s="7" t="s">
        <v>796</v>
      </c>
      <c r="C726" s="7" t="s">
        <v>31</v>
      </c>
      <c r="D726" s="7" t="s">
        <v>32</v>
      </c>
      <c r="E726" s="4">
        <v>86111</v>
      </c>
      <c r="F726" s="4">
        <v>67402.5</v>
      </c>
      <c r="H726" s="32">
        <f t="shared" si="22"/>
        <v>-18708.5</v>
      </c>
      <c r="I726" s="34">
        <v>147000</v>
      </c>
      <c r="L726">
        <v>105505.09999999999</v>
      </c>
    </row>
    <row r="727" spans="1:12" ht="16.5" hidden="1" x14ac:dyDescent="0.25">
      <c r="A727" s="3" t="str">
        <f t="shared" si="14"/>
        <v>KL00147GM500</v>
      </c>
      <c r="B727" s="7" t="s">
        <v>796</v>
      </c>
      <c r="C727" s="7" t="s">
        <v>20</v>
      </c>
      <c r="D727" s="7" t="s">
        <v>21</v>
      </c>
      <c r="E727" s="4">
        <v>147000</v>
      </c>
      <c r="F727" s="4">
        <v>105505.09999999999</v>
      </c>
      <c r="H727" s="32">
        <f t="shared" si="22"/>
        <v>-41494.900000000009</v>
      </c>
      <c r="I727" s="34">
        <v>66000</v>
      </c>
      <c r="L727">
        <v>47673.85</v>
      </c>
    </row>
    <row r="728" spans="1:12" ht="16.5" hidden="1" x14ac:dyDescent="0.25">
      <c r="A728" s="3" t="str">
        <f t="shared" si="14"/>
        <v>KL00147GTLX250G</v>
      </c>
      <c r="B728" s="7" t="s">
        <v>796</v>
      </c>
      <c r="C728" s="7" t="s">
        <v>22</v>
      </c>
      <c r="D728" s="7" t="s">
        <v>23</v>
      </c>
      <c r="E728" s="4">
        <v>66000</v>
      </c>
      <c r="F728" s="4">
        <v>47673.85</v>
      </c>
      <c r="H728" s="32">
        <f t="shared" si="22"/>
        <v>-18326.150000000001</v>
      </c>
      <c r="I728" s="34">
        <v>58333</v>
      </c>
      <c r="L728">
        <v>43700</v>
      </c>
    </row>
    <row r="729" spans="1:12" ht="16.5" hidden="1" x14ac:dyDescent="0.25">
      <c r="A729" s="3" t="str">
        <f t="shared" si="14"/>
        <v>KL00147MNH250</v>
      </c>
      <c r="B729" s="7" t="s">
        <v>796</v>
      </c>
      <c r="C729" s="7" t="s">
        <v>41</v>
      </c>
      <c r="D729" s="7" t="s">
        <v>42</v>
      </c>
      <c r="E729" s="4">
        <v>58333</v>
      </c>
      <c r="F729" s="4">
        <v>43700</v>
      </c>
      <c r="H729" s="32">
        <f t="shared" si="22"/>
        <v>-14633</v>
      </c>
      <c r="I729" s="34">
        <v>73000</v>
      </c>
      <c r="L729">
        <v>52815.25</v>
      </c>
    </row>
    <row r="730" spans="1:12" ht="16.5" hidden="1" x14ac:dyDescent="0.25">
      <c r="A730" s="3" t="str">
        <f t="shared" si="14"/>
        <v>KL00147TH200</v>
      </c>
      <c r="B730" s="7" t="s">
        <v>796</v>
      </c>
      <c r="C730" s="7" t="s">
        <v>25</v>
      </c>
      <c r="D730" s="7" t="s">
        <v>26</v>
      </c>
      <c r="E730" s="4">
        <v>73000</v>
      </c>
      <c r="F730" s="4">
        <v>52815.25</v>
      </c>
      <c r="H730" s="32">
        <f t="shared" si="22"/>
        <v>-20184.75</v>
      </c>
      <c r="I730" s="34">
        <v>21667</v>
      </c>
      <c r="L730">
        <v>20583.649999999998</v>
      </c>
    </row>
    <row r="731" spans="1:12" ht="16.5" hidden="1" x14ac:dyDescent="0.25">
      <c r="A731" s="3" t="str">
        <f t="shared" si="14"/>
        <v>KL00147thst150</v>
      </c>
      <c r="B731" s="7" t="s">
        <v>796</v>
      </c>
      <c r="C731" s="7" t="s">
        <v>7172</v>
      </c>
      <c r="D731" s="6" t="s">
        <v>561</v>
      </c>
      <c r="E731" s="5">
        <v>21667</v>
      </c>
      <c r="F731" s="5">
        <v>20583.649999999998</v>
      </c>
      <c r="H731" s="32">
        <f t="shared" si="22"/>
        <v>-1083.3500000000022</v>
      </c>
      <c r="I731" s="34">
        <v>96000</v>
      </c>
      <c r="L731">
        <v>68290.83</v>
      </c>
    </row>
    <row r="732" spans="1:12" ht="16.5" hidden="1" x14ac:dyDescent="0.25">
      <c r="A732" s="3" t="str">
        <f t="shared" si="14"/>
        <v>KL00151CC300</v>
      </c>
      <c r="B732" s="7" t="s">
        <v>797</v>
      </c>
      <c r="C732" s="7" t="s">
        <v>29</v>
      </c>
      <c r="D732" s="7" t="s">
        <v>30</v>
      </c>
      <c r="E732" s="4">
        <v>90741</v>
      </c>
      <c r="F732" s="4">
        <v>70537.5</v>
      </c>
      <c r="H732" s="32">
        <f t="shared" si="22"/>
        <v>-20203.5</v>
      </c>
      <c r="I732" s="34">
        <v>147000</v>
      </c>
      <c r="L732">
        <v>110731.38</v>
      </c>
    </row>
    <row r="733" spans="1:12" ht="16.5" hidden="1" x14ac:dyDescent="0.25">
      <c r="A733" s="3" t="str">
        <f t="shared" si="14"/>
        <v>KL00151CGM300</v>
      </c>
      <c r="B733" s="7" t="s">
        <v>797</v>
      </c>
      <c r="C733" s="7" t="s">
        <v>17</v>
      </c>
      <c r="D733" s="7" t="s">
        <v>18</v>
      </c>
      <c r="E733" s="4">
        <v>96000</v>
      </c>
      <c r="F733" s="4">
        <v>69759.45</v>
      </c>
      <c r="H733" s="32">
        <f t="shared" si="22"/>
        <v>-26240.550000000003</v>
      </c>
      <c r="I733" s="34">
        <v>37500</v>
      </c>
      <c r="L733">
        <v>34875</v>
      </c>
    </row>
    <row r="734" spans="1:12" ht="16.5" hidden="1" x14ac:dyDescent="0.25">
      <c r="A734" s="3" t="str">
        <f t="shared" si="14"/>
        <v>KL00151CGST150</v>
      </c>
      <c r="B734" s="7" t="s">
        <v>797</v>
      </c>
      <c r="C734" s="7" t="s">
        <v>558</v>
      </c>
      <c r="D734" s="7" t="s">
        <v>559</v>
      </c>
      <c r="E734" s="4">
        <v>22500</v>
      </c>
      <c r="F734" s="4">
        <v>21375</v>
      </c>
      <c r="H734" s="32">
        <f t="shared" si="22"/>
        <v>-1125</v>
      </c>
      <c r="I734" s="34">
        <v>86111</v>
      </c>
      <c r="L734">
        <v>65983.5</v>
      </c>
    </row>
    <row r="735" spans="1:12" ht="16.5" hidden="1" x14ac:dyDescent="0.25">
      <c r="A735" s="3" t="str">
        <f t="shared" si="14"/>
        <v>KL00151GM500</v>
      </c>
      <c r="B735" s="7" t="s">
        <v>797</v>
      </c>
      <c r="C735" s="7" t="s">
        <v>20</v>
      </c>
      <c r="D735" s="7" t="s">
        <v>21</v>
      </c>
      <c r="E735" s="4">
        <v>147000</v>
      </c>
      <c r="F735" s="4">
        <v>105505.09999999999</v>
      </c>
      <c r="H735" s="32">
        <f t="shared" si="22"/>
        <v>-41494.900000000009</v>
      </c>
      <c r="I735" s="34">
        <v>147000</v>
      </c>
      <c r="L735">
        <v>103283.94</v>
      </c>
    </row>
    <row r="736" spans="1:12" ht="16.5" hidden="1" x14ac:dyDescent="0.25">
      <c r="A736" s="3" t="str">
        <f t="shared" si="14"/>
        <v>KL00151GTLX250G</v>
      </c>
      <c r="B736" s="7" t="s">
        <v>797</v>
      </c>
      <c r="C736" s="7" t="s">
        <v>22</v>
      </c>
      <c r="D736" s="7" t="s">
        <v>23</v>
      </c>
      <c r="E736" s="4">
        <v>66000</v>
      </c>
      <c r="F736" s="4">
        <v>47673.85</v>
      </c>
      <c r="H736" s="32">
        <f t="shared" si="22"/>
        <v>-18326.150000000001</v>
      </c>
      <c r="I736" s="34">
        <v>66000</v>
      </c>
      <c r="L736">
        <v>46670.19</v>
      </c>
    </row>
    <row r="737" spans="1:12" ht="16.5" hidden="1" x14ac:dyDescent="0.25">
      <c r="A737" s="3" t="str">
        <f t="shared" si="14"/>
        <v>KL00151MNH250</v>
      </c>
      <c r="B737" s="6" t="s">
        <v>797</v>
      </c>
      <c r="C737" s="6" t="s">
        <v>41</v>
      </c>
      <c r="D737" s="6" t="s">
        <v>42</v>
      </c>
      <c r="E737" s="5">
        <v>58333</v>
      </c>
      <c r="F737" s="5">
        <v>43700</v>
      </c>
      <c r="H737" s="32">
        <f t="shared" si="22"/>
        <v>-14633</v>
      </c>
      <c r="I737" s="34">
        <v>73000</v>
      </c>
      <c r="L737">
        <v>51703.350000000006</v>
      </c>
    </row>
    <row r="738" spans="1:12" ht="16.5" hidden="1" x14ac:dyDescent="0.25">
      <c r="A738" s="3" t="str">
        <f t="shared" si="14"/>
        <v>KL00151TH200</v>
      </c>
      <c r="B738" s="6" t="s">
        <v>797</v>
      </c>
      <c r="C738" s="6" t="s">
        <v>25</v>
      </c>
      <c r="D738" s="6" t="s">
        <v>26</v>
      </c>
      <c r="E738" s="5">
        <v>73000</v>
      </c>
      <c r="F738" s="5">
        <v>52815.25</v>
      </c>
      <c r="H738" s="32">
        <f t="shared" si="22"/>
        <v>-20184.75</v>
      </c>
      <c r="I738" s="34">
        <v>36111</v>
      </c>
      <c r="L738">
        <v>33583.230000000003</v>
      </c>
    </row>
    <row r="739" spans="1:12" ht="16.5" hidden="1" x14ac:dyDescent="0.25">
      <c r="A739" s="3" t="str">
        <f t="shared" si="14"/>
        <v>KL00151THST150</v>
      </c>
      <c r="B739" s="6" t="s">
        <v>797</v>
      </c>
      <c r="C739" s="6" t="s">
        <v>560</v>
      </c>
      <c r="D739" s="6" t="s">
        <v>561</v>
      </c>
      <c r="E739" s="5">
        <v>21667</v>
      </c>
      <c r="F739" s="5">
        <v>20583.649999999998</v>
      </c>
      <c r="H739" s="32">
        <f t="shared" si="22"/>
        <v>-1083.3500000000022</v>
      </c>
      <c r="I739" s="34">
        <v>90741</v>
      </c>
      <c r="L739">
        <v>70537.5</v>
      </c>
    </row>
    <row r="740" spans="1:12" ht="16.5" hidden="1" x14ac:dyDescent="0.25">
      <c r="A740" s="3" t="str">
        <f t="shared" si="14"/>
        <v>KL00152CGM300</v>
      </c>
      <c r="B740" s="6" t="s">
        <v>798</v>
      </c>
      <c r="C740" s="6" t="s">
        <v>17</v>
      </c>
      <c r="D740" s="6" t="s">
        <v>18</v>
      </c>
      <c r="E740" s="5">
        <v>96000</v>
      </c>
      <c r="F740" s="5">
        <v>68290.83</v>
      </c>
      <c r="H740" s="32">
        <f t="shared" si="22"/>
        <v>-27709.17</v>
      </c>
      <c r="I740" s="34">
        <v>96000</v>
      </c>
      <c r="L740">
        <v>69759.45</v>
      </c>
    </row>
    <row r="741" spans="1:12" ht="16.5" hidden="1" x14ac:dyDescent="0.25">
      <c r="A741" s="3" t="str">
        <f t="shared" si="14"/>
        <v>KL00152CGM500</v>
      </c>
      <c r="B741" s="6" t="s">
        <v>798</v>
      </c>
      <c r="C741" s="6" t="s">
        <v>537</v>
      </c>
      <c r="D741" s="6" t="s">
        <v>538</v>
      </c>
      <c r="E741" s="5">
        <v>147000</v>
      </c>
      <c r="F741" s="5">
        <v>110731.38</v>
      </c>
      <c r="H741" s="32">
        <f t="shared" si="22"/>
        <v>-36268.619999999995</v>
      </c>
      <c r="I741" s="34">
        <v>147000</v>
      </c>
      <c r="L741">
        <v>105505.09999999999</v>
      </c>
    </row>
    <row r="742" spans="1:12" ht="16.5" hidden="1" x14ac:dyDescent="0.25">
      <c r="A742" s="3" t="str">
        <f t="shared" si="14"/>
        <v>KL00152CGST250</v>
      </c>
      <c r="B742" s="6" t="s">
        <v>798</v>
      </c>
      <c r="C742" s="6" t="s">
        <v>593</v>
      </c>
      <c r="D742" s="6" t="s">
        <v>594</v>
      </c>
      <c r="E742" s="5">
        <v>37500</v>
      </c>
      <c r="F742" s="5">
        <v>34875</v>
      </c>
      <c r="H742" s="32">
        <f t="shared" si="22"/>
        <v>-2625</v>
      </c>
      <c r="I742" s="34">
        <v>66000</v>
      </c>
      <c r="L742">
        <v>47673.85</v>
      </c>
    </row>
    <row r="743" spans="1:12" ht="16.5" hidden="1" x14ac:dyDescent="0.25">
      <c r="A743" s="3" t="str">
        <f t="shared" si="14"/>
        <v>KL00152CN300</v>
      </c>
      <c r="B743" s="6" t="s">
        <v>798</v>
      </c>
      <c r="C743" s="6" t="s">
        <v>31</v>
      </c>
      <c r="D743" s="6" t="s">
        <v>32</v>
      </c>
      <c r="E743" s="5">
        <v>86111</v>
      </c>
      <c r="F743" s="5">
        <v>65983.5</v>
      </c>
      <c r="H743" s="32">
        <f t="shared" si="22"/>
        <v>-20127.5</v>
      </c>
      <c r="I743" s="34">
        <v>58333</v>
      </c>
      <c r="L743">
        <v>43700</v>
      </c>
    </row>
    <row r="744" spans="1:12" ht="16.5" hidden="1" x14ac:dyDescent="0.25">
      <c r="A744" s="3" t="str">
        <f t="shared" si="14"/>
        <v>KL00152GM500</v>
      </c>
      <c r="B744" s="6" t="s">
        <v>798</v>
      </c>
      <c r="C744" s="6" t="s">
        <v>20</v>
      </c>
      <c r="D744" s="6" t="s">
        <v>21</v>
      </c>
      <c r="E744" s="5">
        <v>147000</v>
      </c>
      <c r="F744" s="5">
        <v>103283.94</v>
      </c>
      <c r="H744" s="32">
        <f t="shared" si="22"/>
        <v>-43716.06</v>
      </c>
      <c r="I744" s="34">
        <v>73000</v>
      </c>
      <c r="L744">
        <v>52815.25</v>
      </c>
    </row>
    <row r="745" spans="1:12" ht="16.5" hidden="1" x14ac:dyDescent="0.25">
      <c r="A745" s="3" t="str">
        <f t="shared" si="14"/>
        <v>KL00152GTLX250G</v>
      </c>
      <c r="B745" s="6" t="s">
        <v>798</v>
      </c>
      <c r="C745" s="6" t="s">
        <v>22</v>
      </c>
      <c r="D745" s="6" t="s">
        <v>23</v>
      </c>
      <c r="E745" s="5">
        <v>66000</v>
      </c>
      <c r="F745" s="5">
        <v>46670.19</v>
      </c>
      <c r="H745" s="32">
        <f t="shared" si="22"/>
        <v>-19329.809999999998</v>
      </c>
      <c r="I745" s="34">
        <v>36111</v>
      </c>
      <c r="L745">
        <v>23321.55</v>
      </c>
    </row>
    <row r="746" spans="1:12" ht="16.5" hidden="1" x14ac:dyDescent="0.25">
      <c r="A746" s="3" t="str">
        <f t="shared" si="14"/>
        <v>KL00152TH200</v>
      </c>
      <c r="B746" s="6" t="s">
        <v>798</v>
      </c>
      <c r="C746" s="6" t="s">
        <v>25</v>
      </c>
      <c r="D746" s="6" t="s">
        <v>26</v>
      </c>
      <c r="E746" s="5">
        <v>73000</v>
      </c>
      <c r="F746" s="5">
        <v>51703.350000000006</v>
      </c>
      <c r="H746" s="32">
        <f t="shared" si="22"/>
        <v>-21296.649999999994</v>
      </c>
      <c r="I746" s="34">
        <v>96000</v>
      </c>
      <c r="L746">
        <v>69759.45</v>
      </c>
    </row>
    <row r="747" spans="1:12" ht="16.5" hidden="1" x14ac:dyDescent="0.25">
      <c r="A747" s="3" t="str">
        <f t="shared" si="14"/>
        <v>KL00152THST250</v>
      </c>
      <c r="B747" s="6" t="s">
        <v>798</v>
      </c>
      <c r="C747" s="6" t="s">
        <v>595</v>
      </c>
      <c r="D747" s="6" t="s">
        <v>596</v>
      </c>
      <c r="E747" s="5">
        <v>36111</v>
      </c>
      <c r="F747" s="5">
        <v>33583.230000000003</v>
      </c>
      <c r="H747" s="32">
        <f t="shared" si="22"/>
        <v>-2527.7699999999968</v>
      </c>
      <c r="I747" s="34">
        <v>147000</v>
      </c>
      <c r="L747">
        <v>105505.09999999999</v>
      </c>
    </row>
    <row r="748" spans="1:12" ht="16.5" hidden="1" x14ac:dyDescent="0.25">
      <c r="A748" s="3" t="str">
        <f t="shared" si="14"/>
        <v>KL00154CC300</v>
      </c>
      <c r="B748" s="6" t="s">
        <v>799</v>
      </c>
      <c r="C748" s="6" t="s">
        <v>29</v>
      </c>
      <c r="D748" s="6" t="s">
        <v>30</v>
      </c>
      <c r="E748" s="5">
        <v>90741</v>
      </c>
      <c r="F748" s="5">
        <v>70537.5</v>
      </c>
      <c r="H748" s="32">
        <f t="shared" si="22"/>
        <v>-20203.5</v>
      </c>
      <c r="I748" s="34">
        <v>147000</v>
      </c>
      <c r="L748">
        <v>106025.7</v>
      </c>
    </row>
    <row r="749" spans="1:12" ht="16.5" hidden="1" x14ac:dyDescent="0.25">
      <c r="A749" s="3" t="str">
        <f t="shared" si="14"/>
        <v>KL00154CGM300</v>
      </c>
      <c r="B749" s="7" t="s">
        <v>799</v>
      </c>
      <c r="C749" s="7" t="s">
        <v>17</v>
      </c>
      <c r="D749" s="7" t="s">
        <v>18</v>
      </c>
      <c r="E749" s="4">
        <v>96000</v>
      </c>
      <c r="F749" s="4">
        <v>69759.45</v>
      </c>
      <c r="H749" s="32">
        <f t="shared" si="22"/>
        <v>-26240.550000000003</v>
      </c>
      <c r="I749" s="34">
        <v>58333</v>
      </c>
      <c r="L749">
        <v>43700</v>
      </c>
    </row>
    <row r="750" spans="1:12" ht="16.5" hidden="1" x14ac:dyDescent="0.25">
      <c r="A750" s="3" t="str">
        <f t="shared" si="14"/>
        <v>KL00154GM500</v>
      </c>
      <c r="B750" s="7" t="s">
        <v>799</v>
      </c>
      <c r="C750" s="7" t="s">
        <v>20</v>
      </c>
      <c r="D750" s="7" t="s">
        <v>21</v>
      </c>
      <c r="E750" s="4">
        <v>147000</v>
      </c>
      <c r="F750" s="4">
        <v>105505.09999999999</v>
      </c>
      <c r="H750" s="32">
        <f t="shared" si="22"/>
        <v>-41494.900000000009</v>
      </c>
      <c r="I750" s="34">
        <v>90741</v>
      </c>
      <c r="L750">
        <v>74250</v>
      </c>
    </row>
    <row r="751" spans="1:12" ht="16.5" hidden="1" x14ac:dyDescent="0.25">
      <c r="A751" s="3" t="str">
        <f t="shared" si="14"/>
        <v>KL00154GTLX250G</v>
      </c>
      <c r="B751" s="7" t="s">
        <v>799</v>
      </c>
      <c r="C751" s="7" t="s">
        <v>22</v>
      </c>
      <c r="D751" s="7" t="s">
        <v>23</v>
      </c>
      <c r="E751" s="4">
        <v>66000</v>
      </c>
      <c r="F751" s="4">
        <v>47673.85</v>
      </c>
      <c r="H751" s="32">
        <f t="shared" si="22"/>
        <v>-18326.150000000001</v>
      </c>
      <c r="I751" s="34">
        <v>96000</v>
      </c>
      <c r="L751">
        <v>73431</v>
      </c>
    </row>
    <row r="752" spans="1:12" ht="16.5" hidden="1" x14ac:dyDescent="0.25">
      <c r="A752" s="3" t="str">
        <f t="shared" si="14"/>
        <v>KL00154MNH250</v>
      </c>
      <c r="B752" s="7" t="s">
        <v>799</v>
      </c>
      <c r="C752" s="7" t="s">
        <v>41</v>
      </c>
      <c r="D752" s="7" t="s">
        <v>42</v>
      </c>
      <c r="E752" s="4">
        <v>58333</v>
      </c>
      <c r="F752" s="4">
        <v>43700</v>
      </c>
      <c r="H752" s="32">
        <f t="shared" si="22"/>
        <v>-14633</v>
      </c>
      <c r="I752" s="34">
        <v>70000</v>
      </c>
      <c r="L752">
        <v>70000</v>
      </c>
    </row>
    <row r="753" spans="1:12" ht="16.5" hidden="1" x14ac:dyDescent="0.25">
      <c r="A753" s="3" t="str">
        <f t="shared" si="14"/>
        <v>KL00154TH200</v>
      </c>
      <c r="B753" s="7" t="s">
        <v>799</v>
      </c>
      <c r="C753" s="7" t="s">
        <v>25</v>
      </c>
      <c r="D753" s="7" t="s">
        <v>26</v>
      </c>
      <c r="E753" s="4">
        <v>73000</v>
      </c>
      <c r="F753" s="4">
        <v>52815.25</v>
      </c>
      <c r="H753" s="32">
        <f t="shared" si="22"/>
        <v>-20184.75</v>
      </c>
      <c r="I753" s="34">
        <v>147000</v>
      </c>
      <c r="L753">
        <v>111058</v>
      </c>
    </row>
    <row r="754" spans="1:12" ht="16.5" hidden="1" x14ac:dyDescent="0.25">
      <c r="A754" s="3" t="str">
        <f t="shared" si="14"/>
        <v>KL00155CGM100</v>
      </c>
      <c r="B754" s="7" t="s">
        <v>800</v>
      </c>
      <c r="C754" s="7" t="s">
        <v>546</v>
      </c>
      <c r="D754" s="7" t="s">
        <v>547</v>
      </c>
      <c r="E754" s="4">
        <v>36111</v>
      </c>
      <c r="F754" s="4">
        <v>23321.55</v>
      </c>
      <c r="H754" s="32">
        <f t="shared" si="22"/>
        <v>-12789.45</v>
      </c>
      <c r="I754" s="34">
        <v>66000</v>
      </c>
      <c r="L754">
        <v>50183</v>
      </c>
    </row>
    <row r="755" spans="1:12" ht="16.5" hidden="1" x14ac:dyDescent="0.25">
      <c r="A755" s="3" t="str">
        <f t="shared" si="14"/>
        <v>KL00155CGM300</v>
      </c>
      <c r="B755" s="7" t="s">
        <v>800</v>
      </c>
      <c r="C755" s="7" t="s">
        <v>17</v>
      </c>
      <c r="D755" s="7" t="s">
        <v>18</v>
      </c>
      <c r="E755" s="4">
        <v>96000</v>
      </c>
      <c r="F755" s="4">
        <v>69759.45</v>
      </c>
      <c r="H755" s="32">
        <f t="shared" si="22"/>
        <v>-26240.550000000003</v>
      </c>
      <c r="I755" s="34">
        <v>58333</v>
      </c>
      <c r="L755">
        <v>46000</v>
      </c>
    </row>
    <row r="756" spans="1:12" ht="16.5" hidden="1" x14ac:dyDescent="0.25">
      <c r="A756" s="3" t="str">
        <f t="shared" si="14"/>
        <v>KL00155GM500</v>
      </c>
      <c r="B756" s="7" t="s">
        <v>800</v>
      </c>
      <c r="C756" s="7" t="s">
        <v>20</v>
      </c>
      <c r="D756" s="7" t="s">
        <v>21</v>
      </c>
      <c r="E756" s="4">
        <v>147000</v>
      </c>
      <c r="F756" s="4">
        <v>105505.09999999999</v>
      </c>
      <c r="H756" s="32">
        <f t="shared" si="22"/>
        <v>-41494.900000000009</v>
      </c>
      <c r="I756" s="34">
        <v>73000</v>
      </c>
      <c r="L756">
        <v>55595</v>
      </c>
    </row>
    <row r="757" spans="1:12" ht="16.5" hidden="1" x14ac:dyDescent="0.25">
      <c r="A757" s="3" t="str">
        <f t="shared" si="14"/>
        <v>KL00155GXD500</v>
      </c>
      <c r="B757" s="7" t="s">
        <v>800</v>
      </c>
      <c r="C757" s="7" t="s">
        <v>45</v>
      </c>
      <c r="D757" s="7" t="s">
        <v>46</v>
      </c>
      <c r="E757" s="4">
        <v>147000</v>
      </c>
      <c r="F757" s="4">
        <v>106025.7</v>
      </c>
      <c r="H757" s="32">
        <f t="shared" si="22"/>
        <v>-40974.300000000003</v>
      </c>
      <c r="I757" s="34">
        <v>96000</v>
      </c>
      <c r="L757">
        <v>69759.45</v>
      </c>
    </row>
    <row r="758" spans="1:12" ht="16.5" hidden="1" x14ac:dyDescent="0.25">
      <c r="A758" s="3" t="str">
        <f t="shared" si="14"/>
        <v>KL00155MNH250</v>
      </c>
      <c r="B758" s="7" t="s">
        <v>800</v>
      </c>
      <c r="C758" s="7" t="s">
        <v>41</v>
      </c>
      <c r="D758" s="7" t="s">
        <v>42</v>
      </c>
      <c r="E758" s="4">
        <v>58333</v>
      </c>
      <c r="F758" s="4">
        <v>43700</v>
      </c>
      <c r="H758" s="32">
        <f t="shared" si="22"/>
        <v>-14633</v>
      </c>
      <c r="I758" s="34">
        <v>147000</v>
      </c>
      <c r="L758">
        <v>113112.7</v>
      </c>
    </row>
    <row r="759" spans="1:12" ht="16.5" hidden="1" x14ac:dyDescent="0.25">
      <c r="A759" s="3" t="str">
        <f t="shared" si="14"/>
        <v>KL00159CC300</v>
      </c>
      <c r="B759" s="7" t="s">
        <v>801</v>
      </c>
      <c r="C759" s="7" t="s">
        <v>29</v>
      </c>
      <c r="D759" s="7" t="s">
        <v>30</v>
      </c>
      <c r="E759" s="4">
        <v>90741</v>
      </c>
      <c r="F759" s="4">
        <v>74250</v>
      </c>
      <c r="H759" s="32">
        <f t="shared" si="22"/>
        <v>-16491</v>
      </c>
      <c r="I759" s="34">
        <v>147000</v>
      </c>
      <c r="L759">
        <v>105505.09999999999</v>
      </c>
    </row>
    <row r="760" spans="1:12" ht="16.5" hidden="1" x14ac:dyDescent="0.25">
      <c r="A760" s="3" t="str">
        <f t="shared" si="14"/>
        <v>KL00159CGM300</v>
      </c>
      <c r="B760" s="7" t="s">
        <v>801</v>
      </c>
      <c r="C760" s="7" t="s">
        <v>17</v>
      </c>
      <c r="D760" s="7" t="s">
        <v>18</v>
      </c>
      <c r="E760" s="4">
        <v>96000</v>
      </c>
      <c r="F760" s="4">
        <v>73431</v>
      </c>
      <c r="H760" s="32">
        <f t="shared" si="22"/>
        <v>-22569</v>
      </c>
      <c r="I760" s="34">
        <v>147000</v>
      </c>
      <c r="L760">
        <v>106025.7</v>
      </c>
    </row>
    <row r="761" spans="1:12" ht="16.5" hidden="1" x14ac:dyDescent="0.25">
      <c r="A761" s="3" t="str">
        <f t="shared" si="14"/>
        <v>KL00159GHK300</v>
      </c>
      <c r="B761" s="7" t="s">
        <v>801</v>
      </c>
      <c r="C761" s="7" t="s">
        <v>548</v>
      </c>
      <c r="D761" s="7" t="s">
        <v>549</v>
      </c>
      <c r="E761" s="4">
        <v>70000</v>
      </c>
      <c r="F761" s="4">
        <v>70000</v>
      </c>
      <c r="H761" s="32">
        <f t="shared" si="22"/>
        <v>0</v>
      </c>
      <c r="I761" s="34">
        <v>96000</v>
      </c>
      <c r="L761">
        <v>73431</v>
      </c>
    </row>
    <row r="762" spans="1:12" ht="16.5" hidden="1" x14ac:dyDescent="0.25">
      <c r="A762" s="3" t="str">
        <f t="shared" si="14"/>
        <v>KL00159GM500</v>
      </c>
      <c r="B762" s="7" t="s">
        <v>801</v>
      </c>
      <c r="C762" s="7" t="s">
        <v>20</v>
      </c>
      <c r="D762" s="7" t="s">
        <v>21</v>
      </c>
      <c r="E762" s="4">
        <v>147000</v>
      </c>
      <c r="F762" s="4">
        <v>111058</v>
      </c>
      <c r="H762" s="32">
        <f t="shared" si="22"/>
        <v>-35942</v>
      </c>
      <c r="I762" s="34">
        <v>59400</v>
      </c>
      <c r="L762">
        <v>49500</v>
      </c>
    </row>
    <row r="763" spans="1:12" ht="16.5" hidden="1" x14ac:dyDescent="0.25">
      <c r="A763" s="3" t="str">
        <f t="shared" si="14"/>
        <v>KL00159GTLX250G</v>
      </c>
      <c r="B763" s="7" t="s">
        <v>801</v>
      </c>
      <c r="C763" s="7" t="s">
        <v>22</v>
      </c>
      <c r="D763" s="7" t="s">
        <v>23</v>
      </c>
      <c r="E763" s="4">
        <v>66000</v>
      </c>
      <c r="F763" s="4">
        <v>50182</v>
      </c>
      <c r="H763" s="32">
        <f t="shared" si="22"/>
        <v>-15818</v>
      </c>
      <c r="I763" s="34">
        <v>147000</v>
      </c>
      <c r="L763">
        <v>111058</v>
      </c>
    </row>
    <row r="764" spans="1:12" ht="16.5" hidden="1" x14ac:dyDescent="0.25">
      <c r="A764" s="3" t="str">
        <f t="shared" si="14"/>
        <v>KL00159MNH250</v>
      </c>
      <c r="B764" s="7" t="s">
        <v>801</v>
      </c>
      <c r="C764" s="7" t="s">
        <v>41</v>
      </c>
      <c r="D764" s="7" t="s">
        <v>42</v>
      </c>
      <c r="E764" s="4">
        <v>58333</v>
      </c>
      <c r="F764" s="4">
        <v>46000</v>
      </c>
      <c r="H764" s="32">
        <f t="shared" si="22"/>
        <v>-12333</v>
      </c>
      <c r="I764" s="34">
        <v>66000</v>
      </c>
      <c r="L764">
        <v>50183</v>
      </c>
    </row>
    <row r="765" spans="1:12" ht="16.5" hidden="1" x14ac:dyDescent="0.25">
      <c r="A765" s="3" t="str">
        <f t="shared" si="14"/>
        <v>KL00159TH200</v>
      </c>
      <c r="B765" s="7" t="s">
        <v>801</v>
      </c>
      <c r="C765" s="7" t="s">
        <v>25</v>
      </c>
      <c r="D765" s="7" t="s">
        <v>26</v>
      </c>
      <c r="E765" s="4">
        <v>73000</v>
      </c>
      <c r="F765" s="4">
        <v>55595</v>
      </c>
      <c r="H765" s="32">
        <f t="shared" si="22"/>
        <v>-17405</v>
      </c>
      <c r="I765" s="34">
        <v>96000</v>
      </c>
      <c r="L765">
        <v>96000</v>
      </c>
    </row>
    <row r="766" spans="1:12" ht="16.5" hidden="1" x14ac:dyDescent="0.25">
      <c r="A766" s="3" t="str">
        <f t="shared" si="14"/>
        <v>KL00161CGM300</v>
      </c>
      <c r="B766" s="7" t="s">
        <v>802</v>
      </c>
      <c r="C766" s="7" t="s">
        <v>17</v>
      </c>
      <c r="D766" s="7" t="s">
        <v>18</v>
      </c>
      <c r="E766" s="4">
        <v>96000</v>
      </c>
      <c r="F766" s="4">
        <v>69759.45</v>
      </c>
      <c r="H766" s="32">
        <f t="shared" si="22"/>
        <v>-26240.550000000003</v>
      </c>
      <c r="I766" s="34">
        <v>90741</v>
      </c>
      <c r="L766">
        <v>70537.5</v>
      </c>
    </row>
    <row r="767" spans="1:12" ht="16.5" hidden="1" x14ac:dyDescent="0.25">
      <c r="A767" s="3" t="str">
        <f t="shared" si="14"/>
        <v>KL00161CGM500</v>
      </c>
      <c r="B767" s="7" t="s">
        <v>802</v>
      </c>
      <c r="C767" s="7" t="s">
        <v>537</v>
      </c>
      <c r="D767" s="7" t="s">
        <v>538</v>
      </c>
      <c r="E767" s="4">
        <v>147000</v>
      </c>
      <c r="F767" s="4">
        <v>113112.7</v>
      </c>
      <c r="H767" s="32">
        <f t="shared" si="22"/>
        <v>-33887.300000000003</v>
      </c>
      <c r="I767" s="34">
        <v>96000</v>
      </c>
      <c r="L767">
        <v>69759.45</v>
      </c>
    </row>
    <row r="768" spans="1:12" ht="16.5" hidden="1" x14ac:dyDescent="0.25">
      <c r="A768" s="3" t="str">
        <f t="shared" si="14"/>
        <v>KL00161GM500</v>
      </c>
      <c r="B768" s="7" t="s">
        <v>802</v>
      </c>
      <c r="C768" s="7" t="s">
        <v>20</v>
      </c>
      <c r="D768" s="7" t="s">
        <v>21</v>
      </c>
      <c r="E768" s="4">
        <v>147000</v>
      </c>
      <c r="F768" s="4">
        <v>105505.09999999999</v>
      </c>
      <c r="H768" s="32">
        <f t="shared" si="22"/>
        <v>-41494.900000000009</v>
      </c>
      <c r="I768" s="34">
        <v>147000</v>
      </c>
      <c r="L768">
        <v>105505.09999999999</v>
      </c>
    </row>
    <row r="769" spans="1:12" ht="16.5" hidden="1" x14ac:dyDescent="0.25">
      <c r="A769" s="3" t="str">
        <f t="shared" si="14"/>
        <v>KL00161GXD500</v>
      </c>
      <c r="B769" s="7" t="s">
        <v>802</v>
      </c>
      <c r="C769" s="7" t="s">
        <v>45</v>
      </c>
      <c r="D769" s="7" t="s">
        <v>46</v>
      </c>
      <c r="E769" s="4">
        <v>147000</v>
      </c>
      <c r="F769" s="4">
        <v>106025.7</v>
      </c>
      <c r="H769" s="32">
        <f t="shared" si="22"/>
        <v>-40974.300000000003</v>
      </c>
      <c r="I769" s="34">
        <v>58333</v>
      </c>
      <c r="L769">
        <v>43700</v>
      </c>
    </row>
    <row r="770" spans="1:12" ht="16.5" hidden="1" x14ac:dyDescent="0.25">
      <c r="A770" s="3" t="str">
        <f t="shared" si="14"/>
        <v>KL00162CGM300</v>
      </c>
      <c r="B770" s="7" t="s">
        <v>803</v>
      </c>
      <c r="C770" s="7" t="s">
        <v>17</v>
      </c>
      <c r="D770" s="7" t="s">
        <v>18</v>
      </c>
      <c r="E770" s="4">
        <v>96000</v>
      </c>
      <c r="F770" s="4">
        <v>73431</v>
      </c>
      <c r="H770" s="32"/>
      <c r="I770" s="34"/>
    </row>
    <row r="771" spans="1:12" ht="16.5" hidden="1" x14ac:dyDescent="0.25">
      <c r="A771" s="3" t="str">
        <f t="shared" si="14"/>
        <v>KL00162GL250</v>
      </c>
      <c r="B771" s="7" t="s">
        <v>803</v>
      </c>
      <c r="C771" s="7" t="s">
        <v>37</v>
      </c>
      <c r="D771" s="7" t="s">
        <v>38</v>
      </c>
      <c r="E771" s="4">
        <v>59400</v>
      </c>
      <c r="F771" s="4">
        <v>49500</v>
      </c>
      <c r="H771" s="32"/>
      <c r="I771" s="34"/>
    </row>
    <row r="772" spans="1:12" ht="16.5" hidden="1" x14ac:dyDescent="0.25">
      <c r="A772" s="3" t="str">
        <f t="shared" si="14"/>
        <v>KL00162GM500</v>
      </c>
      <c r="B772" s="7" t="s">
        <v>803</v>
      </c>
      <c r="C772" s="7" t="s">
        <v>20</v>
      </c>
      <c r="D772" s="7" t="s">
        <v>21</v>
      </c>
      <c r="E772" s="4">
        <v>147000</v>
      </c>
      <c r="F772" s="4">
        <v>111058</v>
      </c>
      <c r="H772" s="32"/>
      <c r="I772" s="34"/>
    </row>
    <row r="773" spans="1:12" ht="16.5" hidden="1" x14ac:dyDescent="0.25">
      <c r="A773" s="3" t="str">
        <f t="shared" si="14"/>
        <v>KL00162GTLX250G</v>
      </c>
      <c r="B773" s="7" t="s">
        <v>803</v>
      </c>
      <c r="C773" s="7" t="s">
        <v>22</v>
      </c>
      <c r="D773" s="7" t="s">
        <v>23</v>
      </c>
      <c r="E773" s="4">
        <v>66000</v>
      </c>
      <c r="F773" s="4">
        <v>50183</v>
      </c>
      <c r="H773" s="32"/>
      <c r="I773" s="34"/>
    </row>
    <row r="774" spans="1:12" ht="16.5" hidden="1" x14ac:dyDescent="0.25">
      <c r="A774" s="3" t="str">
        <f t="shared" si="14"/>
        <v>KL00163CGM300</v>
      </c>
      <c r="B774" s="7" t="s">
        <v>804</v>
      </c>
      <c r="C774" s="7" t="s">
        <v>17</v>
      </c>
      <c r="D774" s="7" t="s">
        <v>18</v>
      </c>
      <c r="E774" s="4">
        <v>96000</v>
      </c>
      <c r="F774" s="4">
        <v>96000</v>
      </c>
      <c r="H774" s="32"/>
      <c r="I774" s="34"/>
    </row>
    <row r="775" spans="1:12" ht="16.5" hidden="1" x14ac:dyDescent="0.25">
      <c r="A775" s="3" t="str">
        <f t="shared" si="14"/>
        <v>KL00164CC300</v>
      </c>
      <c r="B775" s="7" t="s">
        <v>805</v>
      </c>
      <c r="C775" s="7" t="s">
        <v>29</v>
      </c>
      <c r="D775" s="7" t="s">
        <v>30</v>
      </c>
      <c r="E775" s="4">
        <v>90741</v>
      </c>
      <c r="F775" s="4">
        <v>70537.5</v>
      </c>
      <c r="H775" s="32"/>
      <c r="I775" s="34"/>
    </row>
    <row r="776" spans="1:12" ht="16.5" hidden="1" x14ac:dyDescent="0.25">
      <c r="A776" s="3" t="str">
        <f t="shared" si="14"/>
        <v>KL00164CGM300</v>
      </c>
      <c r="B776" s="7" t="s">
        <v>805</v>
      </c>
      <c r="C776" s="7" t="s">
        <v>17</v>
      </c>
      <c r="D776" s="7" t="s">
        <v>18</v>
      </c>
      <c r="E776" s="4">
        <v>96000</v>
      </c>
      <c r="F776" s="4">
        <v>69759.45</v>
      </c>
      <c r="H776" s="32"/>
      <c r="I776" s="34"/>
    </row>
    <row r="777" spans="1:12" ht="16.5" hidden="1" x14ac:dyDescent="0.25">
      <c r="A777" s="3" t="str">
        <f t="shared" si="14"/>
        <v>KL00164GM500</v>
      </c>
      <c r="B777" s="7" t="s">
        <v>805</v>
      </c>
      <c r="C777" s="7" t="s">
        <v>20</v>
      </c>
      <c r="D777" s="7" t="s">
        <v>21</v>
      </c>
      <c r="E777" s="4">
        <v>147000</v>
      </c>
      <c r="F777" s="4">
        <v>105505.09999999999</v>
      </c>
      <c r="H777" s="32"/>
      <c r="I777" s="34"/>
    </row>
    <row r="778" spans="1:12" ht="16.5" hidden="1" x14ac:dyDescent="0.25">
      <c r="A778" s="3" t="str">
        <f t="shared" si="14"/>
        <v>KL00164MNH250</v>
      </c>
      <c r="B778" s="7" t="s">
        <v>805</v>
      </c>
      <c r="C778" s="7" t="s">
        <v>41</v>
      </c>
      <c r="D778" s="7" t="s">
        <v>42</v>
      </c>
      <c r="E778" s="4">
        <v>58333</v>
      </c>
      <c r="F778" s="4">
        <v>43700</v>
      </c>
      <c r="H778" s="32"/>
      <c r="I778" s="34"/>
    </row>
    <row r="779" spans="1:12" ht="16.5" hidden="1" x14ac:dyDescent="0.25">
      <c r="A779" s="3" t="str">
        <f t="shared" si="14"/>
        <v>KL00167GM500</v>
      </c>
      <c r="B779" s="7" t="s">
        <v>4292</v>
      </c>
      <c r="C779" s="7" t="s">
        <v>20</v>
      </c>
      <c r="D779" s="7" t="s">
        <v>21</v>
      </c>
      <c r="E779" s="4">
        <v>111058</v>
      </c>
      <c r="F779" s="4">
        <v>111058</v>
      </c>
      <c r="H779" s="32"/>
      <c r="I779" s="34"/>
    </row>
    <row r="780" spans="1:12" ht="16.5" hidden="1" x14ac:dyDescent="0.25">
      <c r="A780" s="3" t="str">
        <f t="shared" ref="A780:A852" si="23">B780&amp;C780</f>
        <v>KL00167CGM300</v>
      </c>
      <c r="B780" s="7" t="s">
        <v>4292</v>
      </c>
      <c r="C780" s="7" t="s">
        <v>17</v>
      </c>
      <c r="D780" s="7" t="s">
        <v>18</v>
      </c>
      <c r="E780" s="4">
        <v>73431</v>
      </c>
      <c r="F780" s="4">
        <v>73431</v>
      </c>
      <c r="H780" s="32">
        <f t="shared" ref="H780:H793" si="24">F780-E780</f>
        <v>0</v>
      </c>
      <c r="I780" s="34">
        <v>90741</v>
      </c>
      <c r="L780">
        <v>70537.5</v>
      </c>
    </row>
    <row r="781" spans="1:12" ht="16.5" hidden="1" x14ac:dyDescent="0.25">
      <c r="A781" s="3" t="str">
        <f t="shared" si="23"/>
        <v>KL00167CGM100</v>
      </c>
      <c r="B781" s="7" t="s">
        <v>4292</v>
      </c>
      <c r="C781" s="7" t="s">
        <v>546</v>
      </c>
      <c r="D781" s="7" t="s">
        <v>547</v>
      </c>
      <c r="E781" s="4">
        <v>24549</v>
      </c>
      <c r="F781" s="4">
        <v>24549</v>
      </c>
      <c r="H781" s="32">
        <f t="shared" si="24"/>
        <v>0</v>
      </c>
      <c r="I781" s="34">
        <v>36111</v>
      </c>
      <c r="L781">
        <v>23321.55</v>
      </c>
    </row>
    <row r="782" spans="1:12" ht="16.5" hidden="1" x14ac:dyDescent="0.25">
      <c r="A782" s="3" t="str">
        <f t="shared" si="23"/>
        <v>KL00167TH200</v>
      </c>
      <c r="B782" s="7" t="s">
        <v>4292</v>
      </c>
      <c r="C782" s="7" t="s">
        <v>25</v>
      </c>
      <c r="D782" s="7" t="s">
        <v>26</v>
      </c>
      <c r="E782" s="4">
        <v>55595</v>
      </c>
      <c r="F782" s="4">
        <v>55595</v>
      </c>
      <c r="H782" s="32">
        <f t="shared" si="24"/>
        <v>0</v>
      </c>
      <c r="I782" s="34">
        <v>96000</v>
      </c>
      <c r="L782">
        <v>69759.45</v>
      </c>
    </row>
    <row r="783" spans="1:12" ht="16.5" hidden="1" x14ac:dyDescent="0.25">
      <c r="A783" s="3" t="str">
        <f t="shared" si="23"/>
        <v>KL00167GHK300</v>
      </c>
      <c r="B783" s="7" t="s">
        <v>4292</v>
      </c>
      <c r="C783" s="7" t="s">
        <v>548</v>
      </c>
      <c r="D783" s="7" t="s">
        <v>549</v>
      </c>
      <c r="E783" s="4">
        <v>70000</v>
      </c>
      <c r="F783" s="4">
        <v>70000</v>
      </c>
      <c r="H783" s="32">
        <f t="shared" si="24"/>
        <v>0</v>
      </c>
      <c r="I783" s="34">
        <v>66500</v>
      </c>
      <c r="L783">
        <v>47880</v>
      </c>
    </row>
    <row r="784" spans="1:12" ht="16.5" hidden="1" x14ac:dyDescent="0.25">
      <c r="A784" s="3" t="str">
        <f t="shared" si="23"/>
        <v>KL00167GTLX250G</v>
      </c>
      <c r="B784" s="7" t="s">
        <v>4292</v>
      </c>
      <c r="C784" s="7" t="s">
        <v>22</v>
      </c>
      <c r="D784" s="7" t="s">
        <v>23</v>
      </c>
      <c r="E784" s="4">
        <v>50182</v>
      </c>
      <c r="F784" s="4">
        <v>50182</v>
      </c>
      <c r="H784" s="32">
        <f t="shared" si="24"/>
        <v>0</v>
      </c>
      <c r="I784" s="34">
        <v>66000</v>
      </c>
      <c r="L784">
        <v>47673.85</v>
      </c>
    </row>
    <row r="785" spans="1:12" ht="16.5" hidden="1" x14ac:dyDescent="0.25">
      <c r="A785" s="3" t="str">
        <f t="shared" si="23"/>
        <v>KL00167MNH250</v>
      </c>
      <c r="B785" s="7" t="s">
        <v>4292</v>
      </c>
      <c r="C785" s="7" t="s">
        <v>41</v>
      </c>
      <c r="D785" s="7" t="s">
        <v>42</v>
      </c>
      <c r="E785" s="4">
        <v>46000</v>
      </c>
      <c r="F785" s="4">
        <v>46000</v>
      </c>
      <c r="H785" s="32">
        <f t="shared" si="24"/>
        <v>0</v>
      </c>
      <c r="I785" s="34">
        <v>96000</v>
      </c>
      <c r="L785">
        <v>69759.45</v>
      </c>
    </row>
    <row r="786" spans="1:12" ht="16.5" hidden="1" x14ac:dyDescent="0.25">
      <c r="A786" s="3" t="str">
        <f t="shared" si="23"/>
        <v>KL00167GSG250</v>
      </c>
      <c r="B786" s="7" t="s">
        <v>4292</v>
      </c>
      <c r="C786" s="7" t="s">
        <v>39</v>
      </c>
      <c r="D786" s="7" t="s">
        <v>40</v>
      </c>
      <c r="E786" s="4">
        <v>50400</v>
      </c>
      <c r="F786" s="4">
        <v>50400</v>
      </c>
      <c r="H786" s="32">
        <f t="shared" si="24"/>
        <v>0</v>
      </c>
      <c r="I786" s="34">
        <v>147000</v>
      </c>
      <c r="L786">
        <v>105505.09999999999</v>
      </c>
    </row>
    <row r="787" spans="1:12" ht="16.5" hidden="1" x14ac:dyDescent="0.25">
      <c r="A787" s="3" t="str">
        <f t="shared" si="23"/>
        <v>KL00167GL250</v>
      </c>
      <c r="B787" s="7" t="s">
        <v>4292</v>
      </c>
      <c r="C787" s="7" t="s">
        <v>37</v>
      </c>
      <c r="D787" s="7" t="s">
        <v>7191</v>
      </c>
      <c r="E787" s="4">
        <v>49500</v>
      </c>
      <c r="F787" s="4">
        <v>49500</v>
      </c>
      <c r="H787" s="32">
        <f t="shared" si="24"/>
        <v>0</v>
      </c>
      <c r="I787" s="34">
        <v>66000</v>
      </c>
      <c r="L787">
        <v>47673.85</v>
      </c>
    </row>
    <row r="788" spans="1:12" ht="16.5" hidden="1" x14ac:dyDescent="0.25">
      <c r="A788" s="3" t="str">
        <f t="shared" si="23"/>
        <v>KL00169CC300</v>
      </c>
      <c r="B788" s="7" t="s">
        <v>806</v>
      </c>
      <c r="C788" s="7" t="s">
        <v>29</v>
      </c>
      <c r="D788" s="7" t="s">
        <v>30</v>
      </c>
      <c r="E788" s="4">
        <v>90741</v>
      </c>
      <c r="F788" s="4">
        <v>70537.5</v>
      </c>
      <c r="H788" s="32">
        <f t="shared" si="24"/>
        <v>-20203.5</v>
      </c>
      <c r="I788" s="34">
        <v>73000</v>
      </c>
      <c r="L788">
        <v>52815.25</v>
      </c>
    </row>
    <row r="789" spans="1:12" ht="16.5" hidden="1" x14ac:dyDescent="0.25">
      <c r="A789" s="3" t="str">
        <f t="shared" si="23"/>
        <v>KL00169CGM100</v>
      </c>
      <c r="B789" s="7" t="s">
        <v>806</v>
      </c>
      <c r="C789" s="7" t="s">
        <v>546</v>
      </c>
      <c r="D789" s="7" t="s">
        <v>547</v>
      </c>
      <c r="E789" s="4">
        <v>36111</v>
      </c>
      <c r="F789" s="4">
        <v>23321.55</v>
      </c>
      <c r="H789" s="32">
        <f t="shared" si="24"/>
        <v>-12789.45</v>
      </c>
      <c r="I789" s="34">
        <v>96000</v>
      </c>
      <c r="L789">
        <v>73431</v>
      </c>
    </row>
    <row r="790" spans="1:12" ht="16.5" hidden="1" x14ac:dyDescent="0.25">
      <c r="A790" s="3" t="str">
        <f t="shared" si="23"/>
        <v>KL00169CGM300</v>
      </c>
      <c r="B790" s="7" t="s">
        <v>806</v>
      </c>
      <c r="C790" s="7" t="s">
        <v>17</v>
      </c>
      <c r="D790" s="7" t="s">
        <v>18</v>
      </c>
      <c r="E790" s="4">
        <v>96000</v>
      </c>
      <c r="F790" s="4">
        <v>69759.45</v>
      </c>
      <c r="H790" s="32">
        <f t="shared" si="24"/>
        <v>-26240.550000000003</v>
      </c>
      <c r="I790" s="34">
        <v>70000</v>
      </c>
      <c r="L790">
        <v>70000</v>
      </c>
    </row>
    <row r="791" spans="1:12" ht="16.5" hidden="1" x14ac:dyDescent="0.25">
      <c r="A791" s="3" t="str">
        <f t="shared" si="23"/>
        <v>KL00169GSG250</v>
      </c>
      <c r="B791" s="7" t="s">
        <v>806</v>
      </c>
      <c r="C791" s="7" t="s">
        <v>39</v>
      </c>
      <c r="D791" s="7" t="s">
        <v>40</v>
      </c>
      <c r="E791" s="4">
        <v>66500</v>
      </c>
      <c r="F791" s="4">
        <v>47880</v>
      </c>
      <c r="H791" s="32">
        <f t="shared" si="24"/>
        <v>-18620</v>
      </c>
      <c r="I791" s="34">
        <v>147000</v>
      </c>
      <c r="L791">
        <v>111058</v>
      </c>
    </row>
    <row r="792" spans="1:12" ht="16.5" hidden="1" x14ac:dyDescent="0.25">
      <c r="A792" s="3" t="str">
        <f t="shared" si="23"/>
        <v>KL00169GTLX250G</v>
      </c>
      <c r="B792" s="7" t="s">
        <v>806</v>
      </c>
      <c r="C792" s="7" t="s">
        <v>22</v>
      </c>
      <c r="D792" s="7" t="s">
        <v>23</v>
      </c>
      <c r="E792" s="4">
        <v>66000</v>
      </c>
      <c r="F792" s="4">
        <v>47673.85</v>
      </c>
      <c r="H792" s="32">
        <f t="shared" si="24"/>
        <v>-18326.150000000001</v>
      </c>
      <c r="I792" s="34">
        <v>73000</v>
      </c>
      <c r="L792">
        <v>55595</v>
      </c>
    </row>
    <row r="793" spans="1:12" ht="16.5" hidden="1" x14ac:dyDescent="0.25">
      <c r="A793" s="3" t="str">
        <f t="shared" si="23"/>
        <v>KL00172CGM300</v>
      </c>
      <c r="B793" s="7" t="s">
        <v>807</v>
      </c>
      <c r="C793" s="7" t="s">
        <v>17</v>
      </c>
      <c r="D793" s="7" t="s">
        <v>18</v>
      </c>
      <c r="E793" s="4">
        <v>96000</v>
      </c>
      <c r="F793" s="4">
        <v>69759.45</v>
      </c>
      <c r="H793" s="32">
        <f t="shared" si="24"/>
        <v>-26240.550000000003</v>
      </c>
      <c r="I793" s="34">
        <v>96000</v>
      </c>
      <c r="L793">
        <v>69759.45</v>
      </c>
    </row>
    <row r="794" spans="1:12" ht="16.5" hidden="1" x14ac:dyDescent="0.25">
      <c r="A794" s="3" t="str">
        <f t="shared" si="23"/>
        <v>KL00172GM500</v>
      </c>
      <c r="B794" s="7" t="s">
        <v>807</v>
      </c>
      <c r="C794" s="7" t="s">
        <v>20</v>
      </c>
      <c r="D794" s="7" t="s">
        <v>21</v>
      </c>
      <c r="E794" s="4">
        <v>147000</v>
      </c>
      <c r="F794" s="4">
        <v>105505.09999999999</v>
      </c>
      <c r="H794" s="32">
        <f t="shared" ref="H794:H860" si="25">F794-E794</f>
        <v>-41494.900000000009</v>
      </c>
      <c r="I794" s="34">
        <v>147000</v>
      </c>
      <c r="L794">
        <v>105505.09999999999</v>
      </c>
    </row>
    <row r="795" spans="1:12" ht="16.5" hidden="1" x14ac:dyDescent="0.25">
      <c r="A795" s="3" t="str">
        <f t="shared" si="23"/>
        <v>KL00172GTLX250G</v>
      </c>
      <c r="B795" s="7" t="s">
        <v>807</v>
      </c>
      <c r="C795" s="7" t="s">
        <v>22</v>
      </c>
      <c r="D795" s="7" t="s">
        <v>23</v>
      </c>
      <c r="E795" s="4">
        <v>66000</v>
      </c>
      <c r="F795" s="4">
        <v>47673.85</v>
      </c>
      <c r="H795" s="32">
        <f t="shared" si="25"/>
        <v>-18326.150000000001</v>
      </c>
      <c r="I795" s="34">
        <v>147000</v>
      </c>
      <c r="L795">
        <v>106025.7</v>
      </c>
    </row>
    <row r="796" spans="1:12" ht="16.5" hidden="1" x14ac:dyDescent="0.25">
      <c r="A796" s="3" t="str">
        <f t="shared" si="23"/>
        <v>KL00172TH200</v>
      </c>
      <c r="B796" s="7" t="s">
        <v>807</v>
      </c>
      <c r="C796" s="7" t="s">
        <v>25</v>
      </c>
      <c r="D796" s="7" t="s">
        <v>26</v>
      </c>
      <c r="E796" s="4">
        <v>73000</v>
      </c>
      <c r="F796" s="4">
        <v>52815.25</v>
      </c>
      <c r="H796" s="32">
        <f t="shared" si="25"/>
        <v>-20184.75</v>
      </c>
      <c r="I796" s="34">
        <v>96000</v>
      </c>
      <c r="L796">
        <v>67556.52</v>
      </c>
    </row>
    <row r="797" spans="1:12" ht="16.5" hidden="1" x14ac:dyDescent="0.25">
      <c r="A797" s="3" t="str">
        <f t="shared" si="23"/>
        <v>KL00173CGM300</v>
      </c>
      <c r="B797" s="7" t="s">
        <v>808</v>
      </c>
      <c r="C797" s="7" t="s">
        <v>17</v>
      </c>
      <c r="D797" s="7" t="s">
        <v>18</v>
      </c>
      <c r="E797" s="4">
        <v>96000</v>
      </c>
      <c r="F797" s="4">
        <v>73431</v>
      </c>
      <c r="H797" s="32">
        <f t="shared" si="25"/>
        <v>-22569</v>
      </c>
      <c r="I797" s="34">
        <v>147000</v>
      </c>
      <c r="L797">
        <v>102173.36</v>
      </c>
    </row>
    <row r="798" spans="1:12" ht="16.5" hidden="1" x14ac:dyDescent="0.25">
      <c r="A798" s="3" t="str">
        <f t="shared" si="23"/>
        <v>KL00173GHK300</v>
      </c>
      <c r="B798" s="7" t="s">
        <v>808</v>
      </c>
      <c r="C798" s="7" t="s">
        <v>548</v>
      </c>
      <c r="D798" s="7" t="s">
        <v>549</v>
      </c>
      <c r="E798" s="4">
        <v>70000</v>
      </c>
      <c r="F798" s="4">
        <v>70000</v>
      </c>
      <c r="H798" s="32">
        <f t="shared" si="25"/>
        <v>0</v>
      </c>
      <c r="I798" s="34">
        <v>66000</v>
      </c>
      <c r="L798">
        <v>46168.36</v>
      </c>
    </row>
    <row r="799" spans="1:12" ht="16.5" hidden="1" x14ac:dyDescent="0.25">
      <c r="A799" s="3" t="str">
        <f t="shared" si="23"/>
        <v>KL00173GM500</v>
      </c>
      <c r="B799" s="7" t="s">
        <v>808</v>
      </c>
      <c r="C799" s="7" t="s">
        <v>20</v>
      </c>
      <c r="D799" s="7" t="s">
        <v>21</v>
      </c>
      <c r="E799" s="4">
        <v>147000</v>
      </c>
      <c r="F799" s="4">
        <v>111058</v>
      </c>
      <c r="H799" s="32">
        <f t="shared" si="25"/>
        <v>-35942</v>
      </c>
      <c r="I799" s="34">
        <v>73000</v>
      </c>
      <c r="L799">
        <v>51147.4</v>
      </c>
    </row>
    <row r="800" spans="1:12" ht="16.5" hidden="1" x14ac:dyDescent="0.25">
      <c r="A800" s="3" t="str">
        <f t="shared" si="23"/>
        <v>KL00173TH200</v>
      </c>
      <c r="B800" s="7" t="s">
        <v>808</v>
      </c>
      <c r="C800" s="7" t="s">
        <v>25</v>
      </c>
      <c r="D800" s="7" t="s">
        <v>26</v>
      </c>
      <c r="E800" s="4">
        <v>73000</v>
      </c>
      <c r="F800" s="4">
        <v>55595</v>
      </c>
      <c r="H800" s="32">
        <f t="shared" si="25"/>
        <v>-17405</v>
      </c>
      <c r="I800" s="34">
        <v>96000</v>
      </c>
      <c r="L800">
        <v>69759.45</v>
      </c>
    </row>
    <row r="801" spans="1:12" ht="16.5" hidden="1" x14ac:dyDescent="0.25">
      <c r="A801" s="3" t="str">
        <f t="shared" si="23"/>
        <v>KL00174CGM300</v>
      </c>
      <c r="B801" s="7" t="s">
        <v>809</v>
      </c>
      <c r="C801" s="7" t="s">
        <v>17</v>
      </c>
      <c r="D801" s="7" t="s">
        <v>18</v>
      </c>
      <c r="E801" s="4">
        <v>96000</v>
      </c>
      <c r="F801" s="4">
        <v>69759.45</v>
      </c>
      <c r="H801" s="32">
        <f t="shared" si="25"/>
        <v>-26240.550000000003</v>
      </c>
      <c r="I801" s="34">
        <v>22500</v>
      </c>
      <c r="L801">
        <v>21375</v>
      </c>
    </row>
    <row r="802" spans="1:12" ht="16.5" hidden="1" x14ac:dyDescent="0.25">
      <c r="A802" s="3" t="str">
        <f t="shared" si="23"/>
        <v>KL00174GM500</v>
      </c>
      <c r="B802" s="7" t="s">
        <v>809</v>
      </c>
      <c r="C802" s="7" t="s">
        <v>20</v>
      </c>
      <c r="D802" s="7" t="s">
        <v>21</v>
      </c>
      <c r="E802" s="4">
        <v>147000</v>
      </c>
      <c r="F802" s="4">
        <v>105505.09999999999</v>
      </c>
      <c r="H802" s="32">
        <f t="shared" si="25"/>
        <v>-41494.900000000009</v>
      </c>
      <c r="I802" s="34">
        <v>86111</v>
      </c>
      <c r="L802">
        <v>67402.5</v>
      </c>
    </row>
    <row r="803" spans="1:12" ht="16.5" hidden="1" x14ac:dyDescent="0.25">
      <c r="A803" s="3" t="str">
        <f t="shared" si="23"/>
        <v>KL00174GXD500</v>
      </c>
      <c r="B803" s="7" t="s">
        <v>809</v>
      </c>
      <c r="C803" s="7" t="s">
        <v>45</v>
      </c>
      <c r="D803" s="7" t="s">
        <v>46</v>
      </c>
      <c r="E803" s="4">
        <v>147000</v>
      </c>
      <c r="F803" s="4">
        <v>106025.7</v>
      </c>
      <c r="H803" s="32">
        <f t="shared" si="25"/>
        <v>-40974.300000000003</v>
      </c>
      <c r="I803" s="34">
        <v>59400</v>
      </c>
      <c r="L803">
        <v>47025</v>
      </c>
    </row>
    <row r="804" spans="1:12" ht="16.5" hidden="1" x14ac:dyDescent="0.25">
      <c r="A804" s="3" t="str">
        <f t="shared" si="23"/>
        <v>KL00175CGM300</v>
      </c>
      <c r="B804" s="7" t="s">
        <v>810</v>
      </c>
      <c r="C804" s="7" t="s">
        <v>17</v>
      </c>
      <c r="D804" s="7" t="s">
        <v>18</v>
      </c>
      <c r="E804" s="4">
        <v>96000</v>
      </c>
      <c r="F804" s="4">
        <v>67556.52</v>
      </c>
      <c r="H804" s="32">
        <f t="shared" si="25"/>
        <v>-28443.479999999996</v>
      </c>
      <c r="I804" s="34">
        <v>147000</v>
      </c>
      <c r="L804">
        <v>105505.09999999999</v>
      </c>
    </row>
    <row r="805" spans="1:12" ht="16.5" hidden="1" x14ac:dyDescent="0.25">
      <c r="A805" s="3" t="str">
        <f t="shared" si="23"/>
        <v>KL00175GM500</v>
      </c>
      <c r="B805" s="7" t="s">
        <v>810</v>
      </c>
      <c r="C805" s="7" t="s">
        <v>20</v>
      </c>
      <c r="D805" s="7" t="s">
        <v>21</v>
      </c>
      <c r="E805" s="4">
        <v>147000</v>
      </c>
      <c r="F805" s="4">
        <v>102173.36</v>
      </c>
      <c r="H805" s="32">
        <f t="shared" si="25"/>
        <v>-44826.64</v>
      </c>
      <c r="I805" s="34">
        <v>66000</v>
      </c>
      <c r="L805">
        <v>47673.85</v>
      </c>
    </row>
    <row r="806" spans="1:12" ht="16.5" hidden="1" x14ac:dyDescent="0.25">
      <c r="A806" s="3" t="str">
        <f t="shared" si="23"/>
        <v>KL00175GTLX250G</v>
      </c>
      <c r="B806" s="7" t="s">
        <v>810</v>
      </c>
      <c r="C806" s="7" t="s">
        <v>22</v>
      </c>
      <c r="D806" s="7" t="s">
        <v>23</v>
      </c>
      <c r="E806" s="4">
        <v>66000</v>
      </c>
      <c r="F806" s="4">
        <v>46168.36</v>
      </c>
      <c r="H806" s="32">
        <f t="shared" si="25"/>
        <v>-19831.64</v>
      </c>
      <c r="I806" s="34">
        <v>73000</v>
      </c>
      <c r="L806">
        <v>52815.25</v>
      </c>
    </row>
    <row r="807" spans="1:12" ht="16.5" hidden="1" x14ac:dyDescent="0.25">
      <c r="A807" s="3" t="str">
        <f t="shared" si="23"/>
        <v>KL00175TH200</v>
      </c>
      <c r="B807" s="7" t="s">
        <v>810</v>
      </c>
      <c r="C807" s="7" t="s">
        <v>25</v>
      </c>
      <c r="D807" s="7" t="s">
        <v>26</v>
      </c>
      <c r="E807" s="4">
        <v>73000</v>
      </c>
      <c r="F807" s="4">
        <v>51147.4</v>
      </c>
      <c r="H807" s="32">
        <f t="shared" si="25"/>
        <v>-21852.6</v>
      </c>
      <c r="I807" s="34">
        <v>21667</v>
      </c>
      <c r="L807">
        <v>20583.649999999998</v>
      </c>
    </row>
    <row r="808" spans="1:12" ht="16.5" hidden="1" x14ac:dyDescent="0.25">
      <c r="A808" s="3" t="str">
        <f t="shared" si="23"/>
        <v>KL00176CGM300</v>
      </c>
      <c r="B808" s="7" t="s">
        <v>811</v>
      </c>
      <c r="C808" s="7" t="s">
        <v>17</v>
      </c>
      <c r="D808" s="7" t="s">
        <v>18</v>
      </c>
      <c r="E808" s="4">
        <v>96000</v>
      </c>
      <c r="F808" s="4">
        <v>69759.45</v>
      </c>
      <c r="H808" s="32">
        <f t="shared" si="25"/>
        <v>-26240.550000000003</v>
      </c>
      <c r="I808" s="34">
        <v>90741</v>
      </c>
      <c r="L808">
        <v>70537.5</v>
      </c>
    </row>
    <row r="809" spans="1:12" ht="16.5" hidden="1" x14ac:dyDescent="0.25">
      <c r="A809" s="3" t="str">
        <f t="shared" si="23"/>
        <v>KL00176CGST150</v>
      </c>
      <c r="B809" s="7" t="s">
        <v>811</v>
      </c>
      <c r="C809" s="7" t="s">
        <v>558</v>
      </c>
      <c r="D809" s="7" t="s">
        <v>559</v>
      </c>
      <c r="E809" s="4">
        <v>22500</v>
      </c>
      <c r="F809" s="4">
        <v>21375</v>
      </c>
      <c r="H809" s="32">
        <f t="shared" si="25"/>
        <v>-1125</v>
      </c>
      <c r="I809" s="34">
        <v>66500</v>
      </c>
      <c r="L809">
        <v>47880</v>
      </c>
    </row>
    <row r="810" spans="1:12" ht="16.5" hidden="1" x14ac:dyDescent="0.25">
      <c r="A810" s="3" t="str">
        <f t="shared" si="23"/>
        <v>KL00176CN300</v>
      </c>
      <c r="B810" s="7" t="s">
        <v>811</v>
      </c>
      <c r="C810" s="7" t="s">
        <v>31</v>
      </c>
      <c r="D810" s="7" t="s">
        <v>32</v>
      </c>
      <c r="E810" s="4">
        <v>86111</v>
      </c>
      <c r="F810" s="4">
        <v>67402.5</v>
      </c>
      <c r="H810" s="32">
        <f t="shared" si="25"/>
        <v>-18708.5</v>
      </c>
      <c r="I810" s="34">
        <v>58333</v>
      </c>
      <c r="L810">
        <v>43700</v>
      </c>
    </row>
    <row r="811" spans="1:12" ht="16.5" hidden="1" x14ac:dyDescent="0.25">
      <c r="A811" s="3" t="str">
        <f t="shared" si="23"/>
        <v>KL00176GL250</v>
      </c>
      <c r="B811" s="7" t="s">
        <v>811</v>
      </c>
      <c r="C811" s="7" t="s">
        <v>37</v>
      </c>
      <c r="D811" s="7" t="s">
        <v>38</v>
      </c>
      <c r="E811" s="4">
        <v>59400</v>
      </c>
      <c r="F811" s="4">
        <v>47025</v>
      </c>
      <c r="H811" s="32">
        <f t="shared" si="25"/>
        <v>-12375</v>
      </c>
      <c r="I811" s="34">
        <v>96000</v>
      </c>
      <c r="L811">
        <v>67556.52</v>
      </c>
    </row>
    <row r="812" spans="1:12" ht="16.5" hidden="1" x14ac:dyDescent="0.25">
      <c r="A812" s="3" t="str">
        <f t="shared" si="23"/>
        <v>KL00176GM500</v>
      </c>
      <c r="B812" s="7" t="s">
        <v>811</v>
      </c>
      <c r="C812" s="7" t="s">
        <v>20</v>
      </c>
      <c r="D812" s="7" t="s">
        <v>21</v>
      </c>
      <c r="E812" s="4">
        <v>147000</v>
      </c>
      <c r="F812" s="4">
        <v>105505.09999999999</v>
      </c>
      <c r="H812" s="32">
        <f t="shared" si="25"/>
        <v>-41494.900000000009</v>
      </c>
      <c r="I812" s="34">
        <v>147000</v>
      </c>
      <c r="L812">
        <v>102173.36</v>
      </c>
    </row>
    <row r="813" spans="1:12" ht="16.5" hidden="1" x14ac:dyDescent="0.25">
      <c r="A813" s="3" t="str">
        <f t="shared" si="23"/>
        <v>KL00176GTLX250G</v>
      </c>
      <c r="B813" s="7" t="s">
        <v>811</v>
      </c>
      <c r="C813" s="7" t="s">
        <v>22</v>
      </c>
      <c r="D813" s="7" t="s">
        <v>23</v>
      </c>
      <c r="E813" s="4">
        <v>66000</v>
      </c>
      <c r="F813" s="4">
        <v>47673.85</v>
      </c>
      <c r="H813" s="32">
        <f t="shared" si="25"/>
        <v>-18326.150000000001</v>
      </c>
      <c r="I813" s="34">
        <v>66000</v>
      </c>
      <c r="L813">
        <v>46168.36</v>
      </c>
    </row>
    <row r="814" spans="1:12" ht="16.5" hidden="1" x14ac:dyDescent="0.25">
      <c r="A814" s="3" t="str">
        <f t="shared" si="23"/>
        <v>KL00176TH200</v>
      </c>
      <c r="B814" s="7" t="s">
        <v>811</v>
      </c>
      <c r="C814" s="7" t="s">
        <v>25</v>
      </c>
      <c r="D814" s="7" t="s">
        <v>26</v>
      </c>
      <c r="E814" s="4">
        <v>73000</v>
      </c>
      <c r="F814" s="4">
        <v>52815.25</v>
      </c>
      <c r="H814" s="32">
        <f t="shared" si="25"/>
        <v>-20184.75</v>
      </c>
      <c r="I814" s="34">
        <v>96000</v>
      </c>
      <c r="L814">
        <v>66087.900000000009</v>
      </c>
    </row>
    <row r="815" spans="1:12" ht="16.5" hidden="1" x14ac:dyDescent="0.25">
      <c r="A815" s="3" t="str">
        <f t="shared" si="23"/>
        <v>KL00176THST150</v>
      </c>
      <c r="B815" s="7" t="s">
        <v>811</v>
      </c>
      <c r="C815" s="7" t="s">
        <v>560</v>
      </c>
      <c r="D815" s="7" t="s">
        <v>561</v>
      </c>
      <c r="E815" s="4">
        <v>21667</v>
      </c>
      <c r="F815" s="4">
        <v>20583.649999999998</v>
      </c>
      <c r="H815" s="32">
        <f t="shared" si="25"/>
        <v>-1083.3500000000022</v>
      </c>
      <c r="I815" s="34">
        <v>66000</v>
      </c>
      <c r="L815">
        <v>45164.700000000004</v>
      </c>
    </row>
    <row r="816" spans="1:12" ht="16.5" hidden="1" x14ac:dyDescent="0.25">
      <c r="A816" s="3" t="str">
        <f t="shared" si="23"/>
        <v>KL00176CC300</v>
      </c>
      <c r="B816" s="7" t="s">
        <v>811</v>
      </c>
      <c r="C816" s="7" t="s">
        <v>29</v>
      </c>
      <c r="D816" s="7" t="s">
        <v>30</v>
      </c>
      <c r="E816" s="4">
        <v>90741</v>
      </c>
      <c r="F816" s="4">
        <v>70537.5</v>
      </c>
      <c r="H816" s="32">
        <f t="shared" si="25"/>
        <v>-20203.5</v>
      </c>
      <c r="I816" s="34">
        <v>73000</v>
      </c>
      <c r="L816">
        <v>50035.5</v>
      </c>
    </row>
    <row r="817" spans="1:12" ht="16.5" hidden="1" x14ac:dyDescent="0.25">
      <c r="A817" s="3" t="str">
        <f t="shared" si="23"/>
        <v>KL00176GSG250</v>
      </c>
      <c r="B817" s="7" t="s">
        <v>811</v>
      </c>
      <c r="C817" s="7" t="s">
        <v>39</v>
      </c>
      <c r="D817" s="7" t="s">
        <v>40</v>
      </c>
      <c r="E817" s="4">
        <v>66500</v>
      </c>
      <c r="F817" s="4">
        <v>47880</v>
      </c>
      <c r="H817" s="32">
        <f t="shared" si="25"/>
        <v>-18620</v>
      </c>
      <c r="I817" s="34">
        <v>96000</v>
      </c>
      <c r="L817">
        <v>69759.45</v>
      </c>
    </row>
    <row r="818" spans="1:12" ht="16.5" hidden="1" x14ac:dyDescent="0.25">
      <c r="A818" s="3" t="str">
        <f t="shared" si="23"/>
        <v>KL00176MNH250</v>
      </c>
      <c r="B818" s="7" t="s">
        <v>811</v>
      </c>
      <c r="C818" s="7" t="s">
        <v>41</v>
      </c>
      <c r="D818" s="7" t="s">
        <v>42</v>
      </c>
      <c r="E818" s="4">
        <v>58333</v>
      </c>
      <c r="F818" s="4">
        <v>43700</v>
      </c>
      <c r="H818" s="32">
        <f t="shared" si="25"/>
        <v>-14633</v>
      </c>
      <c r="I818" s="34">
        <v>147000</v>
      </c>
      <c r="L818">
        <v>105505.09999999999</v>
      </c>
    </row>
    <row r="819" spans="1:12" ht="16.5" hidden="1" x14ac:dyDescent="0.25">
      <c r="A819" s="3" t="str">
        <f t="shared" si="23"/>
        <v>KL00177CGM300</v>
      </c>
      <c r="B819" s="7" t="s">
        <v>812</v>
      </c>
      <c r="C819" s="7" t="s">
        <v>17</v>
      </c>
      <c r="D819" s="7" t="s">
        <v>18</v>
      </c>
      <c r="E819" s="4">
        <v>96000</v>
      </c>
      <c r="F819" s="4">
        <v>67556.52</v>
      </c>
      <c r="H819" s="32">
        <f t="shared" si="25"/>
        <v>-28443.479999999996</v>
      </c>
      <c r="I819" s="34">
        <v>66000</v>
      </c>
      <c r="L819">
        <v>47673.85</v>
      </c>
    </row>
    <row r="820" spans="1:12" ht="16.5" hidden="1" x14ac:dyDescent="0.25">
      <c r="A820" s="3" t="str">
        <f t="shared" si="23"/>
        <v>KL00177GM500</v>
      </c>
      <c r="B820" s="7" t="s">
        <v>812</v>
      </c>
      <c r="C820" s="7" t="s">
        <v>20</v>
      </c>
      <c r="D820" s="7" t="s">
        <v>21</v>
      </c>
      <c r="E820" s="4">
        <v>147000</v>
      </c>
      <c r="F820" s="4">
        <v>102173.36</v>
      </c>
      <c r="H820" s="32">
        <f t="shared" si="25"/>
        <v>-44826.64</v>
      </c>
      <c r="I820" s="34">
        <v>73000</v>
      </c>
      <c r="L820">
        <v>52815.25</v>
      </c>
    </row>
    <row r="821" spans="1:12" ht="16.5" hidden="1" x14ac:dyDescent="0.25">
      <c r="A821" s="3" t="str">
        <f t="shared" si="23"/>
        <v>KL00177GTLX250G</v>
      </c>
      <c r="B821" s="7" t="s">
        <v>812</v>
      </c>
      <c r="C821" s="7" t="s">
        <v>22</v>
      </c>
      <c r="D821" s="7" t="s">
        <v>23</v>
      </c>
      <c r="E821" s="4">
        <v>66000</v>
      </c>
      <c r="F821" s="4">
        <v>46168.36</v>
      </c>
      <c r="H821" s="32">
        <f t="shared" si="25"/>
        <v>-19831.64</v>
      </c>
      <c r="I821" s="34">
        <v>90741</v>
      </c>
      <c r="L821">
        <v>70537.5</v>
      </c>
    </row>
    <row r="822" spans="1:12" ht="16.5" hidden="1" x14ac:dyDescent="0.25">
      <c r="A822" s="3" t="str">
        <f t="shared" si="23"/>
        <v>KL00178CGM300</v>
      </c>
      <c r="B822" s="7" t="s">
        <v>813</v>
      </c>
      <c r="C822" s="7" t="s">
        <v>17</v>
      </c>
      <c r="D822" s="7" t="s">
        <v>18</v>
      </c>
      <c r="E822" s="4">
        <v>96000</v>
      </c>
      <c r="F822" s="4">
        <v>66087.900000000009</v>
      </c>
      <c r="H822" s="32">
        <f t="shared" si="25"/>
        <v>-29912.099999999991</v>
      </c>
      <c r="I822" s="34">
        <v>96000</v>
      </c>
      <c r="L822">
        <v>69759.45</v>
      </c>
    </row>
    <row r="823" spans="1:12" ht="16.5" hidden="1" x14ac:dyDescent="0.25">
      <c r="A823" s="3" t="str">
        <f>B823&amp;C823</f>
        <v>KL00178GTLX250G</v>
      </c>
      <c r="B823" s="7" t="s">
        <v>813</v>
      </c>
      <c r="C823" s="7" t="s">
        <v>22</v>
      </c>
      <c r="D823" s="7" t="s">
        <v>23</v>
      </c>
      <c r="E823" s="4">
        <v>66000</v>
      </c>
      <c r="F823" s="4">
        <v>45164.700000000004</v>
      </c>
      <c r="H823" s="32">
        <f t="shared" si="25"/>
        <v>-20835.299999999996</v>
      </c>
      <c r="I823" s="34">
        <v>147000</v>
      </c>
      <c r="L823">
        <v>105505.09999999999</v>
      </c>
    </row>
    <row r="824" spans="1:12" ht="16.5" hidden="1" x14ac:dyDescent="0.25">
      <c r="A824" s="3" t="str">
        <f>B824&amp;C824</f>
        <v>KL00178TH200</v>
      </c>
      <c r="B824" s="7" t="s">
        <v>813</v>
      </c>
      <c r="C824" s="7" t="s">
        <v>25</v>
      </c>
      <c r="D824" s="7" t="s">
        <v>26</v>
      </c>
      <c r="E824" s="4">
        <v>73000</v>
      </c>
      <c r="F824" s="4">
        <v>50035.5</v>
      </c>
      <c r="H824" s="32">
        <f t="shared" si="25"/>
        <v>-22964.5</v>
      </c>
      <c r="I824" s="34">
        <v>58333</v>
      </c>
      <c r="L824">
        <v>43700</v>
      </c>
    </row>
    <row r="825" spans="1:12" ht="16.5" hidden="1" x14ac:dyDescent="0.25">
      <c r="A825" s="3" t="str">
        <f t="shared" si="23"/>
        <v>KL00179CGM300</v>
      </c>
      <c r="B825" s="7" t="s">
        <v>814</v>
      </c>
      <c r="C825" s="7" t="s">
        <v>17</v>
      </c>
      <c r="D825" s="7" t="s">
        <v>18</v>
      </c>
      <c r="E825" s="4">
        <v>96000</v>
      </c>
      <c r="F825" s="4">
        <v>69759.45</v>
      </c>
      <c r="H825" s="32">
        <f t="shared" si="25"/>
        <v>-26240.550000000003</v>
      </c>
      <c r="I825" s="34">
        <v>86111</v>
      </c>
      <c r="L825">
        <v>67402.5</v>
      </c>
    </row>
    <row r="826" spans="1:12" ht="16.5" hidden="1" x14ac:dyDescent="0.25">
      <c r="A826" s="3" t="str">
        <f t="shared" si="23"/>
        <v>KL00179GM500</v>
      </c>
      <c r="B826" s="7" t="s">
        <v>814</v>
      </c>
      <c r="C826" s="7" t="s">
        <v>20</v>
      </c>
      <c r="D826" s="7" t="s">
        <v>21</v>
      </c>
      <c r="E826" s="4">
        <v>147000</v>
      </c>
      <c r="F826" s="4">
        <v>105505.09999999999</v>
      </c>
      <c r="H826" s="32">
        <f t="shared" si="25"/>
        <v>-41494.900000000009</v>
      </c>
      <c r="I826" s="34">
        <v>66000</v>
      </c>
      <c r="L826">
        <v>47673.85</v>
      </c>
    </row>
    <row r="827" spans="1:12" ht="16.5" hidden="1" x14ac:dyDescent="0.25">
      <c r="A827" s="3" t="str">
        <f t="shared" si="23"/>
        <v>KL00179GTLX250G</v>
      </c>
      <c r="B827" s="7" t="s">
        <v>814</v>
      </c>
      <c r="C827" s="7" t="s">
        <v>22</v>
      </c>
      <c r="D827" s="7" t="s">
        <v>23</v>
      </c>
      <c r="E827" s="4">
        <v>66000</v>
      </c>
      <c r="F827" s="4">
        <v>47673.85</v>
      </c>
      <c r="H827" s="32">
        <f t="shared" si="25"/>
        <v>-18326.150000000001</v>
      </c>
      <c r="I827" s="34">
        <v>73000</v>
      </c>
      <c r="L827">
        <v>52815.25</v>
      </c>
    </row>
    <row r="828" spans="1:12" ht="16.5" hidden="1" x14ac:dyDescent="0.25">
      <c r="A828" s="3" t="str">
        <f t="shared" si="23"/>
        <v>KL00179TH200</v>
      </c>
      <c r="B828" s="7" t="s">
        <v>814</v>
      </c>
      <c r="C828" s="7" t="s">
        <v>25</v>
      </c>
      <c r="D828" s="7" t="s">
        <v>26</v>
      </c>
      <c r="E828" s="4">
        <v>73000</v>
      </c>
      <c r="F828" s="4">
        <v>52815.25</v>
      </c>
      <c r="H828" s="32"/>
      <c r="I828" s="34"/>
    </row>
    <row r="829" spans="1:12" ht="16.5" hidden="1" x14ac:dyDescent="0.25">
      <c r="A829" s="3" t="str">
        <f t="shared" si="23"/>
        <v>KL00180CC300</v>
      </c>
      <c r="B829" s="7" t="s">
        <v>815</v>
      </c>
      <c r="C829" s="7" t="s">
        <v>29</v>
      </c>
      <c r="D829" s="7" t="s">
        <v>30</v>
      </c>
      <c r="E829" s="4">
        <v>90741</v>
      </c>
      <c r="F829" s="4">
        <v>70537.5</v>
      </c>
      <c r="H829" s="32">
        <f t="shared" si="25"/>
        <v>-20203.5</v>
      </c>
      <c r="I829" s="34">
        <v>36111</v>
      </c>
      <c r="L829">
        <v>24549</v>
      </c>
    </row>
    <row r="830" spans="1:12" ht="16.5" hidden="1" x14ac:dyDescent="0.25">
      <c r="A830" s="3" t="str">
        <f t="shared" si="23"/>
        <v>KL00180CGM300</v>
      </c>
      <c r="B830" s="7" t="s">
        <v>815</v>
      </c>
      <c r="C830" s="7" t="s">
        <v>17</v>
      </c>
      <c r="D830" s="7" t="s">
        <v>18</v>
      </c>
      <c r="E830" s="4">
        <v>96000</v>
      </c>
      <c r="F830" s="4">
        <v>69759.45</v>
      </c>
      <c r="H830" s="32">
        <f t="shared" si="25"/>
        <v>-26240.550000000003</v>
      </c>
      <c r="I830" s="34">
        <v>96000</v>
      </c>
      <c r="L830">
        <v>73431</v>
      </c>
    </row>
    <row r="831" spans="1:12" ht="16.5" hidden="1" x14ac:dyDescent="0.25">
      <c r="A831" s="3" t="str">
        <f t="shared" si="23"/>
        <v>KL00180GM500</v>
      </c>
      <c r="B831" s="7" t="s">
        <v>815</v>
      </c>
      <c r="C831" s="7" t="s">
        <v>20</v>
      </c>
      <c r="D831" s="7" t="s">
        <v>21</v>
      </c>
      <c r="E831" s="4">
        <v>147000</v>
      </c>
      <c r="F831" s="4">
        <v>105505.09999999999</v>
      </c>
      <c r="H831" s="32">
        <f t="shared" si="25"/>
        <v>-41494.900000000009</v>
      </c>
      <c r="I831" s="34">
        <v>147000</v>
      </c>
      <c r="L831">
        <v>119066</v>
      </c>
    </row>
    <row r="832" spans="1:12" ht="16.5" hidden="1" x14ac:dyDescent="0.25">
      <c r="A832" s="3" t="str">
        <f t="shared" si="23"/>
        <v>KL00180MNH250</v>
      </c>
      <c r="B832" s="7" t="s">
        <v>815</v>
      </c>
      <c r="C832" s="7" t="s">
        <v>41</v>
      </c>
      <c r="D832" s="7" t="s">
        <v>42</v>
      </c>
      <c r="E832" s="4">
        <v>58333</v>
      </c>
      <c r="F832" s="4">
        <v>43700</v>
      </c>
      <c r="H832" s="32">
        <f t="shared" si="25"/>
        <v>-14633</v>
      </c>
      <c r="I832" s="34">
        <v>147000</v>
      </c>
      <c r="L832">
        <v>111058</v>
      </c>
    </row>
    <row r="833" spans="1:12" ht="16.5" hidden="1" x14ac:dyDescent="0.25">
      <c r="A833" s="3" t="str">
        <f t="shared" si="23"/>
        <v>KL00180CN300</v>
      </c>
      <c r="B833" s="7" t="s">
        <v>815</v>
      </c>
      <c r="C833" s="7" t="s">
        <v>31</v>
      </c>
      <c r="D833" s="7" t="s">
        <v>32</v>
      </c>
      <c r="E833" s="4">
        <v>86111</v>
      </c>
      <c r="F833" s="4">
        <v>67402.5</v>
      </c>
      <c r="H833" s="32">
        <f t="shared" si="25"/>
        <v>-18708.5</v>
      </c>
      <c r="I833" s="34">
        <v>66000</v>
      </c>
      <c r="L833">
        <v>50183</v>
      </c>
    </row>
    <row r="834" spans="1:12" ht="16.5" hidden="1" x14ac:dyDescent="0.25">
      <c r="A834" s="3" t="str">
        <f t="shared" si="23"/>
        <v>KL00180GTLX250G</v>
      </c>
      <c r="B834" s="7" t="s">
        <v>815</v>
      </c>
      <c r="C834" s="7" t="s">
        <v>22</v>
      </c>
      <c r="D834" s="7" t="s">
        <v>23</v>
      </c>
      <c r="E834" s="4">
        <v>66000</v>
      </c>
      <c r="F834" s="4">
        <v>47673.85</v>
      </c>
      <c r="H834" s="32">
        <f t="shared" si="25"/>
        <v>-18326.150000000001</v>
      </c>
      <c r="I834" s="34">
        <v>147000</v>
      </c>
      <c r="L834">
        <v>111606</v>
      </c>
    </row>
    <row r="835" spans="1:12" ht="16.5" hidden="1" x14ac:dyDescent="0.25">
      <c r="A835" s="3" t="str">
        <f t="shared" si="23"/>
        <v>KL00180TH200</v>
      </c>
      <c r="B835" s="7" t="s">
        <v>815</v>
      </c>
      <c r="C835" s="7" t="s">
        <v>25</v>
      </c>
      <c r="D835" s="7" t="s">
        <v>26</v>
      </c>
      <c r="E835" s="4">
        <v>73000</v>
      </c>
      <c r="F835" s="4">
        <v>52815.25</v>
      </c>
      <c r="H835" s="32">
        <f t="shared" si="25"/>
        <v>-20184.75</v>
      </c>
      <c r="I835" s="34">
        <v>58333</v>
      </c>
      <c r="L835">
        <v>46000</v>
      </c>
    </row>
    <row r="836" spans="1:12" ht="16.5" hidden="1" x14ac:dyDescent="0.25">
      <c r="A836" s="3" t="str">
        <f t="shared" si="23"/>
        <v>KL00180CGST150</v>
      </c>
      <c r="B836" s="7" t="s">
        <v>815</v>
      </c>
      <c r="C836" s="7" t="s">
        <v>558</v>
      </c>
      <c r="D836" s="7" t="s">
        <v>559</v>
      </c>
      <c r="E836" s="4">
        <v>22500</v>
      </c>
      <c r="F836" s="4">
        <v>21375</v>
      </c>
      <c r="H836" s="32">
        <f t="shared" si="25"/>
        <v>-1125</v>
      </c>
      <c r="I836" s="34">
        <v>73000</v>
      </c>
      <c r="L836">
        <v>55595</v>
      </c>
    </row>
    <row r="837" spans="1:12" ht="16.5" hidden="1" x14ac:dyDescent="0.25">
      <c r="A837" s="3" t="str">
        <f t="shared" si="23"/>
        <v>KL00180thst150</v>
      </c>
      <c r="B837" s="7" t="s">
        <v>815</v>
      </c>
      <c r="C837" s="7" t="s">
        <v>7172</v>
      </c>
      <c r="D837" s="7" t="s">
        <v>7188</v>
      </c>
      <c r="E837" s="4">
        <v>21667</v>
      </c>
      <c r="F837" s="4">
        <v>20583.649999999998</v>
      </c>
      <c r="H837" s="32"/>
      <c r="I837" s="34"/>
    </row>
    <row r="838" spans="1:12" ht="16.5" hidden="1" x14ac:dyDescent="0.25">
      <c r="A838" s="3" t="str">
        <f t="shared" si="23"/>
        <v>KL00181CGM100</v>
      </c>
      <c r="B838" s="7" t="s">
        <v>816</v>
      </c>
      <c r="C838" s="7" t="s">
        <v>546</v>
      </c>
      <c r="D838" s="7" t="s">
        <v>547</v>
      </c>
      <c r="E838" s="4">
        <v>36111</v>
      </c>
      <c r="F838" s="4">
        <v>24549</v>
      </c>
      <c r="H838" s="32"/>
      <c r="I838" s="34"/>
    </row>
    <row r="839" spans="1:12" ht="16.5" hidden="1" x14ac:dyDescent="0.25">
      <c r="A839" s="3" t="str">
        <f t="shared" si="23"/>
        <v>KL00181CGM300</v>
      </c>
      <c r="B839" s="7" t="s">
        <v>816</v>
      </c>
      <c r="C839" s="7" t="s">
        <v>17</v>
      </c>
      <c r="D839" s="7" t="s">
        <v>18</v>
      </c>
      <c r="E839" s="4">
        <v>96000</v>
      </c>
      <c r="F839" s="4">
        <v>73431</v>
      </c>
      <c r="H839" s="32">
        <f t="shared" si="25"/>
        <v>-22569</v>
      </c>
      <c r="I839" s="34">
        <v>96000</v>
      </c>
      <c r="L839">
        <v>73431</v>
      </c>
    </row>
    <row r="840" spans="1:12" ht="16.5" hidden="1" x14ac:dyDescent="0.25">
      <c r="A840" s="3" t="str">
        <f t="shared" si="23"/>
        <v>KL00181CGM500</v>
      </c>
      <c r="B840" s="7" t="s">
        <v>816</v>
      </c>
      <c r="C840" s="7" t="s">
        <v>537</v>
      </c>
      <c r="D840" s="7" t="s">
        <v>538</v>
      </c>
      <c r="E840" s="4">
        <v>147000</v>
      </c>
      <c r="F840" s="4">
        <v>119066</v>
      </c>
      <c r="H840" s="32">
        <f t="shared" si="25"/>
        <v>-27934</v>
      </c>
      <c r="I840" s="34">
        <v>22500</v>
      </c>
      <c r="L840">
        <v>22500</v>
      </c>
    </row>
    <row r="841" spans="1:12" ht="16.5" hidden="1" x14ac:dyDescent="0.25">
      <c r="A841" s="3" t="str">
        <f t="shared" si="23"/>
        <v>KL00181GM500</v>
      </c>
      <c r="B841" s="7" t="s">
        <v>816</v>
      </c>
      <c r="C841" s="7" t="s">
        <v>20</v>
      </c>
      <c r="D841" s="7" t="s">
        <v>21</v>
      </c>
      <c r="E841" s="4">
        <v>147000</v>
      </c>
      <c r="F841" s="4">
        <v>111058</v>
      </c>
      <c r="H841" s="32">
        <f t="shared" si="25"/>
        <v>-35942</v>
      </c>
      <c r="I841" s="34">
        <v>147000</v>
      </c>
      <c r="L841">
        <v>111058</v>
      </c>
    </row>
    <row r="842" spans="1:12" ht="16.5" hidden="1" x14ac:dyDescent="0.25">
      <c r="A842" s="3" t="str">
        <f t="shared" si="23"/>
        <v>KL00181GTLX250G</v>
      </c>
      <c r="B842" s="7" t="s">
        <v>816</v>
      </c>
      <c r="C842" s="7" t="s">
        <v>22</v>
      </c>
      <c r="D842" s="7" t="s">
        <v>23</v>
      </c>
      <c r="E842" s="4">
        <v>66000</v>
      </c>
      <c r="F842" s="4">
        <v>50182</v>
      </c>
      <c r="H842" s="32">
        <f t="shared" si="25"/>
        <v>-15818</v>
      </c>
      <c r="I842" s="34">
        <v>21667</v>
      </c>
      <c r="L842">
        <v>21667</v>
      </c>
    </row>
    <row r="843" spans="1:12" ht="16.5" hidden="1" x14ac:dyDescent="0.25">
      <c r="A843" s="3" t="str">
        <f t="shared" si="23"/>
        <v>KL00181GXD500</v>
      </c>
      <c r="B843" s="7" t="s">
        <v>816</v>
      </c>
      <c r="C843" s="7" t="s">
        <v>45</v>
      </c>
      <c r="D843" s="7" t="s">
        <v>46</v>
      </c>
      <c r="E843" s="4">
        <v>147000</v>
      </c>
      <c r="F843" s="4">
        <v>111606</v>
      </c>
      <c r="H843" s="32">
        <f t="shared" si="25"/>
        <v>-35394</v>
      </c>
      <c r="I843" s="34">
        <v>96000</v>
      </c>
      <c r="L843">
        <v>66087.900000000009</v>
      </c>
    </row>
    <row r="844" spans="1:12" ht="16.5" hidden="1" x14ac:dyDescent="0.25">
      <c r="A844" s="3" t="str">
        <f t="shared" si="23"/>
        <v>KL00181MNH250</v>
      </c>
      <c r="B844" s="7" t="s">
        <v>816</v>
      </c>
      <c r="C844" s="7" t="s">
        <v>41</v>
      </c>
      <c r="D844" s="7" t="s">
        <v>42</v>
      </c>
      <c r="E844" s="4">
        <v>58333</v>
      </c>
      <c r="F844" s="4">
        <v>46000</v>
      </c>
      <c r="H844" s="32">
        <f t="shared" si="25"/>
        <v>-12333</v>
      </c>
      <c r="I844" s="34">
        <v>147000</v>
      </c>
      <c r="L844">
        <v>99952.2</v>
      </c>
    </row>
    <row r="845" spans="1:12" ht="16.5" hidden="1" x14ac:dyDescent="0.25">
      <c r="A845" s="3" t="str">
        <f t="shared" si="23"/>
        <v>KL00181TH200</v>
      </c>
      <c r="B845" s="7" t="s">
        <v>816</v>
      </c>
      <c r="C845" s="7" t="s">
        <v>25</v>
      </c>
      <c r="D845" s="7" t="s">
        <v>26</v>
      </c>
      <c r="E845" s="4">
        <v>73000</v>
      </c>
      <c r="F845" s="4">
        <v>55595</v>
      </c>
      <c r="H845" s="32">
        <f t="shared" si="25"/>
        <v>-17405</v>
      </c>
      <c r="I845" s="34">
        <v>147000</v>
      </c>
      <c r="L845">
        <v>100445.40000000001</v>
      </c>
    </row>
    <row r="846" spans="1:12" ht="16.5" hidden="1" x14ac:dyDescent="0.25">
      <c r="A846" s="3" t="str">
        <f t="shared" si="23"/>
        <v>KL00181CGST150</v>
      </c>
      <c r="B846" s="7" t="s">
        <v>816</v>
      </c>
      <c r="C846" s="7" t="s">
        <v>558</v>
      </c>
      <c r="D846" s="7" t="s">
        <v>559</v>
      </c>
      <c r="E846" s="4">
        <v>22500</v>
      </c>
      <c r="F846" s="4">
        <v>21375</v>
      </c>
      <c r="H846" s="32">
        <f t="shared" si="25"/>
        <v>-1125</v>
      </c>
      <c r="I846" s="34">
        <v>90741</v>
      </c>
      <c r="L846">
        <v>70537.5</v>
      </c>
    </row>
    <row r="847" spans="1:12" ht="16.5" hidden="1" x14ac:dyDescent="0.25">
      <c r="A847" s="3" t="str">
        <f t="shared" si="23"/>
        <v>KL00181THST150</v>
      </c>
      <c r="B847" s="7" t="s">
        <v>816</v>
      </c>
      <c r="C847" s="7" t="s">
        <v>560</v>
      </c>
      <c r="D847" s="7" t="s">
        <v>561</v>
      </c>
      <c r="E847" s="4">
        <v>21667</v>
      </c>
      <c r="F847" s="4">
        <v>20583.649999999998</v>
      </c>
      <c r="H847" s="32">
        <f t="shared" si="25"/>
        <v>-1083.3500000000022</v>
      </c>
      <c r="I847" s="34">
        <v>36111</v>
      </c>
      <c r="L847">
        <v>23321.55</v>
      </c>
    </row>
    <row r="848" spans="1:12" ht="16.5" hidden="1" x14ac:dyDescent="0.25">
      <c r="A848" s="3" t="str">
        <f t="shared" si="23"/>
        <v>KL00182CGM300</v>
      </c>
      <c r="B848" s="7" t="s">
        <v>817</v>
      </c>
      <c r="C848" s="7" t="s">
        <v>17</v>
      </c>
      <c r="D848" s="7" t="s">
        <v>18</v>
      </c>
      <c r="E848" s="4">
        <v>96000</v>
      </c>
      <c r="F848" s="4">
        <v>73431</v>
      </c>
      <c r="H848" s="32">
        <f t="shared" si="25"/>
        <v>-22569</v>
      </c>
      <c r="I848" s="34">
        <v>96000</v>
      </c>
      <c r="L848">
        <v>69759.45</v>
      </c>
    </row>
    <row r="849" spans="1:12" ht="16.5" hidden="1" x14ac:dyDescent="0.25">
      <c r="A849" s="3" t="str">
        <f t="shared" si="23"/>
        <v>KL00182CGST150</v>
      </c>
      <c r="B849" s="7" t="s">
        <v>817</v>
      </c>
      <c r="C849" s="7" t="s">
        <v>558</v>
      </c>
      <c r="D849" s="7" t="s">
        <v>559</v>
      </c>
      <c r="E849" s="4">
        <v>22500</v>
      </c>
      <c r="F849" s="4">
        <v>22500</v>
      </c>
      <c r="H849" s="32">
        <f t="shared" si="25"/>
        <v>0</v>
      </c>
      <c r="I849" s="34">
        <v>147000</v>
      </c>
      <c r="L849">
        <v>113112.7</v>
      </c>
    </row>
    <row r="850" spans="1:12" ht="16.5" hidden="1" x14ac:dyDescent="0.25">
      <c r="A850" s="3" t="str">
        <f t="shared" si="23"/>
        <v>KL00182GM500</v>
      </c>
      <c r="B850" s="7" t="s">
        <v>817</v>
      </c>
      <c r="C850" s="7" t="s">
        <v>20</v>
      </c>
      <c r="D850" s="7" t="s">
        <v>21</v>
      </c>
      <c r="E850" s="4">
        <v>147000</v>
      </c>
      <c r="F850" s="4">
        <v>111058</v>
      </c>
      <c r="H850" s="32">
        <f t="shared" si="25"/>
        <v>-35942</v>
      </c>
      <c r="I850" s="34">
        <v>22500</v>
      </c>
      <c r="L850">
        <v>21375</v>
      </c>
    </row>
    <row r="851" spans="1:12" ht="16.5" hidden="1" x14ac:dyDescent="0.25">
      <c r="A851" s="3" t="str">
        <f t="shared" si="23"/>
        <v>KL00182THST150</v>
      </c>
      <c r="B851" s="7" t="s">
        <v>817</v>
      </c>
      <c r="C851" s="7" t="s">
        <v>560</v>
      </c>
      <c r="D851" s="7" t="s">
        <v>561</v>
      </c>
      <c r="E851" s="4">
        <v>21667</v>
      </c>
      <c r="F851" s="4">
        <v>21667</v>
      </c>
      <c r="H851" s="32">
        <f t="shared" si="25"/>
        <v>0</v>
      </c>
      <c r="I851" s="34">
        <v>86111</v>
      </c>
      <c r="L851">
        <v>67402.5</v>
      </c>
    </row>
    <row r="852" spans="1:12" ht="16.5" hidden="1" x14ac:dyDescent="0.25">
      <c r="A852" s="3" t="str">
        <f t="shared" si="23"/>
        <v>KL00183CGM300</v>
      </c>
      <c r="B852" s="7" t="s">
        <v>818</v>
      </c>
      <c r="C852" s="7" t="s">
        <v>17</v>
      </c>
      <c r="D852" s="7" t="s">
        <v>18</v>
      </c>
      <c r="E852" s="4">
        <v>96000</v>
      </c>
      <c r="F852" s="4">
        <v>66087.900000000009</v>
      </c>
      <c r="H852" s="32">
        <f t="shared" si="25"/>
        <v>-29912.099999999991</v>
      </c>
      <c r="I852" s="34">
        <v>70000</v>
      </c>
      <c r="L852">
        <v>66500</v>
      </c>
    </row>
    <row r="853" spans="1:12" ht="16.5" hidden="1" x14ac:dyDescent="0.25">
      <c r="A853" s="3" t="str">
        <f t="shared" ref="A853:A920" si="26">B853&amp;C853</f>
        <v>KL00183GM500</v>
      </c>
      <c r="B853" s="7" t="s">
        <v>818</v>
      </c>
      <c r="C853" s="7" t="s">
        <v>20</v>
      </c>
      <c r="D853" s="7" t="s">
        <v>21</v>
      </c>
      <c r="E853" s="4">
        <v>147000</v>
      </c>
      <c r="F853" s="4">
        <v>99952.2</v>
      </c>
      <c r="H853" s="32">
        <f t="shared" si="25"/>
        <v>-47047.8</v>
      </c>
      <c r="I853" s="34">
        <v>147000</v>
      </c>
      <c r="L853">
        <v>105505.09999999999</v>
      </c>
    </row>
    <row r="854" spans="1:12" ht="16.5" hidden="1" x14ac:dyDescent="0.25">
      <c r="A854" s="3" t="str">
        <f t="shared" si="26"/>
        <v>KL00183GXD500</v>
      </c>
      <c r="B854" s="7" t="s">
        <v>818</v>
      </c>
      <c r="C854" s="7" t="s">
        <v>45</v>
      </c>
      <c r="D854" s="7" t="s">
        <v>46</v>
      </c>
      <c r="E854" s="4">
        <v>147000</v>
      </c>
      <c r="F854" s="4">
        <v>100445.40000000001</v>
      </c>
      <c r="H854" s="32">
        <f t="shared" si="25"/>
        <v>-46554.599999999991</v>
      </c>
      <c r="I854" s="34">
        <v>66000</v>
      </c>
      <c r="L854">
        <v>47673.85</v>
      </c>
    </row>
    <row r="855" spans="1:12" ht="16.5" hidden="1" x14ac:dyDescent="0.25">
      <c r="A855" s="3" t="str">
        <f t="shared" si="26"/>
        <v>KL00184CC300</v>
      </c>
      <c r="B855" s="7" t="s">
        <v>819</v>
      </c>
      <c r="C855" s="7" t="s">
        <v>29</v>
      </c>
      <c r="D855" s="7" t="s">
        <v>30</v>
      </c>
      <c r="E855" s="4">
        <v>90741</v>
      </c>
      <c r="F855" s="4">
        <v>70537.5</v>
      </c>
      <c r="H855" s="32">
        <f t="shared" si="25"/>
        <v>-20203.5</v>
      </c>
      <c r="I855" s="34">
        <v>147000</v>
      </c>
      <c r="L855">
        <v>106025.7</v>
      </c>
    </row>
    <row r="856" spans="1:12" ht="16.5" hidden="1" x14ac:dyDescent="0.25">
      <c r="A856" s="3" t="str">
        <f t="shared" si="26"/>
        <v>KL00184CGM100</v>
      </c>
      <c r="B856" s="7" t="s">
        <v>819</v>
      </c>
      <c r="C856" s="7" t="s">
        <v>546</v>
      </c>
      <c r="D856" s="7" t="s">
        <v>547</v>
      </c>
      <c r="E856" s="4">
        <v>36111</v>
      </c>
      <c r="F856" s="4">
        <v>23321.55</v>
      </c>
      <c r="H856" s="32">
        <f t="shared" si="25"/>
        <v>-12789.45</v>
      </c>
      <c r="I856" s="34">
        <v>58333</v>
      </c>
      <c r="L856">
        <v>43700</v>
      </c>
    </row>
    <row r="857" spans="1:12" ht="16.5" hidden="1" x14ac:dyDescent="0.25">
      <c r="A857" s="3" t="str">
        <f t="shared" si="26"/>
        <v>KL00184CGM300</v>
      </c>
      <c r="B857" s="7" t="s">
        <v>819</v>
      </c>
      <c r="C857" s="7" t="s">
        <v>17</v>
      </c>
      <c r="D857" s="7" t="s">
        <v>18</v>
      </c>
      <c r="E857" s="4">
        <v>96000</v>
      </c>
      <c r="F857" s="4">
        <v>69759.45</v>
      </c>
      <c r="H857" s="32">
        <f t="shared" si="25"/>
        <v>-26240.550000000003</v>
      </c>
      <c r="I857" s="34">
        <v>73000</v>
      </c>
      <c r="L857">
        <v>52815.25</v>
      </c>
    </row>
    <row r="858" spans="1:12" ht="16.5" hidden="1" x14ac:dyDescent="0.25">
      <c r="A858" s="3" t="str">
        <f t="shared" si="26"/>
        <v>KL00184CGM500</v>
      </c>
      <c r="B858" s="7" t="s">
        <v>819</v>
      </c>
      <c r="C858" s="7" t="s">
        <v>537</v>
      </c>
      <c r="D858" s="7" t="s">
        <v>538</v>
      </c>
      <c r="E858" s="4">
        <v>147000</v>
      </c>
      <c r="F858" s="4">
        <v>113112.7</v>
      </c>
      <c r="H858" s="32">
        <f t="shared" si="25"/>
        <v>-33887.300000000003</v>
      </c>
      <c r="I858" s="34">
        <v>21667</v>
      </c>
      <c r="L858">
        <v>20583.649999999998</v>
      </c>
    </row>
    <row r="859" spans="1:12" ht="16.5" hidden="1" x14ac:dyDescent="0.25">
      <c r="A859" s="3" t="str">
        <f t="shared" si="26"/>
        <v>KL00184CGST150</v>
      </c>
      <c r="B859" s="7" t="s">
        <v>819</v>
      </c>
      <c r="C859" s="7" t="s">
        <v>558</v>
      </c>
      <c r="D859" s="7" t="s">
        <v>559</v>
      </c>
      <c r="E859" s="4">
        <v>22500</v>
      </c>
      <c r="F859" s="4">
        <v>21375</v>
      </c>
      <c r="H859" s="32">
        <f t="shared" si="25"/>
        <v>-1125</v>
      </c>
      <c r="I859" s="34">
        <v>90741</v>
      </c>
      <c r="L859">
        <v>74250</v>
      </c>
    </row>
    <row r="860" spans="1:12" ht="16.5" hidden="1" x14ac:dyDescent="0.25">
      <c r="A860" s="3" t="str">
        <f t="shared" si="26"/>
        <v>KL00184CN300</v>
      </c>
      <c r="B860" s="7" t="s">
        <v>819</v>
      </c>
      <c r="C860" s="7" t="s">
        <v>31</v>
      </c>
      <c r="D860" s="7" t="s">
        <v>32</v>
      </c>
      <c r="E860" s="4">
        <v>86111</v>
      </c>
      <c r="F860" s="4">
        <v>67402.5</v>
      </c>
      <c r="H860" s="32">
        <f t="shared" si="25"/>
        <v>-18708.5</v>
      </c>
      <c r="I860" s="34">
        <v>36111</v>
      </c>
      <c r="L860">
        <v>24549</v>
      </c>
    </row>
    <row r="861" spans="1:12" ht="16.5" hidden="1" x14ac:dyDescent="0.25">
      <c r="A861" s="3" t="str">
        <f t="shared" si="26"/>
        <v>KL00184GHK300</v>
      </c>
      <c r="B861" s="7" t="s">
        <v>819</v>
      </c>
      <c r="C861" s="7" t="s">
        <v>548</v>
      </c>
      <c r="D861" s="7" t="s">
        <v>549</v>
      </c>
      <c r="E861" s="4">
        <v>70000</v>
      </c>
      <c r="F861" s="4">
        <v>66500</v>
      </c>
      <c r="H861" s="32">
        <f t="shared" ref="H861:H924" si="27">F861-E861</f>
        <v>-3500</v>
      </c>
      <c r="I861" s="34">
        <v>96000</v>
      </c>
      <c r="L861">
        <v>73431</v>
      </c>
    </row>
    <row r="862" spans="1:12" ht="16.5" hidden="1" x14ac:dyDescent="0.25">
      <c r="A862" s="3" t="str">
        <f t="shared" si="26"/>
        <v>KL00184GM500</v>
      </c>
      <c r="B862" s="7" t="s">
        <v>819</v>
      </c>
      <c r="C862" s="7" t="s">
        <v>20</v>
      </c>
      <c r="D862" s="7" t="s">
        <v>21</v>
      </c>
      <c r="E862" s="4">
        <v>147000</v>
      </c>
      <c r="F862" s="4">
        <v>105505.09999999999</v>
      </c>
      <c r="H862" s="32">
        <f t="shared" si="27"/>
        <v>-41494.900000000009</v>
      </c>
      <c r="I862" s="34">
        <v>147000</v>
      </c>
      <c r="L862">
        <v>119066</v>
      </c>
    </row>
    <row r="863" spans="1:12" ht="16.5" hidden="1" x14ac:dyDescent="0.25">
      <c r="A863" s="3" t="str">
        <f t="shared" si="26"/>
        <v>KL00184GTLX250G</v>
      </c>
      <c r="B863" s="7" t="s">
        <v>819</v>
      </c>
      <c r="C863" s="7" t="s">
        <v>22</v>
      </c>
      <c r="D863" s="7" t="s">
        <v>23</v>
      </c>
      <c r="E863" s="4">
        <v>66000</v>
      </c>
      <c r="F863" s="4">
        <v>47673.85</v>
      </c>
      <c r="H863" s="32">
        <f t="shared" si="27"/>
        <v>-18326.150000000001</v>
      </c>
      <c r="I863" s="34">
        <v>22500</v>
      </c>
      <c r="L863">
        <v>22500</v>
      </c>
    </row>
    <row r="864" spans="1:12" ht="16.5" hidden="1" x14ac:dyDescent="0.25">
      <c r="A864" s="3" t="str">
        <f t="shared" si="26"/>
        <v>KL00184GXD500</v>
      </c>
      <c r="B864" s="7" t="s">
        <v>819</v>
      </c>
      <c r="C864" s="7" t="s">
        <v>45</v>
      </c>
      <c r="D864" s="7" t="s">
        <v>46</v>
      </c>
      <c r="E864" s="4">
        <v>147000</v>
      </c>
      <c r="F864" s="4">
        <v>106025.7</v>
      </c>
      <c r="H864" s="32">
        <f t="shared" si="27"/>
        <v>-40974.300000000003</v>
      </c>
      <c r="I864" s="34">
        <v>86111</v>
      </c>
      <c r="L864">
        <v>70950</v>
      </c>
    </row>
    <row r="865" spans="1:12" ht="16.5" hidden="1" x14ac:dyDescent="0.25">
      <c r="A865" s="3" t="str">
        <f t="shared" si="26"/>
        <v>KL00184MNH250</v>
      </c>
      <c r="B865" s="7" t="s">
        <v>819</v>
      </c>
      <c r="C865" s="7" t="s">
        <v>41</v>
      </c>
      <c r="D865" s="7" t="s">
        <v>42</v>
      </c>
      <c r="E865" s="4">
        <v>58333</v>
      </c>
      <c r="F865" s="4">
        <v>43700</v>
      </c>
      <c r="H865" s="32">
        <f t="shared" si="27"/>
        <v>-14633</v>
      </c>
      <c r="I865" s="34">
        <v>70000</v>
      </c>
      <c r="L865">
        <v>70000</v>
      </c>
    </row>
    <row r="866" spans="1:12" ht="16.5" hidden="1" x14ac:dyDescent="0.25">
      <c r="A866" s="3" t="str">
        <f t="shared" si="26"/>
        <v>KL00184TH200</v>
      </c>
      <c r="B866" s="7" t="s">
        <v>819</v>
      </c>
      <c r="C866" s="7" t="s">
        <v>25</v>
      </c>
      <c r="D866" s="7" t="s">
        <v>26</v>
      </c>
      <c r="E866" s="4">
        <v>73000</v>
      </c>
      <c r="F866" s="4">
        <v>52815.25</v>
      </c>
      <c r="H866" s="32">
        <f t="shared" si="27"/>
        <v>-20184.75</v>
      </c>
      <c r="I866" s="34">
        <v>147000</v>
      </c>
      <c r="L866">
        <v>111058</v>
      </c>
    </row>
    <row r="867" spans="1:12" ht="16.5" hidden="1" x14ac:dyDescent="0.25">
      <c r="A867" s="3" t="str">
        <f t="shared" si="26"/>
        <v>KL00184THST150</v>
      </c>
      <c r="B867" s="7" t="s">
        <v>819</v>
      </c>
      <c r="C867" s="7" t="s">
        <v>560</v>
      </c>
      <c r="D867" s="7" t="s">
        <v>561</v>
      </c>
      <c r="E867" s="4">
        <v>21667</v>
      </c>
      <c r="F867" s="4">
        <v>20583.649999999998</v>
      </c>
      <c r="H867" s="32">
        <f t="shared" si="27"/>
        <v>-1083.3500000000022</v>
      </c>
      <c r="I867" s="34">
        <v>66000</v>
      </c>
      <c r="L867">
        <v>50183</v>
      </c>
    </row>
    <row r="868" spans="1:12" ht="16.5" hidden="1" x14ac:dyDescent="0.25">
      <c r="A868" s="3" t="str">
        <f t="shared" si="26"/>
        <v>KL00185CC300</v>
      </c>
      <c r="B868" s="7" t="s">
        <v>820</v>
      </c>
      <c r="C868" s="7" t="s">
        <v>29</v>
      </c>
      <c r="D868" s="7" t="s">
        <v>30</v>
      </c>
      <c r="E868" s="4">
        <v>90741</v>
      </c>
      <c r="F868" s="4">
        <v>74250</v>
      </c>
      <c r="H868" s="32">
        <f t="shared" si="27"/>
        <v>-16491</v>
      </c>
      <c r="I868" s="34">
        <v>147000</v>
      </c>
      <c r="L868">
        <v>111606</v>
      </c>
    </row>
    <row r="869" spans="1:12" ht="16.5" hidden="1" x14ac:dyDescent="0.25">
      <c r="A869" s="3" t="str">
        <f t="shared" si="26"/>
        <v>KL00185CGM100</v>
      </c>
      <c r="B869" s="6" t="s">
        <v>820</v>
      </c>
      <c r="C869" s="6" t="s">
        <v>546</v>
      </c>
      <c r="D869" s="6" t="s">
        <v>547</v>
      </c>
      <c r="E869" s="5">
        <v>36111</v>
      </c>
      <c r="F869" s="5">
        <v>24549</v>
      </c>
      <c r="H869" s="32">
        <f t="shared" si="27"/>
        <v>-11562</v>
      </c>
      <c r="I869" s="34">
        <v>58333</v>
      </c>
      <c r="L869">
        <v>46000</v>
      </c>
    </row>
    <row r="870" spans="1:12" ht="16.5" hidden="1" x14ac:dyDescent="0.25">
      <c r="A870" s="3" t="str">
        <f t="shared" si="26"/>
        <v>KL00185CGM300</v>
      </c>
      <c r="B870" s="7" t="s">
        <v>820</v>
      </c>
      <c r="C870" s="7" t="s">
        <v>17</v>
      </c>
      <c r="D870" s="7" t="s">
        <v>18</v>
      </c>
      <c r="E870" s="4">
        <v>96000</v>
      </c>
      <c r="F870" s="4">
        <v>73431</v>
      </c>
      <c r="H870" s="32">
        <f t="shared" si="27"/>
        <v>-22569</v>
      </c>
      <c r="I870" s="34">
        <v>73000</v>
      </c>
      <c r="L870">
        <v>55595</v>
      </c>
    </row>
    <row r="871" spans="1:12" ht="16.5" hidden="1" x14ac:dyDescent="0.25">
      <c r="A871" s="3" t="str">
        <f t="shared" si="26"/>
        <v>KL00185CGM500</v>
      </c>
      <c r="B871" s="7" t="s">
        <v>820</v>
      </c>
      <c r="C871" s="7" t="s">
        <v>537</v>
      </c>
      <c r="D871" s="7" t="s">
        <v>538</v>
      </c>
      <c r="E871" s="4">
        <v>147000</v>
      </c>
      <c r="F871" s="4">
        <v>119066</v>
      </c>
      <c r="H871" s="32">
        <f t="shared" si="27"/>
        <v>-27934</v>
      </c>
      <c r="I871" s="34">
        <v>21667</v>
      </c>
      <c r="L871">
        <v>21667</v>
      </c>
    </row>
    <row r="872" spans="1:12" ht="16.5" hidden="1" x14ac:dyDescent="0.25">
      <c r="A872" s="3" t="str">
        <f t="shared" si="26"/>
        <v>KL00185CGST150</v>
      </c>
      <c r="B872" s="7" t="s">
        <v>820</v>
      </c>
      <c r="C872" s="7" t="s">
        <v>558</v>
      </c>
      <c r="D872" s="7" t="s">
        <v>559</v>
      </c>
      <c r="E872" s="4">
        <v>22500</v>
      </c>
      <c r="F872" s="4">
        <v>22500</v>
      </c>
      <c r="H872" s="32">
        <f t="shared" si="27"/>
        <v>0</v>
      </c>
      <c r="I872" s="34">
        <v>96000</v>
      </c>
      <c r="L872">
        <v>73431</v>
      </c>
    </row>
    <row r="873" spans="1:12" ht="16.5" hidden="1" x14ac:dyDescent="0.25">
      <c r="A873" s="3" t="str">
        <f t="shared" si="26"/>
        <v>KL00185CN300</v>
      </c>
      <c r="B873" s="7" t="s">
        <v>820</v>
      </c>
      <c r="C873" s="7" t="s">
        <v>31</v>
      </c>
      <c r="D873" s="7" t="s">
        <v>32</v>
      </c>
      <c r="E873" s="4">
        <v>86111</v>
      </c>
      <c r="F873" s="4">
        <v>70950</v>
      </c>
      <c r="H873" s="32">
        <f t="shared" si="27"/>
        <v>-15161</v>
      </c>
      <c r="I873" s="34">
        <v>36111</v>
      </c>
      <c r="L873">
        <v>23321.55</v>
      </c>
    </row>
    <row r="874" spans="1:12" ht="16.5" hidden="1" x14ac:dyDescent="0.25">
      <c r="A874" s="3" t="str">
        <f t="shared" si="26"/>
        <v>KL00185GHK300</v>
      </c>
      <c r="B874" s="7" t="s">
        <v>820</v>
      </c>
      <c r="C874" s="7" t="s">
        <v>548</v>
      </c>
      <c r="D874" s="7" t="s">
        <v>549</v>
      </c>
      <c r="E874" s="4">
        <v>70000</v>
      </c>
      <c r="F874" s="4">
        <v>70000</v>
      </c>
      <c r="H874" s="32">
        <f t="shared" si="27"/>
        <v>0</v>
      </c>
      <c r="I874" s="34">
        <v>96000</v>
      </c>
      <c r="L874">
        <v>69759.45</v>
      </c>
    </row>
    <row r="875" spans="1:12" ht="16.5" hidden="1" x14ac:dyDescent="0.25">
      <c r="A875" s="3" t="str">
        <f t="shared" si="26"/>
        <v>KL00185GM500</v>
      </c>
      <c r="B875" s="7" t="s">
        <v>820</v>
      </c>
      <c r="C875" s="7" t="s">
        <v>20</v>
      </c>
      <c r="D875" s="7" t="s">
        <v>21</v>
      </c>
      <c r="E875" s="4">
        <v>147000</v>
      </c>
      <c r="F875" s="4">
        <v>111058</v>
      </c>
      <c r="H875" s="32">
        <f t="shared" si="27"/>
        <v>-35942</v>
      </c>
      <c r="I875" s="34">
        <v>147000</v>
      </c>
      <c r="L875">
        <v>113112.7</v>
      </c>
    </row>
    <row r="876" spans="1:12" ht="16.5" hidden="1" x14ac:dyDescent="0.25">
      <c r="A876" s="3" t="str">
        <f t="shared" si="26"/>
        <v>KL00185GTLX250G</v>
      </c>
      <c r="B876" s="7" t="s">
        <v>820</v>
      </c>
      <c r="C876" s="7" t="s">
        <v>22</v>
      </c>
      <c r="D876" s="7" t="s">
        <v>23</v>
      </c>
      <c r="E876" s="4">
        <v>66000</v>
      </c>
      <c r="F876" s="4">
        <v>50182</v>
      </c>
      <c r="H876" s="32">
        <f t="shared" si="27"/>
        <v>-15818</v>
      </c>
      <c r="I876" s="34">
        <v>70000</v>
      </c>
      <c r="L876">
        <v>66500</v>
      </c>
    </row>
    <row r="877" spans="1:12" ht="16.5" hidden="1" x14ac:dyDescent="0.25">
      <c r="A877" s="3" t="str">
        <f t="shared" si="26"/>
        <v>KL00185GXD500</v>
      </c>
      <c r="B877" s="7" t="s">
        <v>820</v>
      </c>
      <c r="C877" s="7" t="s">
        <v>45</v>
      </c>
      <c r="D877" s="7" t="s">
        <v>46</v>
      </c>
      <c r="E877" s="4">
        <v>147000</v>
      </c>
      <c r="F877" s="4">
        <v>111606</v>
      </c>
      <c r="H877" s="32">
        <f t="shared" si="27"/>
        <v>-35394</v>
      </c>
      <c r="I877" s="34">
        <v>147000</v>
      </c>
      <c r="L877">
        <v>105505.09999999999</v>
      </c>
    </row>
    <row r="878" spans="1:12" ht="16.5" hidden="1" x14ac:dyDescent="0.25">
      <c r="A878" s="3" t="str">
        <f t="shared" si="26"/>
        <v>KL00185MNH250</v>
      </c>
      <c r="B878" s="7" t="s">
        <v>820</v>
      </c>
      <c r="C878" s="7" t="s">
        <v>41</v>
      </c>
      <c r="D878" s="7" t="s">
        <v>42</v>
      </c>
      <c r="E878" s="4">
        <v>58333</v>
      </c>
      <c r="F878" s="4">
        <v>46000</v>
      </c>
      <c r="H878" s="32">
        <f t="shared" si="27"/>
        <v>-12333</v>
      </c>
      <c r="I878" s="34">
        <v>66000</v>
      </c>
      <c r="L878">
        <v>47673.85</v>
      </c>
    </row>
    <row r="879" spans="1:12" ht="16.5" hidden="1" x14ac:dyDescent="0.25">
      <c r="A879" s="3" t="str">
        <f t="shared" si="26"/>
        <v>KL00185TH200</v>
      </c>
      <c r="B879" s="7" t="s">
        <v>820</v>
      </c>
      <c r="C879" s="7" t="s">
        <v>25</v>
      </c>
      <c r="D879" s="7" t="s">
        <v>26</v>
      </c>
      <c r="E879" s="4">
        <v>73000</v>
      </c>
      <c r="F879" s="4">
        <v>55595</v>
      </c>
      <c r="H879" s="32">
        <f t="shared" si="27"/>
        <v>-17405</v>
      </c>
      <c r="I879" s="34">
        <v>96000</v>
      </c>
      <c r="L879">
        <v>69759.45</v>
      </c>
    </row>
    <row r="880" spans="1:12" ht="16.5" hidden="1" x14ac:dyDescent="0.25">
      <c r="A880" s="3" t="str">
        <f t="shared" si="26"/>
        <v>KL00185THST150</v>
      </c>
      <c r="B880" s="7" t="s">
        <v>820</v>
      </c>
      <c r="C880" s="7" t="s">
        <v>560</v>
      </c>
      <c r="D880" s="7" t="s">
        <v>561</v>
      </c>
      <c r="E880" s="4">
        <v>21667</v>
      </c>
      <c r="F880" s="4">
        <v>21667</v>
      </c>
      <c r="H880" s="32">
        <f t="shared" si="27"/>
        <v>0</v>
      </c>
      <c r="I880" s="34">
        <v>22500</v>
      </c>
      <c r="L880">
        <v>21375</v>
      </c>
    </row>
    <row r="881" spans="1:12" ht="16.5" hidden="1" x14ac:dyDescent="0.25">
      <c r="A881" s="3" t="str">
        <f t="shared" si="26"/>
        <v>KL00186CGM300</v>
      </c>
      <c r="B881" s="7" t="s">
        <v>821</v>
      </c>
      <c r="C881" s="7" t="s">
        <v>17</v>
      </c>
      <c r="D881" s="7" t="s">
        <v>18</v>
      </c>
      <c r="E881" s="4">
        <v>96000</v>
      </c>
      <c r="F881" s="4">
        <v>73431</v>
      </c>
      <c r="H881" s="32">
        <f t="shared" si="27"/>
        <v>-22569</v>
      </c>
      <c r="I881" s="34">
        <v>147000</v>
      </c>
      <c r="L881">
        <v>105505.09999999999</v>
      </c>
    </row>
    <row r="882" spans="1:12" ht="16.5" hidden="1" x14ac:dyDescent="0.25">
      <c r="A882" s="3" t="str">
        <f t="shared" si="26"/>
        <v>KL00187CGM100</v>
      </c>
      <c r="B882" s="7" t="s">
        <v>822</v>
      </c>
      <c r="C882" s="7" t="s">
        <v>546</v>
      </c>
      <c r="D882" s="7" t="s">
        <v>547</v>
      </c>
      <c r="E882" s="4">
        <v>36111</v>
      </c>
      <c r="F882" s="4">
        <v>23321.55</v>
      </c>
      <c r="H882" s="32">
        <f t="shared" si="27"/>
        <v>-12789.45</v>
      </c>
      <c r="I882" s="34">
        <v>66000</v>
      </c>
      <c r="L882">
        <v>47673.85</v>
      </c>
    </row>
    <row r="883" spans="1:12" ht="16.5" hidden="1" x14ac:dyDescent="0.25">
      <c r="A883" s="3" t="str">
        <f t="shared" si="26"/>
        <v>KL00187CGM300</v>
      </c>
      <c r="B883" s="7" t="s">
        <v>822</v>
      </c>
      <c r="C883" s="7" t="s">
        <v>17</v>
      </c>
      <c r="D883" s="7" t="s">
        <v>18</v>
      </c>
      <c r="E883" s="4">
        <v>96000</v>
      </c>
      <c r="F883" s="4">
        <v>69759.45</v>
      </c>
      <c r="H883" s="32">
        <f t="shared" si="27"/>
        <v>-26240.550000000003</v>
      </c>
      <c r="I883" s="34">
        <v>73000</v>
      </c>
      <c r="L883">
        <v>52815.25</v>
      </c>
    </row>
    <row r="884" spans="1:12" ht="16.5" hidden="1" x14ac:dyDescent="0.25">
      <c r="A884" s="3" t="str">
        <f t="shared" si="26"/>
        <v>KL00187CGM500</v>
      </c>
      <c r="B884" s="7" t="s">
        <v>822</v>
      </c>
      <c r="C884" s="7" t="s">
        <v>537</v>
      </c>
      <c r="D884" s="7" t="s">
        <v>538</v>
      </c>
      <c r="E884" s="4">
        <v>147000</v>
      </c>
      <c r="F884" s="4">
        <v>113112.7</v>
      </c>
      <c r="H884" s="32">
        <f t="shared" si="27"/>
        <v>-33887.300000000003</v>
      </c>
      <c r="I884" s="34">
        <v>21667</v>
      </c>
      <c r="L884">
        <v>20583.649999999998</v>
      </c>
    </row>
    <row r="885" spans="1:12" ht="16.5" hidden="1" x14ac:dyDescent="0.25">
      <c r="A885" s="3" t="str">
        <f t="shared" si="26"/>
        <v>KL00187GHK300</v>
      </c>
      <c r="B885" s="6" t="s">
        <v>822</v>
      </c>
      <c r="C885" s="6" t="s">
        <v>548</v>
      </c>
      <c r="D885" s="6" t="s">
        <v>549</v>
      </c>
      <c r="E885" s="5">
        <v>70000</v>
      </c>
      <c r="F885" s="5">
        <v>66500</v>
      </c>
      <c r="H885" s="32">
        <f t="shared" si="27"/>
        <v>-3500</v>
      </c>
      <c r="I885" s="34">
        <v>90741</v>
      </c>
      <c r="L885">
        <v>66825</v>
      </c>
    </row>
    <row r="886" spans="1:12" ht="16.5" hidden="1" x14ac:dyDescent="0.25">
      <c r="A886" s="3" t="str">
        <f t="shared" si="26"/>
        <v>KL00187GM500</v>
      </c>
      <c r="B886" s="6" t="s">
        <v>822</v>
      </c>
      <c r="C886" s="6" t="s">
        <v>20</v>
      </c>
      <c r="D886" s="6" t="s">
        <v>21</v>
      </c>
      <c r="E886" s="5">
        <v>147000</v>
      </c>
      <c r="F886" s="5">
        <v>105505.09999999999</v>
      </c>
      <c r="H886" s="32">
        <f t="shared" si="27"/>
        <v>-41494.900000000009</v>
      </c>
      <c r="I886" s="34">
        <v>36111</v>
      </c>
      <c r="L886">
        <v>22094.100000000002</v>
      </c>
    </row>
    <row r="887" spans="1:12" ht="16.5" hidden="1" x14ac:dyDescent="0.25">
      <c r="A887" s="3" t="str">
        <f t="shared" si="26"/>
        <v>KL00187GTLX250G</v>
      </c>
      <c r="B887" s="6" t="s">
        <v>822</v>
      </c>
      <c r="C887" s="6" t="s">
        <v>22</v>
      </c>
      <c r="D887" s="6" t="s">
        <v>23</v>
      </c>
      <c r="E887" s="5">
        <v>66000</v>
      </c>
      <c r="F887" s="5">
        <v>47673.85</v>
      </c>
      <c r="H887" s="32">
        <f t="shared" si="27"/>
        <v>-18326.150000000001</v>
      </c>
      <c r="I887" s="34">
        <v>96000</v>
      </c>
      <c r="L887">
        <v>66087.900000000009</v>
      </c>
    </row>
    <row r="888" spans="1:12" ht="16.5" hidden="1" x14ac:dyDescent="0.25">
      <c r="A888" s="3" t="str">
        <f t="shared" si="26"/>
        <v>KL00188CGM300</v>
      </c>
      <c r="B888" s="6" t="s">
        <v>823</v>
      </c>
      <c r="C888" s="6" t="s">
        <v>17</v>
      </c>
      <c r="D888" s="6" t="s">
        <v>18</v>
      </c>
      <c r="E888" s="5">
        <v>96000</v>
      </c>
      <c r="F888" s="5">
        <v>69759.45</v>
      </c>
      <c r="H888" s="32">
        <f t="shared" si="27"/>
        <v>-26240.550000000003</v>
      </c>
      <c r="I888" s="34">
        <v>86111</v>
      </c>
      <c r="L888">
        <v>63855</v>
      </c>
    </row>
    <row r="889" spans="1:12" ht="16.5" hidden="1" x14ac:dyDescent="0.25">
      <c r="A889" s="3" t="str">
        <f t="shared" si="26"/>
        <v>KL00188CGST150</v>
      </c>
      <c r="B889" s="6" t="s">
        <v>823</v>
      </c>
      <c r="C889" s="6" t="s">
        <v>558</v>
      </c>
      <c r="D889" s="6" t="s">
        <v>559</v>
      </c>
      <c r="E889" s="5">
        <v>22500</v>
      </c>
      <c r="F889" s="5">
        <v>21375</v>
      </c>
      <c r="H889" s="32">
        <f t="shared" si="27"/>
        <v>-1125</v>
      </c>
      <c r="I889" s="34">
        <v>147000</v>
      </c>
      <c r="L889">
        <v>99952.2</v>
      </c>
    </row>
    <row r="890" spans="1:12" ht="16.5" hidden="1" x14ac:dyDescent="0.25">
      <c r="A890" s="3" t="str">
        <f t="shared" si="26"/>
        <v>KL00188GM500</v>
      </c>
      <c r="B890" s="7" t="s">
        <v>823</v>
      </c>
      <c r="C890" s="7" t="s">
        <v>20</v>
      </c>
      <c r="D890" s="7" t="s">
        <v>21</v>
      </c>
      <c r="E890" s="4">
        <v>147000</v>
      </c>
      <c r="F890" s="4">
        <v>105505.09999999999</v>
      </c>
      <c r="H890" s="32">
        <f t="shared" si="27"/>
        <v>-41494.900000000009</v>
      </c>
      <c r="I890" s="34">
        <v>66500</v>
      </c>
      <c r="L890">
        <v>45360</v>
      </c>
    </row>
    <row r="891" spans="1:12" ht="16.5" hidden="1" x14ac:dyDescent="0.25">
      <c r="A891" s="3" t="str">
        <f t="shared" si="26"/>
        <v>KL00188GTLX250G</v>
      </c>
      <c r="B891" s="7" t="s">
        <v>823</v>
      </c>
      <c r="C891" s="7" t="s">
        <v>22</v>
      </c>
      <c r="D891" s="7" t="s">
        <v>23</v>
      </c>
      <c r="E891" s="4">
        <v>66000</v>
      </c>
      <c r="F891" s="4">
        <v>47673.85</v>
      </c>
      <c r="H891" s="32">
        <f t="shared" si="27"/>
        <v>-18326.150000000001</v>
      </c>
      <c r="I891" s="34">
        <v>66000</v>
      </c>
      <c r="L891">
        <v>45164.700000000004</v>
      </c>
    </row>
    <row r="892" spans="1:12" ht="16.5" hidden="1" x14ac:dyDescent="0.25">
      <c r="A892" s="3" t="str">
        <f t="shared" si="26"/>
        <v>KL00188TH200</v>
      </c>
      <c r="B892" s="7" t="s">
        <v>823</v>
      </c>
      <c r="C892" s="7" t="s">
        <v>25</v>
      </c>
      <c r="D892" s="7" t="s">
        <v>26</v>
      </c>
      <c r="E892" s="4">
        <v>73000</v>
      </c>
      <c r="F892" s="4">
        <v>52815.25</v>
      </c>
      <c r="H892" s="32">
        <f t="shared" si="27"/>
        <v>-20184.75</v>
      </c>
      <c r="I892" s="34">
        <v>58333</v>
      </c>
      <c r="L892">
        <v>41400</v>
      </c>
    </row>
    <row r="893" spans="1:12" ht="16.5" hidden="1" x14ac:dyDescent="0.25">
      <c r="A893" s="3" t="str">
        <f t="shared" si="26"/>
        <v>KL00188THST150</v>
      </c>
      <c r="B893" s="7" t="s">
        <v>823</v>
      </c>
      <c r="C893" s="7" t="s">
        <v>560</v>
      </c>
      <c r="D893" s="7" t="s">
        <v>561</v>
      </c>
      <c r="E893" s="4">
        <v>21667</v>
      </c>
      <c r="F893" s="4">
        <v>20583.649999999998</v>
      </c>
      <c r="H893" s="32">
        <f t="shared" si="27"/>
        <v>-1083.3500000000022</v>
      </c>
      <c r="I893" s="34">
        <v>73000</v>
      </c>
      <c r="L893">
        <v>50035.5</v>
      </c>
    </row>
    <row r="894" spans="1:12" ht="16.5" hidden="1" x14ac:dyDescent="0.25">
      <c r="A894" s="3" t="str">
        <f t="shared" si="26"/>
        <v>KL00189CC300</v>
      </c>
      <c r="B894" s="7" t="s">
        <v>824</v>
      </c>
      <c r="C894" s="7" t="s">
        <v>29</v>
      </c>
      <c r="D894" s="7" t="s">
        <v>30</v>
      </c>
      <c r="E894" s="4">
        <v>90741</v>
      </c>
      <c r="F894" s="4">
        <v>66825</v>
      </c>
      <c r="H894" s="32">
        <f t="shared" si="27"/>
        <v>-23916</v>
      </c>
      <c r="I894" s="34">
        <v>90741</v>
      </c>
      <c r="L894">
        <v>68310</v>
      </c>
    </row>
    <row r="895" spans="1:12" ht="16.5" hidden="1" x14ac:dyDescent="0.25">
      <c r="A895" s="3" t="str">
        <f t="shared" si="26"/>
        <v>KL00189CGM100</v>
      </c>
      <c r="B895" s="7" t="s">
        <v>824</v>
      </c>
      <c r="C895" s="7" t="s">
        <v>546</v>
      </c>
      <c r="D895" s="7" t="s">
        <v>547</v>
      </c>
      <c r="E895" s="4">
        <v>36111</v>
      </c>
      <c r="F895" s="4">
        <v>22094.100000000002</v>
      </c>
      <c r="H895" s="32">
        <f t="shared" si="27"/>
        <v>-14016.899999999998</v>
      </c>
      <c r="I895" s="34">
        <v>36111</v>
      </c>
      <c r="L895">
        <v>22585.08</v>
      </c>
    </row>
    <row r="896" spans="1:12" ht="16.5" hidden="1" x14ac:dyDescent="0.25">
      <c r="A896" s="3" t="str">
        <f t="shared" si="26"/>
        <v>KL00189CGM300</v>
      </c>
      <c r="B896" s="7" t="s">
        <v>824</v>
      </c>
      <c r="C896" s="7" t="s">
        <v>17</v>
      </c>
      <c r="D896" s="7" t="s">
        <v>18</v>
      </c>
      <c r="E896" s="4">
        <v>96000</v>
      </c>
      <c r="F896" s="4">
        <v>66087.900000000009</v>
      </c>
      <c r="H896" s="32">
        <f t="shared" si="27"/>
        <v>-29912.099999999991</v>
      </c>
      <c r="I896" s="34">
        <v>96000</v>
      </c>
      <c r="L896">
        <v>67556.52</v>
      </c>
    </row>
    <row r="897" spans="1:12" ht="16.5" hidden="1" x14ac:dyDescent="0.25">
      <c r="A897" s="3" t="str">
        <f t="shared" si="26"/>
        <v>KL00189CN300</v>
      </c>
      <c r="B897" s="7" t="s">
        <v>824</v>
      </c>
      <c r="C897" s="7" t="s">
        <v>31</v>
      </c>
      <c r="D897" s="7" t="s">
        <v>32</v>
      </c>
      <c r="E897" s="4">
        <v>86111</v>
      </c>
      <c r="F897" s="4">
        <v>63855</v>
      </c>
      <c r="H897" s="32">
        <f t="shared" si="27"/>
        <v>-22256</v>
      </c>
      <c r="I897" s="34">
        <v>86111</v>
      </c>
      <c r="L897">
        <v>65274</v>
      </c>
    </row>
    <row r="898" spans="1:12" ht="16.5" hidden="1" x14ac:dyDescent="0.25">
      <c r="A898" s="3" t="str">
        <f t="shared" si="26"/>
        <v>KL00189GM500</v>
      </c>
      <c r="B898" s="7" t="s">
        <v>824</v>
      </c>
      <c r="C898" s="7" t="s">
        <v>20</v>
      </c>
      <c r="D898" s="7" t="s">
        <v>21</v>
      </c>
      <c r="E898" s="4">
        <v>147000</v>
      </c>
      <c r="F898" s="4">
        <v>99952.2</v>
      </c>
      <c r="H898" s="32">
        <f t="shared" si="27"/>
        <v>-47047.8</v>
      </c>
      <c r="I898" s="34">
        <v>147000</v>
      </c>
      <c r="L898">
        <v>102173.36</v>
      </c>
    </row>
    <row r="899" spans="1:12" ht="16.5" hidden="1" x14ac:dyDescent="0.25">
      <c r="A899" s="3" t="str">
        <f t="shared" si="26"/>
        <v>KL00189GSG250</v>
      </c>
      <c r="B899" s="6" t="s">
        <v>824</v>
      </c>
      <c r="C899" s="6" t="s">
        <v>39</v>
      </c>
      <c r="D899" s="6" t="s">
        <v>40</v>
      </c>
      <c r="E899" s="5">
        <v>66500</v>
      </c>
      <c r="F899" s="5">
        <v>45360</v>
      </c>
      <c r="H899" s="32">
        <f t="shared" si="27"/>
        <v>-21140</v>
      </c>
      <c r="I899" s="34">
        <v>66500</v>
      </c>
      <c r="L899">
        <v>46368</v>
      </c>
    </row>
    <row r="900" spans="1:12" ht="16.5" hidden="1" x14ac:dyDescent="0.25">
      <c r="A900" s="3" t="str">
        <f t="shared" si="26"/>
        <v>KL00189GTLX250G</v>
      </c>
      <c r="B900" s="6" t="s">
        <v>824</v>
      </c>
      <c r="C900" s="6" t="s">
        <v>22</v>
      </c>
      <c r="D900" s="6" t="s">
        <v>23</v>
      </c>
      <c r="E900" s="5">
        <v>66000</v>
      </c>
      <c r="F900" s="5">
        <v>45164.700000000004</v>
      </c>
      <c r="H900" s="32">
        <f t="shared" si="27"/>
        <v>-20835.299999999996</v>
      </c>
      <c r="I900" s="34">
        <v>66000</v>
      </c>
      <c r="L900">
        <v>46168.36</v>
      </c>
    </row>
    <row r="901" spans="1:12" ht="16.5" hidden="1" x14ac:dyDescent="0.25">
      <c r="A901" s="3" t="str">
        <f t="shared" si="26"/>
        <v>KL00189MNH250</v>
      </c>
      <c r="B901" s="6" t="s">
        <v>824</v>
      </c>
      <c r="C901" s="6" t="s">
        <v>41</v>
      </c>
      <c r="D901" s="6" t="s">
        <v>42</v>
      </c>
      <c r="E901" s="5">
        <v>58333</v>
      </c>
      <c r="F901" s="5">
        <v>41400</v>
      </c>
      <c r="H901" s="32">
        <f t="shared" si="27"/>
        <v>-16933</v>
      </c>
      <c r="I901" s="34">
        <v>58333</v>
      </c>
      <c r="L901">
        <v>42320</v>
      </c>
    </row>
    <row r="902" spans="1:12" ht="16.5" hidden="1" x14ac:dyDescent="0.25">
      <c r="A902" s="3" t="str">
        <f t="shared" si="26"/>
        <v>KL00189TH200</v>
      </c>
      <c r="B902" s="6" t="s">
        <v>824</v>
      </c>
      <c r="C902" s="6" t="s">
        <v>25</v>
      </c>
      <c r="D902" s="6" t="s">
        <v>26</v>
      </c>
      <c r="E902" s="5">
        <v>73000</v>
      </c>
      <c r="F902" s="5">
        <v>50035.5</v>
      </c>
      <c r="H902" s="32">
        <f t="shared" si="27"/>
        <v>-22964.5</v>
      </c>
      <c r="I902" s="34">
        <v>73000</v>
      </c>
      <c r="L902">
        <v>51147.4</v>
      </c>
    </row>
    <row r="903" spans="1:12" ht="16.5" hidden="1" x14ac:dyDescent="0.25">
      <c r="A903" s="3" t="str">
        <f t="shared" si="26"/>
        <v>KL00189CC300</v>
      </c>
      <c r="B903" s="7" t="s">
        <v>824</v>
      </c>
      <c r="C903" s="7" t="s">
        <v>29</v>
      </c>
      <c r="D903" s="7" t="s">
        <v>30</v>
      </c>
      <c r="E903" s="4">
        <v>90741</v>
      </c>
      <c r="F903" s="4">
        <v>68310</v>
      </c>
      <c r="H903" s="32">
        <f t="shared" si="27"/>
        <v>-22431</v>
      </c>
      <c r="I903" s="34">
        <v>21667</v>
      </c>
      <c r="L903">
        <v>19933.64</v>
      </c>
    </row>
    <row r="904" spans="1:12" ht="16.5" hidden="1" x14ac:dyDescent="0.25">
      <c r="A904" s="3" t="str">
        <f t="shared" si="26"/>
        <v>KL00189CGM100</v>
      </c>
      <c r="B904" s="7" t="s">
        <v>824</v>
      </c>
      <c r="C904" s="7" t="s">
        <v>546</v>
      </c>
      <c r="D904" s="7" t="s">
        <v>547</v>
      </c>
      <c r="E904" s="4">
        <v>36111</v>
      </c>
      <c r="F904" s="4">
        <v>22585.08</v>
      </c>
      <c r="H904" s="32">
        <f t="shared" si="27"/>
        <v>-13525.919999999998</v>
      </c>
      <c r="I904" s="34">
        <v>36111</v>
      </c>
      <c r="L904">
        <v>33222.120000000003</v>
      </c>
    </row>
    <row r="905" spans="1:12" ht="16.5" hidden="1" x14ac:dyDescent="0.25">
      <c r="A905" s="3" t="str">
        <f t="shared" si="26"/>
        <v>KL00189CGM300</v>
      </c>
      <c r="B905" s="7" t="s">
        <v>824</v>
      </c>
      <c r="C905" s="7" t="s">
        <v>17</v>
      </c>
      <c r="D905" s="7" t="s">
        <v>18</v>
      </c>
      <c r="E905" s="4">
        <v>96000</v>
      </c>
      <c r="F905" s="4">
        <v>67556.52</v>
      </c>
      <c r="H905" s="32">
        <f t="shared" si="27"/>
        <v>-28443.479999999996</v>
      </c>
      <c r="I905" s="34">
        <v>96000</v>
      </c>
      <c r="L905">
        <v>69759.45</v>
      </c>
    </row>
    <row r="906" spans="1:12" ht="16.5" hidden="1" x14ac:dyDescent="0.25">
      <c r="A906" s="3" t="str">
        <f t="shared" si="26"/>
        <v>KL00189CN300</v>
      </c>
      <c r="B906" s="7" t="s">
        <v>824</v>
      </c>
      <c r="C906" s="7" t="s">
        <v>31</v>
      </c>
      <c r="D906" s="7" t="s">
        <v>32</v>
      </c>
      <c r="E906" s="4">
        <v>86111</v>
      </c>
      <c r="F906" s="4">
        <v>65274</v>
      </c>
      <c r="H906" s="32">
        <f t="shared" si="27"/>
        <v>-20837</v>
      </c>
      <c r="I906" s="34">
        <v>22500</v>
      </c>
      <c r="L906">
        <v>21375</v>
      </c>
    </row>
    <row r="907" spans="1:12" ht="16.5" hidden="1" x14ac:dyDescent="0.25">
      <c r="A907" s="3" t="str">
        <f t="shared" si="26"/>
        <v>KL00189GM500</v>
      </c>
      <c r="B907" s="7" t="s">
        <v>824</v>
      </c>
      <c r="C907" s="7" t="s">
        <v>20</v>
      </c>
      <c r="D907" s="7" t="s">
        <v>21</v>
      </c>
      <c r="E907" s="4">
        <v>147000</v>
      </c>
      <c r="F907" s="4">
        <v>102173.36</v>
      </c>
      <c r="H907" s="32">
        <f t="shared" si="27"/>
        <v>-44826.64</v>
      </c>
      <c r="I907" s="34">
        <v>147000</v>
      </c>
      <c r="L907">
        <v>105505.09999999999</v>
      </c>
    </row>
    <row r="908" spans="1:12" ht="16.5" hidden="1" x14ac:dyDescent="0.25">
      <c r="A908" s="3" t="str">
        <f t="shared" si="26"/>
        <v>KL00189GSG250</v>
      </c>
      <c r="B908" s="7" t="s">
        <v>824</v>
      </c>
      <c r="C908" s="7" t="s">
        <v>39</v>
      </c>
      <c r="D908" s="7" t="s">
        <v>40</v>
      </c>
      <c r="E908" s="4">
        <v>66500</v>
      </c>
      <c r="F908" s="4">
        <v>46368</v>
      </c>
      <c r="H908" s="32">
        <f t="shared" si="27"/>
        <v>-20132</v>
      </c>
      <c r="I908" s="34">
        <v>66000</v>
      </c>
      <c r="L908">
        <v>47673.85</v>
      </c>
    </row>
    <row r="909" spans="1:12" ht="16.5" hidden="1" x14ac:dyDescent="0.25">
      <c r="A909" s="3" t="str">
        <f t="shared" si="26"/>
        <v>KL00189GTLX250G</v>
      </c>
      <c r="B909" s="7" t="s">
        <v>824</v>
      </c>
      <c r="C909" s="7" t="s">
        <v>22</v>
      </c>
      <c r="D909" s="7" t="s">
        <v>23</v>
      </c>
      <c r="E909" s="4">
        <v>66000</v>
      </c>
      <c r="F909" s="4">
        <v>46168.36</v>
      </c>
      <c r="H909" s="32">
        <f t="shared" si="27"/>
        <v>-19831.64</v>
      </c>
      <c r="I909" s="34">
        <v>73000</v>
      </c>
      <c r="L909">
        <v>52815.25</v>
      </c>
    </row>
    <row r="910" spans="1:12" ht="16.5" hidden="1" x14ac:dyDescent="0.25">
      <c r="A910" s="3" t="str">
        <f t="shared" si="26"/>
        <v>KL00189MNH250</v>
      </c>
      <c r="B910" s="7" t="s">
        <v>824</v>
      </c>
      <c r="C910" s="7" t="s">
        <v>41</v>
      </c>
      <c r="D910" s="7" t="s">
        <v>42</v>
      </c>
      <c r="E910" s="4">
        <v>58333</v>
      </c>
      <c r="F910" s="4">
        <v>42320</v>
      </c>
      <c r="H910" s="32">
        <f t="shared" si="27"/>
        <v>-16013</v>
      </c>
      <c r="I910" s="34">
        <v>21667</v>
      </c>
      <c r="L910">
        <v>20583.649999999998</v>
      </c>
    </row>
    <row r="911" spans="1:12" ht="16.5" hidden="1" x14ac:dyDescent="0.25">
      <c r="A911" s="3" t="str">
        <f t="shared" si="26"/>
        <v>KL00189TH200</v>
      </c>
      <c r="B911" s="7" t="s">
        <v>824</v>
      </c>
      <c r="C911" s="7" t="s">
        <v>25</v>
      </c>
      <c r="D911" s="7" t="s">
        <v>26</v>
      </c>
      <c r="E911" s="4">
        <v>73000</v>
      </c>
      <c r="F911" s="4">
        <v>51147.4</v>
      </c>
      <c r="H911" s="32">
        <f t="shared" si="27"/>
        <v>-21852.6</v>
      </c>
      <c r="I911" s="34">
        <v>36111</v>
      </c>
      <c r="L911">
        <v>22585.08</v>
      </c>
    </row>
    <row r="912" spans="1:12" ht="16.5" hidden="1" x14ac:dyDescent="0.25">
      <c r="A912" s="3" t="str">
        <f t="shared" si="26"/>
        <v>KL00189THST150</v>
      </c>
      <c r="B912" s="7" t="s">
        <v>824</v>
      </c>
      <c r="C912" s="7" t="s">
        <v>560</v>
      </c>
      <c r="D912" s="7" t="s">
        <v>561</v>
      </c>
      <c r="E912" s="4">
        <v>21667</v>
      </c>
      <c r="F912" s="4">
        <v>19933.64</v>
      </c>
      <c r="H912" s="32">
        <f t="shared" si="27"/>
        <v>-1733.3600000000006</v>
      </c>
      <c r="I912" s="34">
        <v>96000</v>
      </c>
      <c r="L912">
        <v>67556.52</v>
      </c>
    </row>
    <row r="913" spans="1:12" ht="16.5" hidden="1" x14ac:dyDescent="0.25">
      <c r="A913" s="3" t="str">
        <f t="shared" si="26"/>
        <v>KL00189THST250</v>
      </c>
      <c r="B913" s="7" t="s">
        <v>824</v>
      </c>
      <c r="C913" s="7" t="s">
        <v>595</v>
      </c>
      <c r="D913" s="7" t="s">
        <v>596</v>
      </c>
      <c r="E913" s="4">
        <v>36111</v>
      </c>
      <c r="F913" s="4">
        <v>33222.120000000003</v>
      </c>
      <c r="H913" s="32">
        <f t="shared" si="27"/>
        <v>-2888.8799999999974</v>
      </c>
      <c r="I913" s="34">
        <v>22500</v>
      </c>
      <c r="L913">
        <v>20700</v>
      </c>
    </row>
    <row r="914" spans="1:12" ht="16.5" hidden="1" x14ac:dyDescent="0.25">
      <c r="A914" s="3" t="str">
        <f t="shared" si="26"/>
        <v>KL00190CGM300</v>
      </c>
      <c r="B914" s="7" t="s">
        <v>825</v>
      </c>
      <c r="C914" s="7" t="s">
        <v>17</v>
      </c>
      <c r="D914" s="7" t="s">
        <v>18</v>
      </c>
      <c r="E914" s="4">
        <v>96000</v>
      </c>
      <c r="F914" s="4">
        <v>69759.45</v>
      </c>
      <c r="H914" s="32">
        <f t="shared" si="27"/>
        <v>-26240.550000000003</v>
      </c>
      <c r="I914" s="34">
        <v>59400</v>
      </c>
      <c r="L914">
        <v>45540</v>
      </c>
    </row>
    <row r="915" spans="1:12" ht="16.5" hidden="1" x14ac:dyDescent="0.25">
      <c r="A915" s="3" t="str">
        <f t="shared" si="26"/>
        <v>KL00190CGST150</v>
      </c>
      <c r="B915" s="7" t="s">
        <v>825</v>
      </c>
      <c r="C915" s="7" t="s">
        <v>558</v>
      </c>
      <c r="D915" s="7" t="s">
        <v>559</v>
      </c>
      <c r="E915" s="4">
        <v>22500</v>
      </c>
      <c r="F915" s="4">
        <v>21375</v>
      </c>
      <c r="H915" s="32">
        <f t="shared" si="27"/>
        <v>-1125</v>
      </c>
      <c r="I915" s="34">
        <v>147000</v>
      </c>
      <c r="L915">
        <v>102173.36</v>
      </c>
    </row>
    <row r="916" spans="1:12" ht="16.5" hidden="1" x14ac:dyDescent="0.25">
      <c r="A916" s="3" t="str">
        <f t="shared" si="26"/>
        <v>KL00190GM500</v>
      </c>
      <c r="B916" s="7" t="s">
        <v>825</v>
      </c>
      <c r="C916" s="7" t="s">
        <v>20</v>
      </c>
      <c r="D916" s="7" t="s">
        <v>21</v>
      </c>
      <c r="E916" s="4">
        <v>147000</v>
      </c>
      <c r="F916" s="4">
        <v>105505.09999999999</v>
      </c>
      <c r="H916" s="32">
        <f t="shared" si="27"/>
        <v>-41494.900000000009</v>
      </c>
      <c r="I916" s="34">
        <v>66500</v>
      </c>
      <c r="L916">
        <v>46368</v>
      </c>
    </row>
    <row r="917" spans="1:12" ht="16.5" hidden="1" x14ac:dyDescent="0.25">
      <c r="A917" s="3" t="str">
        <f t="shared" si="26"/>
        <v>KL00190GTLX250G</v>
      </c>
      <c r="B917" s="7" t="s">
        <v>825</v>
      </c>
      <c r="C917" s="7" t="s">
        <v>22</v>
      </c>
      <c r="D917" s="7" t="s">
        <v>23</v>
      </c>
      <c r="E917" s="4">
        <v>66000</v>
      </c>
      <c r="F917" s="4">
        <v>47673.85</v>
      </c>
      <c r="H917" s="32">
        <f t="shared" si="27"/>
        <v>-18326.150000000001</v>
      </c>
      <c r="I917" s="34">
        <v>66000</v>
      </c>
      <c r="L917">
        <v>46168.36</v>
      </c>
    </row>
    <row r="918" spans="1:12" ht="16.5" hidden="1" x14ac:dyDescent="0.25">
      <c r="A918" s="3" t="str">
        <f t="shared" si="26"/>
        <v>KL00190TH200</v>
      </c>
      <c r="B918" s="6" t="s">
        <v>825</v>
      </c>
      <c r="C918" s="6" t="s">
        <v>25</v>
      </c>
      <c r="D918" s="6" t="s">
        <v>26</v>
      </c>
      <c r="E918" s="5">
        <v>73000</v>
      </c>
      <c r="F918" s="5">
        <v>52815.25</v>
      </c>
      <c r="H918" s="32">
        <f t="shared" si="27"/>
        <v>-20184.75</v>
      </c>
      <c r="I918" s="34">
        <v>21667</v>
      </c>
      <c r="L918">
        <v>19933.64</v>
      </c>
    </row>
    <row r="919" spans="1:12" ht="16.5" hidden="1" x14ac:dyDescent="0.25">
      <c r="A919" s="3" t="str">
        <f t="shared" si="26"/>
        <v>KL00190THST150</v>
      </c>
      <c r="B919" s="6" t="s">
        <v>825</v>
      </c>
      <c r="C919" s="6" t="s">
        <v>560</v>
      </c>
      <c r="D919" s="6" t="s">
        <v>561</v>
      </c>
      <c r="E919" s="5">
        <v>21667</v>
      </c>
      <c r="F919" s="5">
        <v>20583.649999999998</v>
      </c>
      <c r="H919" s="32">
        <f t="shared" si="27"/>
        <v>-1083.3500000000022</v>
      </c>
      <c r="I919" s="34">
        <v>37500</v>
      </c>
      <c r="L919">
        <v>34500</v>
      </c>
    </row>
    <row r="920" spans="1:12" ht="16.5" hidden="1" x14ac:dyDescent="0.25">
      <c r="A920" s="3" t="str">
        <f t="shared" si="26"/>
        <v>KL00192CGM100</v>
      </c>
      <c r="B920" s="6" t="s">
        <v>826</v>
      </c>
      <c r="C920" s="6" t="s">
        <v>546</v>
      </c>
      <c r="D920" s="6" t="s">
        <v>547</v>
      </c>
      <c r="E920" s="5">
        <v>36111</v>
      </c>
      <c r="F920" s="5">
        <v>22585.08</v>
      </c>
      <c r="H920" s="32">
        <f t="shared" si="27"/>
        <v>-13525.919999999998</v>
      </c>
      <c r="I920" s="34">
        <v>86111</v>
      </c>
      <c r="L920">
        <v>65274</v>
      </c>
    </row>
    <row r="921" spans="1:12" ht="16.5" hidden="1" x14ac:dyDescent="0.25">
      <c r="A921" s="3" t="str">
        <f t="shared" ref="A921:A984" si="28">B921&amp;C921</f>
        <v>KL00192CGM300</v>
      </c>
      <c r="B921" s="6" t="s">
        <v>826</v>
      </c>
      <c r="C921" s="6" t="s">
        <v>17</v>
      </c>
      <c r="D921" s="6" t="s">
        <v>18</v>
      </c>
      <c r="E921" s="5">
        <v>96000</v>
      </c>
      <c r="F921" s="5">
        <v>67556.52</v>
      </c>
      <c r="H921" s="32">
        <f t="shared" si="27"/>
        <v>-28443.479999999996</v>
      </c>
      <c r="I921" s="34">
        <v>36111</v>
      </c>
      <c r="L921">
        <v>33222.120000000003</v>
      </c>
    </row>
    <row r="922" spans="1:12" ht="16.5" hidden="1" x14ac:dyDescent="0.25">
      <c r="A922" s="3" t="str">
        <f t="shared" si="28"/>
        <v>KL00192CGST150</v>
      </c>
      <c r="B922" s="6" t="s">
        <v>826</v>
      </c>
      <c r="C922" s="6" t="s">
        <v>558</v>
      </c>
      <c r="D922" s="6" t="s">
        <v>559</v>
      </c>
      <c r="E922" s="5">
        <v>22500</v>
      </c>
      <c r="F922" s="5">
        <v>20700</v>
      </c>
      <c r="H922" s="32">
        <f t="shared" si="27"/>
        <v>-1800</v>
      </c>
      <c r="I922" s="34">
        <v>73000</v>
      </c>
      <c r="L922">
        <v>55595</v>
      </c>
    </row>
    <row r="923" spans="1:12" ht="16.5" hidden="1" x14ac:dyDescent="0.25">
      <c r="A923" s="3" t="str">
        <f t="shared" si="28"/>
        <v>KL00192GL250</v>
      </c>
      <c r="B923" s="6" t="s">
        <v>826</v>
      </c>
      <c r="C923" s="6" t="s">
        <v>37</v>
      </c>
      <c r="D923" s="6" t="s">
        <v>38</v>
      </c>
      <c r="E923" s="5">
        <v>59400</v>
      </c>
      <c r="F923" s="5">
        <v>45540</v>
      </c>
      <c r="H923" s="32">
        <f t="shared" si="27"/>
        <v>-13860</v>
      </c>
      <c r="I923" s="34">
        <v>36111</v>
      </c>
      <c r="L923">
        <v>22830.57</v>
      </c>
    </row>
    <row r="924" spans="1:12" ht="16.5" hidden="1" x14ac:dyDescent="0.25">
      <c r="A924" s="3" t="str">
        <f t="shared" si="28"/>
        <v>KL00192GM500</v>
      </c>
      <c r="B924" s="6" t="s">
        <v>826</v>
      </c>
      <c r="C924" s="6" t="s">
        <v>20</v>
      </c>
      <c r="D924" s="6" t="s">
        <v>21</v>
      </c>
      <c r="E924" s="5">
        <v>147000</v>
      </c>
      <c r="F924" s="5">
        <v>102173.36</v>
      </c>
      <c r="H924" s="32">
        <f t="shared" si="27"/>
        <v>-44826.64</v>
      </c>
      <c r="I924" s="34">
        <v>96000</v>
      </c>
      <c r="L924">
        <v>68290.83</v>
      </c>
    </row>
    <row r="925" spans="1:12" ht="16.5" hidden="1" x14ac:dyDescent="0.25">
      <c r="A925" s="3" t="str">
        <f t="shared" si="28"/>
        <v>KL00192GSG250</v>
      </c>
      <c r="B925" s="6" t="s">
        <v>826</v>
      </c>
      <c r="C925" s="6" t="s">
        <v>39</v>
      </c>
      <c r="D925" s="6" t="s">
        <v>40</v>
      </c>
      <c r="E925" s="5">
        <v>66500</v>
      </c>
      <c r="F925" s="5">
        <v>46368</v>
      </c>
      <c r="H925" s="32">
        <f t="shared" ref="H925:H1014" si="29">F925-E925</f>
        <v>-20132</v>
      </c>
      <c r="I925" s="34">
        <v>147000</v>
      </c>
      <c r="L925">
        <v>110731.38</v>
      </c>
    </row>
    <row r="926" spans="1:12" ht="16.5" hidden="1" x14ac:dyDescent="0.25">
      <c r="A926" s="3" t="str">
        <f t="shared" si="28"/>
        <v>KL00192GTLX250G</v>
      </c>
      <c r="B926" s="6" t="s">
        <v>826</v>
      </c>
      <c r="C926" s="6" t="s">
        <v>22</v>
      </c>
      <c r="D926" s="6" t="s">
        <v>23</v>
      </c>
      <c r="E926" s="5">
        <v>66000</v>
      </c>
      <c r="F926" s="5">
        <v>46168.36</v>
      </c>
      <c r="H926" s="32">
        <f t="shared" si="29"/>
        <v>-19831.64</v>
      </c>
      <c r="I926" s="34">
        <v>70000</v>
      </c>
      <c r="L926">
        <v>65100</v>
      </c>
    </row>
    <row r="927" spans="1:12" ht="16.5" hidden="1" x14ac:dyDescent="0.25">
      <c r="A927" s="3" t="str">
        <f t="shared" si="28"/>
        <v>KL00192THST150</v>
      </c>
      <c r="B927" s="6" t="s">
        <v>826</v>
      </c>
      <c r="C927" s="6" t="s">
        <v>560</v>
      </c>
      <c r="D927" s="6" t="s">
        <v>561</v>
      </c>
      <c r="E927" s="5">
        <v>21667</v>
      </c>
      <c r="F927" s="5">
        <v>19933.64</v>
      </c>
      <c r="H927" s="32">
        <f t="shared" si="29"/>
        <v>-1733.3600000000006</v>
      </c>
      <c r="I927" s="34">
        <v>59400</v>
      </c>
      <c r="L927">
        <v>46035</v>
      </c>
    </row>
    <row r="928" spans="1:12" ht="16.5" hidden="1" x14ac:dyDescent="0.25">
      <c r="A928" s="3" t="str">
        <f t="shared" si="28"/>
        <v>KL00192CGST250</v>
      </c>
      <c r="B928" s="7" t="s">
        <v>826</v>
      </c>
      <c r="C928" s="7" t="s">
        <v>593</v>
      </c>
      <c r="D928" s="7" t="s">
        <v>594</v>
      </c>
      <c r="E928" s="4">
        <v>37500</v>
      </c>
      <c r="F928" s="4">
        <v>34500</v>
      </c>
      <c r="H928" s="32">
        <f t="shared" si="29"/>
        <v>-3000</v>
      </c>
      <c r="I928" s="34">
        <v>66500</v>
      </c>
      <c r="L928">
        <v>46872</v>
      </c>
    </row>
    <row r="929" spans="1:12" ht="16.5" hidden="1" x14ac:dyDescent="0.25">
      <c r="A929" s="3" t="str">
        <f t="shared" si="28"/>
        <v>KL00192CN300</v>
      </c>
      <c r="B929" s="7" t="s">
        <v>826</v>
      </c>
      <c r="C929" s="7" t="s">
        <v>31</v>
      </c>
      <c r="D929" s="7" t="s">
        <v>32</v>
      </c>
      <c r="E929" s="4">
        <v>86111</v>
      </c>
      <c r="F929" s="4">
        <v>65274</v>
      </c>
      <c r="H929" s="32">
        <f t="shared" si="29"/>
        <v>-20837</v>
      </c>
      <c r="I929" s="34">
        <v>147000</v>
      </c>
      <c r="L929">
        <v>103793.58</v>
      </c>
    </row>
    <row r="930" spans="1:12" ht="16.5" hidden="1" x14ac:dyDescent="0.25">
      <c r="A930" s="3" t="str">
        <f t="shared" si="28"/>
        <v>KL00192THST250</v>
      </c>
      <c r="B930" s="7" t="s">
        <v>826</v>
      </c>
      <c r="C930" s="7" t="s">
        <v>595</v>
      </c>
      <c r="D930" s="7" t="s">
        <v>596</v>
      </c>
      <c r="E930" s="4">
        <v>36111</v>
      </c>
      <c r="F930" s="4">
        <v>33222.120000000003</v>
      </c>
      <c r="H930" s="32">
        <f t="shared" si="29"/>
        <v>-2888.8799999999974</v>
      </c>
      <c r="I930" s="34">
        <v>58333</v>
      </c>
      <c r="L930">
        <v>42780</v>
      </c>
    </row>
    <row r="931" spans="1:12" ht="16.5" hidden="1" x14ac:dyDescent="0.25">
      <c r="A931" s="3" t="str">
        <f t="shared" si="28"/>
        <v>KL00193TH200</v>
      </c>
      <c r="B931" s="7" t="s">
        <v>827</v>
      </c>
      <c r="C931" s="7" t="s">
        <v>25</v>
      </c>
      <c r="D931" s="7" t="s">
        <v>26</v>
      </c>
      <c r="E931" s="4">
        <v>73000</v>
      </c>
      <c r="F931" s="4">
        <v>55595</v>
      </c>
      <c r="H931" s="32">
        <f t="shared" si="29"/>
        <v>-17405</v>
      </c>
      <c r="I931" s="34">
        <v>73000</v>
      </c>
      <c r="L931">
        <v>51703.350000000006</v>
      </c>
    </row>
    <row r="932" spans="1:12" ht="16.5" hidden="1" x14ac:dyDescent="0.25">
      <c r="A932" s="3" t="str">
        <f t="shared" si="28"/>
        <v>KL00194CGM100</v>
      </c>
      <c r="B932" s="7" t="s">
        <v>828</v>
      </c>
      <c r="C932" s="7" t="s">
        <v>546</v>
      </c>
      <c r="D932" s="7" t="s">
        <v>547</v>
      </c>
      <c r="E932" s="4">
        <v>36111</v>
      </c>
      <c r="F932" s="4">
        <v>22830.57</v>
      </c>
      <c r="H932" s="32">
        <f t="shared" si="29"/>
        <v>-13280.43</v>
      </c>
      <c r="I932" s="34">
        <v>90741</v>
      </c>
      <c r="L932">
        <v>70537.5</v>
      </c>
    </row>
    <row r="933" spans="1:12" ht="16.5" hidden="1" x14ac:dyDescent="0.25">
      <c r="A933" s="3" t="str">
        <f t="shared" si="28"/>
        <v>KL00194CGM300</v>
      </c>
      <c r="B933" s="7" t="s">
        <v>828</v>
      </c>
      <c r="C933" s="7" t="s">
        <v>17</v>
      </c>
      <c r="D933" s="7" t="s">
        <v>18</v>
      </c>
      <c r="E933" s="4">
        <v>96000</v>
      </c>
      <c r="F933" s="4">
        <v>68290.83</v>
      </c>
      <c r="H933" s="32">
        <f t="shared" si="29"/>
        <v>-27709.17</v>
      </c>
      <c r="I933" s="34">
        <v>96000</v>
      </c>
      <c r="L933">
        <v>69759.45</v>
      </c>
    </row>
    <row r="934" spans="1:12" ht="16.5" hidden="1" x14ac:dyDescent="0.25">
      <c r="A934" s="3" t="str">
        <f t="shared" si="28"/>
        <v>KL00194CGM500</v>
      </c>
      <c r="B934" s="7" t="s">
        <v>828</v>
      </c>
      <c r="C934" s="7" t="s">
        <v>537</v>
      </c>
      <c r="D934" s="7" t="s">
        <v>538</v>
      </c>
      <c r="E934" s="4">
        <v>147000</v>
      </c>
      <c r="F934" s="4">
        <v>110731.38</v>
      </c>
      <c r="H934" s="32">
        <f t="shared" si="29"/>
        <v>-36268.619999999995</v>
      </c>
      <c r="I934" s="34">
        <v>22500</v>
      </c>
      <c r="L934">
        <v>21375</v>
      </c>
    </row>
    <row r="935" spans="1:12" ht="16.5" hidden="1" x14ac:dyDescent="0.25">
      <c r="A935" s="3" t="str">
        <f t="shared" si="28"/>
        <v>KL00194GHK300</v>
      </c>
      <c r="B935" s="7" t="s">
        <v>828</v>
      </c>
      <c r="C935" s="7" t="s">
        <v>548</v>
      </c>
      <c r="D935" s="7" t="s">
        <v>549</v>
      </c>
      <c r="E935" s="4">
        <v>70000</v>
      </c>
      <c r="F935" s="4">
        <v>65100</v>
      </c>
      <c r="H935" s="32">
        <f t="shared" si="29"/>
        <v>-4900</v>
      </c>
      <c r="I935" s="34">
        <v>147000</v>
      </c>
      <c r="L935">
        <v>105505.09999999999</v>
      </c>
    </row>
    <row r="936" spans="1:12" ht="16.5" hidden="1" x14ac:dyDescent="0.25">
      <c r="A936" s="3" t="str">
        <f t="shared" si="28"/>
        <v>KL00194GL250</v>
      </c>
      <c r="B936" s="7" t="s">
        <v>828</v>
      </c>
      <c r="C936" s="7" t="s">
        <v>37</v>
      </c>
      <c r="D936" s="7" t="s">
        <v>38</v>
      </c>
      <c r="E936" s="4">
        <v>59400</v>
      </c>
      <c r="F936" s="4">
        <v>46035</v>
      </c>
      <c r="H936" s="32">
        <f t="shared" si="29"/>
        <v>-13365</v>
      </c>
      <c r="I936" s="34">
        <v>66000</v>
      </c>
      <c r="L936">
        <v>47673.85</v>
      </c>
    </row>
    <row r="937" spans="1:12" ht="16.5" hidden="1" x14ac:dyDescent="0.25">
      <c r="A937" s="3" t="str">
        <f t="shared" si="28"/>
        <v>KL00194GSG250</v>
      </c>
      <c r="B937" s="7" t="s">
        <v>828</v>
      </c>
      <c r="C937" s="7" t="s">
        <v>39</v>
      </c>
      <c r="D937" s="7" t="s">
        <v>40</v>
      </c>
      <c r="E937" s="4">
        <v>66500</v>
      </c>
      <c r="F937" s="4">
        <v>46872</v>
      </c>
      <c r="H937" s="32">
        <f t="shared" si="29"/>
        <v>-19628</v>
      </c>
      <c r="I937" s="34">
        <v>58333</v>
      </c>
      <c r="L937">
        <v>43700</v>
      </c>
    </row>
    <row r="938" spans="1:12" ht="16.5" hidden="1" x14ac:dyDescent="0.25">
      <c r="A938" s="3" t="str">
        <f t="shared" si="28"/>
        <v>KL00194GXD500</v>
      </c>
      <c r="B938" s="7" t="s">
        <v>828</v>
      </c>
      <c r="C938" s="7" t="s">
        <v>45</v>
      </c>
      <c r="D938" s="7" t="s">
        <v>46</v>
      </c>
      <c r="E938" s="4">
        <v>147000</v>
      </c>
      <c r="F938" s="4">
        <v>103793.58</v>
      </c>
      <c r="H938" s="32">
        <f t="shared" si="29"/>
        <v>-43206.42</v>
      </c>
      <c r="I938" s="34">
        <v>73000</v>
      </c>
      <c r="L938">
        <v>52815.25</v>
      </c>
    </row>
    <row r="939" spans="1:12" ht="16.5" hidden="1" x14ac:dyDescent="0.25">
      <c r="A939" s="3" t="str">
        <f t="shared" si="28"/>
        <v>KL00194MNH250</v>
      </c>
      <c r="B939" s="7" t="s">
        <v>828</v>
      </c>
      <c r="C939" s="7" t="s">
        <v>41</v>
      </c>
      <c r="D939" s="7" t="s">
        <v>42</v>
      </c>
      <c r="E939" s="4">
        <v>58333</v>
      </c>
      <c r="F939" s="4">
        <v>42780</v>
      </c>
      <c r="H939" s="32">
        <f t="shared" si="29"/>
        <v>-15553</v>
      </c>
      <c r="I939" s="34">
        <v>21667</v>
      </c>
      <c r="L939">
        <v>20583.649999999998</v>
      </c>
    </row>
    <row r="940" spans="1:12" ht="16.5" hidden="1" x14ac:dyDescent="0.25">
      <c r="A940" s="3" t="str">
        <f t="shared" si="28"/>
        <v>KL00194TH200</v>
      </c>
      <c r="B940" s="7" t="s">
        <v>828</v>
      </c>
      <c r="C940" s="7" t="s">
        <v>25</v>
      </c>
      <c r="D940" s="7" t="s">
        <v>26</v>
      </c>
      <c r="E940" s="4">
        <v>73000</v>
      </c>
      <c r="F940" s="4">
        <v>51703.350000000006</v>
      </c>
      <c r="H940" s="32">
        <f t="shared" si="29"/>
        <v>-21296.649999999994</v>
      </c>
      <c r="I940" s="34">
        <v>96000</v>
      </c>
      <c r="L940">
        <v>68290.83</v>
      </c>
    </row>
    <row r="941" spans="1:12" ht="16.5" hidden="1" x14ac:dyDescent="0.25">
      <c r="A941" s="3" t="str">
        <f t="shared" si="28"/>
        <v>KL00195CC300</v>
      </c>
      <c r="B941" s="7" t="s">
        <v>829</v>
      </c>
      <c r="C941" s="7" t="s">
        <v>29</v>
      </c>
      <c r="D941" s="7" t="s">
        <v>30</v>
      </c>
      <c r="E941" s="4">
        <v>90741</v>
      </c>
      <c r="F941" s="4">
        <v>70537.5</v>
      </c>
      <c r="H941" s="32">
        <f t="shared" si="29"/>
        <v>-20203.5</v>
      </c>
      <c r="I941" s="34">
        <v>37500</v>
      </c>
      <c r="L941">
        <v>34875</v>
      </c>
    </row>
    <row r="942" spans="1:12" ht="16.5" hidden="1" x14ac:dyDescent="0.25">
      <c r="A942" s="3" t="str">
        <f t="shared" si="28"/>
        <v>KL00195CGM300</v>
      </c>
      <c r="B942" s="7" t="s">
        <v>829</v>
      </c>
      <c r="C942" s="7" t="s">
        <v>17</v>
      </c>
      <c r="D942" s="7" t="s">
        <v>18</v>
      </c>
      <c r="E942" s="4">
        <v>96000</v>
      </c>
      <c r="F942" s="4">
        <v>69759.45</v>
      </c>
      <c r="H942" s="32">
        <f t="shared" si="29"/>
        <v>-26240.550000000003</v>
      </c>
      <c r="I942" s="34">
        <v>147000</v>
      </c>
      <c r="L942">
        <v>103283.94</v>
      </c>
    </row>
    <row r="943" spans="1:12" ht="16.5" hidden="1" x14ac:dyDescent="0.25">
      <c r="A943" s="3" t="str">
        <f t="shared" si="28"/>
        <v>KL00195CGST150</v>
      </c>
      <c r="B943" s="7" t="s">
        <v>829</v>
      </c>
      <c r="C943" s="7" t="s">
        <v>558</v>
      </c>
      <c r="D943" s="7" t="s">
        <v>559</v>
      </c>
      <c r="E943" s="4">
        <v>22500</v>
      </c>
      <c r="F943" s="4">
        <v>21375</v>
      </c>
      <c r="H943" s="32">
        <f t="shared" si="29"/>
        <v>-1125</v>
      </c>
      <c r="I943" s="34">
        <v>66000</v>
      </c>
      <c r="L943">
        <v>46670.19</v>
      </c>
    </row>
    <row r="944" spans="1:12" ht="16.5" hidden="1" x14ac:dyDescent="0.25">
      <c r="A944" s="3" t="str">
        <f t="shared" si="28"/>
        <v>KL00195GM500</v>
      </c>
      <c r="B944" s="7" t="s">
        <v>829</v>
      </c>
      <c r="C944" s="7" t="s">
        <v>20</v>
      </c>
      <c r="D944" s="7" t="s">
        <v>21</v>
      </c>
      <c r="E944" s="4">
        <v>147000</v>
      </c>
      <c r="F944" s="4">
        <v>105505.09999999999</v>
      </c>
      <c r="H944" s="32">
        <f t="shared" si="29"/>
        <v>-41494.900000000009</v>
      </c>
      <c r="I944" s="34">
        <v>73000</v>
      </c>
      <c r="L944">
        <v>51703.350000000006</v>
      </c>
    </row>
    <row r="945" spans="1:12" ht="16.5" hidden="1" x14ac:dyDescent="0.25">
      <c r="A945" s="3" t="str">
        <f t="shared" si="28"/>
        <v>KL00195GTLX250G</v>
      </c>
      <c r="B945" s="7" t="s">
        <v>829</v>
      </c>
      <c r="C945" s="7" t="s">
        <v>22</v>
      </c>
      <c r="D945" s="7" t="s">
        <v>23</v>
      </c>
      <c r="E945" s="4">
        <v>66000</v>
      </c>
      <c r="F945" s="4">
        <v>47673.85</v>
      </c>
      <c r="H945" s="32">
        <f t="shared" si="29"/>
        <v>-18326.150000000001</v>
      </c>
      <c r="I945" s="34">
        <v>96000</v>
      </c>
      <c r="L945">
        <v>69759.45</v>
      </c>
    </row>
    <row r="946" spans="1:12" ht="16.5" hidden="1" x14ac:dyDescent="0.25">
      <c r="A946" s="3" t="str">
        <f t="shared" si="28"/>
        <v>KL00195MNH250</v>
      </c>
      <c r="B946" s="7" t="s">
        <v>829</v>
      </c>
      <c r="C946" s="7" t="s">
        <v>41</v>
      </c>
      <c r="D946" s="7" t="s">
        <v>42</v>
      </c>
      <c r="E946" s="4">
        <v>58333</v>
      </c>
      <c r="F946" s="4">
        <v>43700</v>
      </c>
      <c r="H946" s="32">
        <f t="shared" si="29"/>
        <v>-14633</v>
      </c>
      <c r="I946" s="34">
        <v>22500</v>
      </c>
      <c r="L946">
        <v>21375</v>
      </c>
    </row>
    <row r="947" spans="1:12" ht="16.5" hidden="1" x14ac:dyDescent="0.25">
      <c r="A947" s="3" t="str">
        <f t="shared" si="28"/>
        <v>KL00195TH200</v>
      </c>
      <c r="B947" s="7" t="s">
        <v>829</v>
      </c>
      <c r="C947" s="7" t="s">
        <v>25</v>
      </c>
      <c r="D947" s="7" t="s">
        <v>26</v>
      </c>
      <c r="E947" s="4">
        <v>73000</v>
      </c>
      <c r="F947" s="4">
        <v>52815.25</v>
      </c>
      <c r="H947" s="32">
        <f t="shared" si="29"/>
        <v>-20184.75</v>
      </c>
      <c r="I947" s="34">
        <v>147000</v>
      </c>
      <c r="L947">
        <v>105505.09999999999</v>
      </c>
    </row>
    <row r="948" spans="1:12" ht="16.5" hidden="1" x14ac:dyDescent="0.25">
      <c r="A948" s="3" t="str">
        <f t="shared" si="28"/>
        <v>KL00195THST150</v>
      </c>
      <c r="B948" s="7" t="s">
        <v>829</v>
      </c>
      <c r="C948" s="7" t="s">
        <v>560</v>
      </c>
      <c r="D948" s="7" t="s">
        <v>561</v>
      </c>
      <c r="E948" s="4">
        <v>21667</v>
      </c>
      <c r="F948" s="4">
        <v>20583.649999999998</v>
      </c>
      <c r="H948" s="32">
        <f t="shared" si="29"/>
        <v>-1083.3500000000022</v>
      </c>
      <c r="I948" s="34">
        <v>90741</v>
      </c>
      <c r="L948">
        <v>74250</v>
      </c>
    </row>
    <row r="949" spans="1:12" ht="16.5" hidden="1" x14ac:dyDescent="0.25">
      <c r="A949" s="3" t="str">
        <f t="shared" si="28"/>
        <v>KL00196CGM300</v>
      </c>
      <c r="B949" s="7" t="s">
        <v>830</v>
      </c>
      <c r="C949" s="7" t="s">
        <v>17</v>
      </c>
      <c r="D949" s="7" t="s">
        <v>18</v>
      </c>
      <c r="E949" s="4">
        <v>96000</v>
      </c>
      <c r="F949" s="4">
        <v>68290.83</v>
      </c>
      <c r="H949" s="32">
        <f t="shared" si="29"/>
        <v>-27709.17</v>
      </c>
      <c r="I949" s="34">
        <v>36111</v>
      </c>
      <c r="L949">
        <v>24549</v>
      </c>
    </row>
    <row r="950" spans="1:12" ht="16.5" hidden="1" x14ac:dyDescent="0.25">
      <c r="A950" s="3" t="str">
        <f t="shared" si="28"/>
        <v>KL00196CGST250</v>
      </c>
      <c r="B950" s="7" t="s">
        <v>830</v>
      </c>
      <c r="C950" s="7" t="s">
        <v>593</v>
      </c>
      <c r="D950" s="7" t="s">
        <v>594</v>
      </c>
      <c r="E950" s="4">
        <v>37500</v>
      </c>
      <c r="F950" s="4">
        <v>34875</v>
      </c>
      <c r="H950" s="32">
        <f t="shared" si="29"/>
        <v>-2625</v>
      </c>
      <c r="I950" s="34">
        <v>96000</v>
      </c>
      <c r="L950">
        <v>73431</v>
      </c>
    </row>
    <row r="951" spans="1:12" ht="16.5" hidden="1" x14ac:dyDescent="0.25">
      <c r="A951" s="3" t="str">
        <f t="shared" si="28"/>
        <v>KL00196GM500</v>
      </c>
      <c r="B951" s="7" t="s">
        <v>830</v>
      </c>
      <c r="C951" s="7" t="s">
        <v>20</v>
      </c>
      <c r="D951" s="7" t="s">
        <v>21</v>
      </c>
      <c r="E951" s="4">
        <v>147000</v>
      </c>
      <c r="F951" s="4">
        <v>103283.94</v>
      </c>
      <c r="H951" s="32">
        <f t="shared" si="29"/>
        <v>-43716.06</v>
      </c>
      <c r="I951" s="34">
        <v>22500</v>
      </c>
      <c r="L951">
        <v>22500</v>
      </c>
    </row>
    <row r="952" spans="1:12" ht="16.5" hidden="1" x14ac:dyDescent="0.25">
      <c r="A952" s="3" t="str">
        <f t="shared" si="28"/>
        <v>KL00196GTLX250G</v>
      </c>
      <c r="B952" s="7" t="s">
        <v>830</v>
      </c>
      <c r="C952" s="7" t="s">
        <v>22</v>
      </c>
      <c r="D952" s="7" t="s">
        <v>23</v>
      </c>
      <c r="E952" s="4">
        <v>66000</v>
      </c>
      <c r="F952" s="4">
        <v>46670.19</v>
      </c>
      <c r="H952" s="32">
        <f t="shared" si="29"/>
        <v>-19329.809999999998</v>
      </c>
      <c r="I952" s="34">
        <v>147000</v>
      </c>
      <c r="L952">
        <v>111058</v>
      </c>
    </row>
    <row r="953" spans="1:12" ht="16.5" hidden="1" x14ac:dyDescent="0.25">
      <c r="A953" s="3" t="str">
        <f t="shared" si="28"/>
        <v>KL00196TH200</v>
      </c>
      <c r="B953" s="7" t="s">
        <v>830</v>
      </c>
      <c r="C953" s="7" t="s">
        <v>25</v>
      </c>
      <c r="D953" s="7" t="s">
        <v>26</v>
      </c>
      <c r="E953" s="4">
        <v>73000</v>
      </c>
      <c r="F953" s="4">
        <v>51703.350000000006</v>
      </c>
      <c r="H953" s="32">
        <f t="shared" si="29"/>
        <v>-21296.649999999994</v>
      </c>
      <c r="I953" s="34">
        <v>66000</v>
      </c>
      <c r="L953">
        <v>50183</v>
      </c>
    </row>
    <row r="954" spans="1:12" ht="16.5" hidden="1" x14ac:dyDescent="0.25">
      <c r="A954" s="3" t="str">
        <f t="shared" si="28"/>
        <v>KL00197CGM300</v>
      </c>
      <c r="B954" s="7" t="s">
        <v>831</v>
      </c>
      <c r="C954" s="7" t="s">
        <v>17</v>
      </c>
      <c r="D954" s="7" t="s">
        <v>18</v>
      </c>
      <c r="E954" s="4">
        <v>96000</v>
      </c>
      <c r="F954" s="4">
        <v>69759.45</v>
      </c>
      <c r="H954" s="32">
        <f t="shared" si="29"/>
        <v>-26240.550000000003</v>
      </c>
      <c r="I954" s="34">
        <v>58333</v>
      </c>
      <c r="L954">
        <v>46000</v>
      </c>
    </row>
    <row r="955" spans="1:12" ht="16.5" hidden="1" x14ac:dyDescent="0.25">
      <c r="A955" s="3" t="str">
        <f t="shared" si="28"/>
        <v>KL00197CGST150</v>
      </c>
      <c r="B955" s="7" t="s">
        <v>831</v>
      </c>
      <c r="C955" s="7" t="s">
        <v>558</v>
      </c>
      <c r="D955" s="7" t="s">
        <v>559</v>
      </c>
      <c r="E955" s="4">
        <v>22500</v>
      </c>
      <c r="F955" s="4">
        <v>21375</v>
      </c>
      <c r="H955" s="32">
        <f t="shared" si="29"/>
        <v>-1125</v>
      </c>
      <c r="I955" s="34">
        <v>21667</v>
      </c>
      <c r="L955">
        <v>21667</v>
      </c>
    </row>
    <row r="956" spans="1:12" ht="16.5" hidden="1" x14ac:dyDescent="0.25">
      <c r="A956" s="3" t="str">
        <f t="shared" si="28"/>
        <v>KL00197GM500</v>
      </c>
      <c r="B956" s="7" t="s">
        <v>831</v>
      </c>
      <c r="C956" s="7" t="s">
        <v>20</v>
      </c>
      <c r="D956" s="7" t="s">
        <v>21</v>
      </c>
      <c r="E956" s="4">
        <v>147000</v>
      </c>
      <c r="F956" s="4">
        <v>105505.09999999999</v>
      </c>
      <c r="H956" s="32"/>
      <c r="I956" s="34"/>
    </row>
    <row r="957" spans="1:12" ht="16.5" hidden="1" x14ac:dyDescent="0.25">
      <c r="A957" s="3" t="str">
        <f t="shared" si="28"/>
        <v>KL00198CC300</v>
      </c>
      <c r="B957" s="7" t="s">
        <v>832</v>
      </c>
      <c r="C957" s="7" t="s">
        <v>29</v>
      </c>
      <c r="D957" s="7" t="s">
        <v>30</v>
      </c>
      <c r="E957" s="4">
        <v>90741</v>
      </c>
      <c r="F957" s="4">
        <v>74250</v>
      </c>
      <c r="H957" s="32"/>
      <c r="I957" s="34"/>
    </row>
    <row r="958" spans="1:12" ht="16.5" hidden="1" x14ac:dyDescent="0.25">
      <c r="A958" s="3" t="str">
        <f t="shared" si="28"/>
        <v>KL00198CGM100</v>
      </c>
      <c r="B958" s="7" t="s">
        <v>832</v>
      </c>
      <c r="C958" s="7" t="s">
        <v>546</v>
      </c>
      <c r="D958" s="7" t="s">
        <v>547</v>
      </c>
      <c r="E958" s="4">
        <v>36111</v>
      </c>
      <c r="F958" s="4">
        <v>24549</v>
      </c>
      <c r="H958" s="32"/>
      <c r="I958" s="34"/>
    </row>
    <row r="959" spans="1:12" ht="16.5" hidden="1" x14ac:dyDescent="0.25">
      <c r="A959" s="3" t="str">
        <f t="shared" si="28"/>
        <v>KL00198CGM300</v>
      </c>
      <c r="B959" s="7" t="s">
        <v>832</v>
      </c>
      <c r="C959" s="7" t="s">
        <v>17</v>
      </c>
      <c r="D959" s="7" t="s">
        <v>18</v>
      </c>
      <c r="E959" s="4">
        <v>96000</v>
      </c>
      <c r="F959" s="4">
        <v>73431</v>
      </c>
      <c r="H959" s="32"/>
      <c r="I959" s="34"/>
    </row>
    <row r="960" spans="1:12" ht="16.5" hidden="1" x14ac:dyDescent="0.25">
      <c r="A960" s="3" t="str">
        <f t="shared" si="28"/>
        <v>KL00198CGST150</v>
      </c>
      <c r="B960" s="7" t="s">
        <v>832</v>
      </c>
      <c r="C960" s="7" t="s">
        <v>558</v>
      </c>
      <c r="D960" s="7" t="s">
        <v>559</v>
      </c>
      <c r="E960" s="4">
        <v>22500</v>
      </c>
      <c r="F960" s="4">
        <v>22500</v>
      </c>
      <c r="H960" s="32"/>
      <c r="I960" s="34"/>
    </row>
    <row r="961" spans="1:9" ht="16.5" hidden="1" x14ac:dyDescent="0.25">
      <c r="A961" s="3" t="str">
        <f t="shared" si="28"/>
        <v>KL00198GM500</v>
      </c>
      <c r="B961" s="7" t="s">
        <v>832</v>
      </c>
      <c r="C961" s="7" t="s">
        <v>20</v>
      </c>
      <c r="D961" s="7" t="s">
        <v>21</v>
      </c>
      <c r="E961" s="4">
        <v>147000</v>
      </c>
      <c r="F961" s="4">
        <v>111058</v>
      </c>
      <c r="H961" s="32"/>
      <c r="I961" s="34"/>
    </row>
    <row r="962" spans="1:9" ht="16.5" hidden="1" x14ac:dyDescent="0.25">
      <c r="A962" s="3" t="str">
        <f t="shared" si="28"/>
        <v>KL00198GTLX250G</v>
      </c>
      <c r="B962" s="7" t="s">
        <v>832</v>
      </c>
      <c r="C962" s="7" t="s">
        <v>22</v>
      </c>
      <c r="D962" s="7" t="s">
        <v>23</v>
      </c>
      <c r="E962" s="4">
        <v>66000</v>
      </c>
      <c r="F962" s="4">
        <v>50182</v>
      </c>
      <c r="H962" s="32"/>
      <c r="I962" s="34"/>
    </row>
    <row r="963" spans="1:9" ht="16.5" hidden="1" x14ac:dyDescent="0.25">
      <c r="A963" s="3" t="str">
        <f t="shared" si="28"/>
        <v>KL00198MNH250</v>
      </c>
      <c r="B963" s="7" t="s">
        <v>832</v>
      </c>
      <c r="C963" s="7" t="s">
        <v>41</v>
      </c>
      <c r="D963" s="7" t="s">
        <v>42</v>
      </c>
      <c r="E963" s="4">
        <v>58333</v>
      </c>
      <c r="F963" s="4">
        <v>46000</v>
      </c>
      <c r="H963" s="32"/>
      <c r="I963" s="34"/>
    </row>
    <row r="964" spans="1:9" ht="16.5" hidden="1" x14ac:dyDescent="0.25">
      <c r="A964" s="3" t="str">
        <f t="shared" si="28"/>
        <v>KL00198THST150</v>
      </c>
      <c r="B964" s="7" t="s">
        <v>832</v>
      </c>
      <c r="C964" s="7" t="s">
        <v>560</v>
      </c>
      <c r="D964" s="7" t="s">
        <v>561</v>
      </c>
      <c r="E964" s="4">
        <v>21667</v>
      </c>
      <c r="F964" s="4">
        <v>21667</v>
      </c>
      <c r="H964" s="32"/>
      <c r="I964" s="34"/>
    </row>
    <row r="965" spans="1:9" ht="16.5" hidden="1" x14ac:dyDescent="0.25">
      <c r="A965" s="3" t="str">
        <f t="shared" si="28"/>
        <v>KL00200CGM300</v>
      </c>
      <c r="B965" s="7" t="s">
        <v>4335</v>
      </c>
      <c r="C965" s="7" t="s">
        <v>17</v>
      </c>
      <c r="D965" s="7" t="s">
        <v>18</v>
      </c>
      <c r="E965" s="4">
        <v>73431</v>
      </c>
      <c r="F965" s="4">
        <v>73431</v>
      </c>
      <c r="H965" s="32"/>
      <c r="I965" s="34"/>
    </row>
    <row r="966" spans="1:9" ht="16.5" hidden="1" x14ac:dyDescent="0.25">
      <c r="A966" s="3" t="str">
        <f t="shared" si="28"/>
        <v>KL00200GSG250</v>
      </c>
      <c r="B966" s="7" t="s">
        <v>4335</v>
      </c>
      <c r="C966" s="7" t="s">
        <v>39</v>
      </c>
      <c r="D966" s="7" t="s">
        <v>40</v>
      </c>
      <c r="E966" s="4">
        <v>50400</v>
      </c>
      <c r="F966" s="4">
        <v>50400</v>
      </c>
      <c r="H966" s="32"/>
      <c r="I966" s="34"/>
    </row>
    <row r="967" spans="1:9" ht="16.5" hidden="1" x14ac:dyDescent="0.25">
      <c r="A967" s="3" t="str">
        <f t="shared" si="28"/>
        <v>KL00200GL250</v>
      </c>
      <c r="B967" s="7" t="s">
        <v>4335</v>
      </c>
      <c r="C967" s="7" t="s">
        <v>37</v>
      </c>
      <c r="D967" s="7" t="s">
        <v>38</v>
      </c>
      <c r="E967" s="4">
        <v>49500</v>
      </c>
      <c r="F967" s="4">
        <v>49500</v>
      </c>
      <c r="H967" s="32"/>
      <c r="I967" s="34"/>
    </row>
    <row r="968" spans="1:9" ht="16.5" hidden="1" x14ac:dyDescent="0.25">
      <c r="A968" s="3" t="str">
        <f>B968&amp;C968</f>
        <v>kl00202gm500</v>
      </c>
      <c r="B968" s="7" t="s">
        <v>7184</v>
      </c>
      <c r="C968" s="7" t="s">
        <v>7181</v>
      </c>
      <c r="D968" s="7" t="s">
        <v>21</v>
      </c>
      <c r="E968" s="4">
        <v>111058</v>
      </c>
      <c r="F968" s="4">
        <v>105505</v>
      </c>
      <c r="H968" s="32"/>
      <c r="I968" s="34"/>
    </row>
    <row r="969" spans="1:9" ht="16.5" hidden="1" x14ac:dyDescent="0.25">
      <c r="A969" s="3" t="str">
        <f t="shared" si="28"/>
        <v>kl00202cgm100</v>
      </c>
      <c r="B969" s="7" t="s">
        <v>7184</v>
      </c>
      <c r="C969" s="7" t="s">
        <v>7170</v>
      </c>
      <c r="D969" s="7" t="s">
        <v>547</v>
      </c>
      <c r="E969" s="4">
        <v>24549</v>
      </c>
      <c r="F969" s="4">
        <v>23322</v>
      </c>
      <c r="H969" s="32"/>
      <c r="I969" s="34"/>
    </row>
    <row r="970" spans="1:9" ht="16.5" hidden="1" x14ac:dyDescent="0.25">
      <c r="A970" s="3" t="str">
        <f t="shared" si="28"/>
        <v>kl00202cgm300</v>
      </c>
      <c r="B970" s="7" t="s">
        <v>7184</v>
      </c>
      <c r="C970" s="7" t="s">
        <v>7169</v>
      </c>
      <c r="D970" s="7" t="s">
        <v>18</v>
      </c>
      <c r="E970" s="4">
        <v>73431</v>
      </c>
      <c r="F970" s="4">
        <v>69759</v>
      </c>
      <c r="H970" s="32"/>
      <c r="I970" s="34"/>
    </row>
    <row r="971" spans="1:9" ht="16.5" hidden="1" x14ac:dyDescent="0.25">
      <c r="A971" s="3" t="str">
        <f t="shared" si="28"/>
        <v>kl00202th200</v>
      </c>
      <c r="B971" s="7" t="s">
        <v>7184</v>
      </c>
      <c r="C971" s="7" t="s">
        <v>7136</v>
      </c>
      <c r="D971" s="7" t="s">
        <v>7185</v>
      </c>
      <c r="E971" s="4">
        <v>55595</v>
      </c>
      <c r="F971" s="4">
        <v>52815</v>
      </c>
      <c r="H971" s="32"/>
      <c r="I971" s="34"/>
    </row>
    <row r="972" spans="1:9" ht="16.5" hidden="1" x14ac:dyDescent="0.25">
      <c r="A972" s="3" t="str">
        <f t="shared" si="28"/>
        <v>kl00202GTLX250G</v>
      </c>
      <c r="B972" s="7" t="s">
        <v>7184</v>
      </c>
      <c r="C972" s="7" t="s">
        <v>22</v>
      </c>
      <c r="D972" s="7" t="s">
        <v>1817</v>
      </c>
      <c r="E972" s="4">
        <v>50182</v>
      </c>
      <c r="F972" s="4">
        <v>47673</v>
      </c>
      <c r="H972" s="32"/>
      <c r="I972" s="34"/>
    </row>
    <row r="973" spans="1:9" ht="16.5" hidden="1" x14ac:dyDescent="0.25">
      <c r="A973" s="3" t="str">
        <f t="shared" si="28"/>
        <v>kl00202cc300</v>
      </c>
      <c r="B973" s="7" t="s">
        <v>7184</v>
      </c>
      <c r="C973" s="7" t="s">
        <v>7137</v>
      </c>
      <c r="D973" s="7" t="s">
        <v>30</v>
      </c>
      <c r="E973" s="4">
        <v>74250</v>
      </c>
      <c r="F973" s="4">
        <v>70538</v>
      </c>
      <c r="H973" s="32"/>
      <c r="I973" s="34"/>
    </row>
    <row r="974" spans="1:9" ht="16.5" hidden="1" x14ac:dyDescent="0.25">
      <c r="A974" s="3" t="str">
        <f t="shared" si="28"/>
        <v/>
      </c>
      <c r="B974" s="7"/>
      <c r="C974" s="7"/>
      <c r="D974" s="7"/>
      <c r="E974" s="4"/>
      <c r="F974" s="4"/>
      <c r="H974" s="32"/>
      <c r="I974" s="34"/>
    </row>
    <row r="975" spans="1:9" ht="16.5" hidden="1" x14ac:dyDescent="0.25">
      <c r="A975" s="3" t="str">
        <f t="shared" si="28"/>
        <v/>
      </c>
      <c r="B975" s="7"/>
      <c r="C975" s="7"/>
      <c r="D975" s="7"/>
      <c r="E975" s="4"/>
      <c r="F975" s="4"/>
      <c r="H975" s="32"/>
      <c r="I975" s="34"/>
    </row>
    <row r="976" spans="1:9" ht="16.5" hidden="1" x14ac:dyDescent="0.25">
      <c r="A976" s="3" t="str">
        <f t="shared" si="28"/>
        <v/>
      </c>
      <c r="B976" s="7"/>
      <c r="C976" s="7"/>
      <c r="D976" s="7"/>
      <c r="E976" s="4"/>
      <c r="F976" s="4"/>
      <c r="H976" s="32"/>
      <c r="I976" s="34"/>
    </row>
    <row r="977" spans="1:12" ht="16.5" hidden="1" x14ac:dyDescent="0.25">
      <c r="A977" s="3" t="str">
        <f t="shared" si="28"/>
        <v/>
      </c>
      <c r="B977" s="7"/>
      <c r="C977" s="7"/>
      <c r="D977" s="7"/>
      <c r="E977" s="4"/>
      <c r="F977" s="4"/>
      <c r="H977" s="32"/>
      <c r="I977" s="34"/>
    </row>
    <row r="978" spans="1:12" ht="16.5" hidden="1" x14ac:dyDescent="0.25">
      <c r="A978" s="3" t="str">
        <f t="shared" si="28"/>
        <v>KL00201CN300</v>
      </c>
      <c r="B978" s="7" t="s">
        <v>4338</v>
      </c>
      <c r="C978" s="7" t="s">
        <v>31</v>
      </c>
      <c r="D978" s="7" t="s">
        <v>32</v>
      </c>
      <c r="E978" s="4">
        <v>79950</v>
      </c>
      <c r="F978" s="4">
        <v>79950</v>
      </c>
      <c r="H978" s="32"/>
      <c r="I978" s="34"/>
    </row>
    <row r="979" spans="1:12" ht="16.5" hidden="1" x14ac:dyDescent="0.25">
      <c r="A979" s="3" t="str">
        <f t="shared" si="28"/>
        <v>KL00201GTLX250G</v>
      </c>
      <c r="B979" s="7" t="s">
        <v>4338</v>
      </c>
      <c r="C979" s="7" t="s">
        <v>22</v>
      </c>
      <c r="D979" s="7" t="s">
        <v>1817</v>
      </c>
      <c r="E979" s="4">
        <v>50182</v>
      </c>
      <c r="F979" s="4">
        <v>50182</v>
      </c>
      <c r="H979" s="32"/>
      <c r="I979" s="34"/>
    </row>
    <row r="980" spans="1:12" ht="16.5" hidden="1" x14ac:dyDescent="0.25">
      <c r="A980" s="3" t="str">
        <f t="shared" si="28"/>
        <v>KL00201CC300</v>
      </c>
      <c r="B980" s="7" t="s">
        <v>4338</v>
      </c>
      <c r="C980" s="7" t="s">
        <v>29</v>
      </c>
      <c r="D980" s="7" t="s">
        <v>1817</v>
      </c>
      <c r="E980" s="4">
        <v>74250</v>
      </c>
      <c r="F980" s="4">
        <v>74250</v>
      </c>
      <c r="H980" s="32"/>
      <c r="I980" s="34"/>
    </row>
    <row r="981" spans="1:12" ht="16.5" hidden="1" x14ac:dyDescent="0.25">
      <c r="A981" s="3" t="str">
        <f t="shared" si="28"/>
        <v>KL00201th200</v>
      </c>
      <c r="B981" s="7" t="s">
        <v>4338</v>
      </c>
      <c r="C981" s="7" t="s">
        <v>7136</v>
      </c>
      <c r="D981" s="7" t="s">
        <v>7185</v>
      </c>
      <c r="E981" s="4">
        <v>55595</v>
      </c>
      <c r="F981" s="4">
        <v>55595</v>
      </c>
      <c r="H981" s="32"/>
      <c r="I981" s="34"/>
    </row>
    <row r="982" spans="1:12" ht="16.5" hidden="1" x14ac:dyDescent="0.25">
      <c r="A982" s="3" t="str">
        <f t="shared" si="28"/>
        <v>KL00201CGM300</v>
      </c>
      <c r="B982" s="7" t="s">
        <v>4338</v>
      </c>
      <c r="C982" s="7" t="s">
        <v>17</v>
      </c>
      <c r="D982" s="7" t="s">
        <v>18</v>
      </c>
      <c r="E982" s="4">
        <v>73431</v>
      </c>
      <c r="F982" s="4">
        <v>73431</v>
      </c>
      <c r="H982" s="32">
        <f t="shared" si="29"/>
        <v>0</v>
      </c>
      <c r="I982" s="34">
        <v>73431</v>
      </c>
      <c r="L982">
        <v>69759</v>
      </c>
    </row>
    <row r="983" spans="1:12" ht="16.5" hidden="1" x14ac:dyDescent="0.25">
      <c r="A983" s="3" t="str">
        <f t="shared" si="28"/>
        <v>KL00201CGM500</v>
      </c>
      <c r="B983" s="7" t="s">
        <v>4338</v>
      </c>
      <c r="C983" s="7" t="s">
        <v>537</v>
      </c>
      <c r="D983" s="7" t="s">
        <v>538</v>
      </c>
      <c r="E983" s="4">
        <v>107159</v>
      </c>
      <c r="F983" s="4">
        <v>107159</v>
      </c>
      <c r="H983" s="32">
        <f t="shared" si="29"/>
        <v>0</v>
      </c>
      <c r="I983" s="34">
        <v>70950</v>
      </c>
      <c r="L983">
        <v>67403</v>
      </c>
    </row>
    <row r="984" spans="1:12" ht="16.5" hidden="1" x14ac:dyDescent="0.25">
      <c r="A984" s="3" t="str">
        <f t="shared" si="28"/>
        <v>KL00201CGM100</v>
      </c>
      <c r="B984" s="7" t="s">
        <v>4338</v>
      </c>
      <c r="C984" s="7" t="s">
        <v>546</v>
      </c>
      <c r="D984" s="7" t="s">
        <v>547</v>
      </c>
      <c r="E984" s="4">
        <v>24549</v>
      </c>
      <c r="F984" s="4">
        <v>24549</v>
      </c>
      <c r="H984" s="32">
        <f t="shared" si="29"/>
        <v>0</v>
      </c>
      <c r="I984" s="34">
        <v>56430</v>
      </c>
      <c r="L984">
        <v>56430</v>
      </c>
    </row>
    <row r="985" spans="1:12" ht="16.5" hidden="1" x14ac:dyDescent="0.25">
      <c r="A985" s="3" t="str">
        <f t="shared" ref="A985:A1078" si="30">B985&amp;C985</f>
        <v>KL00201MNH250</v>
      </c>
      <c r="B985" s="7" t="s">
        <v>4338</v>
      </c>
      <c r="C985" s="7" t="s">
        <v>41</v>
      </c>
      <c r="D985" s="7" t="s">
        <v>42</v>
      </c>
      <c r="E985" s="4">
        <v>46000</v>
      </c>
      <c r="F985" s="4">
        <v>46000</v>
      </c>
      <c r="H985" s="32">
        <f t="shared" si="29"/>
        <v>0</v>
      </c>
      <c r="I985" s="34">
        <v>89312</v>
      </c>
      <c r="L985">
        <v>89312</v>
      </c>
    </row>
    <row r="986" spans="1:12" ht="16.5" hidden="1" x14ac:dyDescent="0.25">
      <c r="A986" s="3" t="str">
        <f t="shared" si="30"/>
        <v>KL00201GM500</v>
      </c>
      <c r="B986" s="7" t="s">
        <v>4338</v>
      </c>
      <c r="C986" s="7" t="s">
        <v>20</v>
      </c>
      <c r="D986" s="7" t="s">
        <v>21</v>
      </c>
      <c r="E986" s="4">
        <v>111058</v>
      </c>
      <c r="F986" s="4">
        <v>111058</v>
      </c>
      <c r="H986" s="32">
        <f t="shared" si="29"/>
        <v>0</v>
      </c>
      <c r="I986" s="34">
        <v>111058</v>
      </c>
      <c r="L986">
        <v>105505</v>
      </c>
    </row>
    <row r="987" spans="1:12" ht="16.5" hidden="1" x14ac:dyDescent="0.25">
      <c r="A987" s="3" t="str">
        <f t="shared" si="30"/>
        <v>KL00201GHK300</v>
      </c>
      <c r="B987" s="7" t="s">
        <v>4338</v>
      </c>
      <c r="C987" s="7" t="s">
        <v>548</v>
      </c>
      <c r="D987" s="7" t="s">
        <v>549</v>
      </c>
      <c r="E987" s="4">
        <v>70000</v>
      </c>
      <c r="F987" s="4">
        <v>70000</v>
      </c>
      <c r="H987" s="32">
        <f t="shared" si="29"/>
        <v>0</v>
      </c>
      <c r="I987" s="34">
        <v>57998</v>
      </c>
      <c r="L987">
        <v>57998</v>
      </c>
    </row>
    <row r="988" spans="1:12" ht="16.5" hidden="1" x14ac:dyDescent="0.25">
      <c r="A988" s="3" t="str">
        <f t="shared" si="30"/>
        <v/>
      </c>
      <c r="B988" s="7"/>
      <c r="C988" s="7"/>
      <c r="D988" s="7"/>
      <c r="E988" s="4"/>
      <c r="F988" s="4"/>
      <c r="H988" s="32">
        <f t="shared" si="29"/>
        <v>0</v>
      </c>
      <c r="I988" s="34">
        <v>55595</v>
      </c>
      <c r="L988">
        <v>52816</v>
      </c>
    </row>
    <row r="989" spans="1:12" ht="16.5" hidden="1" x14ac:dyDescent="0.25">
      <c r="A989" s="3" t="str">
        <f t="shared" si="30"/>
        <v/>
      </c>
      <c r="B989" s="7"/>
      <c r="C989" s="7"/>
      <c r="D989" s="7"/>
      <c r="E989" s="4"/>
      <c r="F989" s="4"/>
      <c r="H989" s="32">
        <f t="shared" si="29"/>
        <v>0</v>
      </c>
      <c r="I989" s="34">
        <v>73431</v>
      </c>
      <c r="L989">
        <v>73431</v>
      </c>
    </row>
    <row r="990" spans="1:12" ht="16.5" hidden="1" x14ac:dyDescent="0.25">
      <c r="A990" s="3" t="str">
        <f t="shared" si="30"/>
        <v/>
      </c>
      <c r="B990" s="7"/>
      <c r="C990" s="7"/>
      <c r="D990" s="7"/>
      <c r="E990" s="4"/>
      <c r="F990" s="4"/>
      <c r="H990" s="32">
        <f t="shared" si="29"/>
        <v>0</v>
      </c>
      <c r="I990" s="34">
        <v>70950</v>
      </c>
      <c r="L990">
        <v>70950</v>
      </c>
    </row>
    <row r="991" spans="1:12" ht="16.5" hidden="1" x14ac:dyDescent="0.25">
      <c r="A991" s="3" t="str">
        <f t="shared" si="30"/>
        <v/>
      </c>
      <c r="B991" s="7"/>
      <c r="C991" s="7"/>
      <c r="D991" s="7"/>
      <c r="E991" s="4"/>
      <c r="F991" s="4"/>
      <c r="H991" s="32">
        <f t="shared" si="29"/>
        <v>0</v>
      </c>
      <c r="I991" s="34">
        <v>111058</v>
      </c>
      <c r="L991">
        <v>111058</v>
      </c>
    </row>
    <row r="992" spans="1:12" ht="16.5" hidden="1" x14ac:dyDescent="0.25">
      <c r="A992" s="3" t="str">
        <f t="shared" si="30"/>
        <v/>
      </c>
      <c r="B992" s="7"/>
      <c r="C992" s="7"/>
      <c r="D992" s="7"/>
      <c r="E992" s="4"/>
      <c r="F992" s="4"/>
      <c r="H992" s="32">
        <f t="shared" si="29"/>
        <v>0</v>
      </c>
      <c r="I992" s="34">
        <v>50183</v>
      </c>
      <c r="L992">
        <v>50182</v>
      </c>
    </row>
    <row r="993" spans="1:12" ht="16.5" hidden="1" x14ac:dyDescent="0.25">
      <c r="A993" s="3" t="str">
        <f t="shared" si="30"/>
        <v/>
      </c>
      <c r="B993" s="7"/>
      <c r="C993" s="7"/>
      <c r="D993" s="7"/>
      <c r="E993" s="4"/>
      <c r="F993" s="4"/>
      <c r="H993" s="32">
        <f t="shared" si="29"/>
        <v>0</v>
      </c>
      <c r="I993" s="34">
        <v>111606</v>
      </c>
      <c r="L993">
        <v>111606</v>
      </c>
    </row>
    <row r="994" spans="1:12" ht="16.5" hidden="1" x14ac:dyDescent="0.25">
      <c r="A994" s="3" t="str">
        <f t="shared" si="30"/>
        <v/>
      </c>
      <c r="B994" s="7"/>
      <c r="C994" s="7"/>
      <c r="D994" s="7"/>
      <c r="E994" s="4"/>
      <c r="F994" s="4"/>
      <c r="H994" s="32">
        <f t="shared" si="29"/>
        <v>0</v>
      </c>
      <c r="I994" s="34">
        <v>119066</v>
      </c>
      <c r="L994">
        <v>119066</v>
      </c>
    </row>
    <row r="995" spans="1:12" ht="16.5" hidden="1" x14ac:dyDescent="0.25">
      <c r="A995" s="3" t="str">
        <f t="shared" si="30"/>
        <v>KMARKETCGM300</v>
      </c>
      <c r="B995" s="7" t="s">
        <v>579</v>
      </c>
      <c r="C995" s="7" t="s">
        <v>17</v>
      </c>
      <c r="D995" s="7" t="s">
        <v>18</v>
      </c>
      <c r="E995" s="4">
        <v>73431</v>
      </c>
      <c r="F995" s="4">
        <v>69759</v>
      </c>
      <c r="H995" s="32">
        <f t="shared" si="29"/>
        <v>-3672</v>
      </c>
      <c r="I995" s="34">
        <v>111058</v>
      </c>
      <c r="L995">
        <v>111058</v>
      </c>
    </row>
    <row r="996" spans="1:12" ht="16.5" hidden="1" x14ac:dyDescent="0.25">
      <c r="A996" s="3" t="str">
        <f t="shared" si="30"/>
        <v>KMARKETCN300</v>
      </c>
      <c r="B996" s="7" t="s">
        <v>579</v>
      </c>
      <c r="C996" s="7" t="s">
        <v>31</v>
      </c>
      <c r="D996" s="7" t="s">
        <v>32</v>
      </c>
      <c r="E996" s="4">
        <v>70950</v>
      </c>
      <c r="F996" s="4">
        <v>67403</v>
      </c>
      <c r="H996" s="32">
        <f t="shared" si="29"/>
        <v>-3547</v>
      </c>
      <c r="I996" s="34">
        <v>107205</v>
      </c>
      <c r="L996">
        <v>107205</v>
      </c>
    </row>
    <row r="997" spans="1:12" ht="16.5" hidden="1" x14ac:dyDescent="0.25">
      <c r="A997" s="31" t="str">
        <f t="shared" si="30"/>
        <v>KMARKETGL250</v>
      </c>
      <c r="B997" s="7" t="s">
        <v>579</v>
      </c>
      <c r="C997" s="7" t="s">
        <v>37</v>
      </c>
      <c r="D997" s="7" t="s">
        <v>38</v>
      </c>
      <c r="E997" s="4">
        <v>56430</v>
      </c>
      <c r="F997" s="4">
        <v>56430</v>
      </c>
      <c r="H997" s="32">
        <f t="shared" si="29"/>
        <v>0</v>
      </c>
      <c r="I997" s="34">
        <v>73431</v>
      </c>
      <c r="L997">
        <v>73431</v>
      </c>
    </row>
    <row r="998" spans="1:12" ht="16.5" hidden="1" x14ac:dyDescent="0.25">
      <c r="A998" s="31" t="str">
        <f t="shared" si="30"/>
        <v>KMARKETGL500KT</v>
      </c>
      <c r="B998" s="7" t="s">
        <v>579</v>
      </c>
      <c r="C998" s="7" t="s">
        <v>539</v>
      </c>
      <c r="D998" s="7" t="s">
        <v>540</v>
      </c>
      <c r="E998" s="4">
        <v>89312</v>
      </c>
      <c r="F998" s="4">
        <v>89312</v>
      </c>
      <c r="H998" s="32">
        <f t="shared" si="29"/>
        <v>0</v>
      </c>
      <c r="I998" s="34">
        <v>119066</v>
      </c>
      <c r="L998">
        <v>119066</v>
      </c>
    </row>
    <row r="999" spans="1:12" ht="16.5" hidden="1" x14ac:dyDescent="0.25">
      <c r="A999" s="31" t="str">
        <f t="shared" si="30"/>
        <v>KMARKETGM500</v>
      </c>
      <c r="B999" s="7" t="s">
        <v>579</v>
      </c>
      <c r="C999" s="7" t="s">
        <v>20</v>
      </c>
      <c r="D999" s="7" t="s">
        <v>21</v>
      </c>
      <c r="E999" s="4">
        <v>111058</v>
      </c>
      <c r="F999" s="4">
        <v>105505</v>
      </c>
      <c r="H999" s="32">
        <f t="shared" si="29"/>
        <v>-5553</v>
      </c>
      <c r="I999" s="34">
        <v>111058</v>
      </c>
      <c r="L999">
        <v>111058</v>
      </c>
    </row>
    <row r="1000" spans="1:12" ht="16.5" hidden="1" x14ac:dyDescent="0.25">
      <c r="A1000" s="31" t="str">
        <f t="shared" si="30"/>
        <v>KMARKETGSG250</v>
      </c>
      <c r="B1000" s="7" t="s">
        <v>579</v>
      </c>
      <c r="C1000" s="7" t="s">
        <v>39</v>
      </c>
      <c r="D1000" s="7" t="s">
        <v>40</v>
      </c>
      <c r="E1000" s="4">
        <v>57998</v>
      </c>
      <c r="F1000" s="4">
        <v>57998</v>
      </c>
      <c r="H1000" s="32">
        <f t="shared" si="29"/>
        <v>0</v>
      </c>
      <c r="I1000" s="34">
        <v>50183</v>
      </c>
      <c r="L1000">
        <v>50183</v>
      </c>
    </row>
    <row r="1001" spans="1:12" ht="16.5" hidden="1" x14ac:dyDescent="0.25">
      <c r="A1001" s="31" t="str">
        <f t="shared" si="30"/>
        <v>KMARKETTH200</v>
      </c>
      <c r="B1001" s="7" t="s">
        <v>579</v>
      </c>
      <c r="C1001" s="7" t="s">
        <v>25</v>
      </c>
      <c r="D1001" s="7" t="s">
        <v>26</v>
      </c>
      <c r="E1001" s="4">
        <v>55595</v>
      </c>
      <c r="F1001" s="4">
        <v>52816</v>
      </c>
      <c r="H1001" s="32">
        <f t="shared" si="29"/>
        <v>-2779</v>
      </c>
      <c r="I1001" s="34">
        <v>111606</v>
      </c>
      <c r="L1001">
        <v>111606</v>
      </c>
    </row>
    <row r="1002" spans="1:12" ht="16.5" hidden="1" x14ac:dyDescent="0.25">
      <c r="A1002" s="31" t="str">
        <f t="shared" si="30"/>
        <v>LOCALMARTCGM300</v>
      </c>
      <c r="B1002" s="7" t="s">
        <v>581</v>
      </c>
      <c r="C1002" s="7" t="s">
        <v>17</v>
      </c>
      <c r="D1002" s="7" t="s">
        <v>18</v>
      </c>
      <c r="E1002" s="4">
        <v>73431</v>
      </c>
      <c r="F1002" s="4">
        <v>73431</v>
      </c>
      <c r="H1002" s="32">
        <f t="shared" si="29"/>
        <v>0</v>
      </c>
      <c r="I1002" s="34">
        <v>46000</v>
      </c>
      <c r="L1002">
        <v>46000</v>
      </c>
    </row>
    <row r="1003" spans="1:12" ht="16.5" hidden="1" x14ac:dyDescent="0.25">
      <c r="A1003" s="31" t="str">
        <f t="shared" si="30"/>
        <v>LOCALMARTCN300</v>
      </c>
      <c r="B1003" s="7" t="s">
        <v>581</v>
      </c>
      <c r="C1003" s="7" t="s">
        <v>31</v>
      </c>
      <c r="D1003" s="7" t="s">
        <v>32</v>
      </c>
      <c r="E1003" s="4">
        <v>70950</v>
      </c>
      <c r="F1003" s="4">
        <v>70950</v>
      </c>
      <c r="H1003" s="32">
        <f t="shared" si="29"/>
        <v>0</v>
      </c>
      <c r="I1003" s="34">
        <v>92000</v>
      </c>
      <c r="L1003">
        <v>92000</v>
      </c>
    </row>
    <row r="1004" spans="1:12" ht="16.5" hidden="1" x14ac:dyDescent="0.25">
      <c r="A1004" s="31" t="str">
        <f t="shared" si="30"/>
        <v>LOCALMARTGM500</v>
      </c>
      <c r="B1004" s="7" t="s">
        <v>581</v>
      </c>
      <c r="C1004" s="7" t="s">
        <v>20</v>
      </c>
      <c r="D1004" s="7" t="s">
        <v>21</v>
      </c>
      <c r="E1004" s="4">
        <v>111058</v>
      </c>
      <c r="F1004" s="4">
        <v>111058</v>
      </c>
      <c r="H1004" s="32">
        <f t="shared" si="29"/>
        <v>0</v>
      </c>
      <c r="I1004" s="34">
        <v>55595</v>
      </c>
      <c r="L1004">
        <v>55595</v>
      </c>
    </row>
    <row r="1005" spans="1:12" ht="16.5" hidden="1" x14ac:dyDescent="0.25">
      <c r="A1005" s="31" t="str">
        <f t="shared" si="30"/>
        <v>LOCALMARTGTLX250G</v>
      </c>
      <c r="B1005" s="7" t="s">
        <v>581</v>
      </c>
      <c r="C1005" s="7" t="s">
        <v>22</v>
      </c>
      <c r="D1005" s="7" t="s">
        <v>23</v>
      </c>
      <c r="E1005" s="4">
        <v>50182</v>
      </c>
      <c r="F1005" s="4">
        <v>50182</v>
      </c>
      <c r="H1005" s="32">
        <f t="shared" si="29"/>
        <v>0</v>
      </c>
      <c r="I1005" s="34">
        <v>107205</v>
      </c>
      <c r="L1005">
        <v>107205</v>
      </c>
    </row>
    <row r="1006" spans="1:12" ht="16.5" hidden="1" x14ac:dyDescent="0.25">
      <c r="A1006" s="3" t="str">
        <f t="shared" si="30"/>
        <v>LOCALMARTGXD500</v>
      </c>
      <c r="B1006" s="7" t="s">
        <v>581</v>
      </c>
      <c r="C1006" s="7" t="s">
        <v>45</v>
      </c>
      <c r="D1006" s="7" t="s">
        <v>46</v>
      </c>
      <c r="E1006" s="4">
        <v>111606</v>
      </c>
      <c r="F1006" s="4">
        <v>111606</v>
      </c>
      <c r="H1006" s="32">
        <f t="shared" si="29"/>
        <v>0</v>
      </c>
      <c r="I1006" s="34">
        <v>73431</v>
      </c>
      <c r="L1006">
        <v>66088</v>
      </c>
    </row>
    <row r="1007" spans="1:12" ht="16.5" hidden="1" x14ac:dyDescent="0.25">
      <c r="A1007" s="3" t="str">
        <f t="shared" si="30"/>
        <v>LOTTECGM500</v>
      </c>
      <c r="B1007" s="7" t="s">
        <v>583</v>
      </c>
      <c r="C1007" s="7" t="s">
        <v>537</v>
      </c>
      <c r="D1007" s="7" t="s">
        <v>538</v>
      </c>
      <c r="E1007" s="4">
        <v>119066</v>
      </c>
      <c r="F1007" s="4">
        <v>119066</v>
      </c>
      <c r="H1007" s="32">
        <f t="shared" si="29"/>
        <v>0</v>
      </c>
      <c r="I1007" s="34">
        <v>119066</v>
      </c>
      <c r="L1007">
        <v>107159</v>
      </c>
    </row>
    <row r="1008" spans="1:12" ht="16.5" hidden="1" x14ac:dyDescent="0.25">
      <c r="A1008" s="3" t="str">
        <f t="shared" si="30"/>
        <v>LOTTEGM500</v>
      </c>
      <c r="B1008" s="7" t="s">
        <v>583</v>
      </c>
      <c r="C1008" s="7" t="s">
        <v>20</v>
      </c>
      <c r="D1008" s="7" t="s">
        <v>21</v>
      </c>
      <c r="E1008" s="4">
        <v>111058</v>
      </c>
      <c r="F1008" s="4">
        <v>111058</v>
      </c>
      <c r="H1008" s="32">
        <f t="shared" si="29"/>
        <v>0</v>
      </c>
      <c r="I1008" s="34">
        <v>111058</v>
      </c>
      <c r="L1008">
        <v>99952</v>
      </c>
    </row>
    <row r="1009" spans="1:12" ht="16.5" hidden="1" x14ac:dyDescent="0.25">
      <c r="A1009" s="3" t="str">
        <f t="shared" si="30"/>
        <v>LOTTETH400</v>
      </c>
      <c r="B1009" s="7" t="s">
        <v>583</v>
      </c>
      <c r="C1009" s="7" t="s">
        <v>543</v>
      </c>
      <c r="D1009" s="7" t="s">
        <v>544</v>
      </c>
      <c r="E1009" s="4">
        <v>107205</v>
      </c>
      <c r="F1009" s="4">
        <v>107205</v>
      </c>
      <c r="H1009" s="32">
        <f t="shared" si="29"/>
        <v>0</v>
      </c>
      <c r="I1009" s="34">
        <v>55595</v>
      </c>
      <c r="L1009">
        <v>50036</v>
      </c>
    </row>
    <row r="1010" spans="1:12" ht="16.5" hidden="1" x14ac:dyDescent="0.25">
      <c r="A1010" s="3" t="str">
        <f t="shared" si="30"/>
        <v>MEGACGM300</v>
      </c>
      <c r="B1010" s="31" t="s">
        <v>584</v>
      </c>
      <c r="C1010" s="6" t="s">
        <v>17</v>
      </c>
      <c r="D1010" s="6" t="s">
        <v>18</v>
      </c>
      <c r="E1010" s="5">
        <v>73431</v>
      </c>
      <c r="F1010" s="5">
        <v>73431</v>
      </c>
      <c r="H1010" s="32">
        <f t="shared" si="29"/>
        <v>0</v>
      </c>
      <c r="I1010" s="34">
        <v>24549</v>
      </c>
      <c r="L1010">
        <v>23322</v>
      </c>
    </row>
    <row r="1011" spans="1:12" ht="16.5" hidden="1" x14ac:dyDescent="0.25">
      <c r="A1011" s="3" t="str">
        <f t="shared" si="30"/>
        <v>MEGACGM500</v>
      </c>
      <c r="B1011" s="31" t="s">
        <v>584</v>
      </c>
      <c r="C1011" s="6" t="s">
        <v>537</v>
      </c>
      <c r="D1011" s="6" t="s">
        <v>538</v>
      </c>
      <c r="E1011" s="5">
        <v>119066</v>
      </c>
      <c r="F1011" s="5">
        <v>119066</v>
      </c>
      <c r="H1011" s="32">
        <f t="shared" si="29"/>
        <v>0</v>
      </c>
      <c r="I1011" s="34">
        <v>73431</v>
      </c>
      <c r="L1011">
        <v>69759</v>
      </c>
    </row>
    <row r="1012" spans="1:12" ht="16.5" hidden="1" x14ac:dyDescent="0.25">
      <c r="A1012" s="3" t="str">
        <f t="shared" si="30"/>
        <v>MEGAGM500</v>
      </c>
      <c r="B1012" s="31" t="s">
        <v>584</v>
      </c>
      <c r="C1012" s="6" t="s">
        <v>20</v>
      </c>
      <c r="D1012" s="6" t="s">
        <v>21</v>
      </c>
      <c r="E1012" s="5">
        <v>111058</v>
      </c>
      <c r="F1012" s="5">
        <v>111058</v>
      </c>
      <c r="H1012" s="32">
        <f t="shared" si="29"/>
        <v>0</v>
      </c>
      <c r="I1012" s="34">
        <v>111058</v>
      </c>
      <c r="L1012">
        <v>105505</v>
      </c>
    </row>
    <row r="1013" spans="1:12" ht="16.5" hidden="1" x14ac:dyDescent="0.25">
      <c r="A1013" s="3" t="str">
        <f t="shared" si="30"/>
        <v>MEGAGTLX250G</v>
      </c>
      <c r="B1013" s="31" t="s">
        <v>584</v>
      </c>
      <c r="C1013" s="6" t="s">
        <v>22</v>
      </c>
      <c r="D1013" s="6" t="s">
        <v>23</v>
      </c>
      <c r="E1013" s="4">
        <v>50182</v>
      </c>
      <c r="F1013" s="4">
        <v>50182</v>
      </c>
      <c r="H1013" s="32">
        <f t="shared" si="29"/>
        <v>0</v>
      </c>
      <c r="I1013" s="34">
        <v>50183</v>
      </c>
      <c r="L1013">
        <v>47674</v>
      </c>
    </row>
    <row r="1014" spans="1:12" ht="16.5" hidden="1" x14ac:dyDescent="0.25">
      <c r="A1014" s="3" t="str">
        <f t="shared" si="30"/>
        <v>MEGAGXD500</v>
      </c>
      <c r="B1014" s="31" t="s">
        <v>584</v>
      </c>
      <c r="C1014" s="6" t="s">
        <v>45</v>
      </c>
      <c r="D1014" s="6" t="s">
        <v>46</v>
      </c>
      <c r="E1014" s="5">
        <v>111606</v>
      </c>
      <c r="F1014" s="5">
        <v>111606</v>
      </c>
      <c r="H1014" s="32">
        <f t="shared" si="29"/>
        <v>0</v>
      </c>
      <c r="I1014" s="34">
        <v>55595</v>
      </c>
      <c r="L1014">
        <v>52816</v>
      </c>
    </row>
    <row r="1015" spans="1:12" ht="16.5" hidden="1" x14ac:dyDescent="0.25">
      <c r="A1015" s="3" t="str">
        <f t="shared" si="30"/>
        <v>MEGAMNH250</v>
      </c>
      <c r="B1015" s="31" t="s">
        <v>584</v>
      </c>
      <c r="C1015" s="6" t="s">
        <v>41</v>
      </c>
      <c r="D1015" s="6" t="s">
        <v>42</v>
      </c>
      <c r="E1015" s="5">
        <v>46000</v>
      </c>
      <c r="F1015" s="5">
        <v>46000</v>
      </c>
      <c r="H1015" s="32">
        <f t="shared" ref="H1015:H1078" si="31">F1015-E1015</f>
        <v>0</v>
      </c>
      <c r="I1015" s="34">
        <v>74250</v>
      </c>
      <c r="L1015">
        <v>70537.5</v>
      </c>
    </row>
    <row r="1016" spans="1:12" ht="16.5" hidden="1" x14ac:dyDescent="0.25">
      <c r="A1016" s="3" t="str">
        <f t="shared" si="30"/>
        <v>MEGAMNH500</v>
      </c>
      <c r="B1016" s="31" t="s">
        <v>584</v>
      </c>
      <c r="C1016" s="6" t="s">
        <v>585</v>
      </c>
      <c r="D1016" s="6" t="s">
        <v>586</v>
      </c>
      <c r="E1016" s="5">
        <v>92000</v>
      </c>
      <c r="F1016" s="5">
        <v>92000</v>
      </c>
      <c r="H1016" s="32">
        <f t="shared" si="31"/>
        <v>0</v>
      </c>
      <c r="I1016" s="34">
        <v>73431</v>
      </c>
      <c r="L1016">
        <v>69759.45</v>
      </c>
    </row>
    <row r="1017" spans="1:12" ht="16.5" hidden="1" x14ac:dyDescent="0.25">
      <c r="A1017" s="3" t="str">
        <f t="shared" si="30"/>
        <v>MEGATH200</v>
      </c>
      <c r="B1017" s="31" t="s">
        <v>584</v>
      </c>
      <c r="C1017" s="6" t="s">
        <v>25</v>
      </c>
      <c r="D1017" s="6" t="s">
        <v>26</v>
      </c>
      <c r="E1017" s="5">
        <v>55595</v>
      </c>
      <c r="F1017" s="5">
        <v>55595</v>
      </c>
      <c r="H1017" s="32">
        <f t="shared" si="31"/>
        <v>0</v>
      </c>
      <c r="I1017" s="34">
        <v>119066</v>
      </c>
      <c r="L1017">
        <v>113112.7</v>
      </c>
    </row>
    <row r="1018" spans="1:12" ht="16.5" hidden="1" x14ac:dyDescent="0.25">
      <c r="A1018" s="3" t="str">
        <f t="shared" si="30"/>
        <v>MEGATH400</v>
      </c>
      <c r="B1018" s="31" t="s">
        <v>584</v>
      </c>
      <c r="C1018" s="6" t="s">
        <v>543</v>
      </c>
      <c r="D1018" s="6" t="s">
        <v>544</v>
      </c>
      <c r="E1018" s="5">
        <v>107205</v>
      </c>
      <c r="F1018" s="5">
        <v>107205</v>
      </c>
      <c r="H1018" s="32">
        <f t="shared" si="31"/>
        <v>0</v>
      </c>
      <c r="I1018" s="34">
        <v>70950</v>
      </c>
      <c r="L1018">
        <v>67402.5</v>
      </c>
    </row>
    <row r="1019" spans="1:12" ht="16.5" hidden="1" x14ac:dyDescent="0.25">
      <c r="A1019" s="3" t="str">
        <f t="shared" si="30"/>
        <v>MINHCAUCGM300</v>
      </c>
      <c r="B1019" s="7" t="s">
        <v>587</v>
      </c>
      <c r="C1019" s="7" t="s">
        <v>17</v>
      </c>
      <c r="D1019" s="7" t="s">
        <v>18</v>
      </c>
      <c r="E1019" s="4">
        <v>73431</v>
      </c>
      <c r="F1019" s="4">
        <v>66088</v>
      </c>
      <c r="H1019" s="32">
        <f t="shared" si="31"/>
        <v>-7343</v>
      </c>
      <c r="I1019" s="34">
        <v>111058</v>
      </c>
      <c r="L1019">
        <v>105505.09999999999</v>
      </c>
    </row>
    <row r="1020" spans="1:12" ht="16.5" hidden="1" x14ac:dyDescent="0.25">
      <c r="A1020" s="3" t="str">
        <f t="shared" si="30"/>
        <v>MINHCAUCGM500</v>
      </c>
      <c r="B1020" s="7" t="s">
        <v>587</v>
      </c>
      <c r="C1020" s="7" t="s">
        <v>537</v>
      </c>
      <c r="D1020" s="7" t="s">
        <v>538</v>
      </c>
      <c r="E1020" s="4">
        <v>119066</v>
      </c>
      <c r="F1020" s="4">
        <v>107159</v>
      </c>
      <c r="H1020" s="32">
        <f t="shared" si="31"/>
        <v>-11907</v>
      </c>
      <c r="I1020" s="34">
        <v>50183</v>
      </c>
      <c r="L1020">
        <v>47673.85</v>
      </c>
    </row>
    <row r="1021" spans="1:12" ht="16.5" hidden="1" x14ac:dyDescent="0.25">
      <c r="A1021" s="3" t="str">
        <f t="shared" si="30"/>
        <v>MINHCAUGM500</v>
      </c>
      <c r="B1021" s="7" t="s">
        <v>587</v>
      </c>
      <c r="C1021" s="7" t="s">
        <v>20</v>
      </c>
      <c r="D1021" s="7" t="s">
        <v>21</v>
      </c>
      <c r="E1021" s="4">
        <v>111058</v>
      </c>
      <c r="F1021" s="4">
        <v>99952</v>
      </c>
      <c r="H1021" s="32">
        <f t="shared" si="31"/>
        <v>-11106</v>
      </c>
      <c r="I1021" s="34">
        <v>46000</v>
      </c>
      <c r="L1021">
        <v>43700</v>
      </c>
    </row>
    <row r="1022" spans="1:12" ht="16.5" hidden="1" x14ac:dyDescent="0.25">
      <c r="A1022" s="3" t="str">
        <f t="shared" si="30"/>
        <v>MINHCAUTH200</v>
      </c>
      <c r="B1022" s="7" t="s">
        <v>587</v>
      </c>
      <c r="C1022" s="7" t="s">
        <v>25</v>
      </c>
      <c r="D1022" s="7" t="s">
        <v>26</v>
      </c>
      <c r="E1022" s="4">
        <v>55595</v>
      </c>
      <c r="F1022" s="4">
        <v>50036</v>
      </c>
      <c r="H1022" s="32">
        <f t="shared" si="31"/>
        <v>-5559</v>
      </c>
      <c r="I1022" s="34">
        <v>55595</v>
      </c>
      <c r="L1022">
        <v>52815.25</v>
      </c>
    </row>
    <row r="1023" spans="1:12" ht="16.5" hidden="1" x14ac:dyDescent="0.25">
      <c r="A1023" s="3" t="str">
        <f t="shared" si="30"/>
        <v>OKONOCGM100</v>
      </c>
      <c r="B1023" s="7" t="s">
        <v>589</v>
      </c>
      <c r="C1023" s="7" t="s">
        <v>546</v>
      </c>
      <c r="D1023" s="7" t="s">
        <v>547</v>
      </c>
      <c r="E1023" s="4">
        <v>24549</v>
      </c>
      <c r="F1023" s="4">
        <v>23322</v>
      </c>
      <c r="H1023" s="32">
        <f t="shared" si="31"/>
        <v>-1227</v>
      </c>
      <c r="I1023" s="34">
        <v>74250</v>
      </c>
      <c r="L1023">
        <v>69052.5</v>
      </c>
    </row>
    <row r="1024" spans="1:12" ht="16.5" hidden="1" x14ac:dyDescent="0.25">
      <c r="A1024" s="3" t="str">
        <f t="shared" si="30"/>
        <v>OKONOCGM300</v>
      </c>
      <c r="B1024" s="7" t="s">
        <v>589</v>
      </c>
      <c r="C1024" s="7" t="s">
        <v>17</v>
      </c>
      <c r="D1024" s="7" t="s">
        <v>18</v>
      </c>
      <c r="E1024" s="4">
        <v>73431</v>
      </c>
      <c r="F1024" s="4">
        <v>69759</v>
      </c>
      <c r="H1024" s="32">
        <f t="shared" si="31"/>
        <v>-3672</v>
      </c>
      <c r="I1024" s="34">
        <v>24549</v>
      </c>
      <c r="L1024">
        <v>22830.57</v>
      </c>
    </row>
    <row r="1025" spans="1:12" ht="16.5" hidden="1" x14ac:dyDescent="0.25">
      <c r="A1025" s="3" t="str">
        <f t="shared" si="30"/>
        <v>OKONOGM500</v>
      </c>
      <c r="B1025" s="7" t="s">
        <v>589</v>
      </c>
      <c r="C1025" s="7" t="s">
        <v>20</v>
      </c>
      <c r="D1025" s="7" t="s">
        <v>21</v>
      </c>
      <c r="E1025" s="4">
        <v>111058</v>
      </c>
      <c r="F1025" s="4">
        <v>105505</v>
      </c>
      <c r="H1025" s="32">
        <f t="shared" si="31"/>
        <v>-5553</v>
      </c>
      <c r="I1025" s="34">
        <v>73431</v>
      </c>
      <c r="L1025">
        <v>68290.83</v>
      </c>
    </row>
    <row r="1026" spans="1:12" ht="16.5" hidden="1" x14ac:dyDescent="0.25">
      <c r="A1026" s="3" t="str">
        <f t="shared" si="30"/>
        <v>OKONOGTLX250G</v>
      </c>
      <c r="B1026" s="7" t="s">
        <v>589</v>
      </c>
      <c r="C1026" s="7" t="s">
        <v>22</v>
      </c>
      <c r="D1026" s="7" t="s">
        <v>23</v>
      </c>
      <c r="E1026" s="4">
        <v>50182</v>
      </c>
      <c r="F1026" s="4">
        <v>47674</v>
      </c>
      <c r="H1026" s="32">
        <f t="shared" si="31"/>
        <v>-2508</v>
      </c>
      <c r="I1026" s="34">
        <v>119066</v>
      </c>
      <c r="L1026">
        <v>110731.38</v>
      </c>
    </row>
    <row r="1027" spans="1:12" ht="16.5" hidden="1" x14ac:dyDescent="0.25">
      <c r="A1027" s="3" t="str">
        <f t="shared" si="30"/>
        <v>OKONOTH200</v>
      </c>
      <c r="B1027" s="6" t="s">
        <v>589</v>
      </c>
      <c r="C1027" s="6" t="s">
        <v>25</v>
      </c>
      <c r="D1027" s="6" t="s">
        <v>26</v>
      </c>
      <c r="E1027" s="5">
        <v>55595</v>
      </c>
      <c r="F1027" s="5">
        <v>52816</v>
      </c>
      <c r="H1027" s="32">
        <f t="shared" si="31"/>
        <v>-2779</v>
      </c>
      <c r="I1027" s="34">
        <v>22500</v>
      </c>
      <c r="L1027">
        <v>20925</v>
      </c>
    </row>
    <row r="1028" spans="1:12" ht="16.5" hidden="1" x14ac:dyDescent="0.25">
      <c r="A1028" s="3" t="str">
        <f t="shared" si="30"/>
        <v>PTMARTCC300</v>
      </c>
      <c r="B1028" s="6" t="s">
        <v>591</v>
      </c>
      <c r="C1028" s="6" t="s">
        <v>29</v>
      </c>
      <c r="D1028" s="6" t="s">
        <v>30</v>
      </c>
      <c r="E1028" s="5">
        <v>74250</v>
      </c>
      <c r="F1028" s="5">
        <v>70537.5</v>
      </c>
      <c r="H1028" s="32">
        <f t="shared" si="31"/>
        <v>-3712.5</v>
      </c>
      <c r="I1028" s="34">
        <v>37500</v>
      </c>
      <c r="L1028">
        <v>34875</v>
      </c>
    </row>
    <row r="1029" spans="1:12" ht="16.5" hidden="1" x14ac:dyDescent="0.25">
      <c r="A1029" s="3" t="str">
        <f t="shared" si="30"/>
        <v>PTMARTCGM300</v>
      </c>
      <c r="B1029" s="6" t="s">
        <v>591</v>
      </c>
      <c r="C1029" s="6" t="s">
        <v>17</v>
      </c>
      <c r="D1029" s="6" t="s">
        <v>18</v>
      </c>
      <c r="E1029" s="5">
        <v>73431</v>
      </c>
      <c r="F1029" s="5">
        <v>69759.45</v>
      </c>
      <c r="H1029" s="32">
        <f t="shared" si="31"/>
        <v>-3671.5500000000029</v>
      </c>
      <c r="I1029" s="34">
        <v>70950</v>
      </c>
      <c r="L1029">
        <v>65983.5</v>
      </c>
    </row>
    <row r="1030" spans="1:12" ht="16.5" hidden="1" x14ac:dyDescent="0.25">
      <c r="A1030" s="3" t="str">
        <f t="shared" si="30"/>
        <v>PTMARTCGM500</v>
      </c>
      <c r="B1030" s="6" t="s">
        <v>591</v>
      </c>
      <c r="C1030" s="6" t="s">
        <v>537</v>
      </c>
      <c r="D1030" s="6" t="s">
        <v>538</v>
      </c>
      <c r="E1030" s="5">
        <v>119066</v>
      </c>
      <c r="F1030" s="5">
        <v>113112.7</v>
      </c>
      <c r="H1030" s="32">
        <f t="shared" si="31"/>
        <v>-5953.3000000000029</v>
      </c>
      <c r="I1030" s="34">
        <v>59400</v>
      </c>
      <c r="L1030">
        <v>46035</v>
      </c>
    </row>
    <row r="1031" spans="1:12" ht="16.5" hidden="1" x14ac:dyDescent="0.25">
      <c r="A1031" s="3" t="str">
        <f t="shared" si="30"/>
        <v>PTMARTCN300</v>
      </c>
      <c r="B1031" s="6" t="s">
        <v>591</v>
      </c>
      <c r="C1031" s="6" t="s">
        <v>31</v>
      </c>
      <c r="D1031" s="6" t="s">
        <v>32</v>
      </c>
      <c r="E1031" s="5">
        <v>70950</v>
      </c>
      <c r="F1031" s="5">
        <v>67402.5</v>
      </c>
      <c r="H1031" s="32">
        <f t="shared" si="31"/>
        <v>-3547.5</v>
      </c>
      <c r="I1031" s="34">
        <v>111058</v>
      </c>
      <c r="L1031">
        <v>103283.94</v>
      </c>
    </row>
    <row r="1032" spans="1:12" ht="16.5" hidden="1" x14ac:dyDescent="0.25">
      <c r="A1032" s="3" t="str">
        <f t="shared" si="30"/>
        <v>PTMARTGM500</v>
      </c>
      <c r="B1032" s="6" t="s">
        <v>591</v>
      </c>
      <c r="C1032" s="6" t="s">
        <v>20</v>
      </c>
      <c r="D1032" s="6" t="s">
        <v>21</v>
      </c>
      <c r="E1032" s="5">
        <v>111058</v>
      </c>
      <c r="F1032" s="5">
        <v>105505.09999999999</v>
      </c>
      <c r="H1032" s="32">
        <f t="shared" si="31"/>
        <v>-5552.9000000000087</v>
      </c>
      <c r="I1032" s="34">
        <v>50183</v>
      </c>
      <c r="L1032">
        <v>46670.19</v>
      </c>
    </row>
    <row r="1033" spans="1:12" ht="16.5" hidden="1" x14ac:dyDescent="0.25">
      <c r="A1033" s="3" t="str">
        <f t="shared" si="30"/>
        <v>PTMARTGTLX250G</v>
      </c>
      <c r="B1033" s="6" t="s">
        <v>591</v>
      </c>
      <c r="C1033" s="6" t="s">
        <v>22</v>
      </c>
      <c r="D1033" s="6" t="s">
        <v>23</v>
      </c>
      <c r="E1033" s="4">
        <v>50182</v>
      </c>
      <c r="F1033" s="5">
        <v>47673.85</v>
      </c>
      <c r="H1033" s="32">
        <f t="shared" si="31"/>
        <v>-2508.1500000000015</v>
      </c>
      <c r="I1033" s="34">
        <v>111606</v>
      </c>
      <c r="L1033">
        <v>103793.58</v>
      </c>
    </row>
    <row r="1034" spans="1:12" ht="16.5" hidden="1" x14ac:dyDescent="0.25">
      <c r="A1034" s="3" t="str">
        <f t="shared" si="30"/>
        <v>PTMARTMNH250</v>
      </c>
      <c r="B1034" s="6" t="s">
        <v>591</v>
      </c>
      <c r="C1034" s="6" t="s">
        <v>41</v>
      </c>
      <c r="D1034" s="6" t="s">
        <v>42</v>
      </c>
      <c r="E1034" s="5">
        <v>46000</v>
      </c>
      <c r="F1034" s="5">
        <v>43700</v>
      </c>
      <c r="H1034" s="32">
        <f t="shared" si="31"/>
        <v>-2300</v>
      </c>
      <c r="I1034" s="34">
        <v>46000</v>
      </c>
      <c r="L1034">
        <v>42780</v>
      </c>
    </row>
    <row r="1035" spans="1:12" ht="16.5" hidden="1" x14ac:dyDescent="0.25">
      <c r="A1035" s="3" t="str">
        <f t="shared" si="30"/>
        <v>PTMARTTH200</v>
      </c>
      <c r="B1035" s="7" t="s">
        <v>591</v>
      </c>
      <c r="C1035" s="7" t="s">
        <v>25</v>
      </c>
      <c r="D1035" s="7" t="s">
        <v>26</v>
      </c>
      <c r="E1035" s="4">
        <v>55595</v>
      </c>
      <c r="F1035" s="4">
        <v>52815.25</v>
      </c>
      <c r="H1035" s="32">
        <f t="shared" si="31"/>
        <v>-2779.75</v>
      </c>
      <c r="I1035" s="34">
        <v>55595</v>
      </c>
      <c r="L1035">
        <v>51703.350000000006</v>
      </c>
    </row>
    <row r="1036" spans="1:12" ht="16.5" hidden="1" x14ac:dyDescent="0.25">
      <c r="A1036" s="3" t="str">
        <f t="shared" si="30"/>
        <v>READYMARTCC300</v>
      </c>
      <c r="B1036" s="7" t="s">
        <v>4803</v>
      </c>
      <c r="C1036" s="7" t="s">
        <v>29</v>
      </c>
      <c r="D1036" s="7" t="s">
        <v>30</v>
      </c>
      <c r="E1036" s="4">
        <v>74250</v>
      </c>
      <c r="F1036" s="4">
        <v>69052.5</v>
      </c>
      <c r="H1036" s="32">
        <f t="shared" si="31"/>
        <v>-5197.5</v>
      </c>
      <c r="I1036" s="34">
        <v>21667</v>
      </c>
      <c r="L1036">
        <v>20150.310000000001</v>
      </c>
    </row>
    <row r="1037" spans="1:12" ht="16.5" hidden="1" x14ac:dyDescent="0.25">
      <c r="A1037" s="3" t="str">
        <f t="shared" si="30"/>
        <v>READYMARTCGM100</v>
      </c>
      <c r="B1037" s="7" t="s">
        <v>4803</v>
      </c>
      <c r="C1037" s="7" t="s">
        <v>546</v>
      </c>
      <c r="D1037" s="7" t="s">
        <v>547</v>
      </c>
      <c r="E1037" s="4">
        <v>24549</v>
      </c>
      <c r="F1037" s="4">
        <v>22830.57</v>
      </c>
      <c r="H1037" s="32">
        <f t="shared" si="31"/>
        <v>-1718.4300000000003</v>
      </c>
      <c r="I1037" s="34">
        <v>36111</v>
      </c>
      <c r="L1037">
        <v>33583.230000000003</v>
      </c>
    </row>
    <row r="1038" spans="1:12" ht="16.5" hidden="1" x14ac:dyDescent="0.25">
      <c r="A1038" s="3" t="str">
        <f t="shared" si="30"/>
        <v>READYMARTCGM300</v>
      </c>
      <c r="B1038" s="7" t="s">
        <v>4803</v>
      </c>
      <c r="C1038" s="7" t="s">
        <v>17</v>
      </c>
      <c r="D1038" s="7" t="s">
        <v>18</v>
      </c>
      <c r="E1038" s="4">
        <v>73431</v>
      </c>
      <c r="F1038" s="4">
        <v>68290.83</v>
      </c>
      <c r="H1038" s="32">
        <f t="shared" si="31"/>
        <v>-5140.1699999999983</v>
      </c>
      <c r="I1038" s="34">
        <v>70000</v>
      </c>
      <c r="L1038">
        <v>65100</v>
      </c>
    </row>
    <row r="1039" spans="1:12" ht="16.5" hidden="1" x14ac:dyDescent="0.25">
      <c r="A1039" s="3" t="str">
        <f t="shared" si="30"/>
        <v>READYMARTCGM500</v>
      </c>
      <c r="B1039" s="7" t="s">
        <v>4803</v>
      </c>
      <c r="C1039" s="7" t="s">
        <v>537</v>
      </c>
      <c r="D1039" s="7" t="s">
        <v>538</v>
      </c>
      <c r="E1039" s="4">
        <v>119066</v>
      </c>
      <c r="F1039" s="4">
        <v>110731.38</v>
      </c>
      <c r="H1039" s="32">
        <f t="shared" si="31"/>
        <v>-8334.6199999999953</v>
      </c>
      <c r="I1039" s="34">
        <v>61050</v>
      </c>
      <c r="L1039">
        <v>46872</v>
      </c>
    </row>
    <row r="1040" spans="1:12" ht="16.5" hidden="1" x14ac:dyDescent="0.25">
      <c r="A1040" s="3" t="str">
        <f t="shared" si="30"/>
        <v>READYMARTCGST150</v>
      </c>
      <c r="B1040" s="7" t="s">
        <v>4803</v>
      </c>
      <c r="C1040" s="7" t="s">
        <v>558</v>
      </c>
      <c r="D1040" s="7" t="s">
        <v>559</v>
      </c>
      <c r="E1040" s="4">
        <v>22500</v>
      </c>
      <c r="F1040" s="4">
        <v>20925</v>
      </c>
      <c r="H1040" s="32">
        <f t="shared" si="31"/>
        <v>-1575</v>
      </c>
      <c r="I1040" s="34">
        <v>73431</v>
      </c>
      <c r="L1040">
        <v>73431</v>
      </c>
    </row>
    <row r="1041" spans="1:12" ht="16.5" hidden="1" x14ac:dyDescent="0.25">
      <c r="A1041" s="3" t="str">
        <f t="shared" si="30"/>
        <v>READYMARTCGST250</v>
      </c>
      <c r="B1041" s="7" t="s">
        <v>4803</v>
      </c>
      <c r="C1041" s="7" t="s">
        <v>593</v>
      </c>
      <c r="D1041" s="7" t="s">
        <v>594</v>
      </c>
      <c r="E1041" s="4">
        <v>37500</v>
      </c>
      <c r="F1041" s="4">
        <v>34875</v>
      </c>
      <c r="H1041" s="32">
        <f t="shared" si="31"/>
        <v>-2625</v>
      </c>
      <c r="I1041" s="34">
        <v>111058</v>
      </c>
      <c r="L1041">
        <v>111058</v>
      </c>
    </row>
    <row r="1042" spans="1:12" ht="16.5" hidden="1" x14ac:dyDescent="0.25">
      <c r="A1042" s="3" t="str">
        <f t="shared" si="30"/>
        <v>READYMARTCN300</v>
      </c>
      <c r="B1042" s="7" t="s">
        <v>4803</v>
      </c>
      <c r="C1042" s="7" t="s">
        <v>31</v>
      </c>
      <c r="D1042" s="7" t="s">
        <v>32</v>
      </c>
      <c r="E1042" s="4">
        <v>70950</v>
      </c>
      <c r="F1042" s="4">
        <v>65983.5</v>
      </c>
      <c r="H1042" s="32">
        <f t="shared" si="31"/>
        <v>-4966.5</v>
      </c>
      <c r="I1042" s="34">
        <v>50183</v>
      </c>
      <c r="L1042">
        <v>50183</v>
      </c>
    </row>
    <row r="1043" spans="1:12" ht="16.5" hidden="1" x14ac:dyDescent="0.25">
      <c r="A1043" s="3" t="str">
        <f t="shared" si="30"/>
        <v>READYMARTGL250</v>
      </c>
      <c r="B1043" s="7" t="s">
        <v>4803</v>
      </c>
      <c r="C1043" s="7" t="s">
        <v>37</v>
      </c>
      <c r="D1043" s="7" t="s">
        <v>38</v>
      </c>
      <c r="E1043" s="4">
        <v>59400</v>
      </c>
      <c r="F1043" s="4">
        <v>46035</v>
      </c>
      <c r="H1043" s="32">
        <f t="shared" si="31"/>
        <v>-13365</v>
      </c>
      <c r="I1043" s="34">
        <v>55595</v>
      </c>
      <c r="L1043">
        <v>55595</v>
      </c>
    </row>
    <row r="1044" spans="1:12" ht="16.5" hidden="1" x14ac:dyDescent="0.25">
      <c r="A1044" s="3" t="str">
        <f t="shared" si="30"/>
        <v>READYMARTGM500</v>
      </c>
      <c r="B1044" s="7" t="s">
        <v>4803</v>
      </c>
      <c r="C1044" s="7" t="s">
        <v>20</v>
      </c>
      <c r="D1044" s="7" t="s">
        <v>21</v>
      </c>
      <c r="E1044" s="4">
        <v>111058</v>
      </c>
      <c r="F1044" s="4">
        <v>103283.94</v>
      </c>
      <c r="H1044" s="32">
        <f t="shared" si="31"/>
        <v>-7774.0599999999977</v>
      </c>
      <c r="I1044" s="34">
        <v>24549</v>
      </c>
      <c r="L1044">
        <v>22340</v>
      </c>
    </row>
    <row r="1045" spans="1:12" ht="16.5" hidden="1" x14ac:dyDescent="0.25">
      <c r="A1045" s="3" t="str">
        <f t="shared" si="30"/>
        <v>READYMARTGTLX250G</v>
      </c>
      <c r="B1045" s="7" t="s">
        <v>4803</v>
      </c>
      <c r="C1045" s="7" t="s">
        <v>22</v>
      </c>
      <c r="D1045" s="7" t="s">
        <v>23</v>
      </c>
      <c r="E1045" s="4">
        <v>50182</v>
      </c>
      <c r="F1045" s="4">
        <v>46670.19</v>
      </c>
      <c r="H1045" s="32">
        <f t="shared" si="31"/>
        <v>-3511.8099999999977</v>
      </c>
      <c r="I1045" s="34">
        <v>111058</v>
      </c>
      <c r="L1045">
        <v>101063</v>
      </c>
    </row>
    <row r="1046" spans="1:12" ht="16.5" hidden="1" x14ac:dyDescent="0.25">
      <c r="A1046" s="3" t="str">
        <f t="shared" si="30"/>
        <v>READYMARTGXD500</v>
      </c>
      <c r="B1046" s="7" t="s">
        <v>4803</v>
      </c>
      <c r="C1046" s="7" t="s">
        <v>45</v>
      </c>
      <c r="D1046" s="7" t="s">
        <v>46</v>
      </c>
      <c r="E1046" s="4">
        <v>111606</v>
      </c>
      <c r="F1046" s="4">
        <v>103793.58</v>
      </c>
      <c r="H1046" s="32">
        <f t="shared" si="31"/>
        <v>-7812.4199999999983</v>
      </c>
      <c r="I1046" s="34">
        <v>73431</v>
      </c>
      <c r="L1046">
        <v>69025</v>
      </c>
    </row>
    <row r="1047" spans="1:12" ht="16.5" hidden="1" x14ac:dyDescent="0.25">
      <c r="A1047" s="3" t="str">
        <f t="shared" si="30"/>
        <v>READYMARTMNH250</v>
      </c>
      <c r="B1047" s="7" t="s">
        <v>4803</v>
      </c>
      <c r="C1047" s="7" t="s">
        <v>41</v>
      </c>
      <c r="D1047" s="7" t="s">
        <v>42</v>
      </c>
      <c r="E1047" s="4">
        <v>46000</v>
      </c>
      <c r="F1047" s="4">
        <v>42780</v>
      </c>
      <c r="H1047" s="32">
        <f t="shared" si="31"/>
        <v>-3220</v>
      </c>
      <c r="I1047" s="34">
        <v>57387</v>
      </c>
      <c r="L1047">
        <v>57387</v>
      </c>
    </row>
    <row r="1048" spans="1:12" ht="16.5" hidden="1" x14ac:dyDescent="0.25">
      <c r="A1048" s="3" t="str">
        <f t="shared" si="30"/>
        <v>READYMARTTH200</v>
      </c>
      <c r="B1048" s="7" t="s">
        <v>4803</v>
      </c>
      <c r="C1048" s="7" t="s">
        <v>25</v>
      </c>
      <c r="D1048" s="7" t="s">
        <v>26</v>
      </c>
      <c r="E1048" s="4">
        <v>55595</v>
      </c>
      <c r="F1048" s="4">
        <v>51703.350000000006</v>
      </c>
      <c r="H1048" s="32">
        <f t="shared" si="31"/>
        <v>-3891.6499999999942</v>
      </c>
      <c r="I1048" s="34">
        <v>50183</v>
      </c>
      <c r="L1048">
        <v>47172</v>
      </c>
    </row>
    <row r="1049" spans="1:12" ht="16.5" hidden="1" x14ac:dyDescent="0.25">
      <c r="A1049" s="3" t="str">
        <f t="shared" si="30"/>
        <v>READYMARTTHST150</v>
      </c>
      <c r="B1049" s="7" t="s">
        <v>4803</v>
      </c>
      <c r="C1049" s="7" t="s">
        <v>560</v>
      </c>
      <c r="D1049" s="7" t="s">
        <v>561</v>
      </c>
      <c r="E1049" s="4">
        <v>21667</v>
      </c>
      <c r="F1049" s="4">
        <v>20150.310000000001</v>
      </c>
      <c r="H1049" s="32">
        <f t="shared" si="31"/>
        <v>-1516.6899999999987</v>
      </c>
      <c r="I1049" s="34">
        <v>55595</v>
      </c>
      <c r="L1049">
        <v>52259</v>
      </c>
    </row>
    <row r="1050" spans="1:12" ht="16.5" hidden="1" x14ac:dyDescent="0.25">
      <c r="A1050" s="3" t="str">
        <f t="shared" si="30"/>
        <v>READYMARTTHST250</v>
      </c>
      <c r="B1050" s="7" t="s">
        <v>4803</v>
      </c>
      <c r="C1050" s="7" t="s">
        <v>595</v>
      </c>
      <c r="D1050" s="7" t="s">
        <v>596</v>
      </c>
      <c r="E1050" s="4">
        <v>36111</v>
      </c>
      <c r="F1050" s="4">
        <v>33583.230000000003</v>
      </c>
      <c r="H1050" s="32">
        <f t="shared" si="31"/>
        <v>-2527.7699999999968</v>
      </c>
      <c r="I1050" s="34">
        <v>74250</v>
      </c>
      <c r="L1050">
        <v>70538</v>
      </c>
    </row>
    <row r="1051" spans="1:12" ht="16.5" hidden="1" x14ac:dyDescent="0.25">
      <c r="A1051" s="3" t="str">
        <f t="shared" si="30"/>
        <v>READYMARTGHK300</v>
      </c>
      <c r="B1051" s="7" t="s">
        <v>4803</v>
      </c>
      <c r="C1051" s="7" t="s">
        <v>548</v>
      </c>
      <c r="D1051" s="7" t="s">
        <v>549</v>
      </c>
      <c r="E1051" s="4">
        <v>70000</v>
      </c>
      <c r="F1051" s="4">
        <v>65100</v>
      </c>
      <c r="H1051" s="32">
        <f t="shared" si="31"/>
        <v>-4900</v>
      </c>
      <c r="I1051" s="34">
        <v>24549</v>
      </c>
      <c r="L1051">
        <v>23322</v>
      </c>
    </row>
    <row r="1052" spans="1:12" ht="16.5" hidden="1" x14ac:dyDescent="0.25">
      <c r="A1052" s="3" t="str">
        <f t="shared" si="30"/>
        <v>READYMARTGSG250</v>
      </c>
      <c r="B1052" s="7" t="s">
        <v>4803</v>
      </c>
      <c r="C1052" s="7" t="s">
        <v>39</v>
      </c>
      <c r="D1052" s="7" t="s">
        <v>40</v>
      </c>
      <c r="E1052" s="4">
        <v>61050</v>
      </c>
      <c r="F1052" s="4">
        <v>46872</v>
      </c>
      <c r="H1052" s="32">
        <f t="shared" si="31"/>
        <v>-14178</v>
      </c>
      <c r="I1052" s="34">
        <v>73431</v>
      </c>
      <c r="L1052">
        <v>69759</v>
      </c>
    </row>
    <row r="1053" spans="1:12" ht="16.5" hidden="1" x14ac:dyDescent="0.25">
      <c r="A1053" s="3" t="str">
        <f t="shared" si="30"/>
        <v>SANHDIEUCGM300</v>
      </c>
      <c r="B1053" s="7" t="s">
        <v>597</v>
      </c>
      <c r="C1053" s="7" t="s">
        <v>17</v>
      </c>
      <c r="D1053" s="7" t="s">
        <v>18</v>
      </c>
      <c r="E1053" s="4">
        <v>73431</v>
      </c>
      <c r="F1053" s="4">
        <v>73431</v>
      </c>
      <c r="H1053" s="32">
        <f t="shared" si="31"/>
        <v>0</v>
      </c>
      <c r="I1053" s="34">
        <v>70950</v>
      </c>
      <c r="L1053">
        <v>67403</v>
      </c>
    </row>
    <row r="1054" spans="1:12" ht="16.5" hidden="1" x14ac:dyDescent="0.25">
      <c r="A1054" s="3" t="str">
        <f t="shared" si="30"/>
        <v>SANHDIEUGM500</v>
      </c>
      <c r="B1054" s="7" t="s">
        <v>597</v>
      </c>
      <c r="C1054" s="7" t="s">
        <v>20</v>
      </c>
      <c r="D1054" s="7" t="s">
        <v>21</v>
      </c>
      <c r="E1054" s="4">
        <v>111058</v>
      </c>
      <c r="F1054" s="4">
        <v>111058</v>
      </c>
      <c r="H1054" s="32">
        <f t="shared" si="31"/>
        <v>0</v>
      </c>
      <c r="I1054" s="34">
        <v>56430</v>
      </c>
      <c r="L1054">
        <v>56430</v>
      </c>
    </row>
    <row r="1055" spans="1:12" ht="16.5" hidden="1" x14ac:dyDescent="0.25">
      <c r="A1055" s="3" t="str">
        <f t="shared" si="30"/>
        <v>SANHDIEUGTLX250G</v>
      </c>
      <c r="B1055" s="7" t="s">
        <v>597</v>
      </c>
      <c r="C1055" s="7" t="s">
        <v>22</v>
      </c>
      <c r="D1055" s="7" t="s">
        <v>23</v>
      </c>
      <c r="E1055" s="4">
        <v>50182</v>
      </c>
      <c r="F1055" s="4">
        <v>50182</v>
      </c>
      <c r="H1055" s="32">
        <f t="shared" si="31"/>
        <v>0</v>
      </c>
      <c r="I1055" s="34">
        <v>111058</v>
      </c>
      <c r="L1055">
        <v>105506</v>
      </c>
    </row>
    <row r="1056" spans="1:12" ht="16.5" hidden="1" x14ac:dyDescent="0.25">
      <c r="A1056" s="3" t="str">
        <f t="shared" si="30"/>
        <v>SANHDIEUTH200</v>
      </c>
      <c r="B1056" s="7" t="s">
        <v>597</v>
      </c>
      <c r="C1056" s="7" t="s">
        <v>25</v>
      </c>
      <c r="D1056" s="7" t="s">
        <v>26</v>
      </c>
      <c r="E1056" s="4">
        <v>55595</v>
      </c>
      <c r="F1056" s="4">
        <v>55595</v>
      </c>
      <c r="H1056" s="32">
        <f t="shared" si="31"/>
        <v>0</v>
      </c>
      <c r="I1056" s="34">
        <v>57998</v>
      </c>
      <c r="L1056">
        <v>57998</v>
      </c>
    </row>
    <row r="1057" spans="1:12" ht="16.5" hidden="1" x14ac:dyDescent="0.25">
      <c r="A1057" s="3" t="str">
        <f t="shared" si="30"/>
        <v>SEVENCGM100</v>
      </c>
      <c r="B1057" s="7" t="s">
        <v>598</v>
      </c>
      <c r="C1057" s="7" t="s">
        <v>546</v>
      </c>
      <c r="D1057" s="7" t="s">
        <v>547</v>
      </c>
      <c r="E1057" s="4">
        <v>24549</v>
      </c>
      <c r="F1057" s="4">
        <v>22340</v>
      </c>
      <c r="H1057" s="32">
        <f t="shared" si="31"/>
        <v>-2209</v>
      </c>
      <c r="I1057" s="34">
        <v>50183</v>
      </c>
      <c r="L1057">
        <v>47672</v>
      </c>
    </row>
    <row r="1058" spans="1:12" ht="16.5" hidden="1" x14ac:dyDescent="0.25">
      <c r="A1058" s="3" t="str">
        <f t="shared" si="30"/>
        <v>SEVENGM500</v>
      </c>
      <c r="B1058" s="7" t="s">
        <v>598</v>
      </c>
      <c r="C1058" s="7" t="s">
        <v>20</v>
      </c>
      <c r="D1058" s="7" t="s">
        <v>21</v>
      </c>
      <c r="E1058" s="4">
        <v>111058</v>
      </c>
      <c r="F1058" s="4">
        <v>101063</v>
      </c>
      <c r="H1058" s="32">
        <f t="shared" si="31"/>
        <v>-9995</v>
      </c>
      <c r="I1058" s="34">
        <v>96890</v>
      </c>
      <c r="L1058">
        <v>96890</v>
      </c>
    </row>
    <row r="1059" spans="1:12" ht="16.5" hidden="1" x14ac:dyDescent="0.25">
      <c r="A1059" s="3" t="str">
        <f t="shared" si="30"/>
        <v>SIBACGM300</v>
      </c>
      <c r="B1059" s="7" t="s">
        <v>599</v>
      </c>
      <c r="C1059" s="7" t="s">
        <v>17</v>
      </c>
      <c r="D1059" s="7" t="s">
        <v>18</v>
      </c>
      <c r="E1059" s="4">
        <v>73431</v>
      </c>
      <c r="F1059" s="4">
        <v>69025</v>
      </c>
      <c r="H1059" s="32">
        <f t="shared" si="31"/>
        <v>-4406</v>
      </c>
      <c r="I1059" s="34">
        <v>46000</v>
      </c>
      <c r="L1059">
        <v>43700</v>
      </c>
    </row>
    <row r="1060" spans="1:12" ht="16.5" hidden="1" x14ac:dyDescent="0.25">
      <c r="A1060" s="3" t="str">
        <f t="shared" si="30"/>
        <v>SIBAGSG250</v>
      </c>
      <c r="B1060" s="7" t="s">
        <v>599</v>
      </c>
      <c r="C1060" s="7" t="s">
        <v>39</v>
      </c>
      <c r="D1060" s="7" t="s">
        <v>40</v>
      </c>
      <c r="E1060" s="4">
        <v>57387</v>
      </c>
      <c r="F1060" s="4">
        <v>57387</v>
      </c>
      <c r="H1060" s="32">
        <f t="shared" si="31"/>
        <v>0</v>
      </c>
      <c r="I1060" s="34">
        <v>55595</v>
      </c>
      <c r="L1060">
        <v>52815</v>
      </c>
    </row>
    <row r="1061" spans="1:12" ht="16.5" hidden="1" x14ac:dyDescent="0.25">
      <c r="A1061" s="3" t="str">
        <f t="shared" si="30"/>
        <v>SIBAGTLX250G</v>
      </c>
      <c r="B1061" s="7" t="s">
        <v>599</v>
      </c>
      <c r="C1061" s="7" t="s">
        <v>22</v>
      </c>
      <c r="D1061" s="7" t="s">
        <v>23</v>
      </c>
      <c r="E1061" s="4">
        <v>50182</v>
      </c>
      <c r="F1061" s="4">
        <v>47172</v>
      </c>
      <c r="H1061" s="32">
        <f t="shared" si="31"/>
        <v>-3010</v>
      </c>
      <c r="I1061" s="34">
        <v>24549</v>
      </c>
      <c r="L1061">
        <v>24549</v>
      </c>
    </row>
    <row r="1062" spans="1:12" ht="16.5" hidden="1" x14ac:dyDescent="0.25">
      <c r="A1062" s="3" t="str">
        <f t="shared" si="30"/>
        <v>SIBATH200</v>
      </c>
      <c r="B1062" s="7" t="s">
        <v>599</v>
      </c>
      <c r="C1062" s="7" t="s">
        <v>25</v>
      </c>
      <c r="D1062" s="7" t="s">
        <v>26</v>
      </c>
      <c r="E1062" s="4">
        <v>55595</v>
      </c>
      <c r="F1062" s="4">
        <v>52259</v>
      </c>
      <c r="H1062" s="32">
        <f t="shared" si="31"/>
        <v>-3336</v>
      </c>
      <c r="I1062" s="34">
        <v>73431</v>
      </c>
      <c r="L1062">
        <v>73431</v>
      </c>
    </row>
    <row r="1063" spans="1:12" ht="16.5" hidden="1" x14ac:dyDescent="0.25">
      <c r="A1063" s="3" t="str">
        <f t="shared" si="30"/>
        <v>SMARTCC300</v>
      </c>
      <c r="B1063" s="7" t="s">
        <v>601</v>
      </c>
      <c r="C1063" s="7" t="s">
        <v>29</v>
      </c>
      <c r="D1063" s="7" t="s">
        <v>30</v>
      </c>
      <c r="E1063" s="4">
        <v>74250</v>
      </c>
      <c r="F1063" s="4">
        <v>70538</v>
      </c>
      <c r="H1063" s="32">
        <f t="shared" si="31"/>
        <v>-3712</v>
      </c>
      <c r="I1063" s="34">
        <v>70950</v>
      </c>
      <c r="L1063">
        <v>70950</v>
      </c>
    </row>
    <row r="1064" spans="1:12" ht="16.5" hidden="1" x14ac:dyDescent="0.25">
      <c r="A1064" s="3" t="str">
        <f t="shared" si="30"/>
        <v>SMARTCGM100</v>
      </c>
      <c r="B1064" s="7" t="s">
        <v>601</v>
      </c>
      <c r="C1064" s="7" t="s">
        <v>546</v>
      </c>
      <c r="D1064" s="7" t="s">
        <v>547</v>
      </c>
      <c r="E1064" s="4">
        <v>24549</v>
      </c>
      <c r="F1064" s="4">
        <v>23322</v>
      </c>
      <c r="H1064" s="32">
        <f t="shared" si="31"/>
        <v>-1227</v>
      </c>
      <c r="I1064" s="34">
        <v>70000</v>
      </c>
      <c r="L1064">
        <v>70000</v>
      </c>
    </row>
    <row r="1065" spans="1:12" ht="16.5" hidden="1" x14ac:dyDescent="0.25">
      <c r="A1065" s="3" t="str">
        <f t="shared" si="30"/>
        <v>SMARTCGM300</v>
      </c>
      <c r="B1065" s="7" t="s">
        <v>601</v>
      </c>
      <c r="C1065" s="7" t="s">
        <v>17</v>
      </c>
      <c r="D1065" s="7" t="s">
        <v>18</v>
      </c>
      <c r="E1065" s="4">
        <v>73431</v>
      </c>
      <c r="F1065" s="4">
        <v>69759</v>
      </c>
      <c r="H1065" s="32">
        <f t="shared" si="31"/>
        <v>-3672</v>
      </c>
      <c r="I1065" s="34">
        <v>49500</v>
      </c>
      <c r="L1065">
        <v>49500</v>
      </c>
    </row>
    <row r="1066" spans="1:12" ht="16.5" hidden="1" x14ac:dyDescent="0.25">
      <c r="A1066" s="3" t="str">
        <f t="shared" si="30"/>
        <v>SMARTCN300</v>
      </c>
      <c r="B1066" s="7" t="s">
        <v>601</v>
      </c>
      <c r="C1066" s="7" t="s">
        <v>31</v>
      </c>
      <c r="D1066" s="7" t="s">
        <v>32</v>
      </c>
      <c r="E1066" s="4">
        <v>70950</v>
      </c>
      <c r="F1066" s="4">
        <v>67403</v>
      </c>
      <c r="H1066" s="32">
        <f t="shared" si="31"/>
        <v>-3547</v>
      </c>
      <c r="I1066" s="34">
        <v>111058</v>
      </c>
      <c r="L1066">
        <v>111058</v>
      </c>
    </row>
    <row r="1067" spans="1:12" ht="16.5" hidden="1" x14ac:dyDescent="0.25">
      <c r="A1067" s="3" t="str">
        <f t="shared" si="30"/>
        <v>SMARTGL250</v>
      </c>
      <c r="B1067" s="7" t="s">
        <v>601</v>
      </c>
      <c r="C1067" s="7" t="s">
        <v>37</v>
      </c>
      <c r="D1067" s="7" t="s">
        <v>38</v>
      </c>
      <c r="E1067" s="4">
        <v>56430</v>
      </c>
      <c r="F1067" s="4">
        <v>56430</v>
      </c>
      <c r="H1067" s="32">
        <f t="shared" si="31"/>
        <v>0</v>
      </c>
      <c r="I1067" s="34">
        <v>50400</v>
      </c>
      <c r="L1067">
        <v>50400</v>
      </c>
    </row>
    <row r="1068" spans="1:12" ht="16.5" hidden="1" x14ac:dyDescent="0.25">
      <c r="A1068" s="3" t="str">
        <f t="shared" si="30"/>
        <v>SMARTGM500</v>
      </c>
      <c r="B1068" s="7" t="s">
        <v>601</v>
      </c>
      <c r="C1068" s="7" t="s">
        <v>20</v>
      </c>
      <c r="D1068" s="7" t="s">
        <v>21</v>
      </c>
      <c r="E1068" s="4">
        <v>111058</v>
      </c>
      <c r="F1068" s="4">
        <v>105506</v>
      </c>
      <c r="H1068" s="32">
        <f t="shared" si="31"/>
        <v>-5552</v>
      </c>
      <c r="I1068" s="34">
        <v>50183</v>
      </c>
      <c r="L1068">
        <v>50182</v>
      </c>
    </row>
    <row r="1069" spans="1:12" ht="16.5" hidden="1" x14ac:dyDescent="0.25">
      <c r="A1069" s="3" t="str">
        <f t="shared" si="30"/>
        <v>SMARTGSG250</v>
      </c>
      <c r="B1069" s="7" t="s">
        <v>601</v>
      </c>
      <c r="C1069" s="7" t="s">
        <v>39</v>
      </c>
      <c r="D1069" s="7" t="s">
        <v>40</v>
      </c>
      <c r="E1069" s="4">
        <v>57998</v>
      </c>
      <c r="F1069" s="4">
        <v>57998</v>
      </c>
      <c r="H1069" s="32">
        <f t="shared" si="31"/>
        <v>0</v>
      </c>
      <c r="I1069" s="34">
        <v>111606</v>
      </c>
      <c r="L1069">
        <v>111606</v>
      </c>
    </row>
    <row r="1070" spans="1:12" ht="16.5" hidden="1" x14ac:dyDescent="0.25">
      <c r="A1070" s="3" t="str">
        <f t="shared" si="30"/>
        <v>SMARTGTLX250G</v>
      </c>
      <c r="B1070" s="7" t="s">
        <v>601</v>
      </c>
      <c r="C1070" s="7" t="s">
        <v>22</v>
      </c>
      <c r="D1070" s="7" t="s">
        <v>23</v>
      </c>
      <c r="E1070" s="4">
        <v>50182</v>
      </c>
      <c r="F1070" s="4">
        <v>47672</v>
      </c>
      <c r="H1070" s="32">
        <f t="shared" si="31"/>
        <v>-2510</v>
      </c>
      <c r="I1070" s="34">
        <v>46000</v>
      </c>
      <c r="L1070">
        <v>46000</v>
      </c>
    </row>
    <row r="1071" spans="1:12" ht="16.5" hidden="1" x14ac:dyDescent="0.25">
      <c r="A1071" s="3" t="str">
        <f t="shared" si="30"/>
        <v>SMARTGTNH500</v>
      </c>
      <c r="B1071" s="7" t="s">
        <v>601</v>
      </c>
      <c r="C1071" s="7" t="s">
        <v>541</v>
      </c>
      <c r="D1071" s="7" t="s">
        <v>542</v>
      </c>
      <c r="E1071" s="4">
        <v>96890</v>
      </c>
      <c r="F1071" s="4">
        <v>96890</v>
      </c>
      <c r="H1071" s="32">
        <f t="shared" si="31"/>
        <v>0</v>
      </c>
      <c r="I1071" s="34">
        <v>55595</v>
      </c>
      <c r="L1071">
        <v>55595</v>
      </c>
    </row>
    <row r="1072" spans="1:12" ht="16.5" hidden="1" x14ac:dyDescent="0.25">
      <c r="A1072" s="3" t="str">
        <f t="shared" si="30"/>
        <v>SMARTMNH250</v>
      </c>
      <c r="B1072" s="7" t="s">
        <v>601</v>
      </c>
      <c r="C1072" s="7" t="s">
        <v>41</v>
      </c>
      <c r="D1072" s="7" t="s">
        <v>42</v>
      </c>
      <c r="E1072" s="4">
        <v>46000</v>
      </c>
      <c r="F1072" s="4">
        <v>43700</v>
      </c>
      <c r="H1072" s="32">
        <f t="shared" si="31"/>
        <v>-2300</v>
      </c>
      <c r="I1072" s="34">
        <v>22500</v>
      </c>
      <c r="L1072">
        <v>20925</v>
      </c>
    </row>
    <row r="1073" spans="1:12" ht="16.5" hidden="1" x14ac:dyDescent="0.25">
      <c r="A1073" s="3" t="str">
        <f t="shared" si="30"/>
        <v>SMARTTH200</v>
      </c>
      <c r="B1073" s="7" t="s">
        <v>601</v>
      </c>
      <c r="C1073" s="7" t="s">
        <v>25</v>
      </c>
      <c r="D1073" s="7" t="s">
        <v>26</v>
      </c>
      <c r="E1073" s="4">
        <v>55595</v>
      </c>
      <c r="F1073" s="4">
        <v>52815</v>
      </c>
      <c r="H1073" s="32">
        <f t="shared" si="31"/>
        <v>-2780</v>
      </c>
      <c r="I1073" s="34">
        <v>111058</v>
      </c>
      <c r="L1073">
        <v>103284</v>
      </c>
    </row>
    <row r="1074" spans="1:12" ht="16.5" hidden="1" x14ac:dyDescent="0.25">
      <c r="A1074" s="3" t="str">
        <f t="shared" si="30"/>
        <v>STCHOHAYCGM100</v>
      </c>
      <c r="B1074" s="7" t="s">
        <v>603</v>
      </c>
      <c r="C1074" s="7" t="s">
        <v>546</v>
      </c>
      <c r="D1074" s="7" t="s">
        <v>547</v>
      </c>
      <c r="E1074" s="4">
        <v>24549</v>
      </c>
      <c r="F1074" s="4">
        <v>24549</v>
      </c>
      <c r="H1074" s="32">
        <f t="shared" si="31"/>
        <v>0</v>
      </c>
      <c r="I1074" s="34">
        <v>50400</v>
      </c>
      <c r="L1074">
        <v>46872</v>
      </c>
    </row>
    <row r="1075" spans="1:12" ht="16.5" hidden="1" x14ac:dyDescent="0.25">
      <c r="A1075" s="3" t="str">
        <f t="shared" si="30"/>
        <v>STCHOHAYCGM300</v>
      </c>
      <c r="B1075" s="7" t="s">
        <v>603</v>
      </c>
      <c r="C1075" s="7" t="s">
        <v>17</v>
      </c>
      <c r="D1075" s="7" t="s">
        <v>18</v>
      </c>
      <c r="E1075" s="4">
        <v>73431</v>
      </c>
      <c r="F1075" s="4">
        <v>73431</v>
      </c>
      <c r="H1075" s="32">
        <f t="shared" si="31"/>
        <v>0</v>
      </c>
      <c r="I1075" s="34">
        <v>111606</v>
      </c>
      <c r="L1075">
        <v>103794</v>
      </c>
    </row>
    <row r="1076" spans="1:12" ht="16.5" hidden="1" x14ac:dyDescent="0.25">
      <c r="A1076" s="3" t="str">
        <f t="shared" si="30"/>
        <v>STCHOHAYCN300</v>
      </c>
      <c r="B1076" s="7" t="s">
        <v>603</v>
      </c>
      <c r="C1076" s="7" t="s">
        <v>31</v>
      </c>
      <c r="D1076" s="7" t="s">
        <v>32</v>
      </c>
      <c r="E1076" s="4">
        <v>70950</v>
      </c>
      <c r="F1076" s="4">
        <v>70950</v>
      </c>
      <c r="H1076" s="32">
        <f t="shared" si="31"/>
        <v>0</v>
      </c>
      <c r="I1076" s="34">
        <v>55595</v>
      </c>
      <c r="L1076">
        <v>51704</v>
      </c>
    </row>
    <row r="1077" spans="1:12" ht="16.5" hidden="1" x14ac:dyDescent="0.25">
      <c r="A1077" s="3" t="str">
        <f t="shared" si="30"/>
        <v>STCHOHAYGHK300</v>
      </c>
      <c r="B1077" s="7" t="s">
        <v>603</v>
      </c>
      <c r="C1077" s="7" t="s">
        <v>548</v>
      </c>
      <c r="D1077" s="7" t="s">
        <v>549</v>
      </c>
      <c r="E1077" s="4">
        <v>70000</v>
      </c>
      <c r="F1077" s="4">
        <v>70000</v>
      </c>
      <c r="H1077" s="32">
        <f t="shared" si="31"/>
        <v>0</v>
      </c>
      <c r="I1077" s="34">
        <v>21667</v>
      </c>
      <c r="L1077">
        <v>20150</v>
      </c>
    </row>
    <row r="1078" spans="1:12" ht="16.5" hidden="1" x14ac:dyDescent="0.25">
      <c r="A1078" s="3" t="str">
        <f t="shared" si="30"/>
        <v>STCHOHAYGL250</v>
      </c>
      <c r="B1078" s="7" t="s">
        <v>603</v>
      </c>
      <c r="C1078" s="7" t="s">
        <v>37</v>
      </c>
      <c r="D1078" s="7" t="s">
        <v>38</v>
      </c>
      <c r="E1078" s="4">
        <v>49500</v>
      </c>
      <c r="F1078" s="4">
        <v>49500</v>
      </c>
      <c r="H1078" s="32">
        <f t="shared" si="31"/>
        <v>0</v>
      </c>
      <c r="I1078" s="34">
        <v>36111</v>
      </c>
      <c r="L1078">
        <v>33583</v>
      </c>
    </row>
    <row r="1079" spans="1:12" ht="16.5" hidden="1" x14ac:dyDescent="0.25">
      <c r="A1079" s="3" t="str">
        <f t="shared" ref="A1079:A1142" si="32">B1079&amp;C1079</f>
        <v>STCHOHAYGM500</v>
      </c>
      <c r="B1079" s="7" t="s">
        <v>603</v>
      </c>
      <c r="C1079" s="7" t="s">
        <v>20</v>
      </c>
      <c r="D1079" s="7" t="s">
        <v>21</v>
      </c>
      <c r="E1079" s="4">
        <v>111058</v>
      </c>
      <c r="F1079" s="4">
        <v>111058</v>
      </c>
      <c r="H1079" s="32">
        <f t="shared" ref="H1079:H1142" si="33">F1079-E1079</f>
        <v>0</v>
      </c>
      <c r="I1079" s="34">
        <v>107205</v>
      </c>
      <c r="L1079">
        <v>98629</v>
      </c>
    </row>
    <row r="1080" spans="1:12" ht="16.5" hidden="1" x14ac:dyDescent="0.25">
      <c r="A1080" s="3" t="str">
        <f t="shared" si="32"/>
        <v>STCHOHAYGSG250</v>
      </c>
      <c r="B1080" s="7" t="s">
        <v>603</v>
      </c>
      <c r="C1080" s="7" t="s">
        <v>39</v>
      </c>
      <c r="D1080" s="7" t="s">
        <v>40</v>
      </c>
      <c r="E1080" s="4">
        <v>50400</v>
      </c>
      <c r="F1080" s="4">
        <v>50400</v>
      </c>
      <c r="H1080" s="32">
        <f t="shared" si="33"/>
        <v>0</v>
      </c>
      <c r="I1080" s="34">
        <v>74250</v>
      </c>
      <c r="L1080">
        <v>67567.5</v>
      </c>
    </row>
    <row r="1081" spans="1:12" ht="16.5" hidden="1" x14ac:dyDescent="0.25">
      <c r="A1081" s="3" t="str">
        <f t="shared" si="32"/>
        <v>STCHOHAYGTLX250G</v>
      </c>
      <c r="B1081" s="7" t="s">
        <v>603</v>
      </c>
      <c r="C1081" s="7" t="s">
        <v>22</v>
      </c>
      <c r="D1081" s="7" t="s">
        <v>23</v>
      </c>
      <c r="E1081" s="4">
        <v>50182</v>
      </c>
      <c r="F1081" s="4">
        <v>50182</v>
      </c>
      <c r="H1081" s="32">
        <f t="shared" si="33"/>
        <v>0</v>
      </c>
      <c r="I1081" s="34">
        <v>24549</v>
      </c>
      <c r="L1081">
        <v>22339.59</v>
      </c>
    </row>
    <row r="1082" spans="1:12" ht="16.5" hidden="1" x14ac:dyDescent="0.25">
      <c r="A1082" s="3" t="str">
        <f t="shared" si="32"/>
        <v>STCHOHAYGXD500</v>
      </c>
      <c r="B1082" s="7" t="s">
        <v>603</v>
      </c>
      <c r="C1082" s="7" t="s">
        <v>45</v>
      </c>
      <c r="D1082" s="7" t="s">
        <v>46</v>
      </c>
      <c r="E1082" s="4">
        <v>111606</v>
      </c>
      <c r="F1082" s="4">
        <v>111606</v>
      </c>
      <c r="H1082" s="32">
        <f t="shared" si="33"/>
        <v>0</v>
      </c>
      <c r="I1082" s="34">
        <v>73431</v>
      </c>
      <c r="L1082">
        <v>66822.210000000006</v>
      </c>
    </row>
    <row r="1083" spans="1:12" ht="16.5" hidden="1" x14ac:dyDescent="0.25">
      <c r="A1083" s="3" t="str">
        <f t="shared" si="32"/>
        <v>STCHOHAYMNH250</v>
      </c>
      <c r="B1083" s="7" t="s">
        <v>603</v>
      </c>
      <c r="C1083" s="7" t="s">
        <v>41</v>
      </c>
      <c r="D1083" s="7" t="s">
        <v>42</v>
      </c>
      <c r="E1083" s="4">
        <v>46000</v>
      </c>
      <c r="F1083" s="4">
        <v>46000</v>
      </c>
      <c r="H1083" s="32">
        <f t="shared" si="33"/>
        <v>0</v>
      </c>
      <c r="I1083" s="34">
        <v>119066</v>
      </c>
      <c r="L1083">
        <v>108350.06</v>
      </c>
    </row>
    <row r="1084" spans="1:12" ht="16.5" hidden="1" x14ac:dyDescent="0.25">
      <c r="A1084" s="3" t="str">
        <f t="shared" si="32"/>
        <v>STCHOHAYTH200</v>
      </c>
      <c r="B1084" s="7" t="s">
        <v>603</v>
      </c>
      <c r="C1084" s="7" t="s">
        <v>25</v>
      </c>
      <c r="D1084" s="7" t="s">
        <v>26</v>
      </c>
      <c r="E1084" s="4">
        <v>55595</v>
      </c>
      <c r="F1084" s="4">
        <v>55595</v>
      </c>
      <c r="H1084" s="32">
        <f t="shared" si="33"/>
        <v>0</v>
      </c>
      <c r="I1084" s="34">
        <v>22500</v>
      </c>
      <c r="L1084">
        <v>20475</v>
      </c>
    </row>
    <row r="1085" spans="1:12" ht="16.5" hidden="1" x14ac:dyDescent="0.25">
      <c r="A1085" s="3" t="str">
        <f t="shared" si="32"/>
        <v>STTHANHCONGCGST150</v>
      </c>
      <c r="B1085" s="7" t="s">
        <v>605</v>
      </c>
      <c r="C1085" s="7" t="s">
        <v>558</v>
      </c>
      <c r="D1085" s="7" t="s">
        <v>559</v>
      </c>
      <c r="E1085" s="4">
        <v>22500</v>
      </c>
      <c r="F1085" s="4">
        <v>20925</v>
      </c>
      <c r="H1085" s="32">
        <f t="shared" si="33"/>
        <v>-1575</v>
      </c>
      <c r="I1085" s="34">
        <v>70950</v>
      </c>
      <c r="L1085">
        <v>64564.5</v>
      </c>
    </row>
    <row r="1086" spans="1:12" ht="16.5" hidden="1" x14ac:dyDescent="0.25">
      <c r="A1086" s="3" t="str">
        <f t="shared" si="32"/>
        <v>STTHANHCONGGM500</v>
      </c>
      <c r="B1086" s="7" t="s">
        <v>605</v>
      </c>
      <c r="C1086" s="7" t="s">
        <v>20</v>
      </c>
      <c r="D1086" s="7" t="s">
        <v>21</v>
      </c>
      <c r="E1086" s="4">
        <v>111058</v>
      </c>
      <c r="F1086" s="4">
        <v>103284</v>
      </c>
      <c r="H1086" s="32">
        <f t="shared" si="33"/>
        <v>-7774</v>
      </c>
      <c r="I1086" s="34">
        <v>70000</v>
      </c>
      <c r="L1086">
        <v>63700</v>
      </c>
    </row>
    <row r="1087" spans="1:12" ht="16.5" hidden="1" x14ac:dyDescent="0.25">
      <c r="A1087" s="3" t="str">
        <f t="shared" si="32"/>
        <v>STTHANHCONGGSG250</v>
      </c>
      <c r="B1087" s="7" t="s">
        <v>605</v>
      </c>
      <c r="C1087" s="7" t="s">
        <v>39</v>
      </c>
      <c r="D1087" s="7" t="s">
        <v>40</v>
      </c>
      <c r="E1087" s="4">
        <v>50400</v>
      </c>
      <c r="F1087" s="4">
        <v>46872</v>
      </c>
      <c r="H1087" s="32">
        <f t="shared" si="33"/>
        <v>-3528</v>
      </c>
      <c r="I1087" s="34">
        <v>59400</v>
      </c>
      <c r="L1087">
        <v>45045</v>
      </c>
    </row>
    <row r="1088" spans="1:12" ht="16.5" hidden="1" x14ac:dyDescent="0.25">
      <c r="A1088" s="3" t="str">
        <f t="shared" si="32"/>
        <v>STTHANHCONGGXD500</v>
      </c>
      <c r="B1088" s="7" t="s">
        <v>605</v>
      </c>
      <c r="C1088" s="7" t="s">
        <v>45</v>
      </c>
      <c r="D1088" s="7" t="s">
        <v>46</v>
      </c>
      <c r="E1088" s="4">
        <v>111606</v>
      </c>
      <c r="F1088" s="4">
        <v>103794</v>
      </c>
      <c r="H1088" s="32">
        <f t="shared" si="33"/>
        <v>-7812</v>
      </c>
      <c r="I1088" s="34">
        <v>94013</v>
      </c>
      <c r="L1088">
        <v>85551.83</v>
      </c>
    </row>
    <row r="1089" spans="1:12" ht="16.5" hidden="1" x14ac:dyDescent="0.25">
      <c r="A1089" s="3" t="str">
        <f t="shared" si="32"/>
        <v>STTHANHCONGTH200</v>
      </c>
      <c r="B1089" s="7" t="s">
        <v>605</v>
      </c>
      <c r="C1089" s="7" t="s">
        <v>25</v>
      </c>
      <c r="D1089" s="7" t="s">
        <v>26</v>
      </c>
      <c r="E1089" s="4">
        <v>55595</v>
      </c>
      <c r="F1089" s="4">
        <v>51704</v>
      </c>
      <c r="H1089" s="32">
        <f t="shared" si="33"/>
        <v>-3891</v>
      </c>
      <c r="I1089" s="34">
        <v>111058</v>
      </c>
      <c r="L1089">
        <v>101062.78</v>
      </c>
    </row>
    <row r="1090" spans="1:12" ht="16.5" hidden="1" x14ac:dyDescent="0.25">
      <c r="A1090" s="3" t="str">
        <f t="shared" si="32"/>
        <v>STTHANHCONGTHST150</v>
      </c>
      <c r="B1090" s="7" t="s">
        <v>605</v>
      </c>
      <c r="C1090" s="7" t="s">
        <v>560</v>
      </c>
      <c r="D1090" s="7" t="s">
        <v>561</v>
      </c>
      <c r="E1090" s="4">
        <v>21667</v>
      </c>
      <c r="F1090" s="4">
        <v>20150</v>
      </c>
      <c r="H1090" s="32">
        <f t="shared" si="33"/>
        <v>-1517</v>
      </c>
      <c r="I1090" s="34">
        <v>61050</v>
      </c>
      <c r="L1090">
        <v>45864</v>
      </c>
    </row>
    <row r="1091" spans="1:12" ht="16.5" hidden="1" x14ac:dyDescent="0.25">
      <c r="A1091" s="3" t="str">
        <f t="shared" si="32"/>
        <v>STTHANHCONGTHST250</v>
      </c>
      <c r="B1091" s="7" t="s">
        <v>605</v>
      </c>
      <c r="C1091" s="7" t="s">
        <v>595</v>
      </c>
      <c r="D1091" s="7" t="s">
        <v>596</v>
      </c>
      <c r="E1091" s="4">
        <v>36111</v>
      </c>
      <c r="F1091" s="4">
        <v>33583</v>
      </c>
      <c r="H1091" s="32">
        <f t="shared" si="33"/>
        <v>-2528</v>
      </c>
      <c r="I1091" s="34">
        <v>50812</v>
      </c>
      <c r="L1091">
        <v>45666.53</v>
      </c>
    </row>
    <row r="1092" spans="1:12" ht="16.5" hidden="1" x14ac:dyDescent="0.25">
      <c r="A1092" s="3" t="str">
        <f t="shared" si="32"/>
        <v>TAEBACKTH400</v>
      </c>
      <c r="B1092" s="7" t="s">
        <v>607</v>
      </c>
      <c r="C1092" s="7" t="s">
        <v>543</v>
      </c>
      <c r="D1092" s="7" t="s">
        <v>544</v>
      </c>
      <c r="E1092" s="4">
        <v>107205</v>
      </c>
      <c r="F1092" s="4">
        <v>98629</v>
      </c>
      <c r="H1092" s="32">
        <f t="shared" si="33"/>
        <v>-8576</v>
      </c>
      <c r="I1092" s="34">
        <v>111606</v>
      </c>
      <c r="L1092">
        <v>101561.46</v>
      </c>
    </row>
    <row r="1093" spans="1:12" ht="16.5" hidden="1" x14ac:dyDescent="0.25">
      <c r="A1093" s="3" t="str">
        <f t="shared" si="32"/>
        <v>TMARTCC300</v>
      </c>
      <c r="B1093" s="7" t="s">
        <v>609</v>
      </c>
      <c r="C1093" s="7" t="s">
        <v>29</v>
      </c>
      <c r="D1093" s="7" t="s">
        <v>30</v>
      </c>
      <c r="E1093" s="4">
        <v>74250</v>
      </c>
      <c r="F1093" s="4">
        <v>67567.5</v>
      </c>
      <c r="H1093" s="32">
        <f t="shared" si="33"/>
        <v>-6682.5</v>
      </c>
      <c r="I1093" s="34">
        <v>46000</v>
      </c>
      <c r="L1093">
        <v>41860</v>
      </c>
    </row>
    <row r="1094" spans="1:12" ht="16.5" hidden="1" x14ac:dyDescent="0.25">
      <c r="A1094" s="3" t="str">
        <f t="shared" si="32"/>
        <v>TMARTCGM100</v>
      </c>
      <c r="B1094" s="7" t="s">
        <v>609</v>
      </c>
      <c r="C1094" s="7" t="s">
        <v>546</v>
      </c>
      <c r="D1094" s="7" t="s">
        <v>547</v>
      </c>
      <c r="E1094" s="4">
        <v>24549</v>
      </c>
      <c r="F1094" s="4">
        <v>22339.59</v>
      </c>
      <c r="H1094" s="32">
        <f t="shared" si="33"/>
        <v>-2209.41</v>
      </c>
      <c r="I1094" s="34">
        <v>55595</v>
      </c>
      <c r="L1094">
        <v>50591.450000000004</v>
      </c>
    </row>
    <row r="1095" spans="1:12" ht="16.5" hidden="1" x14ac:dyDescent="0.25">
      <c r="A1095" s="3" t="str">
        <f t="shared" si="32"/>
        <v>TMARTCGM300</v>
      </c>
      <c r="B1095" s="7" t="s">
        <v>609</v>
      </c>
      <c r="C1095" s="7" t="s">
        <v>17</v>
      </c>
      <c r="D1095" s="7" t="s">
        <v>18</v>
      </c>
      <c r="E1095" s="4">
        <v>73431</v>
      </c>
      <c r="F1095" s="4">
        <v>66822.210000000006</v>
      </c>
      <c r="H1095" s="32">
        <f t="shared" si="33"/>
        <v>-6608.7899999999936</v>
      </c>
      <c r="I1095" s="34">
        <v>107205</v>
      </c>
      <c r="L1095">
        <v>97556.55</v>
      </c>
    </row>
    <row r="1096" spans="1:12" ht="16.5" hidden="1" x14ac:dyDescent="0.25">
      <c r="A1096" s="3" t="str">
        <f t="shared" si="32"/>
        <v>TMARTCGM500</v>
      </c>
      <c r="B1096" s="7" t="s">
        <v>609</v>
      </c>
      <c r="C1096" s="7" t="s">
        <v>537</v>
      </c>
      <c r="D1096" s="7" t="s">
        <v>538</v>
      </c>
      <c r="E1096" s="4">
        <v>119066</v>
      </c>
      <c r="F1096" s="4">
        <v>108350.06</v>
      </c>
      <c r="H1096" s="32">
        <f t="shared" si="33"/>
        <v>-10715.940000000002</v>
      </c>
      <c r="I1096" s="34">
        <v>21667</v>
      </c>
      <c r="L1096">
        <v>19716.97</v>
      </c>
    </row>
    <row r="1097" spans="1:12" ht="16.5" hidden="1" x14ac:dyDescent="0.25">
      <c r="A1097" s="3" t="str">
        <f t="shared" si="32"/>
        <v>TMARTCGST150</v>
      </c>
      <c r="B1097" s="7" t="s">
        <v>609</v>
      </c>
      <c r="C1097" s="7" t="s">
        <v>558</v>
      </c>
      <c r="D1097" s="7" t="s">
        <v>559</v>
      </c>
      <c r="E1097" s="4">
        <v>22500</v>
      </c>
      <c r="F1097" s="4">
        <v>20475</v>
      </c>
      <c r="H1097" s="32">
        <f t="shared" si="33"/>
        <v>-2025</v>
      </c>
      <c r="I1097" s="34">
        <v>73431</v>
      </c>
      <c r="L1097">
        <v>66822.210000000006</v>
      </c>
    </row>
    <row r="1098" spans="1:12" ht="16.5" hidden="1" x14ac:dyDescent="0.25">
      <c r="A1098" s="3" t="str">
        <f t="shared" si="32"/>
        <v>TMARTCN300</v>
      </c>
      <c r="B1098" s="7" t="s">
        <v>609</v>
      </c>
      <c r="C1098" s="7" t="s">
        <v>31</v>
      </c>
      <c r="D1098" s="7" t="s">
        <v>32</v>
      </c>
      <c r="E1098" s="4">
        <v>70950</v>
      </c>
      <c r="F1098" s="4">
        <v>64564.5</v>
      </c>
      <c r="H1098" s="32">
        <f t="shared" si="33"/>
        <v>-6385.5</v>
      </c>
      <c r="I1098" s="34">
        <v>119066</v>
      </c>
      <c r="L1098">
        <v>108350.06</v>
      </c>
    </row>
    <row r="1099" spans="1:12" ht="16.5" hidden="1" x14ac:dyDescent="0.25">
      <c r="A1099" s="3" t="str">
        <f t="shared" si="32"/>
        <v>TMARTGHK300</v>
      </c>
      <c r="B1099" s="7" t="s">
        <v>609</v>
      </c>
      <c r="C1099" s="7" t="s">
        <v>548</v>
      </c>
      <c r="D1099" s="7" t="s">
        <v>549</v>
      </c>
      <c r="E1099" s="4">
        <v>70000</v>
      </c>
      <c r="F1099" s="4">
        <v>63700</v>
      </c>
      <c r="H1099" s="32">
        <f t="shared" si="33"/>
        <v>-6300</v>
      </c>
      <c r="I1099" s="34">
        <v>111058</v>
      </c>
      <c r="L1099">
        <v>101062.78</v>
      </c>
    </row>
    <row r="1100" spans="1:12" ht="16.5" hidden="1" x14ac:dyDescent="0.25">
      <c r="A1100" s="3" t="str">
        <f t="shared" si="32"/>
        <v>TMARTGL250</v>
      </c>
      <c r="B1100" s="7" t="s">
        <v>609</v>
      </c>
      <c r="C1100" s="7" t="s">
        <v>37</v>
      </c>
      <c r="D1100" s="7" t="s">
        <v>38</v>
      </c>
      <c r="E1100" s="4">
        <v>59400</v>
      </c>
      <c r="F1100" s="4">
        <v>45045</v>
      </c>
      <c r="H1100" s="32">
        <f t="shared" si="33"/>
        <v>-14355</v>
      </c>
      <c r="I1100" s="34">
        <v>50183</v>
      </c>
      <c r="L1100">
        <v>45666.53</v>
      </c>
    </row>
    <row r="1101" spans="1:12" ht="16.5" hidden="1" x14ac:dyDescent="0.25">
      <c r="A1101" s="3" t="str">
        <f t="shared" si="32"/>
        <v>TMARTGL500KT</v>
      </c>
      <c r="B1101" s="7" t="s">
        <v>609</v>
      </c>
      <c r="C1101" s="7" t="s">
        <v>539</v>
      </c>
      <c r="D1101" s="7" t="s">
        <v>540</v>
      </c>
      <c r="E1101" s="4">
        <v>94013</v>
      </c>
      <c r="F1101" s="4">
        <v>85551.83</v>
      </c>
      <c r="H1101" s="32">
        <f t="shared" si="33"/>
        <v>-8461.1699999999983</v>
      </c>
      <c r="I1101" s="34">
        <v>46000</v>
      </c>
      <c r="L1101">
        <v>41860</v>
      </c>
    </row>
    <row r="1102" spans="1:12" ht="16.5" hidden="1" x14ac:dyDescent="0.25">
      <c r="A1102" s="3" t="str">
        <f t="shared" si="32"/>
        <v>TMARTGM500</v>
      </c>
      <c r="B1102" s="7" t="s">
        <v>609</v>
      </c>
      <c r="C1102" s="7" t="s">
        <v>20</v>
      </c>
      <c r="D1102" s="7" t="s">
        <v>21</v>
      </c>
      <c r="E1102" s="4">
        <v>111058</v>
      </c>
      <c r="F1102" s="4">
        <v>101062.78</v>
      </c>
      <c r="H1102" s="32">
        <f t="shared" si="33"/>
        <v>-9995.2200000000012</v>
      </c>
      <c r="I1102" s="34">
        <v>55595</v>
      </c>
      <c r="L1102">
        <v>50591.450000000004</v>
      </c>
    </row>
    <row r="1103" spans="1:12" ht="16.5" hidden="1" x14ac:dyDescent="0.25">
      <c r="A1103" s="3" t="str">
        <f t="shared" si="32"/>
        <v>TMARTGSG250</v>
      </c>
      <c r="B1103" s="7" t="s">
        <v>609</v>
      </c>
      <c r="C1103" s="7" t="s">
        <v>39</v>
      </c>
      <c r="D1103" s="7" t="s">
        <v>40</v>
      </c>
      <c r="E1103" s="4">
        <v>61050</v>
      </c>
      <c r="F1103" s="4">
        <v>45864</v>
      </c>
      <c r="H1103" s="32">
        <f t="shared" si="33"/>
        <v>-15186</v>
      </c>
      <c r="I1103" s="34">
        <v>24549</v>
      </c>
      <c r="L1103">
        <v>23321.55</v>
      </c>
    </row>
    <row r="1104" spans="1:12" ht="16.5" hidden="1" x14ac:dyDescent="0.25">
      <c r="A1104" s="3" t="str">
        <f t="shared" si="32"/>
        <v>TMARTGTLX250G</v>
      </c>
      <c r="B1104" s="7" t="s">
        <v>609</v>
      </c>
      <c r="C1104" s="7" t="s">
        <v>22</v>
      </c>
      <c r="D1104" s="7" t="s">
        <v>23</v>
      </c>
      <c r="E1104" s="4">
        <v>50182</v>
      </c>
      <c r="F1104" s="4">
        <v>45666.53</v>
      </c>
      <c r="H1104" s="32">
        <f t="shared" si="33"/>
        <v>-4515.4700000000012</v>
      </c>
      <c r="I1104" s="34">
        <v>73431</v>
      </c>
      <c r="L1104">
        <v>69759.45</v>
      </c>
    </row>
    <row r="1105" spans="1:12" ht="16.5" hidden="1" x14ac:dyDescent="0.25">
      <c r="A1105" s="3" t="str">
        <f t="shared" si="32"/>
        <v>TMARTGXD500</v>
      </c>
      <c r="B1105" s="7" t="s">
        <v>609</v>
      </c>
      <c r="C1105" s="7" t="s">
        <v>45</v>
      </c>
      <c r="D1105" s="7" t="s">
        <v>46</v>
      </c>
      <c r="E1105" s="4">
        <v>111606</v>
      </c>
      <c r="F1105" s="4">
        <v>101561.46</v>
      </c>
      <c r="H1105" s="32">
        <f t="shared" si="33"/>
        <v>-10044.539999999994</v>
      </c>
      <c r="I1105" s="34">
        <v>74250</v>
      </c>
      <c r="L1105">
        <v>74250</v>
      </c>
    </row>
    <row r="1106" spans="1:12" ht="16.5" hidden="1" x14ac:dyDescent="0.25">
      <c r="A1106" s="3" t="str">
        <f t="shared" si="32"/>
        <v>TMARTMNH250</v>
      </c>
      <c r="B1106" s="7" t="s">
        <v>609</v>
      </c>
      <c r="C1106" s="7" t="s">
        <v>41</v>
      </c>
      <c r="D1106" s="7" t="s">
        <v>42</v>
      </c>
      <c r="E1106" s="4">
        <v>46000</v>
      </c>
      <c r="F1106" s="4">
        <v>41860</v>
      </c>
      <c r="H1106" s="32">
        <f t="shared" si="33"/>
        <v>-4140</v>
      </c>
      <c r="I1106" s="34">
        <v>73431</v>
      </c>
      <c r="L1106">
        <v>73431</v>
      </c>
    </row>
    <row r="1107" spans="1:12" ht="16.5" hidden="1" x14ac:dyDescent="0.25">
      <c r="A1107" s="3" t="str">
        <f t="shared" si="32"/>
        <v>TMARTTH200</v>
      </c>
      <c r="B1107" s="7" t="s">
        <v>609</v>
      </c>
      <c r="C1107" s="7" t="s">
        <v>25</v>
      </c>
      <c r="D1107" s="7" t="s">
        <v>26</v>
      </c>
      <c r="E1107" s="4">
        <v>55595</v>
      </c>
      <c r="F1107" s="4">
        <v>50591.450000000004</v>
      </c>
      <c r="H1107" s="32">
        <f t="shared" si="33"/>
        <v>-5003.5499999999956</v>
      </c>
      <c r="I1107" s="34">
        <v>119066</v>
      </c>
      <c r="L1107">
        <v>119066</v>
      </c>
    </row>
    <row r="1108" spans="1:12" ht="16.5" hidden="1" x14ac:dyDescent="0.25">
      <c r="A1108" s="3" t="str">
        <f t="shared" si="32"/>
        <v>TMARTTH400</v>
      </c>
      <c r="B1108" s="7" t="s">
        <v>609</v>
      </c>
      <c r="C1108" s="7" t="s">
        <v>543</v>
      </c>
      <c r="D1108" s="7" t="s">
        <v>544</v>
      </c>
      <c r="E1108" s="4">
        <v>107205</v>
      </c>
      <c r="F1108" s="4">
        <v>97556.55</v>
      </c>
      <c r="H1108" s="32">
        <f t="shared" si="33"/>
        <v>-9648.4499999999971</v>
      </c>
      <c r="I1108" s="34">
        <v>111058</v>
      </c>
      <c r="L1108">
        <v>111058</v>
      </c>
    </row>
    <row r="1109" spans="1:12" ht="16.5" hidden="1" x14ac:dyDescent="0.25">
      <c r="A1109" s="3" t="str">
        <f t="shared" si="32"/>
        <v>TMARTTHST150</v>
      </c>
      <c r="B1109" s="7" t="s">
        <v>609</v>
      </c>
      <c r="C1109" s="7" t="s">
        <v>560</v>
      </c>
      <c r="D1109" s="7" t="s">
        <v>561</v>
      </c>
      <c r="E1109" s="4">
        <v>21667</v>
      </c>
      <c r="F1109" s="4">
        <v>19716.97</v>
      </c>
      <c r="H1109" s="32">
        <f t="shared" si="33"/>
        <v>-1950.0299999999988</v>
      </c>
      <c r="I1109" s="34">
        <v>50183</v>
      </c>
      <c r="L1109">
        <v>50183</v>
      </c>
    </row>
    <row r="1110" spans="1:12" ht="16.5" hidden="1" x14ac:dyDescent="0.25">
      <c r="A1110" s="3" t="str">
        <f t="shared" si="32"/>
        <v>TMARTHATECOCGM300</v>
      </c>
      <c r="B1110" s="7" t="s">
        <v>611</v>
      </c>
      <c r="C1110" s="7" t="s">
        <v>17</v>
      </c>
      <c r="D1110" s="7" t="s">
        <v>18</v>
      </c>
      <c r="E1110" s="4">
        <v>73431</v>
      </c>
      <c r="F1110" s="4">
        <v>66822.210000000006</v>
      </c>
      <c r="H1110" s="32">
        <f t="shared" si="33"/>
        <v>-6608.7899999999936</v>
      </c>
      <c r="I1110" s="34">
        <v>46000</v>
      </c>
      <c r="L1110">
        <v>46000</v>
      </c>
    </row>
    <row r="1111" spans="1:12" ht="16.5" hidden="1" x14ac:dyDescent="0.25">
      <c r="A1111" s="3" t="str">
        <f t="shared" si="32"/>
        <v>TMARTHATECOCGM500</v>
      </c>
      <c r="B1111" s="7" t="s">
        <v>611</v>
      </c>
      <c r="C1111" s="7" t="s">
        <v>537</v>
      </c>
      <c r="D1111" s="7" t="s">
        <v>538</v>
      </c>
      <c r="E1111" s="4">
        <v>119066</v>
      </c>
      <c r="F1111" s="4">
        <v>108350.06</v>
      </c>
      <c r="H1111" s="32">
        <f t="shared" si="33"/>
        <v>-10715.940000000002</v>
      </c>
      <c r="I1111" s="34">
        <v>55595</v>
      </c>
      <c r="L1111">
        <v>55595</v>
      </c>
    </row>
    <row r="1112" spans="1:12" ht="16.5" hidden="1" x14ac:dyDescent="0.25">
      <c r="A1112" s="3" t="str">
        <f t="shared" si="32"/>
        <v>TMARTHATECOGM500</v>
      </c>
      <c r="B1112" s="7" t="s">
        <v>611</v>
      </c>
      <c r="C1112" s="7" t="s">
        <v>20</v>
      </c>
      <c r="D1112" s="7" t="s">
        <v>21</v>
      </c>
      <c r="E1112" s="4">
        <v>111058</v>
      </c>
      <c r="F1112" s="4">
        <v>101062.78</v>
      </c>
      <c r="H1112" s="32">
        <f t="shared" si="33"/>
        <v>-9995.2200000000012</v>
      </c>
      <c r="I1112" s="34">
        <v>74250</v>
      </c>
      <c r="L1112">
        <v>69052.5</v>
      </c>
    </row>
    <row r="1113" spans="1:12" ht="16.5" hidden="1" x14ac:dyDescent="0.25">
      <c r="A1113" s="3" t="str">
        <f t="shared" si="32"/>
        <v>TMARTHATECOGTLX250G</v>
      </c>
      <c r="B1113" s="7" t="s">
        <v>611</v>
      </c>
      <c r="C1113" s="7" t="s">
        <v>22</v>
      </c>
      <c r="D1113" s="7" t="s">
        <v>23</v>
      </c>
      <c r="E1113" s="4">
        <v>50182</v>
      </c>
      <c r="F1113" s="4">
        <v>45666.53</v>
      </c>
      <c r="H1113" s="32">
        <f t="shared" si="33"/>
        <v>-4515.4700000000012</v>
      </c>
      <c r="I1113" s="34">
        <v>73431</v>
      </c>
      <c r="L1113">
        <v>68290.83</v>
      </c>
    </row>
    <row r="1114" spans="1:12" ht="16.5" hidden="1" x14ac:dyDescent="0.25">
      <c r="A1114" s="3" t="str">
        <f t="shared" si="32"/>
        <v>TMARTHATECOMNH250</v>
      </c>
      <c r="B1114" s="7" t="s">
        <v>611</v>
      </c>
      <c r="C1114" s="7" t="s">
        <v>41</v>
      </c>
      <c r="D1114" s="7" t="s">
        <v>42</v>
      </c>
      <c r="E1114" s="4">
        <v>46000</v>
      </c>
      <c r="F1114" s="4">
        <v>41860</v>
      </c>
      <c r="H1114" s="32">
        <f t="shared" si="33"/>
        <v>-4140</v>
      </c>
      <c r="I1114" s="34">
        <v>119066</v>
      </c>
      <c r="L1114">
        <v>110731.38</v>
      </c>
    </row>
    <row r="1115" spans="1:12" ht="16.5" hidden="1" x14ac:dyDescent="0.25">
      <c r="A1115" s="3" t="str">
        <f t="shared" si="32"/>
        <v>TMARTHATECOTH200</v>
      </c>
      <c r="B1115" s="7" t="s">
        <v>611</v>
      </c>
      <c r="C1115" s="7" t="s">
        <v>25</v>
      </c>
      <c r="D1115" s="7" t="s">
        <v>26</v>
      </c>
      <c r="E1115" s="4">
        <v>55595</v>
      </c>
      <c r="F1115" s="4">
        <v>50591.450000000004</v>
      </c>
      <c r="H1115" s="32">
        <f t="shared" si="33"/>
        <v>-5003.5499999999956</v>
      </c>
      <c r="I1115" s="34">
        <v>70950</v>
      </c>
      <c r="L1115">
        <v>65983.5</v>
      </c>
    </row>
    <row r="1116" spans="1:12" ht="16.5" hidden="1" x14ac:dyDescent="0.25">
      <c r="A1116" s="3" t="str">
        <f t="shared" si="32"/>
        <v>TOMITACGM100</v>
      </c>
      <c r="B1116" s="7" t="s">
        <v>613</v>
      </c>
      <c r="C1116" s="7" t="s">
        <v>546</v>
      </c>
      <c r="D1116" s="7" t="s">
        <v>547</v>
      </c>
      <c r="E1116" s="4">
        <v>24549</v>
      </c>
      <c r="F1116" s="4">
        <v>23321.55</v>
      </c>
      <c r="H1116" s="32">
        <f t="shared" si="33"/>
        <v>-1227.4500000000007</v>
      </c>
      <c r="I1116" s="34">
        <v>70000</v>
      </c>
      <c r="L1116">
        <v>65100</v>
      </c>
    </row>
    <row r="1117" spans="1:12" ht="16.5" hidden="1" x14ac:dyDescent="0.25">
      <c r="A1117" s="3" t="str">
        <f t="shared" si="32"/>
        <v>TOMITACGM300</v>
      </c>
      <c r="B1117" s="7" t="s">
        <v>613</v>
      </c>
      <c r="C1117" s="7" t="s">
        <v>17</v>
      </c>
      <c r="D1117" s="7" t="s">
        <v>18</v>
      </c>
      <c r="E1117" s="4">
        <v>73431</v>
      </c>
      <c r="F1117" s="4">
        <v>69759.45</v>
      </c>
      <c r="H1117" s="32">
        <f t="shared" si="33"/>
        <v>-3671.5500000000029</v>
      </c>
      <c r="I1117" s="34">
        <v>111058</v>
      </c>
      <c r="L1117">
        <v>103283.94</v>
      </c>
    </row>
    <row r="1118" spans="1:12" ht="16.5" hidden="1" x14ac:dyDescent="0.25">
      <c r="A1118" s="3" t="str">
        <f t="shared" si="32"/>
        <v>TTMFARMCC300</v>
      </c>
      <c r="B1118" s="7" t="s">
        <v>615</v>
      </c>
      <c r="C1118" s="7" t="s">
        <v>29</v>
      </c>
      <c r="D1118" s="7" t="s">
        <v>30</v>
      </c>
      <c r="E1118" s="4">
        <v>74250</v>
      </c>
      <c r="F1118" s="4">
        <v>74250</v>
      </c>
      <c r="H1118" s="32">
        <f t="shared" si="33"/>
        <v>0</v>
      </c>
      <c r="I1118" s="34">
        <v>50183</v>
      </c>
      <c r="L1118">
        <v>46670.19</v>
      </c>
    </row>
    <row r="1119" spans="1:12" ht="16.5" hidden="1" x14ac:dyDescent="0.25">
      <c r="A1119" s="3" t="str">
        <f t="shared" si="32"/>
        <v>TTMFARMCGM300</v>
      </c>
      <c r="B1119" s="7" t="s">
        <v>615</v>
      </c>
      <c r="C1119" s="7" t="s">
        <v>17</v>
      </c>
      <c r="D1119" s="7" t="s">
        <v>18</v>
      </c>
      <c r="E1119" s="4">
        <v>73431</v>
      </c>
      <c r="F1119" s="4">
        <v>73431</v>
      </c>
      <c r="H1119" s="32">
        <f t="shared" si="33"/>
        <v>0</v>
      </c>
      <c r="I1119" s="34">
        <v>111606</v>
      </c>
      <c r="L1119">
        <v>103793.58</v>
      </c>
    </row>
    <row r="1120" spans="1:12" ht="16.5" hidden="1" x14ac:dyDescent="0.25">
      <c r="A1120" s="3" t="str">
        <f t="shared" si="32"/>
        <v>TTMFARMCGM500</v>
      </c>
      <c r="B1120" s="7" t="s">
        <v>615</v>
      </c>
      <c r="C1120" s="7" t="s">
        <v>537</v>
      </c>
      <c r="D1120" s="7" t="s">
        <v>538</v>
      </c>
      <c r="E1120" s="4">
        <v>119066</v>
      </c>
      <c r="F1120" s="4">
        <v>119066</v>
      </c>
      <c r="H1120" s="32">
        <f t="shared" si="33"/>
        <v>0</v>
      </c>
      <c r="I1120" s="34">
        <v>46000</v>
      </c>
      <c r="L1120">
        <v>42780</v>
      </c>
    </row>
    <row r="1121" spans="1:12" ht="16.5" hidden="1" x14ac:dyDescent="0.25">
      <c r="A1121" s="3" t="str">
        <f t="shared" si="32"/>
        <v>TTMFARMGM500</v>
      </c>
      <c r="B1121" s="7" t="s">
        <v>615</v>
      </c>
      <c r="C1121" s="7" t="s">
        <v>20</v>
      </c>
      <c r="D1121" s="7" t="s">
        <v>21</v>
      </c>
      <c r="E1121" s="4">
        <v>111058</v>
      </c>
      <c r="F1121" s="4">
        <v>111058</v>
      </c>
      <c r="H1121" s="32">
        <f t="shared" si="33"/>
        <v>0</v>
      </c>
      <c r="I1121" s="34">
        <v>55595</v>
      </c>
      <c r="L1121">
        <v>51703.350000000006</v>
      </c>
    </row>
    <row r="1122" spans="1:12" ht="16.5" hidden="1" x14ac:dyDescent="0.25">
      <c r="A1122" s="3" t="str">
        <f t="shared" si="32"/>
        <v>TTMFARMGTLX250G</v>
      </c>
      <c r="B1122" s="7" t="s">
        <v>615</v>
      </c>
      <c r="C1122" s="7" t="s">
        <v>22</v>
      </c>
      <c r="D1122" s="7" t="s">
        <v>23</v>
      </c>
      <c r="E1122" s="4">
        <v>50182</v>
      </c>
      <c r="F1122" s="4">
        <v>50182</v>
      </c>
      <c r="H1122" s="32">
        <f t="shared" si="33"/>
        <v>0</v>
      </c>
      <c r="I1122" s="34">
        <v>74250</v>
      </c>
      <c r="L1122">
        <v>70538</v>
      </c>
    </row>
    <row r="1123" spans="1:12" ht="16.5" hidden="1" x14ac:dyDescent="0.25">
      <c r="A1123" s="3" t="str">
        <f t="shared" si="32"/>
        <v>TTMFARMMNH250</v>
      </c>
      <c r="B1123" s="7" t="s">
        <v>615</v>
      </c>
      <c r="C1123" s="7" t="s">
        <v>41</v>
      </c>
      <c r="D1123" s="7" t="s">
        <v>42</v>
      </c>
      <c r="E1123" s="4">
        <v>46000</v>
      </c>
      <c r="F1123" s="4">
        <v>46000</v>
      </c>
      <c r="H1123" s="32">
        <f t="shared" si="33"/>
        <v>0</v>
      </c>
      <c r="I1123" s="34">
        <v>73431</v>
      </c>
      <c r="L1123">
        <v>69759</v>
      </c>
    </row>
    <row r="1124" spans="1:12" ht="16.5" hidden="1" x14ac:dyDescent="0.25">
      <c r="A1124" s="3" t="str">
        <f t="shared" si="32"/>
        <v>TTMFARMTH200</v>
      </c>
      <c r="B1124" s="7" t="s">
        <v>615</v>
      </c>
      <c r="C1124" s="7" t="s">
        <v>25</v>
      </c>
      <c r="D1124" s="7" t="s">
        <v>26</v>
      </c>
      <c r="E1124" s="4">
        <v>55595</v>
      </c>
      <c r="F1124" s="4">
        <v>55595</v>
      </c>
      <c r="H1124" s="32">
        <f t="shared" si="33"/>
        <v>0</v>
      </c>
      <c r="I1124" s="34">
        <v>70000</v>
      </c>
      <c r="L1124">
        <v>66500</v>
      </c>
    </row>
    <row r="1125" spans="1:12" ht="16.5" hidden="1" x14ac:dyDescent="0.25">
      <c r="A1125" s="3" t="str">
        <f t="shared" si="32"/>
        <v>UNITCC300</v>
      </c>
      <c r="B1125" s="7" t="s">
        <v>617</v>
      </c>
      <c r="C1125" s="7" t="s">
        <v>29</v>
      </c>
      <c r="D1125" s="7" t="s">
        <v>30</v>
      </c>
      <c r="E1125" s="4">
        <v>74250</v>
      </c>
      <c r="F1125" s="4">
        <v>69052.5</v>
      </c>
      <c r="H1125" s="32">
        <f t="shared" si="33"/>
        <v>-5197.5</v>
      </c>
      <c r="I1125" s="34">
        <v>111058</v>
      </c>
      <c r="L1125">
        <v>105505</v>
      </c>
    </row>
    <row r="1126" spans="1:12" ht="16.5" hidden="1" x14ac:dyDescent="0.25">
      <c r="A1126" s="3" t="str">
        <f t="shared" si="32"/>
        <v>UNITCGM300</v>
      </c>
      <c r="B1126" s="7" t="s">
        <v>617</v>
      </c>
      <c r="C1126" s="7" t="s">
        <v>17</v>
      </c>
      <c r="D1126" s="7" t="s">
        <v>18</v>
      </c>
      <c r="E1126" s="4">
        <v>73431</v>
      </c>
      <c r="F1126" s="4">
        <v>68290.83</v>
      </c>
      <c r="H1126" s="32">
        <f t="shared" si="33"/>
        <v>-5140.1699999999983</v>
      </c>
      <c r="I1126" s="34">
        <v>50183</v>
      </c>
      <c r="L1126">
        <v>47673</v>
      </c>
    </row>
    <row r="1127" spans="1:12" ht="16.5" hidden="1" x14ac:dyDescent="0.25">
      <c r="A1127" s="3" t="str">
        <f t="shared" si="32"/>
        <v>UNITCGM500</v>
      </c>
      <c r="B1127" s="7" t="s">
        <v>617</v>
      </c>
      <c r="C1127" s="7" t="s">
        <v>537</v>
      </c>
      <c r="D1127" s="7" t="s">
        <v>538</v>
      </c>
      <c r="E1127" s="4">
        <v>119066</v>
      </c>
      <c r="F1127" s="4">
        <v>110731.38</v>
      </c>
      <c r="H1127" s="32">
        <f t="shared" si="33"/>
        <v>-8334.6199999999953</v>
      </c>
      <c r="I1127" s="34">
        <v>46000</v>
      </c>
      <c r="L1127">
        <v>43700</v>
      </c>
    </row>
    <row r="1128" spans="1:12" ht="16.5" hidden="1" x14ac:dyDescent="0.25">
      <c r="A1128" s="3" t="str">
        <f t="shared" si="32"/>
        <v>UNITCN300</v>
      </c>
      <c r="B1128" s="7" t="s">
        <v>617</v>
      </c>
      <c r="C1128" s="7" t="s">
        <v>31</v>
      </c>
      <c r="D1128" s="7" t="s">
        <v>32</v>
      </c>
      <c r="E1128" s="4">
        <v>70950</v>
      </c>
      <c r="F1128" s="4">
        <v>65983.5</v>
      </c>
      <c r="H1128" s="32">
        <f t="shared" si="33"/>
        <v>-4966.5</v>
      </c>
      <c r="I1128" s="34">
        <v>55595</v>
      </c>
      <c r="L1128">
        <v>52815</v>
      </c>
    </row>
    <row r="1129" spans="1:12" ht="16.5" hidden="1" x14ac:dyDescent="0.25">
      <c r="A1129" s="3" t="str">
        <f t="shared" si="32"/>
        <v>UNITGHK300</v>
      </c>
      <c r="B1129" s="7" t="s">
        <v>617</v>
      </c>
      <c r="C1129" s="7" t="s">
        <v>548</v>
      </c>
      <c r="D1129" s="7" t="s">
        <v>549</v>
      </c>
      <c r="E1129" s="4">
        <v>70000</v>
      </c>
      <c r="F1129" s="4">
        <v>65100</v>
      </c>
      <c r="H1129" s="32">
        <f t="shared" si="33"/>
        <v>-4900</v>
      </c>
      <c r="I1129" s="34">
        <v>24549</v>
      </c>
      <c r="L1129">
        <v>22830.57</v>
      </c>
    </row>
    <row r="1130" spans="1:12" ht="16.5" hidden="1" x14ac:dyDescent="0.25">
      <c r="A1130" s="3" t="str">
        <f t="shared" si="32"/>
        <v>UNITGM500</v>
      </c>
      <c r="B1130" s="7" t="s">
        <v>617</v>
      </c>
      <c r="C1130" s="7" t="s">
        <v>20</v>
      </c>
      <c r="D1130" s="7" t="s">
        <v>21</v>
      </c>
      <c r="E1130" s="4">
        <v>111058</v>
      </c>
      <c r="F1130" s="4">
        <v>103283.94</v>
      </c>
      <c r="H1130" s="32">
        <f t="shared" si="33"/>
        <v>-7774.0599999999977</v>
      </c>
      <c r="I1130" s="34">
        <v>73431</v>
      </c>
      <c r="L1130">
        <v>68290.83</v>
      </c>
    </row>
    <row r="1131" spans="1:12" ht="16.5" hidden="1" x14ac:dyDescent="0.25">
      <c r="A1131" s="3" t="str">
        <f t="shared" si="32"/>
        <v>UNITGTLX250G</v>
      </c>
      <c r="B1131" s="7" t="s">
        <v>617</v>
      </c>
      <c r="C1131" s="7" t="s">
        <v>22</v>
      </c>
      <c r="D1131" s="7" t="s">
        <v>23</v>
      </c>
      <c r="E1131" s="4">
        <v>50182</v>
      </c>
      <c r="F1131" s="4">
        <v>46670.19</v>
      </c>
      <c r="H1131" s="32">
        <f t="shared" si="33"/>
        <v>-3511.8099999999977</v>
      </c>
      <c r="I1131" s="34">
        <v>119066</v>
      </c>
      <c r="L1131">
        <v>110731.38</v>
      </c>
    </row>
    <row r="1132" spans="1:12" ht="16.5" hidden="1" x14ac:dyDescent="0.25">
      <c r="A1132" s="3" t="str">
        <f t="shared" si="32"/>
        <v>UNITGXD500</v>
      </c>
      <c r="B1132" s="7" t="s">
        <v>617</v>
      </c>
      <c r="C1132" s="7" t="s">
        <v>45</v>
      </c>
      <c r="D1132" s="7" t="s">
        <v>46</v>
      </c>
      <c r="E1132" s="4">
        <v>111606</v>
      </c>
      <c r="F1132" s="4">
        <v>103793.58</v>
      </c>
      <c r="H1132" s="32">
        <f t="shared" si="33"/>
        <v>-7812.4199999999983</v>
      </c>
      <c r="I1132" s="34">
        <v>111058</v>
      </c>
      <c r="L1132">
        <v>103283.94</v>
      </c>
    </row>
    <row r="1133" spans="1:12" ht="16.5" hidden="1" x14ac:dyDescent="0.25">
      <c r="A1133" s="3" t="str">
        <f t="shared" si="32"/>
        <v>UNITMNH250</v>
      </c>
      <c r="B1133" s="7" t="s">
        <v>617</v>
      </c>
      <c r="C1133" s="7" t="s">
        <v>41</v>
      </c>
      <c r="D1133" s="7" t="s">
        <v>42</v>
      </c>
      <c r="E1133" s="4">
        <v>46000</v>
      </c>
      <c r="F1133" s="4">
        <v>42780</v>
      </c>
      <c r="H1133" s="32">
        <f t="shared" si="33"/>
        <v>-3220</v>
      </c>
      <c r="I1133" s="34">
        <v>111606</v>
      </c>
      <c r="L1133">
        <v>103793.58</v>
      </c>
    </row>
    <row r="1134" spans="1:12" ht="16.5" hidden="1" x14ac:dyDescent="0.25">
      <c r="A1134" s="3" t="str">
        <f t="shared" si="32"/>
        <v>UNITTH200</v>
      </c>
      <c r="B1134" s="7" t="s">
        <v>617</v>
      </c>
      <c r="C1134" s="7" t="s">
        <v>25</v>
      </c>
      <c r="D1134" s="7" t="s">
        <v>26</v>
      </c>
      <c r="E1134" s="4">
        <v>55595</v>
      </c>
      <c r="F1134" s="4">
        <v>51703.350000000006</v>
      </c>
      <c r="H1134" s="32">
        <f t="shared" si="33"/>
        <v>-3891.6499999999942</v>
      </c>
      <c r="I1134" s="34">
        <v>55595</v>
      </c>
      <c r="L1134">
        <v>51703.350000000006</v>
      </c>
    </row>
    <row r="1135" spans="1:12" ht="16.5" hidden="1" x14ac:dyDescent="0.25">
      <c r="A1135" s="3" t="str">
        <f t="shared" si="32"/>
        <v>VIETYCC300</v>
      </c>
      <c r="B1135" s="7" t="s">
        <v>619</v>
      </c>
      <c r="C1135" s="7" t="s">
        <v>29</v>
      </c>
      <c r="D1135" s="7" t="s">
        <v>30</v>
      </c>
      <c r="E1135" s="4">
        <v>74250</v>
      </c>
      <c r="F1135" s="4">
        <v>70538</v>
      </c>
      <c r="H1135" s="32">
        <f t="shared" si="33"/>
        <v>-3712</v>
      </c>
      <c r="I1135" s="34">
        <v>74250</v>
      </c>
      <c r="L1135">
        <v>74250</v>
      </c>
    </row>
    <row r="1136" spans="1:12" ht="16.5" hidden="1" x14ac:dyDescent="0.25">
      <c r="A1136" s="3" t="str">
        <f t="shared" si="32"/>
        <v>VIETYCGM300</v>
      </c>
      <c r="B1136" s="7" t="s">
        <v>619</v>
      </c>
      <c r="C1136" s="7" t="s">
        <v>17</v>
      </c>
      <c r="D1136" s="7" t="s">
        <v>18</v>
      </c>
      <c r="E1136" s="4">
        <v>73431</v>
      </c>
      <c r="F1136" s="4">
        <v>69759</v>
      </c>
      <c r="H1136" s="32">
        <f t="shared" si="33"/>
        <v>-3672</v>
      </c>
      <c r="I1136" s="34">
        <v>73431</v>
      </c>
      <c r="L1136">
        <v>73431</v>
      </c>
    </row>
    <row r="1137" spans="1:12" ht="16.5" hidden="1" x14ac:dyDescent="0.25">
      <c r="A1137" s="3" t="str">
        <f t="shared" si="32"/>
        <v>VIETYGHK300</v>
      </c>
      <c r="B1137" s="7" t="s">
        <v>619</v>
      </c>
      <c r="C1137" s="7" t="s">
        <v>548</v>
      </c>
      <c r="D1137" s="7" t="s">
        <v>549</v>
      </c>
      <c r="E1137" s="4">
        <v>70000</v>
      </c>
      <c r="F1137" s="4">
        <v>66500</v>
      </c>
      <c r="H1137" s="32">
        <f t="shared" si="33"/>
        <v>-3500</v>
      </c>
      <c r="I1137" s="34">
        <v>111058</v>
      </c>
      <c r="L1137">
        <v>111058</v>
      </c>
    </row>
    <row r="1138" spans="1:12" ht="16.5" hidden="1" x14ac:dyDescent="0.25">
      <c r="A1138" s="3" t="str">
        <f t="shared" si="32"/>
        <v>VIETYGM500</v>
      </c>
      <c r="B1138" s="7" t="s">
        <v>619</v>
      </c>
      <c r="C1138" s="7" t="s">
        <v>20</v>
      </c>
      <c r="D1138" s="7" t="s">
        <v>21</v>
      </c>
      <c r="E1138" s="4">
        <v>111058</v>
      </c>
      <c r="F1138" s="4">
        <v>105505</v>
      </c>
      <c r="H1138" s="32">
        <f t="shared" si="33"/>
        <v>-5553</v>
      </c>
      <c r="I1138" s="34">
        <v>50183</v>
      </c>
      <c r="L1138">
        <v>50183</v>
      </c>
    </row>
    <row r="1139" spans="1:12" ht="16.5" hidden="1" x14ac:dyDescent="0.25">
      <c r="A1139" s="3" t="str">
        <f t="shared" si="32"/>
        <v>VIETYGTLX250G</v>
      </c>
      <c r="B1139" s="7" t="s">
        <v>619</v>
      </c>
      <c r="C1139" s="7" t="s">
        <v>22</v>
      </c>
      <c r="D1139" s="7" t="s">
        <v>23</v>
      </c>
      <c r="E1139" s="4">
        <v>50182</v>
      </c>
      <c r="F1139" s="4">
        <v>47673</v>
      </c>
      <c r="H1139" s="32">
        <f t="shared" si="33"/>
        <v>-2509</v>
      </c>
      <c r="I1139" s="34">
        <v>46000</v>
      </c>
      <c r="L1139">
        <v>46000</v>
      </c>
    </row>
    <row r="1140" spans="1:12" ht="16.5" hidden="1" x14ac:dyDescent="0.25">
      <c r="A1140" s="3" t="str">
        <f t="shared" si="32"/>
        <v>VIETYMNH250</v>
      </c>
      <c r="B1140" s="7" t="s">
        <v>619</v>
      </c>
      <c r="C1140" s="7" t="s">
        <v>41</v>
      </c>
      <c r="D1140" s="7" t="s">
        <v>42</v>
      </c>
      <c r="E1140" s="4">
        <v>46000</v>
      </c>
      <c r="F1140" s="4">
        <v>43700</v>
      </c>
      <c r="H1140" s="32">
        <f t="shared" si="33"/>
        <v>-2300</v>
      </c>
      <c r="I1140" s="34">
        <v>55595</v>
      </c>
      <c r="L1140">
        <v>55595</v>
      </c>
    </row>
    <row r="1141" spans="1:12" ht="16.5" hidden="1" x14ac:dyDescent="0.25">
      <c r="A1141" s="3" t="str">
        <f t="shared" si="32"/>
        <v>VIETYTH200</v>
      </c>
      <c r="B1141" s="7" t="s">
        <v>619</v>
      </c>
      <c r="C1141" s="7" t="s">
        <v>25</v>
      </c>
      <c r="D1141" s="7" t="s">
        <v>26</v>
      </c>
      <c r="E1141" s="4">
        <v>55595</v>
      </c>
      <c r="F1141" s="4">
        <v>52815</v>
      </c>
      <c r="H1141" s="32">
        <f t="shared" si="33"/>
        <v>-2780</v>
      </c>
      <c r="I1141" s="34">
        <v>70950</v>
      </c>
      <c r="L1141">
        <v>70950</v>
      </c>
    </row>
    <row r="1142" spans="1:12" ht="16.5" hidden="1" x14ac:dyDescent="0.25">
      <c r="A1142" s="3" t="str">
        <f t="shared" si="32"/>
        <v>VITALMARTCGM100</v>
      </c>
      <c r="B1142" s="7" t="s">
        <v>621</v>
      </c>
      <c r="C1142" s="7" t="s">
        <v>546</v>
      </c>
      <c r="D1142" s="7" t="s">
        <v>547</v>
      </c>
      <c r="E1142" s="4">
        <v>24549</v>
      </c>
      <c r="F1142" s="4">
        <v>22830.57</v>
      </c>
      <c r="H1142" s="32">
        <f t="shared" si="33"/>
        <v>-1718.4300000000003</v>
      </c>
      <c r="I1142" s="34">
        <v>49500</v>
      </c>
      <c r="L1142">
        <v>49500</v>
      </c>
    </row>
    <row r="1143" spans="1:12" ht="16.5" hidden="1" x14ac:dyDescent="0.25">
      <c r="A1143" s="3" t="str">
        <f t="shared" ref="A1143:A1171" si="34">B1143&amp;C1143</f>
        <v>VITALMARTCGM300</v>
      </c>
      <c r="B1143" s="7" t="s">
        <v>621</v>
      </c>
      <c r="C1143" s="7" t="s">
        <v>17</v>
      </c>
      <c r="D1143" s="7" t="s">
        <v>18</v>
      </c>
      <c r="E1143" s="4">
        <v>73431</v>
      </c>
      <c r="F1143" s="4">
        <v>68290.83</v>
      </c>
      <c r="H1143" s="32">
        <f t="shared" ref="H1143:H1171" si="35">F1143-E1143</f>
        <v>-5140.1699999999983</v>
      </c>
      <c r="I1143" s="34">
        <v>77091</v>
      </c>
      <c r="L1143">
        <v>77091</v>
      </c>
    </row>
    <row r="1144" spans="1:12" ht="16.5" hidden="1" x14ac:dyDescent="0.25">
      <c r="A1144" s="3" t="str">
        <f t="shared" si="34"/>
        <v>VITALMARTCGM500</v>
      </c>
      <c r="B1144" s="7" t="s">
        <v>621</v>
      </c>
      <c r="C1144" s="7" t="s">
        <v>537</v>
      </c>
      <c r="D1144" s="7" t="s">
        <v>538</v>
      </c>
      <c r="E1144" s="4">
        <v>119066</v>
      </c>
      <c r="F1144" s="4">
        <v>110731.38</v>
      </c>
      <c r="H1144" s="32">
        <f t="shared" si="35"/>
        <v>-8334.6199999999953</v>
      </c>
      <c r="I1144" s="34">
        <v>50400</v>
      </c>
      <c r="L1144">
        <v>50400</v>
      </c>
    </row>
    <row r="1145" spans="1:12" ht="16.5" hidden="1" x14ac:dyDescent="0.25">
      <c r="A1145" s="3" t="str">
        <f t="shared" si="34"/>
        <v>VITALMARTGM500</v>
      </c>
      <c r="B1145" s="7" t="s">
        <v>621</v>
      </c>
      <c r="C1145" s="7" t="s">
        <v>20</v>
      </c>
      <c r="D1145" s="7" t="s">
        <v>21</v>
      </c>
      <c r="E1145" s="4">
        <v>111058</v>
      </c>
      <c r="F1145" s="4">
        <v>103283.94</v>
      </c>
      <c r="H1145" s="32">
        <f t="shared" si="35"/>
        <v>-7774.0599999999977</v>
      </c>
      <c r="I1145" s="34">
        <v>81591</v>
      </c>
      <c r="L1145">
        <v>81591</v>
      </c>
    </row>
    <row r="1146" spans="1:12" ht="16.5" hidden="1" x14ac:dyDescent="0.25">
      <c r="A1146" s="3" t="str">
        <f t="shared" si="34"/>
        <v>VITALMARTGXD500</v>
      </c>
      <c r="B1146" s="7" t="s">
        <v>621</v>
      </c>
      <c r="C1146" s="7" t="s">
        <v>45</v>
      </c>
      <c r="D1146" s="7" t="s">
        <v>46</v>
      </c>
      <c r="E1146" s="4">
        <v>111606</v>
      </c>
      <c r="F1146" s="4">
        <v>103793.58</v>
      </c>
      <c r="H1146" s="32">
        <f t="shared" si="35"/>
        <v>-7812.4199999999983</v>
      </c>
      <c r="I1146" s="34">
        <v>111606</v>
      </c>
      <c r="L1146">
        <v>111606</v>
      </c>
    </row>
    <row r="1147" spans="1:12" ht="16.5" hidden="1" x14ac:dyDescent="0.25">
      <c r="A1147" s="3" t="str">
        <f t="shared" si="34"/>
        <v>VITALMARTTH200</v>
      </c>
      <c r="B1147" s="7" t="s">
        <v>621</v>
      </c>
      <c r="C1147" s="7" t="s">
        <v>25</v>
      </c>
      <c r="D1147" s="7" t="s">
        <v>26</v>
      </c>
      <c r="E1147" s="4">
        <v>55595</v>
      </c>
      <c r="F1147" s="4">
        <v>51703.350000000006</v>
      </c>
      <c r="H1147" s="32">
        <f t="shared" si="35"/>
        <v>-3891.6499999999942</v>
      </c>
      <c r="I1147" s="34">
        <v>74250</v>
      </c>
      <c r="L1147">
        <v>74250</v>
      </c>
    </row>
    <row r="1148" spans="1:12" ht="16.5" hidden="1" x14ac:dyDescent="0.25">
      <c r="A1148" s="3" t="str">
        <f t="shared" si="34"/>
        <v>VNPOSTCC300</v>
      </c>
      <c r="B1148" s="7" t="s">
        <v>623</v>
      </c>
      <c r="C1148" s="7" t="s">
        <v>29</v>
      </c>
      <c r="D1148" s="7" t="s">
        <v>30</v>
      </c>
      <c r="E1148" s="4">
        <v>74250</v>
      </c>
      <c r="F1148" s="4">
        <v>74250</v>
      </c>
      <c r="H1148" s="32">
        <f t="shared" si="35"/>
        <v>0</v>
      </c>
      <c r="I1148" s="34">
        <v>73431</v>
      </c>
      <c r="L1148">
        <v>73431</v>
      </c>
    </row>
    <row r="1149" spans="1:12" ht="16.5" hidden="1" x14ac:dyDescent="0.25">
      <c r="A1149" s="3" t="str">
        <f t="shared" si="34"/>
        <v>VNPOSTCGM300</v>
      </c>
      <c r="B1149" s="7" t="s">
        <v>623</v>
      </c>
      <c r="C1149" s="7" t="s">
        <v>17</v>
      </c>
      <c r="D1149" s="7" t="s">
        <v>18</v>
      </c>
      <c r="E1149" s="4">
        <v>73431</v>
      </c>
      <c r="F1149" s="4">
        <v>73431</v>
      </c>
      <c r="H1149" s="32">
        <f t="shared" si="35"/>
        <v>0</v>
      </c>
      <c r="I1149" s="34">
        <v>70950</v>
      </c>
      <c r="L1149">
        <v>70950</v>
      </c>
    </row>
    <row r="1150" spans="1:12" ht="16.5" hidden="1" x14ac:dyDescent="0.25">
      <c r="A1150" s="3" t="str">
        <f t="shared" si="34"/>
        <v>VNPOSTGM500</v>
      </c>
      <c r="B1150" s="7" t="s">
        <v>623</v>
      </c>
      <c r="C1150" s="7" t="s">
        <v>20</v>
      </c>
      <c r="D1150" s="7" t="s">
        <v>21</v>
      </c>
      <c r="E1150" s="4">
        <v>111058</v>
      </c>
      <c r="F1150" s="4">
        <v>111058</v>
      </c>
      <c r="H1150" s="32">
        <f t="shared" si="35"/>
        <v>0</v>
      </c>
      <c r="I1150" s="34">
        <v>59400</v>
      </c>
      <c r="L1150">
        <v>59400</v>
      </c>
    </row>
    <row r="1151" spans="1:12" ht="16.5" hidden="1" x14ac:dyDescent="0.25">
      <c r="A1151" s="3" t="str">
        <f t="shared" si="34"/>
        <v>VNPOSTGTLX250G</v>
      </c>
      <c r="B1151" s="7" t="s">
        <v>623</v>
      </c>
      <c r="C1151" s="7" t="s">
        <v>22</v>
      </c>
      <c r="D1151" s="7" t="s">
        <v>23</v>
      </c>
      <c r="E1151" s="4">
        <v>50182</v>
      </c>
      <c r="F1151" s="4">
        <v>50182</v>
      </c>
      <c r="H1151" s="32">
        <f t="shared" si="35"/>
        <v>0</v>
      </c>
      <c r="I1151" s="34">
        <v>111058</v>
      </c>
      <c r="L1151">
        <v>111058</v>
      </c>
    </row>
    <row r="1152" spans="1:12" ht="16.5" hidden="1" x14ac:dyDescent="0.25">
      <c r="A1152" s="3" t="str">
        <f t="shared" si="34"/>
        <v>VNPOSTMNH250</v>
      </c>
      <c r="B1152" s="7" t="s">
        <v>623</v>
      </c>
      <c r="C1152" s="7" t="s">
        <v>41</v>
      </c>
      <c r="D1152" s="7" t="s">
        <v>42</v>
      </c>
      <c r="E1152" s="4">
        <v>46000</v>
      </c>
      <c r="F1152" s="4">
        <v>46000</v>
      </c>
      <c r="H1152" s="32">
        <f t="shared" si="35"/>
        <v>0</v>
      </c>
      <c r="I1152" s="34">
        <v>61050</v>
      </c>
      <c r="L1152">
        <v>61050</v>
      </c>
    </row>
    <row r="1153" spans="1:12" ht="16.5" hidden="1" x14ac:dyDescent="0.25">
      <c r="A1153" s="3" t="str">
        <f t="shared" si="34"/>
        <v>VNPOSTTH200</v>
      </c>
      <c r="B1153" s="7" t="s">
        <v>623</v>
      </c>
      <c r="C1153" s="7" t="s">
        <v>25</v>
      </c>
      <c r="D1153" s="7" t="s">
        <v>26</v>
      </c>
      <c r="E1153" s="4">
        <v>55595</v>
      </c>
      <c r="F1153" s="4">
        <v>55595</v>
      </c>
      <c r="H1153" s="32">
        <f t="shared" si="35"/>
        <v>0</v>
      </c>
      <c r="I1153" s="34">
        <v>50183</v>
      </c>
      <c r="L1153">
        <v>50183</v>
      </c>
    </row>
    <row r="1154" spans="1:12" ht="16.5" hidden="1" x14ac:dyDescent="0.25">
      <c r="A1154" s="3" t="str">
        <f t="shared" si="34"/>
        <v>VNPOSTCN300</v>
      </c>
      <c r="B1154" s="7" t="s">
        <v>623</v>
      </c>
      <c r="C1154" s="7" t="s">
        <v>31</v>
      </c>
      <c r="D1154" s="7" t="s">
        <v>32</v>
      </c>
      <c r="E1154" s="4">
        <v>70950</v>
      </c>
      <c r="F1154" s="4">
        <v>70950</v>
      </c>
      <c r="H1154" s="32">
        <f t="shared" si="35"/>
        <v>0</v>
      </c>
      <c r="I1154" s="34">
        <v>111606</v>
      </c>
      <c r="L1154">
        <v>111606</v>
      </c>
    </row>
    <row r="1155" spans="1:12" ht="16.5" hidden="1" x14ac:dyDescent="0.25">
      <c r="A1155" s="3" t="str">
        <f t="shared" si="34"/>
        <v>VNPOSTGL250</v>
      </c>
      <c r="B1155" s="7" t="s">
        <v>623</v>
      </c>
      <c r="C1155" s="7" t="s">
        <v>37</v>
      </c>
      <c r="D1155" s="7" t="s">
        <v>38</v>
      </c>
      <c r="E1155" s="4">
        <v>49500</v>
      </c>
      <c r="F1155" s="4">
        <v>49500</v>
      </c>
      <c r="H1155" s="32">
        <f t="shared" si="35"/>
        <v>0</v>
      </c>
      <c r="I1155" s="34">
        <v>46000</v>
      </c>
      <c r="L1155">
        <v>46000</v>
      </c>
    </row>
    <row r="1156" spans="1:12" ht="16.5" hidden="1" x14ac:dyDescent="0.25">
      <c r="A1156" s="3" t="str">
        <f t="shared" si="34"/>
        <v>VNPOSTGL500KT</v>
      </c>
      <c r="B1156" s="7" t="s">
        <v>623</v>
      </c>
      <c r="C1156" s="7" t="s">
        <v>539</v>
      </c>
      <c r="D1156" s="7" t="s">
        <v>540</v>
      </c>
      <c r="E1156" s="4">
        <v>77091</v>
      </c>
      <c r="F1156" s="4">
        <v>77091</v>
      </c>
      <c r="H1156" s="32">
        <f t="shared" si="35"/>
        <v>0</v>
      </c>
      <c r="I1156" s="34">
        <v>55595</v>
      </c>
      <c r="L1156">
        <v>55595</v>
      </c>
    </row>
    <row r="1157" spans="1:12" ht="16.5" hidden="1" x14ac:dyDescent="0.25">
      <c r="A1157" s="3" t="str">
        <f t="shared" si="34"/>
        <v>VNPOSTGSG250</v>
      </c>
      <c r="B1157" s="7" t="s">
        <v>623</v>
      </c>
      <c r="C1157" s="7" t="s">
        <v>39</v>
      </c>
      <c r="D1157" s="7" t="s">
        <v>40</v>
      </c>
      <c r="E1157" s="4">
        <v>50400</v>
      </c>
      <c r="F1157" s="4">
        <v>50400</v>
      </c>
      <c r="H1157" s="32">
        <f t="shared" si="35"/>
        <v>0</v>
      </c>
      <c r="I1157" s="34">
        <v>77091</v>
      </c>
      <c r="L1157">
        <v>77091</v>
      </c>
    </row>
    <row r="1158" spans="1:12" ht="16.5" hidden="1" x14ac:dyDescent="0.25">
      <c r="A1158" s="3" t="str">
        <f t="shared" si="34"/>
        <v>VNPOSTGTNH500</v>
      </c>
      <c r="B1158" s="7" t="s">
        <v>623</v>
      </c>
      <c r="C1158" s="7" t="s">
        <v>541</v>
      </c>
      <c r="D1158" s="7" t="s">
        <v>542</v>
      </c>
      <c r="E1158" s="4">
        <v>81591</v>
      </c>
      <c r="F1158" s="4">
        <v>81591</v>
      </c>
      <c r="H1158" s="32">
        <f t="shared" si="35"/>
        <v>0</v>
      </c>
      <c r="I1158" s="34">
        <v>81591</v>
      </c>
      <c r="L1158">
        <v>81591</v>
      </c>
    </row>
    <row r="1159" spans="1:12" ht="16.5" hidden="1" x14ac:dyDescent="0.25">
      <c r="A1159" s="3" t="str">
        <f t="shared" si="34"/>
        <v>VNPOSTGXD500</v>
      </c>
      <c r="B1159" s="7" t="s">
        <v>623</v>
      </c>
      <c r="C1159" s="7" t="s">
        <v>45</v>
      </c>
      <c r="D1159" s="7" t="s">
        <v>46</v>
      </c>
      <c r="E1159" s="4">
        <v>111606</v>
      </c>
      <c r="F1159" s="4">
        <v>111606</v>
      </c>
      <c r="H1159" s="32">
        <f t="shared" si="35"/>
        <v>0</v>
      </c>
      <c r="I1159" s="34">
        <v>111606</v>
      </c>
      <c r="L1159">
        <v>111606</v>
      </c>
    </row>
    <row r="1160" spans="1:12" ht="16.5" hidden="1" x14ac:dyDescent="0.25">
      <c r="A1160" s="3" t="str">
        <f t="shared" si="34"/>
        <v>WINCC300</v>
      </c>
      <c r="B1160" s="7" t="s">
        <v>625</v>
      </c>
      <c r="C1160" s="7" t="s">
        <v>29</v>
      </c>
      <c r="D1160" s="7" t="s">
        <v>30</v>
      </c>
      <c r="E1160" s="4">
        <v>74250</v>
      </c>
      <c r="F1160" s="4">
        <v>74250</v>
      </c>
      <c r="H1160" s="32">
        <f t="shared" si="35"/>
        <v>0</v>
      </c>
      <c r="I1160" s="34">
        <v>74250</v>
      </c>
      <c r="L1160">
        <v>74250</v>
      </c>
    </row>
    <row r="1161" spans="1:12" ht="16.5" hidden="1" x14ac:dyDescent="0.25">
      <c r="A1161" s="3" t="str">
        <f t="shared" si="34"/>
        <v>WINCGM300</v>
      </c>
      <c r="B1161" s="7" t="s">
        <v>625</v>
      </c>
      <c r="C1161" s="7" t="s">
        <v>17</v>
      </c>
      <c r="D1161" s="7" t="s">
        <v>18</v>
      </c>
      <c r="E1161" s="4">
        <v>73431</v>
      </c>
      <c r="F1161" s="4">
        <v>73431</v>
      </c>
      <c r="H1161" s="32">
        <f t="shared" si="35"/>
        <v>0</v>
      </c>
      <c r="I1161" s="34">
        <v>73431</v>
      </c>
      <c r="L1161">
        <v>73431</v>
      </c>
    </row>
    <row r="1162" spans="1:12" ht="16.5" hidden="1" x14ac:dyDescent="0.25">
      <c r="A1162" s="3" t="str">
        <f t="shared" si="34"/>
        <v>WINCN300</v>
      </c>
      <c r="B1162" s="7" t="s">
        <v>625</v>
      </c>
      <c r="C1162" s="7" t="s">
        <v>31</v>
      </c>
      <c r="D1162" s="7" t="s">
        <v>32</v>
      </c>
      <c r="E1162" s="4">
        <v>70950</v>
      </c>
      <c r="F1162" s="4">
        <v>70950</v>
      </c>
      <c r="H1162" s="32">
        <f t="shared" si="35"/>
        <v>0</v>
      </c>
      <c r="I1162" s="34">
        <v>70950</v>
      </c>
      <c r="L1162">
        <v>70950</v>
      </c>
    </row>
    <row r="1163" spans="1:12" ht="16.5" hidden="1" x14ac:dyDescent="0.25">
      <c r="A1163" s="3" t="str">
        <f t="shared" si="34"/>
        <v>WINGL250</v>
      </c>
      <c r="B1163" s="7" t="s">
        <v>625</v>
      </c>
      <c r="C1163" s="7" t="s">
        <v>37</v>
      </c>
      <c r="D1163" s="7" t="s">
        <v>38</v>
      </c>
      <c r="E1163" s="4">
        <v>59400</v>
      </c>
      <c r="F1163" s="4">
        <v>59400</v>
      </c>
      <c r="H1163" s="32">
        <f t="shared" si="35"/>
        <v>0</v>
      </c>
      <c r="I1163" s="34">
        <v>59400</v>
      </c>
      <c r="L1163">
        <v>59400</v>
      </c>
    </row>
    <row r="1164" spans="1:12" ht="16.5" hidden="1" x14ac:dyDescent="0.25">
      <c r="A1164" s="3" t="str">
        <f t="shared" si="34"/>
        <v>WINGM500</v>
      </c>
      <c r="B1164" s="7" t="s">
        <v>625</v>
      </c>
      <c r="C1164" s="7" t="s">
        <v>20</v>
      </c>
      <c r="D1164" s="7" t="s">
        <v>21</v>
      </c>
      <c r="E1164" s="4">
        <v>111058</v>
      </c>
      <c r="F1164" s="4">
        <v>111058</v>
      </c>
      <c r="H1164" s="32">
        <f t="shared" si="35"/>
        <v>0</v>
      </c>
      <c r="I1164" s="34">
        <v>111058</v>
      </c>
      <c r="L1164">
        <v>111058</v>
      </c>
    </row>
    <row r="1165" spans="1:12" ht="16.5" hidden="1" x14ac:dyDescent="0.25">
      <c r="A1165" s="3" t="str">
        <f t="shared" si="34"/>
        <v>WINGSG250</v>
      </c>
      <c r="B1165" s="7" t="s">
        <v>625</v>
      </c>
      <c r="C1165" s="7" t="s">
        <v>39</v>
      </c>
      <c r="D1165" s="7" t="s">
        <v>40</v>
      </c>
      <c r="E1165" s="4">
        <v>61050</v>
      </c>
      <c r="F1165" s="4">
        <v>61050</v>
      </c>
      <c r="H1165" s="32">
        <f t="shared" si="35"/>
        <v>0</v>
      </c>
      <c r="I1165" s="34">
        <v>61050</v>
      </c>
      <c r="L1165">
        <v>61050</v>
      </c>
    </row>
    <row r="1166" spans="1:12" ht="16.5" hidden="1" x14ac:dyDescent="0.25">
      <c r="A1166" s="3" t="str">
        <f t="shared" si="34"/>
        <v>WINGTLX250G</v>
      </c>
      <c r="B1166" s="7" t="s">
        <v>625</v>
      </c>
      <c r="C1166" s="7" t="s">
        <v>22</v>
      </c>
      <c r="D1166" s="7" t="s">
        <v>23</v>
      </c>
      <c r="E1166" s="4">
        <v>50182</v>
      </c>
      <c r="F1166" s="4">
        <v>50182</v>
      </c>
      <c r="H1166" s="32">
        <f t="shared" si="35"/>
        <v>0</v>
      </c>
      <c r="I1166" s="34">
        <v>50183</v>
      </c>
      <c r="L1166">
        <v>50183</v>
      </c>
    </row>
    <row r="1167" spans="1:12" ht="16.5" hidden="1" x14ac:dyDescent="0.25">
      <c r="A1167" s="3" t="str">
        <f t="shared" si="34"/>
        <v>WINGXD500</v>
      </c>
      <c r="B1167" s="7" t="s">
        <v>625</v>
      </c>
      <c r="C1167" s="7" t="s">
        <v>45</v>
      </c>
      <c r="D1167" s="7" t="s">
        <v>46</v>
      </c>
      <c r="E1167" s="4">
        <v>111606</v>
      </c>
      <c r="F1167" s="4">
        <v>111606</v>
      </c>
      <c r="H1167" s="32">
        <f t="shared" si="35"/>
        <v>0</v>
      </c>
      <c r="I1167" s="34">
        <v>111606</v>
      </c>
      <c r="L1167">
        <v>111606</v>
      </c>
    </row>
    <row r="1168" spans="1:12" ht="16.5" hidden="1" x14ac:dyDescent="0.25">
      <c r="A1168" s="3" t="str">
        <f t="shared" si="34"/>
        <v>WINMNH250</v>
      </c>
      <c r="B1168" s="7" t="s">
        <v>625</v>
      </c>
      <c r="C1168" s="7" t="s">
        <v>41</v>
      </c>
      <c r="D1168" s="7" t="s">
        <v>42</v>
      </c>
      <c r="E1168" s="4">
        <v>46000</v>
      </c>
      <c r="F1168" s="4">
        <v>46000</v>
      </c>
      <c r="H1168" s="32">
        <f t="shared" si="35"/>
        <v>0</v>
      </c>
      <c r="I1168" s="34">
        <v>46000</v>
      </c>
      <c r="L1168">
        <v>46000</v>
      </c>
    </row>
    <row r="1169" spans="1:12" ht="16.5" hidden="1" x14ac:dyDescent="0.25">
      <c r="A1169" s="3" t="str">
        <f t="shared" si="34"/>
        <v>WINTH200</v>
      </c>
      <c r="B1169" s="7" t="s">
        <v>625</v>
      </c>
      <c r="C1169" s="7" t="s">
        <v>25</v>
      </c>
      <c r="D1169" s="7" t="s">
        <v>26</v>
      </c>
      <c r="E1169" s="4">
        <v>55595</v>
      </c>
      <c r="F1169" s="4">
        <v>55595</v>
      </c>
      <c r="H1169" s="32">
        <f t="shared" si="35"/>
        <v>0</v>
      </c>
      <c r="I1169" s="34">
        <v>55595</v>
      </c>
      <c r="L1169">
        <v>55595</v>
      </c>
    </row>
    <row r="1170" spans="1:12" ht="16.5" hidden="1" x14ac:dyDescent="0.25">
      <c r="A1170" s="3" t="str">
        <f t="shared" si="34"/>
        <v>WINGL500KT</v>
      </c>
      <c r="B1170" s="7" t="s">
        <v>625</v>
      </c>
      <c r="C1170" s="7" t="s">
        <v>539</v>
      </c>
      <c r="D1170" s="7" t="s">
        <v>540</v>
      </c>
      <c r="E1170" s="4">
        <v>77091</v>
      </c>
      <c r="F1170" s="4">
        <v>77091</v>
      </c>
      <c r="H1170" s="32">
        <f t="shared" si="35"/>
        <v>0</v>
      </c>
      <c r="I1170" s="34">
        <v>77091</v>
      </c>
      <c r="L1170">
        <v>77091</v>
      </c>
    </row>
    <row r="1171" spans="1:12" ht="16.5" hidden="1" x14ac:dyDescent="0.25">
      <c r="A1171" s="3" t="str">
        <f t="shared" si="34"/>
        <v>WINGTNH500</v>
      </c>
      <c r="B1171" s="7" t="s">
        <v>625</v>
      </c>
      <c r="C1171" s="7" t="s">
        <v>541</v>
      </c>
      <c r="D1171" s="7" t="s">
        <v>542</v>
      </c>
      <c r="E1171" s="4">
        <v>81591</v>
      </c>
      <c r="F1171" s="4">
        <v>81591</v>
      </c>
      <c r="H1171" s="32">
        <f t="shared" si="35"/>
        <v>0</v>
      </c>
      <c r="I1171" s="34">
        <v>81591</v>
      </c>
      <c r="L1171">
        <v>81591</v>
      </c>
    </row>
    <row r="1172" spans="1:12" hidden="1" x14ac:dyDescent="0.25"/>
    <row r="1174" spans="1:12" x14ac:dyDescent="0.25">
      <c r="I1174" t="s">
        <v>18170</v>
      </c>
    </row>
  </sheetData>
  <autoFilter ref="H5:J524"/>
  <dataValidations xWindow="251" yWindow="721" count="4">
    <dataValidation operator="equal" showInputMessage="1" showErrorMessage="1" errorTitle="MISA SME.NET" error="Ngày chứng từ không được để trống!" promptTitle="MISA SME.NET" prompt="Nhập Số đơn hàng_x000a_Tối đa 20 ký tự." sqref="A1:A99 B8:B20 B1:B6 A102:A1172"/>
    <dataValidation type="list" allowBlank="1" showInputMessage="1" showErrorMessage="1" sqref="G7 G5">
      <formula1>Ma_KH</formula1>
    </dataValidation>
    <dataValidation type="list" allowBlank="1" showInputMessage="1" showErrorMessage="1" sqref="J5">
      <formula1>Ma_NV</formula1>
    </dataValidation>
    <dataValidation type="list" allowBlank="1" showInputMessage="1" showErrorMessage="1" sqref="K5 K15">
      <formula1>MA_VTHH</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I67"/>
  <sheetViews>
    <sheetView workbookViewId="0">
      <selection activeCell="E7" sqref="E7"/>
    </sheetView>
  </sheetViews>
  <sheetFormatPr defaultRowHeight="15" x14ac:dyDescent="0.25"/>
  <cols>
    <col min="1" max="1" width="10.7109375" customWidth="1"/>
    <col min="2" max="2" width="32.5703125" bestFit="1" customWidth="1"/>
    <col min="3" max="3" width="6.85546875" customWidth="1"/>
    <col min="4" max="4" width="17" bestFit="1" customWidth="1"/>
    <col min="5" max="5" width="15.5703125" customWidth="1"/>
    <col min="6" max="19" width="10.7109375" hidden="1" customWidth="1"/>
    <col min="20" max="35" width="10.7109375" bestFit="1" customWidth="1"/>
  </cols>
  <sheetData>
    <row r="1" spans="1:35" x14ac:dyDescent="0.25">
      <c r="A1" s="15" t="s">
        <v>532</v>
      </c>
      <c r="B1" s="16" t="s">
        <v>2</v>
      </c>
      <c r="C1" s="17" t="s">
        <v>9</v>
      </c>
      <c r="D1" s="24" t="s">
        <v>1818</v>
      </c>
      <c r="E1" s="37" t="s">
        <v>7162</v>
      </c>
      <c r="F1" s="35">
        <v>45901</v>
      </c>
      <c r="G1" s="35">
        <f>F1+1</f>
        <v>45902</v>
      </c>
      <c r="H1" s="35">
        <f t="shared" ref="H1:AI1" si="0">G1+1</f>
        <v>45903</v>
      </c>
      <c r="I1" s="35">
        <f t="shared" si="0"/>
        <v>45904</v>
      </c>
      <c r="J1" s="35">
        <f t="shared" si="0"/>
        <v>45905</v>
      </c>
      <c r="K1" s="35">
        <f t="shared" si="0"/>
        <v>45906</v>
      </c>
      <c r="L1" s="35">
        <f t="shared" si="0"/>
        <v>45907</v>
      </c>
      <c r="M1" s="35">
        <f t="shared" si="0"/>
        <v>45908</v>
      </c>
      <c r="N1" s="35">
        <f t="shared" si="0"/>
        <v>45909</v>
      </c>
      <c r="O1" s="35">
        <f t="shared" si="0"/>
        <v>45910</v>
      </c>
      <c r="P1" s="35">
        <f t="shared" si="0"/>
        <v>45911</v>
      </c>
      <c r="Q1" s="35">
        <f t="shared" si="0"/>
        <v>45912</v>
      </c>
      <c r="R1" s="35">
        <f t="shared" si="0"/>
        <v>45913</v>
      </c>
      <c r="S1" s="35">
        <f t="shared" si="0"/>
        <v>45914</v>
      </c>
      <c r="T1" s="35">
        <f t="shared" si="0"/>
        <v>45915</v>
      </c>
      <c r="U1" s="35">
        <f t="shared" si="0"/>
        <v>45916</v>
      </c>
      <c r="V1" s="35">
        <f t="shared" si="0"/>
        <v>45917</v>
      </c>
      <c r="W1" s="35">
        <f t="shared" si="0"/>
        <v>45918</v>
      </c>
      <c r="X1" s="35">
        <f t="shared" si="0"/>
        <v>45919</v>
      </c>
      <c r="Y1" s="35">
        <f t="shared" si="0"/>
        <v>45920</v>
      </c>
      <c r="Z1" s="35">
        <f t="shared" si="0"/>
        <v>45921</v>
      </c>
      <c r="AA1" s="35">
        <f t="shared" si="0"/>
        <v>45922</v>
      </c>
      <c r="AB1" s="35">
        <f t="shared" si="0"/>
        <v>45923</v>
      </c>
      <c r="AC1" s="35">
        <f t="shared" si="0"/>
        <v>45924</v>
      </c>
      <c r="AD1" s="35">
        <f t="shared" si="0"/>
        <v>45925</v>
      </c>
      <c r="AE1" s="35">
        <f t="shared" si="0"/>
        <v>45926</v>
      </c>
      <c r="AF1" s="35">
        <f t="shared" si="0"/>
        <v>45927</v>
      </c>
      <c r="AG1" s="35">
        <f t="shared" si="0"/>
        <v>45928</v>
      </c>
      <c r="AH1" s="35">
        <f t="shared" si="0"/>
        <v>45929</v>
      </c>
      <c r="AI1" s="35">
        <f t="shared" si="0"/>
        <v>45930</v>
      </c>
    </row>
    <row r="2" spans="1:35" ht="15" hidden="1" customHeight="1" x14ac:dyDescent="0.25">
      <c r="A2" s="11" t="s">
        <v>1694</v>
      </c>
      <c r="B2" s="10" t="s">
        <v>1695</v>
      </c>
      <c r="C2" s="12" t="s">
        <v>19</v>
      </c>
      <c r="D2" t="s">
        <v>1820</v>
      </c>
      <c r="E2" s="36" t="e">
        <f t="shared" ref="E2:E33" si="1">SUM(F2:AI2)</f>
        <v>#REF!</v>
      </c>
      <c r="F2" s="33" t="e">
        <f>SUMIFS(#REF!,#REF!,F$1,#REF!,$A2)</f>
        <v>#REF!</v>
      </c>
      <c r="G2" s="33" t="e">
        <f>SUMIFS(#REF!,#REF!,G$1,#REF!,$A2)</f>
        <v>#REF!</v>
      </c>
      <c r="H2" s="33" t="e">
        <f>SUMIFS(#REF!,#REF!,H$1,#REF!,$A2)</f>
        <v>#REF!</v>
      </c>
      <c r="I2" s="33" t="e">
        <f>SUMIFS(#REF!,#REF!,I$1,#REF!,$A2)</f>
        <v>#REF!</v>
      </c>
      <c r="J2" s="33" t="e">
        <f>SUMIFS(#REF!,#REF!,J$1,#REF!,$A2)</f>
        <v>#REF!</v>
      </c>
      <c r="K2" s="33" t="e">
        <f>SUMIFS(#REF!,#REF!,K$1,#REF!,$A2)</f>
        <v>#REF!</v>
      </c>
      <c r="L2" s="33" t="e">
        <f>SUMIFS(#REF!,#REF!,L$1,#REF!,$A2)</f>
        <v>#REF!</v>
      </c>
      <c r="M2" s="33" t="e">
        <f>SUMIFS(#REF!,#REF!,M$1,#REF!,$A2)</f>
        <v>#REF!</v>
      </c>
      <c r="N2" s="33" t="e">
        <f>SUMIFS(#REF!,#REF!,N$1,#REF!,$A2)</f>
        <v>#REF!</v>
      </c>
      <c r="O2" s="33" t="e">
        <f>SUMIFS(#REF!,#REF!,O$1,#REF!,$A2)</f>
        <v>#REF!</v>
      </c>
      <c r="P2" s="33" t="e">
        <f>SUMIFS(#REF!,#REF!,P$1,#REF!,$A2)</f>
        <v>#REF!</v>
      </c>
      <c r="Q2" s="33" t="e">
        <f>SUMIFS(#REF!,#REF!,Q$1,#REF!,$A2)</f>
        <v>#REF!</v>
      </c>
      <c r="R2" s="33" t="e">
        <f>SUMIFS(#REF!,#REF!,R$1,#REF!,$A2)</f>
        <v>#REF!</v>
      </c>
      <c r="S2" s="33" t="e">
        <f>SUMIFS(#REF!,#REF!,S$1,#REF!,$A2)</f>
        <v>#REF!</v>
      </c>
      <c r="T2" s="33" t="e">
        <f>SUMIFS(#REF!,#REF!,T$1,#REF!,$A2)</f>
        <v>#REF!</v>
      </c>
      <c r="U2" s="33" t="e">
        <f>SUMIFS(#REF!,#REF!,U$1,#REF!,$A2)</f>
        <v>#REF!</v>
      </c>
      <c r="V2" s="33" t="e">
        <f>SUMIFS(#REF!,#REF!,V$1,#REF!,$A2)</f>
        <v>#REF!</v>
      </c>
      <c r="W2" s="33" t="e">
        <f>SUMIFS(#REF!,#REF!,W$1,#REF!,$A2)</f>
        <v>#REF!</v>
      </c>
      <c r="X2" s="33" t="e">
        <f>SUMIFS(#REF!,#REF!,X$1,#REF!,$A2)</f>
        <v>#REF!</v>
      </c>
      <c r="Y2" s="33" t="e">
        <f>SUMIFS(#REF!,#REF!,Y$1,#REF!,$A2)</f>
        <v>#REF!</v>
      </c>
      <c r="Z2" s="33" t="e">
        <f>SUMIFS(#REF!,#REF!,Z$1,#REF!,$A2)</f>
        <v>#REF!</v>
      </c>
      <c r="AA2" s="33" t="e">
        <f>SUMIFS(#REF!,#REF!,AA$1,#REF!,$A2)</f>
        <v>#REF!</v>
      </c>
      <c r="AB2" s="33" t="e">
        <f>SUMIFS(#REF!,#REF!,AB$1,#REF!,$A2)</f>
        <v>#REF!</v>
      </c>
      <c r="AC2" s="33" t="e">
        <f>SUMIFS(#REF!,#REF!,AC$1,#REF!,$A2)</f>
        <v>#REF!</v>
      </c>
      <c r="AD2" s="33" t="e">
        <f>SUMIFS(#REF!,#REF!,AD$1,#REF!,$A2)</f>
        <v>#REF!</v>
      </c>
      <c r="AE2" s="33" t="e">
        <f>SUMIFS(#REF!,#REF!,AE$1,#REF!,$A2)</f>
        <v>#REF!</v>
      </c>
      <c r="AF2" s="33" t="e">
        <f>SUMIFS(#REF!,#REF!,AF$1,#REF!,$A2)</f>
        <v>#REF!</v>
      </c>
      <c r="AG2" s="33" t="e">
        <f>SUMIFS(#REF!,#REF!,AG$1,#REF!,$A2)</f>
        <v>#REF!</v>
      </c>
      <c r="AH2" s="33" t="e">
        <f>SUMIFS(#REF!,#REF!,AH$1,#REF!,$A2)</f>
        <v>#REF!</v>
      </c>
      <c r="AI2" s="33" t="e">
        <f>SUMIFS(#REF!,#REF!,AI$1,#REF!,$A2)</f>
        <v>#REF!</v>
      </c>
    </row>
    <row r="3" spans="1:35" ht="15" hidden="1" customHeight="1" x14ac:dyDescent="0.25">
      <c r="A3" s="11" t="s">
        <v>1696</v>
      </c>
      <c r="B3" s="10" t="s">
        <v>1697</v>
      </c>
      <c r="C3" s="12" t="s">
        <v>19</v>
      </c>
      <c r="D3" t="s">
        <v>1820</v>
      </c>
      <c r="E3" s="36" t="e">
        <f t="shared" si="1"/>
        <v>#REF!</v>
      </c>
      <c r="F3" s="33" t="e">
        <f>SUMIFS(#REF!,#REF!,F$1,#REF!,$A3)</f>
        <v>#REF!</v>
      </c>
      <c r="G3" s="33" t="e">
        <f>SUMIFS(#REF!,#REF!,G$1,#REF!,$A3)</f>
        <v>#REF!</v>
      </c>
      <c r="H3" s="33" t="e">
        <f>SUMIFS(#REF!,#REF!,H$1,#REF!,$A3)</f>
        <v>#REF!</v>
      </c>
      <c r="I3" s="33" t="e">
        <f>SUMIFS(#REF!,#REF!,I$1,#REF!,$A3)</f>
        <v>#REF!</v>
      </c>
      <c r="J3" s="33" t="e">
        <f>SUMIFS(#REF!,#REF!,J$1,#REF!,$A3)</f>
        <v>#REF!</v>
      </c>
      <c r="K3" s="33" t="e">
        <f>SUMIFS(#REF!,#REF!,K$1,#REF!,$A3)</f>
        <v>#REF!</v>
      </c>
      <c r="L3" s="33" t="e">
        <f>SUMIFS(#REF!,#REF!,L$1,#REF!,$A3)</f>
        <v>#REF!</v>
      </c>
      <c r="M3" s="33" t="e">
        <f>SUMIFS(#REF!,#REF!,M$1,#REF!,$A3)</f>
        <v>#REF!</v>
      </c>
      <c r="N3" s="33" t="e">
        <f>SUMIFS(#REF!,#REF!,N$1,#REF!,$A3)</f>
        <v>#REF!</v>
      </c>
      <c r="O3" s="33" t="e">
        <f>SUMIFS(#REF!,#REF!,O$1,#REF!,$A3)</f>
        <v>#REF!</v>
      </c>
      <c r="P3" s="33" t="e">
        <f>SUMIFS(#REF!,#REF!,P$1,#REF!,$A3)</f>
        <v>#REF!</v>
      </c>
      <c r="Q3" s="33" t="e">
        <f>SUMIFS(#REF!,#REF!,Q$1,#REF!,$A3)</f>
        <v>#REF!</v>
      </c>
      <c r="R3" s="33" t="e">
        <f>SUMIFS(#REF!,#REF!,R$1,#REF!,$A3)</f>
        <v>#REF!</v>
      </c>
      <c r="S3" s="33" t="e">
        <f>SUMIFS(#REF!,#REF!,S$1,#REF!,$A3)</f>
        <v>#REF!</v>
      </c>
      <c r="T3" s="33" t="e">
        <f>SUMIFS(#REF!,#REF!,T$1,#REF!,$A3)</f>
        <v>#REF!</v>
      </c>
      <c r="U3" s="33" t="e">
        <f>SUMIFS(#REF!,#REF!,U$1,#REF!,$A3)</f>
        <v>#REF!</v>
      </c>
      <c r="V3" s="33" t="e">
        <f>SUMIFS(#REF!,#REF!,V$1,#REF!,$A3)</f>
        <v>#REF!</v>
      </c>
      <c r="W3" s="33" t="e">
        <f>SUMIFS(#REF!,#REF!,W$1,#REF!,$A3)</f>
        <v>#REF!</v>
      </c>
      <c r="X3" s="33" t="e">
        <f>SUMIFS(#REF!,#REF!,X$1,#REF!,$A3)</f>
        <v>#REF!</v>
      </c>
      <c r="Y3" s="33" t="e">
        <f>SUMIFS(#REF!,#REF!,Y$1,#REF!,$A3)</f>
        <v>#REF!</v>
      </c>
      <c r="Z3" s="33" t="e">
        <f>SUMIFS(#REF!,#REF!,Z$1,#REF!,$A3)</f>
        <v>#REF!</v>
      </c>
      <c r="AA3" s="33" t="e">
        <f>SUMIFS(#REF!,#REF!,AA$1,#REF!,$A3)</f>
        <v>#REF!</v>
      </c>
      <c r="AB3" s="33" t="e">
        <f>SUMIFS(#REF!,#REF!,AB$1,#REF!,$A3)</f>
        <v>#REF!</v>
      </c>
      <c r="AC3" s="33" t="e">
        <f>SUMIFS(#REF!,#REF!,AC$1,#REF!,$A3)</f>
        <v>#REF!</v>
      </c>
      <c r="AD3" s="33" t="e">
        <f>SUMIFS(#REF!,#REF!,AD$1,#REF!,$A3)</f>
        <v>#REF!</v>
      </c>
      <c r="AE3" s="33" t="e">
        <f>SUMIFS(#REF!,#REF!,AE$1,#REF!,$A3)</f>
        <v>#REF!</v>
      </c>
      <c r="AF3" s="33" t="e">
        <f>SUMIFS(#REF!,#REF!,AF$1,#REF!,$A3)</f>
        <v>#REF!</v>
      </c>
      <c r="AG3" s="33" t="e">
        <f>SUMIFS(#REF!,#REF!,AG$1,#REF!,$A3)</f>
        <v>#REF!</v>
      </c>
      <c r="AH3" s="33" t="e">
        <f>SUMIFS(#REF!,#REF!,AH$1,#REF!,$A3)</f>
        <v>#REF!</v>
      </c>
      <c r="AI3" s="33" t="e">
        <f>SUMIFS(#REF!,#REF!,AI$1,#REF!,$A3)</f>
        <v>#REF!</v>
      </c>
    </row>
    <row r="4" spans="1:35" ht="15" hidden="1" customHeight="1" x14ac:dyDescent="0.25">
      <c r="A4" s="11" t="s">
        <v>1698</v>
      </c>
      <c r="B4" s="10" t="s">
        <v>1699</v>
      </c>
      <c r="C4" s="12" t="s">
        <v>19</v>
      </c>
      <c r="D4" t="s">
        <v>1820</v>
      </c>
      <c r="E4" s="36" t="e">
        <f t="shared" si="1"/>
        <v>#REF!</v>
      </c>
      <c r="F4" s="33" t="e">
        <f>SUMIFS(#REF!,#REF!,F$1,#REF!,$A4)</f>
        <v>#REF!</v>
      </c>
      <c r="G4" s="33" t="e">
        <f>SUMIFS(#REF!,#REF!,G$1,#REF!,$A4)</f>
        <v>#REF!</v>
      </c>
      <c r="H4" s="33" t="e">
        <f>SUMIFS(#REF!,#REF!,H$1,#REF!,$A4)</f>
        <v>#REF!</v>
      </c>
      <c r="I4" s="33" t="e">
        <f>SUMIFS(#REF!,#REF!,I$1,#REF!,$A4)</f>
        <v>#REF!</v>
      </c>
      <c r="J4" s="33" t="e">
        <f>SUMIFS(#REF!,#REF!,J$1,#REF!,$A4)</f>
        <v>#REF!</v>
      </c>
      <c r="K4" s="33" t="e">
        <f>SUMIFS(#REF!,#REF!,K$1,#REF!,$A4)</f>
        <v>#REF!</v>
      </c>
      <c r="L4" s="33" t="e">
        <f>SUMIFS(#REF!,#REF!,L$1,#REF!,$A4)</f>
        <v>#REF!</v>
      </c>
      <c r="M4" s="33" t="e">
        <f>SUMIFS(#REF!,#REF!,M$1,#REF!,$A4)</f>
        <v>#REF!</v>
      </c>
      <c r="N4" s="33" t="e">
        <f>SUMIFS(#REF!,#REF!,N$1,#REF!,$A4)</f>
        <v>#REF!</v>
      </c>
      <c r="O4" s="33" t="e">
        <f>SUMIFS(#REF!,#REF!,O$1,#REF!,$A4)</f>
        <v>#REF!</v>
      </c>
      <c r="P4" s="33" t="e">
        <f>SUMIFS(#REF!,#REF!,P$1,#REF!,$A4)</f>
        <v>#REF!</v>
      </c>
      <c r="Q4" s="33" t="e">
        <f>SUMIFS(#REF!,#REF!,Q$1,#REF!,$A4)</f>
        <v>#REF!</v>
      </c>
      <c r="R4" s="33" t="e">
        <f>SUMIFS(#REF!,#REF!,R$1,#REF!,$A4)</f>
        <v>#REF!</v>
      </c>
      <c r="S4" s="33" t="e">
        <f>SUMIFS(#REF!,#REF!,S$1,#REF!,$A4)</f>
        <v>#REF!</v>
      </c>
      <c r="T4" s="33" t="e">
        <f>SUMIFS(#REF!,#REF!,T$1,#REF!,$A4)</f>
        <v>#REF!</v>
      </c>
      <c r="U4" s="33" t="e">
        <f>SUMIFS(#REF!,#REF!,U$1,#REF!,$A4)</f>
        <v>#REF!</v>
      </c>
      <c r="V4" s="33" t="e">
        <f>SUMIFS(#REF!,#REF!,V$1,#REF!,$A4)</f>
        <v>#REF!</v>
      </c>
      <c r="W4" s="33" t="e">
        <f>SUMIFS(#REF!,#REF!,W$1,#REF!,$A4)</f>
        <v>#REF!</v>
      </c>
      <c r="X4" s="33" t="e">
        <f>SUMIFS(#REF!,#REF!,X$1,#REF!,$A4)</f>
        <v>#REF!</v>
      </c>
      <c r="Y4" s="33" t="e">
        <f>SUMIFS(#REF!,#REF!,Y$1,#REF!,$A4)</f>
        <v>#REF!</v>
      </c>
      <c r="Z4" s="33" t="e">
        <f>SUMIFS(#REF!,#REF!,Z$1,#REF!,$A4)</f>
        <v>#REF!</v>
      </c>
      <c r="AA4" s="33" t="e">
        <f>SUMIFS(#REF!,#REF!,AA$1,#REF!,$A4)</f>
        <v>#REF!</v>
      </c>
      <c r="AB4" s="33" t="e">
        <f>SUMIFS(#REF!,#REF!,AB$1,#REF!,$A4)</f>
        <v>#REF!</v>
      </c>
      <c r="AC4" s="33" t="e">
        <f>SUMIFS(#REF!,#REF!,AC$1,#REF!,$A4)</f>
        <v>#REF!</v>
      </c>
      <c r="AD4" s="33" t="e">
        <f>SUMIFS(#REF!,#REF!,AD$1,#REF!,$A4)</f>
        <v>#REF!</v>
      </c>
      <c r="AE4" s="33" t="e">
        <f>SUMIFS(#REF!,#REF!,AE$1,#REF!,$A4)</f>
        <v>#REF!</v>
      </c>
      <c r="AF4" s="33" t="e">
        <f>SUMIFS(#REF!,#REF!,AF$1,#REF!,$A4)</f>
        <v>#REF!</v>
      </c>
      <c r="AG4" s="33" t="e">
        <f>SUMIFS(#REF!,#REF!,AG$1,#REF!,$A4)</f>
        <v>#REF!</v>
      </c>
      <c r="AH4" s="33" t="e">
        <f>SUMIFS(#REF!,#REF!,AH$1,#REF!,$A4)</f>
        <v>#REF!</v>
      </c>
      <c r="AI4" s="33" t="e">
        <f>SUMIFS(#REF!,#REF!,AI$1,#REF!,$A4)</f>
        <v>#REF!</v>
      </c>
    </row>
    <row r="5" spans="1:35" ht="15" hidden="1" customHeight="1" x14ac:dyDescent="0.25">
      <c r="A5" s="11" t="s">
        <v>553</v>
      </c>
      <c r="B5" s="10" t="s">
        <v>554</v>
      </c>
      <c r="C5" s="12" t="s">
        <v>19</v>
      </c>
      <c r="D5" t="s">
        <v>1819</v>
      </c>
      <c r="E5" s="36" t="e">
        <f t="shared" si="1"/>
        <v>#REF!</v>
      </c>
      <c r="F5" s="33" t="e">
        <f>SUMIFS(#REF!,#REF!,F$1,#REF!,$A5)</f>
        <v>#REF!</v>
      </c>
      <c r="G5" s="33" t="e">
        <f>SUMIFS(#REF!,#REF!,G$1,#REF!,$A5)</f>
        <v>#REF!</v>
      </c>
      <c r="H5" s="33" t="e">
        <f>SUMIFS(#REF!,#REF!,H$1,#REF!,$A5)</f>
        <v>#REF!</v>
      </c>
      <c r="I5" s="33" t="e">
        <f>SUMIFS(#REF!,#REF!,I$1,#REF!,$A5)</f>
        <v>#REF!</v>
      </c>
      <c r="J5" s="33" t="e">
        <f>SUMIFS(#REF!,#REF!,J$1,#REF!,$A5)</f>
        <v>#REF!</v>
      </c>
      <c r="K5" s="33" t="e">
        <f>SUMIFS(#REF!,#REF!,K$1,#REF!,$A5)</f>
        <v>#REF!</v>
      </c>
      <c r="L5" s="33" t="e">
        <f>SUMIFS(#REF!,#REF!,L$1,#REF!,$A5)</f>
        <v>#REF!</v>
      </c>
      <c r="M5" s="33" t="e">
        <f>SUMIFS(#REF!,#REF!,M$1,#REF!,$A5)</f>
        <v>#REF!</v>
      </c>
      <c r="N5" s="33" t="e">
        <f>SUMIFS(#REF!,#REF!,N$1,#REF!,$A5)</f>
        <v>#REF!</v>
      </c>
      <c r="O5" s="33" t="e">
        <f>SUMIFS(#REF!,#REF!,O$1,#REF!,$A5)</f>
        <v>#REF!</v>
      </c>
      <c r="P5" s="33" t="e">
        <f>SUMIFS(#REF!,#REF!,P$1,#REF!,$A5)</f>
        <v>#REF!</v>
      </c>
      <c r="Q5" s="33" t="e">
        <f>SUMIFS(#REF!,#REF!,Q$1,#REF!,$A5)</f>
        <v>#REF!</v>
      </c>
      <c r="R5" s="33" t="e">
        <f>SUMIFS(#REF!,#REF!,R$1,#REF!,$A5)</f>
        <v>#REF!</v>
      </c>
      <c r="S5" s="33" t="e">
        <f>SUMIFS(#REF!,#REF!,S$1,#REF!,$A5)</f>
        <v>#REF!</v>
      </c>
      <c r="T5" s="33" t="e">
        <f>SUMIFS(#REF!,#REF!,T$1,#REF!,$A5)</f>
        <v>#REF!</v>
      </c>
      <c r="U5" s="33" t="e">
        <f>SUMIFS(#REF!,#REF!,U$1,#REF!,$A5)</f>
        <v>#REF!</v>
      </c>
      <c r="V5" s="33" t="e">
        <f>SUMIFS(#REF!,#REF!,V$1,#REF!,$A5)</f>
        <v>#REF!</v>
      </c>
      <c r="W5" s="33" t="e">
        <f>SUMIFS(#REF!,#REF!,W$1,#REF!,$A5)</f>
        <v>#REF!</v>
      </c>
      <c r="X5" s="33" t="e">
        <f>SUMIFS(#REF!,#REF!,X$1,#REF!,$A5)</f>
        <v>#REF!</v>
      </c>
      <c r="Y5" s="33" t="e">
        <f>SUMIFS(#REF!,#REF!,Y$1,#REF!,$A5)</f>
        <v>#REF!</v>
      </c>
      <c r="Z5" s="33" t="e">
        <f>SUMIFS(#REF!,#REF!,Z$1,#REF!,$A5)</f>
        <v>#REF!</v>
      </c>
      <c r="AA5" s="33" t="e">
        <f>SUMIFS(#REF!,#REF!,AA$1,#REF!,$A5)</f>
        <v>#REF!</v>
      </c>
      <c r="AB5" s="33" t="e">
        <f>SUMIFS(#REF!,#REF!,AB$1,#REF!,$A5)</f>
        <v>#REF!</v>
      </c>
      <c r="AC5" s="33" t="e">
        <f>SUMIFS(#REF!,#REF!,AC$1,#REF!,$A5)</f>
        <v>#REF!</v>
      </c>
      <c r="AD5" s="33" t="e">
        <f>SUMIFS(#REF!,#REF!,AD$1,#REF!,$A5)</f>
        <v>#REF!</v>
      </c>
      <c r="AE5" s="33" t="e">
        <f>SUMIFS(#REF!,#REF!,AE$1,#REF!,$A5)</f>
        <v>#REF!</v>
      </c>
      <c r="AF5" s="33" t="e">
        <f>SUMIFS(#REF!,#REF!,AF$1,#REF!,$A5)</f>
        <v>#REF!</v>
      </c>
      <c r="AG5" s="33" t="e">
        <f>SUMIFS(#REF!,#REF!,AG$1,#REF!,$A5)</f>
        <v>#REF!</v>
      </c>
      <c r="AH5" s="33" t="e">
        <f>SUMIFS(#REF!,#REF!,AH$1,#REF!,$A5)</f>
        <v>#REF!</v>
      </c>
      <c r="AI5" s="33" t="e">
        <f>SUMIFS(#REF!,#REF!,AI$1,#REF!,$A5)</f>
        <v>#REF!</v>
      </c>
    </row>
    <row r="6" spans="1:35" ht="15" hidden="1" customHeight="1" x14ac:dyDescent="0.25">
      <c r="A6" s="11" t="s">
        <v>1700</v>
      </c>
      <c r="B6" s="10" t="s">
        <v>1701</v>
      </c>
      <c r="C6" s="12" t="s">
        <v>19</v>
      </c>
      <c r="D6" t="s">
        <v>1820</v>
      </c>
      <c r="E6" s="36" t="e">
        <f t="shared" si="1"/>
        <v>#REF!</v>
      </c>
      <c r="F6" s="33" t="e">
        <f>SUMIFS(#REF!,#REF!,F$1,#REF!,$A6)</f>
        <v>#REF!</v>
      </c>
      <c r="G6" s="33" t="e">
        <f>SUMIFS(#REF!,#REF!,G$1,#REF!,$A6)</f>
        <v>#REF!</v>
      </c>
      <c r="H6" s="33" t="e">
        <f>SUMIFS(#REF!,#REF!,H$1,#REF!,$A6)</f>
        <v>#REF!</v>
      </c>
      <c r="I6" s="33" t="e">
        <f>SUMIFS(#REF!,#REF!,I$1,#REF!,$A6)</f>
        <v>#REF!</v>
      </c>
      <c r="J6" s="33" t="e">
        <f>SUMIFS(#REF!,#REF!,J$1,#REF!,$A6)</f>
        <v>#REF!</v>
      </c>
      <c r="K6" s="33" t="e">
        <f>SUMIFS(#REF!,#REF!,K$1,#REF!,$A6)</f>
        <v>#REF!</v>
      </c>
      <c r="L6" s="33" t="e">
        <f>SUMIFS(#REF!,#REF!,L$1,#REF!,$A6)</f>
        <v>#REF!</v>
      </c>
      <c r="M6" s="33" t="e">
        <f>SUMIFS(#REF!,#REF!,M$1,#REF!,$A6)</f>
        <v>#REF!</v>
      </c>
      <c r="N6" s="33" t="e">
        <f>SUMIFS(#REF!,#REF!,N$1,#REF!,$A6)</f>
        <v>#REF!</v>
      </c>
      <c r="O6" s="33" t="e">
        <f>SUMIFS(#REF!,#REF!,O$1,#REF!,$A6)</f>
        <v>#REF!</v>
      </c>
      <c r="P6" s="33" t="e">
        <f>SUMIFS(#REF!,#REF!,P$1,#REF!,$A6)</f>
        <v>#REF!</v>
      </c>
      <c r="Q6" s="33" t="e">
        <f>SUMIFS(#REF!,#REF!,Q$1,#REF!,$A6)</f>
        <v>#REF!</v>
      </c>
      <c r="R6" s="33" t="e">
        <f>SUMIFS(#REF!,#REF!,R$1,#REF!,$A6)</f>
        <v>#REF!</v>
      </c>
      <c r="S6" s="33" t="e">
        <f>SUMIFS(#REF!,#REF!,S$1,#REF!,$A6)</f>
        <v>#REF!</v>
      </c>
      <c r="T6" s="33" t="e">
        <f>SUMIFS(#REF!,#REF!,T$1,#REF!,$A6)</f>
        <v>#REF!</v>
      </c>
      <c r="U6" s="33" t="e">
        <f>SUMIFS(#REF!,#REF!,U$1,#REF!,$A6)</f>
        <v>#REF!</v>
      </c>
      <c r="V6" s="33" t="e">
        <f>SUMIFS(#REF!,#REF!,V$1,#REF!,$A6)</f>
        <v>#REF!</v>
      </c>
      <c r="W6" s="33" t="e">
        <f>SUMIFS(#REF!,#REF!,W$1,#REF!,$A6)</f>
        <v>#REF!</v>
      </c>
      <c r="X6" s="33" t="e">
        <f>SUMIFS(#REF!,#REF!,X$1,#REF!,$A6)</f>
        <v>#REF!</v>
      </c>
      <c r="Y6" s="33" t="e">
        <f>SUMIFS(#REF!,#REF!,Y$1,#REF!,$A6)</f>
        <v>#REF!</v>
      </c>
      <c r="Z6" s="33" t="e">
        <f>SUMIFS(#REF!,#REF!,Z$1,#REF!,$A6)</f>
        <v>#REF!</v>
      </c>
      <c r="AA6" s="33" t="e">
        <f>SUMIFS(#REF!,#REF!,AA$1,#REF!,$A6)</f>
        <v>#REF!</v>
      </c>
      <c r="AB6" s="33" t="e">
        <f>SUMIFS(#REF!,#REF!,AB$1,#REF!,$A6)</f>
        <v>#REF!</v>
      </c>
      <c r="AC6" s="33" t="e">
        <f>SUMIFS(#REF!,#REF!,AC$1,#REF!,$A6)</f>
        <v>#REF!</v>
      </c>
      <c r="AD6" s="33" t="e">
        <f>SUMIFS(#REF!,#REF!,AD$1,#REF!,$A6)</f>
        <v>#REF!</v>
      </c>
      <c r="AE6" s="33" t="e">
        <f>SUMIFS(#REF!,#REF!,AE$1,#REF!,$A6)</f>
        <v>#REF!</v>
      </c>
      <c r="AF6" s="33" t="e">
        <f>SUMIFS(#REF!,#REF!,AF$1,#REF!,$A6)</f>
        <v>#REF!</v>
      </c>
      <c r="AG6" s="33" t="e">
        <f>SUMIFS(#REF!,#REF!,AG$1,#REF!,$A6)</f>
        <v>#REF!</v>
      </c>
      <c r="AH6" s="33" t="e">
        <f>SUMIFS(#REF!,#REF!,AH$1,#REF!,$A6)</f>
        <v>#REF!</v>
      </c>
      <c r="AI6" s="33" t="e">
        <f>SUMIFS(#REF!,#REF!,AI$1,#REF!,$A6)</f>
        <v>#REF!</v>
      </c>
    </row>
    <row r="7" spans="1:35" ht="14.25" customHeight="1" x14ac:dyDescent="0.25">
      <c r="A7" s="11" t="s">
        <v>29</v>
      </c>
      <c r="B7" s="10" t="s">
        <v>30</v>
      </c>
      <c r="C7" s="12" t="s">
        <v>19</v>
      </c>
      <c r="D7" t="s">
        <v>1819</v>
      </c>
      <c r="E7" s="40" t="e">
        <f t="shared" si="1"/>
        <v>#REF!</v>
      </c>
      <c r="F7" s="34" t="e">
        <f>SUMIFS(#REF!,#REF!,F$1,#REF!,$A7)</f>
        <v>#REF!</v>
      </c>
      <c r="G7" s="34" t="e">
        <f>SUMIFS(#REF!,#REF!,G$1,#REF!,$A7)</f>
        <v>#REF!</v>
      </c>
      <c r="H7" s="34" t="e">
        <f>SUMIFS(#REF!,#REF!,H$1,#REF!,$A7)</f>
        <v>#REF!</v>
      </c>
      <c r="I7" s="34" t="e">
        <f>SUMIFS(#REF!,#REF!,I$1,#REF!,$A7)</f>
        <v>#REF!</v>
      </c>
      <c r="J7" s="34" t="e">
        <f>SUMIFS(#REF!,#REF!,J$1,#REF!,$A7)</f>
        <v>#REF!</v>
      </c>
      <c r="K7" s="34" t="e">
        <f>SUMIFS(#REF!,#REF!,K$1,#REF!,$A7)</f>
        <v>#REF!</v>
      </c>
      <c r="L7" s="34" t="e">
        <f>SUMIFS(#REF!,#REF!,L$1,#REF!,$A7)</f>
        <v>#REF!</v>
      </c>
      <c r="M7" s="34" t="e">
        <f>SUMIFS(#REF!,#REF!,M$1,#REF!,$A7)</f>
        <v>#REF!</v>
      </c>
      <c r="N7" s="34" t="e">
        <f>SUMIFS(#REF!,#REF!,N$1,#REF!,$A7)</f>
        <v>#REF!</v>
      </c>
      <c r="O7" s="34" t="e">
        <f>SUMIFS(#REF!,#REF!,O$1,#REF!,$A7)</f>
        <v>#REF!</v>
      </c>
      <c r="P7" s="34" t="e">
        <f>SUMIFS(#REF!,#REF!,P$1,#REF!,$A7)</f>
        <v>#REF!</v>
      </c>
      <c r="Q7" s="34" t="e">
        <f>SUMIFS(#REF!,#REF!,Q$1,#REF!,$A7)</f>
        <v>#REF!</v>
      </c>
      <c r="R7" s="34" t="e">
        <f>SUMIFS(#REF!,#REF!,R$1,#REF!,$A7)</f>
        <v>#REF!</v>
      </c>
      <c r="S7" s="34" t="e">
        <f>SUMIFS(#REF!,#REF!,S$1,#REF!,$A7)</f>
        <v>#REF!</v>
      </c>
      <c r="T7" s="34" t="e">
        <f>SUMIFS(#REF!,#REF!,T$1,#REF!,$A7)</f>
        <v>#REF!</v>
      </c>
      <c r="U7" s="34" t="e">
        <f>SUMIFS(#REF!,#REF!,U$1,#REF!,$A7)</f>
        <v>#REF!</v>
      </c>
      <c r="V7" s="34" t="e">
        <f>SUMIFS(#REF!,#REF!,V$1,#REF!,$A7)</f>
        <v>#REF!</v>
      </c>
      <c r="W7" s="34" t="e">
        <f>SUMIFS(#REF!,#REF!,W$1,#REF!,$A7)</f>
        <v>#REF!</v>
      </c>
      <c r="X7" s="34" t="e">
        <f>SUMIFS(#REF!,#REF!,X$1,#REF!,$A7)</f>
        <v>#REF!</v>
      </c>
      <c r="Y7" s="34" t="e">
        <f>SUMIFS(#REF!,#REF!,Y$1,#REF!,$A7)</f>
        <v>#REF!</v>
      </c>
      <c r="Z7" s="34" t="e">
        <f>SUMIFS(#REF!,#REF!,Z$1,#REF!,$A7)</f>
        <v>#REF!</v>
      </c>
      <c r="AA7" s="34" t="e">
        <f>SUMIFS(#REF!,#REF!,AA$1,#REF!,$A7)</f>
        <v>#REF!</v>
      </c>
      <c r="AB7" s="34" t="e">
        <f>SUMIFS(#REF!,#REF!,AB$1,#REF!,$A7)</f>
        <v>#REF!</v>
      </c>
      <c r="AC7" s="34" t="e">
        <f>SUMIFS(#REF!,#REF!,AC$1,#REF!,$A7)</f>
        <v>#REF!</v>
      </c>
      <c r="AD7" s="34" t="e">
        <f>SUMIFS(#REF!,#REF!,AD$1,#REF!,$A7)</f>
        <v>#REF!</v>
      </c>
      <c r="AE7" s="34" t="e">
        <f>SUMIFS(#REF!,#REF!,AE$1,#REF!,$A7)</f>
        <v>#REF!</v>
      </c>
      <c r="AF7" s="34" t="e">
        <f>SUMIFS(#REF!,#REF!,AF$1,#REF!,$A7)</f>
        <v>#REF!</v>
      </c>
      <c r="AG7" s="34" t="e">
        <f>SUMIFS(#REF!,#REF!,AG$1,#REF!,$A7)</f>
        <v>#REF!</v>
      </c>
      <c r="AH7" s="34" t="e">
        <f>SUMIFS(#REF!,#REF!,AH$1,#REF!,$A7)</f>
        <v>#REF!</v>
      </c>
      <c r="AI7" s="34" t="e">
        <f>SUMIFS(#REF!,#REF!,AI$1,#REF!,$A7)</f>
        <v>#REF!</v>
      </c>
    </row>
    <row r="8" spans="1:35" ht="15" hidden="1" customHeight="1" x14ac:dyDescent="0.25">
      <c r="A8" s="11" t="s">
        <v>1702</v>
      </c>
      <c r="B8" s="10" t="s">
        <v>1703</v>
      </c>
      <c r="C8" s="12" t="s">
        <v>1778</v>
      </c>
      <c r="D8" t="s">
        <v>1819</v>
      </c>
      <c r="E8" s="36" t="e">
        <f t="shared" si="1"/>
        <v>#REF!</v>
      </c>
      <c r="F8" s="34" t="e">
        <f>SUMIFS(#REF!,#REF!,F$1,#REF!,$A8)</f>
        <v>#REF!</v>
      </c>
      <c r="G8" s="34" t="e">
        <f>SUMIFS(#REF!,#REF!,G$1,#REF!,$A8)</f>
        <v>#REF!</v>
      </c>
      <c r="H8" s="34" t="e">
        <f>SUMIFS(#REF!,#REF!,H$1,#REF!,$A8)</f>
        <v>#REF!</v>
      </c>
      <c r="I8" s="34" t="e">
        <f>SUMIFS(#REF!,#REF!,I$1,#REF!,$A8)</f>
        <v>#REF!</v>
      </c>
      <c r="J8" s="34" t="e">
        <f>SUMIFS(#REF!,#REF!,J$1,#REF!,$A8)</f>
        <v>#REF!</v>
      </c>
      <c r="K8" s="34" t="e">
        <f>SUMIFS(#REF!,#REF!,K$1,#REF!,$A8)</f>
        <v>#REF!</v>
      </c>
      <c r="L8" s="34" t="e">
        <f>SUMIFS(#REF!,#REF!,L$1,#REF!,$A8)</f>
        <v>#REF!</v>
      </c>
      <c r="M8" s="34" t="e">
        <f>SUMIFS(#REF!,#REF!,M$1,#REF!,$A8)</f>
        <v>#REF!</v>
      </c>
      <c r="N8" s="34" t="e">
        <f>SUMIFS(#REF!,#REF!,N$1,#REF!,$A8)</f>
        <v>#REF!</v>
      </c>
      <c r="O8" s="34" t="e">
        <f>SUMIFS(#REF!,#REF!,O$1,#REF!,$A8)</f>
        <v>#REF!</v>
      </c>
      <c r="P8" s="34" t="e">
        <f>SUMIFS(#REF!,#REF!,P$1,#REF!,$A8)</f>
        <v>#REF!</v>
      </c>
      <c r="Q8" s="34" t="e">
        <f>SUMIFS(#REF!,#REF!,Q$1,#REF!,$A8)</f>
        <v>#REF!</v>
      </c>
      <c r="R8" s="34" t="e">
        <f>SUMIFS(#REF!,#REF!,R$1,#REF!,$A8)</f>
        <v>#REF!</v>
      </c>
      <c r="S8" s="34" t="e">
        <f>SUMIFS(#REF!,#REF!,S$1,#REF!,$A8)</f>
        <v>#REF!</v>
      </c>
      <c r="T8" s="34" t="e">
        <f>SUMIFS(#REF!,#REF!,T$1,#REF!,$A8)</f>
        <v>#REF!</v>
      </c>
      <c r="U8" s="34" t="e">
        <f>SUMIFS(#REF!,#REF!,U$1,#REF!,$A8)</f>
        <v>#REF!</v>
      </c>
      <c r="V8" s="34" t="e">
        <f>SUMIFS(#REF!,#REF!,V$1,#REF!,$A8)</f>
        <v>#REF!</v>
      </c>
      <c r="W8" s="34" t="e">
        <f>SUMIFS(#REF!,#REF!,W$1,#REF!,$A8)</f>
        <v>#REF!</v>
      </c>
      <c r="X8" s="34" t="e">
        <f>SUMIFS(#REF!,#REF!,X$1,#REF!,$A8)</f>
        <v>#REF!</v>
      </c>
      <c r="Y8" s="34" t="e">
        <f>SUMIFS(#REF!,#REF!,Y$1,#REF!,$A8)</f>
        <v>#REF!</v>
      </c>
      <c r="Z8" s="34" t="e">
        <f>SUMIFS(#REF!,#REF!,Z$1,#REF!,$A8)</f>
        <v>#REF!</v>
      </c>
      <c r="AA8" s="34" t="e">
        <f>SUMIFS(#REF!,#REF!,AA$1,#REF!,$A8)</f>
        <v>#REF!</v>
      </c>
      <c r="AB8" s="34" t="e">
        <f>SUMIFS(#REF!,#REF!,AB$1,#REF!,$A8)</f>
        <v>#REF!</v>
      </c>
      <c r="AC8" s="34" t="e">
        <f>SUMIFS(#REF!,#REF!,AC$1,#REF!,$A8)</f>
        <v>#REF!</v>
      </c>
      <c r="AD8" s="34" t="e">
        <f>SUMIFS(#REF!,#REF!,AD$1,#REF!,$A8)</f>
        <v>#REF!</v>
      </c>
      <c r="AE8" s="34" t="e">
        <f>SUMIFS(#REF!,#REF!,AE$1,#REF!,$A8)</f>
        <v>#REF!</v>
      </c>
      <c r="AF8" s="34" t="e">
        <f>SUMIFS(#REF!,#REF!,AF$1,#REF!,$A8)</f>
        <v>#REF!</v>
      </c>
      <c r="AG8" s="34" t="e">
        <f>SUMIFS(#REF!,#REF!,AG$1,#REF!,$A8)</f>
        <v>#REF!</v>
      </c>
      <c r="AH8" s="34" t="e">
        <f>SUMIFS(#REF!,#REF!,AH$1,#REF!,$A8)</f>
        <v>#REF!</v>
      </c>
      <c r="AI8" s="34" t="e">
        <f>SUMIFS(#REF!,#REF!,AI$1,#REF!,$A8)</f>
        <v>#REF!</v>
      </c>
    </row>
    <row r="9" spans="1:35" ht="13.5" customHeight="1" x14ac:dyDescent="0.25">
      <c r="A9" s="11" t="s">
        <v>546</v>
      </c>
      <c r="B9" s="10" t="s">
        <v>547</v>
      </c>
      <c r="C9" s="12" t="s">
        <v>1778</v>
      </c>
      <c r="D9" t="s">
        <v>1819</v>
      </c>
      <c r="E9" s="40" t="e">
        <f t="shared" si="1"/>
        <v>#REF!</v>
      </c>
      <c r="F9" s="34" t="e">
        <f>SUMIFS(#REF!,#REF!,F$1,#REF!,$A9)</f>
        <v>#REF!</v>
      </c>
      <c r="G9" s="34" t="e">
        <f>SUMIFS(#REF!,#REF!,G$1,#REF!,$A9)</f>
        <v>#REF!</v>
      </c>
      <c r="H9" s="34" t="e">
        <f>SUMIFS(#REF!,#REF!,H$1,#REF!,$A9)</f>
        <v>#REF!</v>
      </c>
      <c r="I9" s="34" t="e">
        <f>SUMIFS(#REF!,#REF!,I$1,#REF!,$A9)</f>
        <v>#REF!</v>
      </c>
      <c r="J9" s="34" t="e">
        <f>SUMIFS(#REF!,#REF!,J$1,#REF!,$A9)</f>
        <v>#REF!</v>
      </c>
      <c r="K9" s="34" t="e">
        <f>SUMIFS(#REF!,#REF!,K$1,#REF!,$A9)</f>
        <v>#REF!</v>
      </c>
      <c r="L9" s="34" t="e">
        <f>SUMIFS(#REF!,#REF!,L$1,#REF!,$A9)</f>
        <v>#REF!</v>
      </c>
      <c r="M9" s="34" t="e">
        <f>SUMIFS(#REF!,#REF!,M$1,#REF!,$A9)</f>
        <v>#REF!</v>
      </c>
      <c r="N9" s="34" t="e">
        <f>SUMIFS(#REF!,#REF!,N$1,#REF!,$A9)</f>
        <v>#REF!</v>
      </c>
      <c r="O9" s="34" t="e">
        <f>SUMIFS(#REF!,#REF!,O$1,#REF!,$A9)</f>
        <v>#REF!</v>
      </c>
      <c r="P9" s="34" t="e">
        <f>SUMIFS(#REF!,#REF!,P$1,#REF!,$A9)</f>
        <v>#REF!</v>
      </c>
      <c r="Q9" s="34" t="e">
        <f>SUMIFS(#REF!,#REF!,Q$1,#REF!,$A9)</f>
        <v>#REF!</v>
      </c>
      <c r="R9" s="34" t="e">
        <f>SUMIFS(#REF!,#REF!,R$1,#REF!,$A9)</f>
        <v>#REF!</v>
      </c>
      <c r="S9" s="34" t="e">
        <f>SUMIFS(#REF!,#REF!,S$1,#REF!,$A9)</f>
        <v>#REF!</v>
      </c>
      <c r="T9" s="34" t="e">
        <f>SUMIFS(#REF!,#REF!,T$1,#REF!,$A9)</f>
        <v>#REF!</v>
      </c>
      <c r="U9" s="34" t="e">
        <f>SUMIFS(#REF!,#REF!,U$1,#REF!,$A9)</f>
        <v>#REF!</v>
      </c>
      <c r="V9" s="34" t="e">
        <f>SUMIFS(#REF!,#REF!,V$1,#REF!,$A9)</f>
        <v>#REF!</v>
      </c>
      <c r="W9" s="34" t="e">
        <f>SUMIFS(#REF!,#REF!,W$1,#REF!,$A9)</f>
        <v>#REF!</v>
      </c>
      <c r="X9" s="34" t="e">
        <f>SUMIFS(#REF!,#REF!,X$1,#REF!,$A9)</f>
        <v>#REF!</v>
      </c>
      <c r="Y9" s="34" t="e">
        <f>SUMIFS(#REF!,#REF!,Y$1,#REF!,$A9)</f>
        <v>#REF!</v>
      </c>
      <c r="Z9" s="34" t="e">
        <f>SUMIFS(#REF!,#REF!,Z$1,#REF!,$A9)</f>
        <v>#REF!</v>
      </c>
      <c r="AA9" s="34" t="e">
        <f>SUMIFS(#REF!,#REF!,AA$1,#REF!,$A9)</f>
        <v>#REF!</v>
      </c>
      <c r="AB9" s="34" t="e">
        <f>SUMIFS(#REF!,#REF!,AB$1,#REF!,$A9)</f>
        <v>#REF!</v>
      </c>
      <c r="AC9" s="34" t="e">
        <f>SUMIFS(#REF!,#REF!,AC$1,#REF!,$A9)</f>
        <v>#REF!</v>
      </c>
      <c r="AD9" s="34" t="e">
        <f>SUMIFS(#REF!,#REF!,AD$1,#REF!,$A9)</f>
        <v>#REF!</v>
      </c>
      <c r="AE9" s="34" t="e">
        <f>SUMIFS(#REF!,#REF!,AE$1,#REF!,$A9)</f>
        <v>#REF!</v>
      </c>
      <c r="AF9" s="34" t="e">
        <f>SUMIFS(#REF!,#REF!,AF$1,#REF!,$A9)</f>
        <v>#REF!</v>
      </c>
      <c r="AG9" s="34" t="e">
        <f>SUMIFS(#REF!,#REF!,AG$1,#REF!,$A9)</f>
        <v>#REF!</v>
      </c>
      <c r="AH9" s="34" t="e">
        <f>SUMIFS(#REF!,#REF!,AH$1,#REF!,$A9)</f>
        <v>#REF!</v>
      </c>
      <c r="AI9" s="34" t="e">
        <f>SUMIFS(#REF!,#REF!,AI$1,#REF!,$A9)</f>
        <v>#REF!</v>
      </c>
    </row>
    <row r="10" spans="1:35" ht="15" hidden="1" customHeight="1" x14ac:dyDescent="0.25">
      <c r="A10" s="11" t="s">
        <v>1704</v>
      </c>
      <c r="B10" s="10" t="s">
        <v>1705</v>
      </c>
      <c r="C10" s="12" t="s">
        <v>1778</v>
      </c>
      <c r="D10" t="s">
        <v>1819</v>
      </c>
      <c r="E10" s="36" t="e">
        <f t="shared" si="1"/>
        <v>#REF!</v>
      </c>
      <c r="F10" s="34" t="e">
        <f>SUMIFS(#REF!,#REF!,F$1,#REF!,$A10)</f>
        <v>#REF!</v>
      </c>
      <c r="G10" s="34" t="e">
        <f>SUMIFS(#REF!,#REF!,G$1,#REF!,$A10)</f>
        <v>#REF!</v>
      </c>
      <c r="H10" s="34" t="e">
        <f>SUMIFS(#REF!,#REF!,H$1,#REF!,$A10)</f>
        <v>#REF!</v>
      </c>
      <c r="I10" s="34" t="e">
        <f>SUMIFS(#REF!,#REF!,I$1,#REF!,$A10)</f>
        <v>#REF!</v>
      </c>
      <c r="J10" s="34" t="e">
        <f>SUMIFS(#REF!,#REF!,J$1,#REF!,$A10)</f>
        <v>#REF!</v>
      </c>
      <c r="K10" s="34" t="e">
        <f>SUMIFS(#REF!,#REF!,K$1,#REF!,$A10)</f>
        <v>#REF!</v>
      </c>
      <c r="L10" s="34" t="e">
        <f>SUMIFS(#REF!,#REF!,L$1,#REF!,$A10)</f>
        <v>#REF!</v>
      </c>
      <c r="M10" s="34" t="e">
        <f>SUMIFS(#REF!,#REF!,M$1,#REF!,$A10)</f>
        <v>#REF!</v>
      </c>
      <c r="N10" s="34" t="e">
        <f>SUMIFS(#REF!,#REF!,N$1,#REF!,$A10)</f>
        <v>#REF!</v>
      </c>
      <c r="O10" s="34" t="e">
        <f>SUMIFS(#REF!,#REF!,O$1,#REF!,$A10)</f>
        <v>#REF!</v>
      </c>
      <c r="P10" s="34" t="e">
        <f>SUMIFS(#REF!,#REF!,P$1,#REF!,$A10)</f>
        <v>#REF!</v>
      </c>
      <c r="Q10" s="34" t="e">
        <f>SUMIFS(#REF!,#REF!,Q$1,#REF!,$A10)</f>
        <v>#REF!</v>
      </c>
      <c r="R10" s="34" t="e">
        <f>SUMIFS(#REF!,#REF!,R$1,#REF!,$A10)</f>
        <v>#REF!</v>
      </c>
      <c r="S10" s="34" t="e">
        <f>SUMIFS(#REF!,#REF!,S$1,#REF!,$A10)</f>
        <v>#REF!</v>
      </c>
      <c r="T10" s="34" t="e">
        <f>SUMIFS(#REF!,#REF!,T$1,#REF!,$A10)</f>
        <v>#REF!</v>
      </c>
      <c r="U10" s="34" t="e">
        <f>SUMIFS(#REF!,#REF!,U$1,#REF!,$A10)</f>
        <v>#REF!</v>
      </c>
      <c r="V10" s="34" t="e">
        <f>SUMIFS(#REF!,#REF!,V$1,#REF!,$A10)</f>
        <v>#REF!</v>
      </c>
      <c r="W10" s="34" t="e">
        <f>SUMIFS(#REF!,#REF!,W$1,#REF!,$A10)</f>
        <v>#REF!</v>
      </c>
      <c r="X10" s="34" t="e">
        <f>SUMIFS(#REF!,#REF!,X$1,#REF!,$A10)</f>
        <v>#REF!</v>
      </c>
      <c r="Y10" s="34" t="e">
        <f>SUMIFS(#REF!,#REF!,Y$1,#REF!,$A10)</f>
        <v>#REF!</v>
      </c>
      <c r="Z10" s="34" t="e">
        <f>SUMIFS(#REF!,#REF!,Z$1,#REF!,$A10)</f>
        <v>#REF!</v>
      </c>
      <c r="AA10" s="34" t="e">
        <f>SUMIFS(#REF!,#REF!,AA$1,#REF!,$A10)</f>
        <v>#REF!</v>
      </c>
      <c r="AB10" s="34" t="e">
        <f>SUMIFS(#REF!,#REF!,AB$1,#REF!,$A10)</f>
        <v>#REF!</v>
      </c>
      <c r="AC10" s="34" t="e">
        <f>SUMIFS(#REF!,#REF!,AC$1,#REF!,$A10)</f>
        <v>#REF!</v>
      </c>
      <c r="AD10" s="34" t="e">
        <f>SUMIFS(#REF!,#REF!,AD$1,#REF!,$A10)</f>
        <v>#REF!</v>
      </c>
      <c r="AE10" s="34" t="e">
        <f>SUMIFS(#REF!,#REF!,AE$1,#REF!,$A10)</f>
        <v>#REF!</v>
      </c>
      <c r="AF10" s="34" t="e">
        <f>SUMIFS(#REF!,#REF!,AF$1,#REF!,$A10)</f>
        <v>#REF!</v>
      </c>
      <c r="AG10" s="34" t="e">
        <f>SUMIFS(#REF!,#REF!,AG$1,#REF!,$A10)</f>
        <v>#REF!</v>
      </c>
      <c r="AH10" s="34" t="e">
        <f>SUMIFS(#REF!,#REF!,AH$1,#REF!,$A10)</f>
        <v>#REF!</v>
      </c>
      <c r="AI10" s="34" t="e">
        <f>SUMIFS(#REF!,#REF!,AI$1,#REF!,$A10)</f>
        <v>#REF!</v>
      </c>
    </row>
    <row r="11" spans="1:35" ht="13.5" customHeight="1" x14ac:dyDescent="0.25">
      <c r="A11" s="11" t="s">
        <v>17</v>
      </c>
      <c r="B11" s="10" t="s">
        <v>18</v>
      </c>
      <c r="C11" s="12" t="s">
        <v>19</v>
      </c>
      <c r="D11" t="s">
        <v>1819</v>
      </c>
      <c r="E11" s="40" t="e">
        <f t="shared" si="1"/>
        <v>#REF!</v>
      </c>
      <c r="F11" s="34" t="e">
        <f>SUMIFS(#REF!,#REF!,F$1,#REF!,$A11)</f>
        <v>#REF!</v>
      </c>
      <c r="G11" s="34" t="e">
        <f>SUMIFS(#REF!,#REF!,G$1,#REF!,$A11)</f>
        <v>#REF!</v>
      </c>
      <c r="H11" s="34" t="e">
        <f>SUMIFS(#REF!,#REF!,H$1,#REF!,$A11)</f>
        <v>#REF!</v>
      </c>
      <c r="I11" s="34" t="e">
        <f>SUMIFS(#REF!,#REF!,I$1,#REF!,$A11)</f>
        <v>#REF!</v>
      </c>
      <c r="J11" s="34" t="e">
        <f>SUMIFS(#REF!,#REF!,J$1,#REF!,$A11)</f>
        <v>#REF!</v>
      </c>
      <c r="K11" s="34" t="e">
        <f>SUMIFS(#REF!,#REF!,K$1,#REF!,$A11)</f>
        <v>#REF!</v>
      </c>
      <c r="L11" s="34" t="e">
        <f>SUMIFS(#REF!,#REF!,L$1,#REF!,$A11)</f>
        <v>#REF!</v>
      </c>
      <c r="M11" s="34" t="e">
        <f>SUMIFS(#REF!,#REF!,M$1,#REF!,$A11)</f>
        <v>#REF!</v>
      </c>
      <c r="N11" s="34" t="e">
        <f>SUMIFS(#REF!,#REF!,N$1,#REF!,$A11)</f>
        <v>#REF!</v>
      </c>
      <c r="O11" s="34" t="e">
        <f>SUMIFS(#REF!,#REF!,O$1,#REF!,$A11)</f>
        <v>#REF!</v>
      </c>
      <c r="P11" s="34" t="e">
        <f>SUMIFS(#REF!,#REF!,P$1,#REF!,$A11)</f>
        <v>#REF!</v>
      </c>
      <c r="Q11" s="34" t="e">
        <f>SUMIFS(#REF!,#REF!,Q$1,#REF!,$A11)</f>
        <v>#REF!</v>
      </c>
      <c r="R11" s="34" t="e">
        <f>SUMIFS(#REF!,#REF!,R$1,#REF!,$A11)</f>
        <v>#REF!</v>
      </c>
      <c r="S11" s="34" t="e">
        <f>SUMIFS(#REF!,#REF!,S$1,#REF!,$A11)</f>
        <v>#REF!</v>
      </c>
      <c r="T11" s="34" t="e">
        <f>SUMIFS(#REF!,#REF!,T$1,#REF!,$A11)</f>
        <v>#REF!</v>
      </c>
      <c r="U11" s="34" t="e">
        <f>SUMIFS(#REF!,#REF!,U$1,#REF!,$A11)</f>
        <v>#REF!</v>
      </c>
      <c r="V11" s="34" t="e">
        <f>SUMIFS(#REF!,#REF!,V$1,#REF!,$A11)</f>
        <v>#REF!</v>
      </c>
      <c r="W11" s="34" t="e">
        <f>SUMIFS(#REF!,#REF!,W$1,#REF!,$A11)</f>
        <v>#REF!</v>
      </c>
      <c r="X11" s="34" t="e">
        <f>SUMIFS(#REF!,#REF!,X$1,#REF!,$A11)</f>
        <v>#REF!</v>
      </c>
      <c r="Y11" s="34" t="e">
        <f>SUMIFS(#REF!,#REF!,Y$1,#REF!,$A11)</f>
        <v>#REF!</v>
      </c>
      <c r="Z11" s="34" t="e">
        <f>SUMIFS(#REF!,#REF!,Z$1,#REF!,$A11)</f>
        <v>#REF!</v>
      </c>
      <c r="AA11" s="34" t="e">
        <f>SUMIFS(#REF!,#REF!,AA$1,#REF!,$A11)</f>
        <v>#REF!</v>
      </c>
      <c r="AB11" s="34" t="e">
        <f>SUMIFS(#REF!,#REF!,AB$1,#REF!,$A11)</f>
        <v>#REF!</v>
      </c>
      <c r="AC11" s="34" t="e">
        <f>SUMIFS(#REF!,#REF!,AC$1,#REF!,$A11)</f>
        <v>#REF!</v>
      </c>
      <c r="AD11" s="34" t="e">
        <f>SUMIFS(#REF!,#REF!,AD$1,#REF!,$A11)</f>
        <v>#REF!</v>
      </c>
      <c r="AE11" s="34" t="e">
        <f>SUMIFS(#REF!,#REF!,AE$1,#REF!,$A11)</f>
        <v>#REF!</v>
      </c>
      <c r="AF11" s="34" t="e">
        <f>SUMIFS(#REF!,#REF!,AF$1,#REF!,$A11)</f>
        <v>#REF!</v>
      </c>
      <c r="AG11" s="34" t="e">
        <f>SUMIFS(#REF!,#REF!,AG$1,#REF!,$A11)</f>
        <v>#REF!</v>
      </c>
      <c r="AH11" s="34" t="e">
        <f>SUMIFS(#REF!,#REF!,AH$1,#REF!,$A11)</f>
        <v>#REF!</v>
      </c>
      <c r="AI11" s="34" t="e">
        <f>SUMIFS(#REF!,#REF!,AI$1,#REF!,$A11)</f>
        <v>#REF!</v>
      </c>
    </row>
    <row r="12" spans="1:35" ht="15" hidden="1" customHeight="1" x14ac:dyDescent="0.25">
      <c r="A12" s="11" t="s">
        <v>1706</v>
      </c>
      <c r="B12" s="10" t="s">
        <v>1707</v>
      </c>
      <c r="C12" s="12" t="s">
        <v>1778</v>
      </c>
      <c r="D12" t="s">
        <v>1819</v>
      </c>
      <c r="E12" s="36" t="e">
        <f t="shared" si="1"/>
        <v>#REF!</v>
      </c>
      <c r="F12" s="34" t="e">
        <f>SUMIFS(#REF!,#REF!,F$1,#REF!,$A12)</f>
        <v>#REF!</v>
      </c>
      <c r="G12" s="34" t="e">
        <f>SUMIFS(#REF!,#REF!,G$1,#REF!,$A12)</f>
        <v>#REF!</v>
      </c>
      <c r="H12" s="34" t="e">
        <f>SUMIFS(#REF!,#REF!,H$1,#REF!,$A12)</f>
        <v>#REF!</v>
      </c>
      <c r="I12" s="34" t="e">
        <f>SUMIFS(#REF!,#REF!,I$1,#REF!,$A12)</f>
        <v>#REF!</v>
      </c>
      <c r="J12" s="34" t="e">
        <f>SUMIFS(#REF!,#REF!,J$1,#REF!,$A12)</f>
        <v>#REF!</v>
      </c>
      <c r="K12" s="34" t="e">
        <f>SUMIFS(#REF!,#REF!,K$1,#REF!,$A12)</f>
        <v>#REF!</v>
      </c>
      <c r="L12" s="34" t="e">
        <f>SUMIFS(#REF!,#REF!,L$1,#REF!,$A12)</f>
        <v>#REF!</v>
      </c>
      <c r="M12" s="34" t="e">
        <f>SUMIFS(#REF!,#REF!,M$1,#REF!,$A12)</f>
        <v>#REF!</v>
      </c>
      <c r="N12" s="34" t="e">
        <f>SUMIFS(#REF!,#REF!,N$1,#REF!,$A12)</f>
        <v>#REF!</v>
      </c>
      <c r="O12" s="34" t="e">
        <f>SUMIFS(#REF!,#REF!,O$1,#REF!,$A12)</f>
        <v>#REF!</v>
      </c>
      <c r="P12" s="34" t="e">
        <f>SUMIFS(#REF!,#REF!,P$1,#REF!,$A12)</f>
        <v>#REF!</v>
      </c>
      <c r="Q12" s="34" t="e">
        <f>SUMIFS(#REF!,#REF!,Q$1,#REF!,$A12)</f>
        <v>#REF!</v>
      </c>
      <c r="R12" s="34" t="e">
        <f>SUMIFS(#REF!,#REF!,R$1,#REF!,$A12)</f>
        <v>#REF!</v>
      </c>
      <c r="S12" s="34" t="e">
        <f>SUMIFS(#REF!,#REF!,S$1,#REF!,$A12)</f>
        <v>#REF!</v>
      </c>
      <c r="T12" s="34" t="e">
        <f>SUMIFS(#REF!,#REF!,T$1,#REF!,$A12)</f>
        <v>#REF!</v>
      </c>
      <c r="U12" s="34" t="e">
        <f>SUMIFS(#REF!,#REF!,U$1,#REF!,$A12)</f>
        <v>#REF!</v>
      </c>
      <c r="V12" s="34" t="e">
        <f>SUMIFS(#REF!,#REF!,V$1,#REF!,$A12)</f>
        <v>#REF!</v>
      </c>
      <c r="W12" s="34" t="e">
        <f>SUMIFS(#REF!,#REF!,W$1,#REF!,$A12)</f>
        <v>#REF!</v>
      </c>
      <c r="X12" s="34" t="e">
        <f>SUMIFS(#REF!,#REF!,X$1,#REF!,$A12)</f>
        <v>#REF!</v>
      </c>
      <c r="Y12" s="34" t="e">
        <f>SUMIFS(#REF!,#REF!,Y$1,#REF!,$A12)</f>
        <v>#REF!</v>
      </c>
      <c r="Z12" s="34" t="e">
        <f>SUMIFS(#REF!,#REF!,Z$1,#REF!,$A12)</f>
        <v>#REF!</v>
      </c>
      <c r="AA12" s="34" t="e">
        <f>SUMIFS(#REF!,#REF!,AA$1,#REF!,$A12)</f>
        <v>#REF!</v>
      </c>
      <c r="AB12" s="34" t="e">
        <f>SUMIFS(#REF!,#REF!,AB$1,#REF!,$A12)</f>
        <v>#REF!</v>
      </c>
      <c r="AC12" s="34" t="e">
        <f>SUMIFS(#REF!,#REF!,AC$1,#REF!,$A12)</f>
        <v>#REF!</v>
      </c>
      <c r="AD12" s="34" t="e">
        <f>SUMIFS(#REF!,#REF!,AD$1,#REF!,$A12)</f>
        <v>#REF!</v>
      </c>
      <c r="AE12" s="34" t="e">
        <f>SUMIFS(#REF!,#REF!,AE$1,#REF!,$A12)</f>
        <v>#REF!</v>
      </c>
      <c r="AF12" s="34" t="e">
        <f>SUMIFS(#REF!,#REF!,AF$1,#REF!,$A12)</f>
        <v>#REF!</v>
      </c>
      <c r="AG12" s="34" t="e">
        <f>SUMIFS(#REF!,#REF!,AG$1,#REF!,$A12)</f>
        <v>#REF!</v>
      </c>
      <c r="AH12" s="34" t="e">
        <f>SUMIFS(#REF!,#REF!,AH$1,#REF!,$A12)</f>
        <v>#REF!</v>
      </c>
      <c r="AI12" s="34" t="e">
        <f>SUMIFS(#REF!,#REF!,AI$1,#REF!,$A12)</f>
        <v>#REF!</v>
      </c>
    </row>
    <row r="13" spans="1:35" ht="13.5" customHeight="1" x14ac:dyDescent="0.25">
      <c r="A13" s="11" t="s">
        <v>537</v>
      </c>
      <c r="B13" s="10" t="s">
        <v>538</v>
      </c>
      <c r="C13" s="12" t="s">
        <v>19</v>
      </c>
      <c r="D13" t="s">
        <v>1819</v>
      </c>
      <c r="E13" s="40" t="e">
        <f t="shared" si="1"/>
        <v>#REF!</v>
      </c>
      <c r="F13" s="34" t="e">
        <f>SUMIFS(#REF!,#REF!,F$1,#REF!,$A13)</f>
        <v>#REF!</v>
      </c>
      <c r="G13" s="34" t="e">
        <f>SUMIFS(#REF!,#REF!,G$1,#REF!,$A13)</f>
        <v>#REF!</v>
      </c>
      <c r="H13" s="34" t="e">
        <f>SUMIFS(#REF!,#REF!,H$1,#REF!,$A13)</f>
        <v>#REF!</v>
      </c>
      <c r="I13" s="34" t="e">
        <f>SUMIFS(#REF!,#REF!,I$1,#REF!,$A13)</f>
        <v>#REF!</v>
      </c>
      <c r="J13" s="34" t="e">
        <f>SUMIFS(#REF!,#REF!,J$1,#REF!,$A13)</f>
        <v>#REF!</v>
      </c>
      <c r="K13" s="34" t="e">
        <f>SUMIFS(#REF!,#REF!,K$1,#REF!,$A13)</f>
        <v>#REF!</v>
      </c>
      <c r="L13" s="34" t="e">
        <f>SUMIFS(#REF!,#REF!,L$1,#REF!,$A13)</f>
        <v>#REF!</v>
      </c>
      <c r="M13" s="34" t="e">
        <f>SUMIFS(#REF!,#REF!,M$1,#REF!,$A13)</f>
        <v>#REF!</v>
      </c>
      <c r="N13" s="34" t="e">
        <f>SUMIFS(#REF!,#REF!,N$1,#REF!,$A13)</f>
        <v>#REF!</v>
      </c>
      <c r="O13" s="34" t="e">
        <f>SUMIFS(#REF!,#REF!,O$1,#REF!,$A13)</f>
        <v>#REF!</v>
      </c>
      <c r="P13" s="34" t="e">
        <f>SUMIFS(#REF!,#REF!,P$1,#REF!,$A13)</f>
        <v>#REF!</v>
      </c>
      <c r="Q13" s="34" t="e">
        <f>SUMIFS(#REF!,#REF!,Q$1,#REF!,$A13)</f>
        <v>#REF!</v>
      </c>
      <c r="R13" s="34" t="e">
        <f>SUMIFS(#REF!,#REF!,R$1,#REF!,$A13)</f>
        <v>#REF!</v>
      </c>
      <c r="S13" s="34" t="e">
        <f>SUMIFS(#REF!,#REF!,S$1,#REF!,$A13)</f>
        <v>#REF!</v>
      </c>
      <c r="T13" s="34" t="e">
        <f>SUMIFS(#REF!,#REF!,T$1,#REF!,$A13)</f>
        <v>#REF!</v>
      </c>
      <c r="U13" s="34" t="e">
        <f>SUMIFS(#REF!,#REF!,U$1,#REF!,$A13)</f>
        <v>#REF!</v>
      </c>
      <c r="V13" s="34" t="e">
        <f>SUMIFS(#REF!,#REF!,V$1,#REF!,$A13)</f>
        <v>#REF!</v>
      </c>
      <c r="W13" s="34" t="e">
        <f>SUMIFS(#REF!,#REF!,W$1,#REF!,$A13)</f>
        <v>#REF!</v>
      </c>
      <c r="X13" s="34" t="e">
        <f>SUMIFS(#REF!,#REF!,X$1,#REF!,$A13)</f>
        <v>#REF!</v>
      </c>
      <c r="Y13" s="34" t="e">
        <f>SUMIFS(#REF!,#REF!,Y$1,#REF!,$A13)</f>
        <v>#REF!</v>
      </c>
      <c r="Z13" s="34" t="e">
        <f>SUMIFS(#REF!,#REF!,Z$1,#REF!,$A13)</f>
        <v>#REF!</v>
      </c>
      <c r="AA13" s="34" t="e">
        <f>SUMIFS(#REF!,#REF!,AA$1,#REF!,$A13)</f>
        <v>#REF!</v>
      </c>
      <c r="AB13" s="34" t="e">
        <f>SUMIFS(#REF!,#REF!,AB$1,#REF!,$A13)</f>
        <v>#REF!</v>
      </c>
      <c r="AC13" s="34" t="e">
        <f>SUMIFS(#REF!,#REF!,AC$1,#REF!,$A13)</f>
        <v>#REF!</v>
      </c>
      <c r="AD13" s="34" t="e">
        <f>SUMIFS(#REF!,#REF!,AD$1,#REF!,$A13)</f>
        <v>#REF!</v>
      </c>
      <c r="AE13" s="34" t="e">
        <f>SUMIFS(#REF!,#REF!,AE$1,#REF!,$A13)</f>
        <v>#REF!</v>
      </c>
      <c r="AF13" s="34" t="e">
        <f>SUMIFS(#REF!,#REF!,AF$1,#REF!,$A13)</f>
        <v>#REF!</v>
      </c>
      <c r="AG13" s="34" t="e">
        <f>SUMIFS(#REF!,#REF!,AG$1,#REF!,$A13)</f>
        <v>#REF!</v>
      </c>
      <c r="AH13" s="34" t="e">
        <f>SUMIFS(#REF!,#REF!,AH$1,#REF!,$A13)</f>
        <v>#REF!</v>
      </c>
      <c r="AI13" s="34" t="e">
        <f>SUMIFS(#REF!,#REF!,AI$1,#REF!,$A13)</f>
        <v>#REF!</v>
      </c>
    </row>
    <row r="14" spans="1:35" ht="15" hidden="1" customHeight="1" x14ac:dyDescent="0.25">
      <c r="A14" s="11" t="s">
        <v>1708</v>
      </c>
      <c r="B14" s="10" t="s">
        <v>1709</v>
      </c>
      <c r="C14" s="12" t="s">
        <v>1778</v>
      </c>
      <c r="D14" t="s">
        <v>1819</v>
      </c>
      <c r="E14" s="36" t="e">
        <f t="shared" si="1"/>
        <v>#REF!</v>
      </c>
      <c r="F14" s="34" t="e">
        <f>SUMIFS(#REF!,#REF!,F$1,#REF!,$A14)</f>
        <v>#REF!</v>
      </c>
      <c r="G14" s="34" t="e">
        <f>SUMIFS(#REF!,#REF!,G$1,#REF!,$A14)</f>
        <v>#REF!</v>
      </c>
      <c r="H14" s="34" t="e">
        <f>SUMIFS(#REF!,#REF!,H$1,#REF!,$A14)</f>
        <v>#REF!</v>
      </c>
      <c r="I14" s="34" t="e">
        <f>SUMIFS(#REF!,#REF!,I$1,#REF!,$A14)</f>
        <v>#REF!</v>
      </c>
      <c r="J14" s="34" t="e">
        <f>SUMIFS(#REF!,#REF!,J$1,#REF!,$A14)</f>
        <v>#REF!</v>
      </c>
      <c r="K14" s="34" t="e">
        <f>SUMIFS(#REF!,#REF!,K$1,#REF!,$A14)</f>
        <v>#REF!</v>
      </c>
      <c r="L14" s="34" t="e">
        <f>SUMIFS(#REF!,#REF!,L$1,#REF!,$A14)</f>
        <v>#REF!</v>
      </c>
      <c r="M14" s="34" t="e">
        <f>SUMIFS(#REF!,#REF!,M$1,#REF!,$A14)</f>
        <v>#REF!</v>
      </c>
      <c r="N14" s="34" t="e">
        <f>SUMIFS(#REF!,#REF!,N$1,#REF!,$A14)</f>
        <v>#REF!</v>
      </c>
      <c r="O14" s="34" t="e">
        <f>SUMIFS(#REF!,#REF!,O$1,#REF!,$A14)</f>
        <v>#REF!</v>
      </c>
      <c r="P14" s="34" t="e">
        <f>SUMIFS(#REF!,#REF!,P$1,#REF!,$A14)</f>
        <v>#REF!</v>
      </c>
      <c r="Q14" s="34" t="e">
        <f>SUMIFS(#REF!,#REF!,Q$1,#REF!,$A14)</f>
        <v>#REF!</v>
      </c>
      <c r="R14" s="34" t="e">
        <f>SUMIFS(#REF!,#REF!,R$1,#REF!,$A14)</f>
        <v>#REF!</v>
      </c>
      <c r="S14" s="34" t="e">
        <f>SUMIFS(#REF!,#REF!,S$1,#REF!,$A14)</f>
        <v>#REF!</v>
      </c>
      <c r="T14" s="34" t="e">
        <f>SUMIFS(#REF!,#REF!,T$1,#REF!,$A14)</f>
        <v>#REF!</v>
      </c>
      <c r="U14" s="34" t="e">
        <f>SUMIFS(#REF!,#REF!,U$1,#REF!,$A14)</f>
        <v>#REF!</v>
      </c>
      <c r="V14" s="34" t="e">
        <f>SUMIFS(#REF!,#REF!,V$1,#REF!,$A14)</f>
        <v>#REF!</v>
      </c>
      <c r="W14" s="34" t="e">
        <f>SUMIFS(#REF!,#REF!,W$1,#REF!,$A14)</f>
        <v>#REF!</v>
      </c>
      <c r="X14" s="34" t="e">
        <f>SUMIFS(#REF!,#REF!,X$1,#REF!,$A14)</f>
        <v>#REF!</v>
      </c>
      <c r="Y14" s="34" t="e">
        <f>SUMIFS(#REF!,#REF!,Y$1,#REF!,$A14)</f>
        <v>#REF!</v>
      </c>
      <c r="Z14" s="34" t="e">
        <f>SUMIFS(#REF!,#REF!,Z$1,#REF!,$A14)</f>
        <v>#REF!</v>
      </c>
      <c r="AA14" s="34" t="e">
        <f>SUMIFS(#REF!,#REF!,AA$1,#REF!,$A14)</f>
        <v>#REF!</v>
      </c>
      <c r="AB14" s="34" t="e">
        <f>SUMIFS(#REF!,#REF!,AB$1,#REF!,$A14)</f>
        <v>#REF!</v>
      </c>
      <c r="AC14" s="34" t="e">
        <f>SUMIFS(#REF!,#REF!,AC$1,#REF!,$A14)</f>
        <v>#REF!</v>
      </c>
      <c r="AD14" s="34" t="e">
        <f>SUMIFS(#REF!,#REF!,AD$1,#REF!,$A14)</f>
        <v>#REF!</v>
      </c>
      <c r="AE14" s="34" t="e">
        <f>SUMIFS(#REF!,#REF!,AE$1,#REF!,$A14)</f>
        <v>#REF!</v>
      </c>
      <c r="AF14" s="34" t="e">
        <f>SUMIFS(#REF!,#REF!,AF$1,#REF!,$A14)</f>
        <v>#REF!</v>
      </c>
      <c r="AG14" s="34" t="e">
        <f>SUMIFS(#REF!,#REF!,AG$1,#REF!,$A14)</f>
        <v>#REF!</v>
      </c>
      <c r="AH14" s="34" t="e">
        <f>SUMIFS(#REF!,#REF!,AH$1,#REF!,$A14)</f>
        <v>#REF!</v>
      </c>
      <c r="AI14" s="34" t="e">
        <f>SUMIFS(#REF!,#REF!,AI$1,#REF!,$A14)</f>
        <v>#REF!</v>
      </c>
    </row>
    <row r="15" spans="1:35" ht="15" hidden="1" customHeight="1" x14ac:dyDescent="0.25">
      <c r="A15" s="11" t="s">
        <v>1710</v>
      </c>
      <c r="B15" s="10" t="s">
        <v>1711</v>
      </c>
      <c r="C15" s="12" t="s">
        <v>19</v>
      </c>
      <c r="D15" t="s">
        <v>1819</v>
      </c>
      <c r="E15" s="36" t="e">
        <f t="shared" si="1"/>
        <v>#REF!</v>
      </c>
      <c r="F15" s="34" t="e">
        <f>SUMIFS(#REF!,#REF!,F$1,#REF!,$A15)</f>
        <v>#REF!</v>
      </c>
      <c r="G15" s="34" t="e">
        <f>SUMIFS(#REF!,#REF!,G$1,#REF!,$A15)</f>
        <v>#REF!</v>
      </c>
      <c r="H15" s="34" t="e">
        <f>SUMIFS(#REF!,#REF!,H$1,#REF!,$A15)</f>
        <v>#REF!</v>
      </c>
      <c r="I15" s="34" t="e">
        <f>SUMIFS(#REF!,#REF!,I$1,#REF!,$A15)</f>
        <v>#REF!</v>
      </c>
      <c r="J15" s="34" t="e">
        <f>SUMIFS(#REF!,#REF!,J$1,#REF!,$A15)</f>
        <v>#REF!</v>
      </c>
      <c r="K15" s="34" t="e">
        <f>SUMIFS(#REF!,#REF!,K$1,#REF!,$A15)</f>
        <v>#REF!</v>
      </c>
      <c r="L15" s="34" t="e">
        <f>SUMIFS(#REF!,#REF!,L$1,#REF!,$A15)</f>
        <v>#REF!</v>
      </c>
      <c r="M15" s="34" t="e">
        <f>SUMIFS(#REF!,#REF!,M$1,#REF!,$A15)</f>
        <v>#REF!</v>
      </c>
      <c r="N15" s="34" t="e">
        <f>SUMIFS(#REF!,#REF!,N$1,#REF!,$A15)</f>
        <v>#REF!</v>
      </c>
      <c r="O15" s="34" t="e">
        <f>SUMIFS(#REF!,#REF!,O$1,#REF!,$A15)</f>
        <v>#REF!</v>
      </c>
      <c r="P15" s="34" t="e">
        <f>SUMIFS(#REF!,#REF!,P$1,#REF!,$A15)</f>
        <v>#REF!</v>
      </c>
      <c r="Q15" s="34" t="e">
        <f>SUMIFS(#REF!,#REF!,Q$1,#REF!,$A15)</f>
        <v>#REF!</v>
      </c>
      <c r="R15" s="34" t="e">
        <f>SUMIFS(#REF!,#REF!,R$1,#REF!,$A15)</f>
        <v>#REF!</v>
      </c>
      <c r="S15" s="34" t="e">
        <f>SUMIFS(#REF!,#REF!,S$1,#REF!,$A15)</f>
        <v>#REF!</v>
      </c>
      <c r="T15" s="34" t="e">
        <f>SUMIFS(#REF!,#REF!,T$1,#REF!,$A15)</f>
        <v>#REF!</v>
      </c>
      <c r="U15" s="34" t="e">
        <f>SUMIFS(#REF!,#REF!,U$1,#REF!,$A15)</f>
        <v>#REF!</v>
      </c>
      <c r="V15" s="34" t="e">
        <f>SUMIFS(#REF!,#REF!,V$1,#REF!,$A15)</f>
        <v>#REF!</v>
      </c>
      <c r="W15" s="34" t="e">
        <f>SUMIFS(#REF!,#REF!,W$1,#REF!,$A15)</f>
        <v>#REF!</v>
      </c>
      <c r="X15" s="34" t="e">
        <f>SUMIFS(#REF!,#REF!,X$1,#REF!,$A15)</f>
        <v>#REF!</v>
      </c>
      <c r="Y15" s="34" t="e">
        <f>SUMIFS(#REF!,#REF!,Y$1,#REF!,$A15)</f>
        <v>#REF!</v>
      </c>
      <c r="Z15" s="34" t="e">
        <f>SUMIFS(#REF!,#REF!,Z$1,#REF!,$A15)</f>
        <v>#REF!</v>
      </c>
      <c r="AA15" s="34" t="e">
        <f>SUMIFS(#REF!,#REF!,AA$1,#REF!,$A15)</f>
        <v>#REF!</v>
      </c>
      <c r="AB15" s="34" t="e">
        <f>SUMIFS(#REF!,#REF!,AB$1,#REF!,$A15)</f>
        <v>#REF!</v>
      </c>
      <c r="AC15" s="34" t="e">
        <f>SUMIFS(#REF!,#REF!,AC$1,#REF!,$A15)</f>
        <v>#REF!</v>
      </c>
      <c r="AD15" s="34" t="e">
        <f>SUMIFS(#REF!,#REF!,AD$1,#REF!,$A15)</f>
        <v>#REF!</v>
      </c>
      <c r="AE15" s="34" t="e">
        <f>SUMIFS(#REF!,#REF!,AE$1,#REF!,$A15)</f>
        <v>#REF!</v>
      </c>
      <c r="AF15" s="34" t="e">
        <f>SUMIFS(#REF!,#REF!,AF$1,#REF!,$A15)</f>
        <v>#REF!</v>
      </c>
      <c r="AG15" s="34" t="e">
        <f>SUMIFS(#REF!,#REF!,AG$1,#REF!,$A15)</f>
        <v>#REF!</v>
      </c>
      <c r="AH15" s="34" t="e">
        <f>SUMIFS(#REF!,#REF!,AH$1,#REF!,$A15)</f>
        <v>#REF!</v>
      </c>
      <c r="AI15" s="34" t="e">
        <f>SUMIFS(#REF!,#REF!,AI$1,#REF!,$A15)</f>
        <v>#REF!</v>
      </c>
    </row>
    <row r="16" spans="1:35" ht="13.5" customHeight="1" x14ac:dyDescent="0.25">
      <c r="A16" s="11" t="s">
        <v>558</v>
      </c>
      <c r="B16" s="10" t="s">
        <v>559</v>
      </c>
      <c r="C16" s="12" t="s">
        <v>19</v>
      </c>
      <c r="D16" t="s">
        <v>1819</v>
      </c>
      <c r="E16" s="40" t="e">
        <f t="shared" si="1"/>
        <v>#REF!</v>
      </c>
      <c r="F16" s="34" t="e">
        <f>SUMIFS(#REF!,#REF!,F$1,#REF!,$A16)</f>
        <v>#REF!</v>
      </c>
      <c r="G16" s="34" t="e">
        <f>SUMIFS(#REF!,#REF!,G$1,#REF!,$A16)</f>
        <v>#REF!</v>
      </c>
      <c r="H16" s="34" t="e">
        <f>SUMIFS(#REF!,#REF!,H$1,#REF!,$A16)</f>
        <v>#REF!</v>
      </c>
      <c r="I16" s="34" t="e">
        <f>SUMIFS(#REF!,#REF!,I$1,#REF!,$A16)</f>
        <v>#REF!</v>
      </c>
      <c r="J16" s="34" t="e">
        <f>SUMIFS(#REF!,#REF!,J$1,#REF!,$A16)</f>
        <v>#REF!</v>
      </c>
      <c r="K16" s="34" t="e">
        <f>SUMIFS(#REF!,#REF!,K$1,#REF!,$A16)</f>
        <v>#REF!</v>
      </c>
      <c r="L16" s="34" t="e">
        <f>SUMIFS(#REF!,#REF!,L$1,#REF!,$A16)</f>
        <v>#REF!</v>
      </c>
      <c r="M16" s="34" t="e">
        <f>SUMIFS(#REF!,#REF!,M$1,#REF!,$A16)</f>
        <v>#REF!</v>
      </c>
      <c r="N16" s="34" t="e">
        <f>SUMIFS(#REF!,#REF!,N$1,#REF!,$A16)</f>
        <v>#REF!</v>
      </c>
      <c r="O16" s="34" t="e">
        <f>SUMIFS(#REF!,#REF!,O$1,#REF!,$A16)</f>
        <v>#REF!</v>
      </c>
      <c r="P16" s="34" t="e">
        <f>SUMIFS(#REF!,#REF!,P$1,#REF!,$A16)</f>
        <v>#REF!</v>
      </c>
      <c r="Q16" s="34" t="e">
        <f>SUMIFS(#REF!,#REF!,Q$1,#REF!,$A16)</f>
        <v>#REF!</v>
      </c>
      <c r="R16" s="34" t="e">
        <f>SUMIFS(#REF!,#REF!,R$1,#REF!,$A16)</f>
        <v>#REF!</v>
      </c>
      <c r="S16" s="34" t="e">
        <f>SUMIFS(#REF!,#REF!,S$1,#REF!,$A16)</f>
        <v>#REF!</v>
      </c>
      <c r="T16" s="34" t="e">
        <f>SUMIFS(#REF!,#REF!,T$1,#REF!,$A16)</f>
        <v>#REF!</v>
      </c>
      <c r="U16" s="34" t="e">
        <f>SUMIFS(#REF!,#REF!,U$1,#REF!,$A16)</f>
        <v>#REF!</v>
      </c>
      <c r="V16" s="34" t="e">
        <f>SUMIFS(#REF!,#REF!,V$1,#REF!,$A16)</f>
        <v>#REF!</v>
      </c>
      <c r="W16" s="34" t="e">
        <f>SUMIFS(#REF!,#REF!,W$1,#REF!,$A16)</f>
        <v>#REF!</v>
      </c>
      <c r="X16" s="34" t="e">
        <f>SUMIFS(#REF!,#REF!,X$1,#REF!,$A16)</f>
        <v>#REF!</v>
      </c>
      <c r="Y16" s="34" t="e">
        <f>SUMIFS(#REF!,#REF!,Y$1,#REF!,$A16)</f>
        <v>#REF!</v>
      </c>
      <c r="Z16" s="34" t="e">
        <f>SUMIFS(#REF!,#REF!,Z$1,#REF!,$A16)</f>
        <v>#REF!</v>
      </c>
      <c r="AA16" s="34" t="e">
        <f>SUMIFS(#REF!,#REF!,AA$1,#REF!,$A16)</f>
        <v>#REF!</v>
      </c>
      <c r="AB16" s="34" t="e">
        <f>SUMIFS(#REF!,#REF!,AB$1,#REF!,$A16)</f>
        <v>#REF!</v>
      </c>
      <c r="AC16" s="34" t="e">
        <f>SUMIFS(#REF!,#REF!,AC$1,#REF!,$A16)</f>
        <v>#REF!</v>
      </c>
      <c r="AD16" s="34" t="e">
        <f>SUMIFS(#REF!,#REF!,AD$1,#REF!,$A16)</f>
        <v>#REF!</v>
      </c>
      <c r="AE16" s="34" t="e">
        <f>SUMIFS(#REF!,#REF!,AE$1,#REF!,$A16)</f>
        <v>#REF!</v>
      </c>
      <c r="AF16" s="34" t="e">
        <f>SUMIFS(#REF!,#REF!,AF$1,#REF!,$A16)</f>
        <v>#REF!</v>
      </c>
      <c r="AG16" s="34" t="e">
        <f>SUMIFS(#REF!,#REF!,AG$1,#REF!,$A16)</f>
        <v>#REF!</v>
      </c>
      <c r="AH16" s="34" t="e">
        <f>SUMIFS(#REF!,#REF!,AH$1,#REF!,$A16)</f>
        <v>#REF!</v>
      </c>
      <c r="AI16" s="34" t="e">
        <f>SUMIFS(#REF!,#REF!,AI$1,#REF!,$A16)</f>
        <v>#REF!</v>
      </c>
    </row>
    <row r="17" spans="1:35" ht="15" hidden="1" customHeight="1" x14ac:dyDescent="0.25">
      <c r="A17" s="11" t="s">
        <v>1712</v>
      </c>
      <c r="B17" s="10" t="s">
        <v>1713</v>
      </c>
      <c r="C17" s="12" t="s">
        <v>1778</v>
      </c>
      <c r="D17" t="s">
        <v>1819</v>
      </c>
      <c r="E17" s="36" t="e">
        <f t="shared" si="1"/>
        <v>#REF!</v>
      </c>
      <c r="F17" s="34" t="e">
        <f>SUMIFS(#REF!,#REF!,F$1,#REF!,$A17)</f>
        <v>#REF!</v>
      </c>
      <c r="G17" s="34" t="e">
        <f>SUMIFS(#REF!,#REF!,G$1,#REF!,$A17)</f>
        <v>#REF!</v>
      </c>
      <c r="H17" s="34" t="e">
        <f>SUMIFS(#REF!,#REF!,H$1,#REF!,$A17)</f>
        <v>#REF!</v>
      </c>
      <c r="I17" s="34" t="e">
        <f>SUMIFS(#REF!,#REF!,I$1,#REF!,$A17)</f>
        <v>#REF!</v>
      </c>
      <c r="J17" s="34" t="e">
        <f>SUMIFS(#REF!,#REF!,J$1,#REF!,$A17)</f>
        <v>#REF!</v>
      </c>
      <c r="K17" s="34" t="e">
        <f>SUMIFS(#REF!,#REF!,K$1,#REF!,$A17)</f>
        <v>#REF!</v>
      </c>
      <c r="L17" s="34" t="e">
        <f>SUMIFS(#REF!,#REF!,L$1,#REF!,$A17)</f>
        <v>#REF!</v>
      </c>
      <c r="M17" s="34" t="e">
        <f>SUMIFS(#REF!,#REF!,M$1,#REF!,$A17)</f>
        <v>#REF!</v>
      </c>
      <c r="N17" s="34" t="e">
        <f>SUMIFS(#REF!,#REF!,N$1,#REF!,$A17)</f>
        <v>#REF!</v>
      </c>
      <c r="O17" s="34" t="e">
        <f>SUMIFS(#REF!,#REF!,O$1,#REF!,$A17)</f>
        <v>#REF!</v>
      </c>
      <c r="P17" s="34" t="e">
        <f>SUMIFS(#REF!,#REF!,P$1,#REF!,$A17)</f>
        <v>#REF!</v>
      </c>
      <c r="Q17" s="34" t="e">
        <f>SUMIFS(#REF!,#REF!,Q$1,#REF!,$A17)</f>
        <v>#REF!</v>
      </c>
      <c r="R17" s="34" t="e">
        <f>SUMIFS(#REF!,#REF!,R$1,#REF!,$A17)</f>
        <v>#REF!</v>
      </c>
      <c r="S17" s="34" t="e">
        <f>SUMIFS(#REF!,#REF!,S$1,#REF!,$A17)</f>
        <v>#REF!</v>
      </c>
      <c r="T17" s="34" t="e">
        <f>SUMIFS(#REF!,#REF!,T$1,#REF!,$A17)</f>
        <v>#REF!</v>
      </c>
      <c r="U17" s="34" t="e">
        <f>SUMIFS(#REF!,#REF!,U$1,#REF!,$A17)</f>
        <v>#REF!</v>
      </c>
      <c r="V17" s="34" t="e">
        <f>SUMIFS(#REF!,#REF!,V$1,#REF!,$A17)</f>
        <v>#REF!</v>
      </c>
      <c r="W17" s="34" t="e">
        <f>SUMIFS(#REF!,#REF!,W$1,#REF!,$A17)</f>
        <v>#REF!</v>
      </c>
      <c r="X17" s="34" t="e">
        <f>SUMIFS(#REF!,#REF!,X$1,#REF!,$A17)</f>
        <v>#REF!</v>
      </c>
      <c r="Y17" s="34" t="e">
        <f>SUMIFS(#REF!,#REF!,Y$1,#REF!,$A17)</f>
        <v>#REF!</v>
      </c>
      <c r="Z17" s="34" t="e">
        <f>SUMIFS(#REF!,#REF!,Z$1,#REF!,$A17)</f>
        <v>#REF!</v>
      </c>
      <c r="AA17" s="34" t="e">
        <f>SUMIFS(#REF!,#REF!,AA$1,#REF!,$A17)</f>
        <v>#REF!</v>
      </c>
      <c r="AB17" s="34" t="e">
        <f>SUMIFS(#REF!,#REF!,AB$1,#REF!,$A17)</f>
        <v>#REF!</v>
      </c>
      <c r="AC17" s="34" t="e">
        <f>SUMIFS(#REF!,#REF!,AC$1,#REF!,$A17)</f>
        <v>#REF!</v>
      </c>
      <c r="AD17" s="34" t="e">
        <f>SUMIFS(#REF!,#REF!,AD$1,#REF!,$A17)</f>
        <v>#REF!</v>
      </c>
      <c r="AE17" s="34" t="e">
        <f>SUMIFS(#REF!,#REF!,AE$1,#REF!,$A17)</f>
        <v>#REF!</v>
      </c>
      <c r="AF17" s="34" t="e">
        <f>SUMIFS(#REF!,#REF!,AF$1,#REF!,$A17)</f>
        <v>#REF!</v>
      </c>
      <c r="AG17" s="34" t="e">
        <f>SUMIFS(#REF!,#REF!,AG$1,#REF!,$A17)</f>
        <v>#REF!</v>
      </c>
      <c r="AH17" s="34" t="e">
        <f>SUMIFS(#REF!,#REF!,AH$1,#REF!,$A17)</f>
        <v>#REF!</v>
      </c>
      <c r="AI17" s="34" t="e">
        <f>SUMIFS(#REF!,#REF!,AI$1,#REF!,$A17)</f>
        <v>#REF!</v>
      </c>
    </row>
    <row r="18" spans="1:35" ht="12.75" customHeight="1" x14ac:dyDescent="0.25">
      <c r="A18" s="11" t="s">
        <v>593</v>
      </c>
      <c r="B18" s="10" t="s">
        <v>594</v>
      </c>
      <c r="C18" s="12" t="s">
        <v>1779</v>
      </c>
      <c r="D18" t="s">
        <v>1819</v>
      </c>
      <c r="E18" s="36" t="e">
        <f t="shared" si="1"/>
        <v>#REF!</v>
      </c>
      <c r="F18" s="34" t="e">
        <f>SUMIFS(#REF!,#REF!,F$1,#REF!,$A18)</f>
        <v>#REF!</v>
      </c>
      <c r="G18" s="34" t="e">
        <f>SUMIFS(#REF!,#REF!,G$1,#REF!,$A18)</f>
        <v>#REF!</v>
      </c>
      <c r="H18" s="34" t="e">
        <f>SUMIFS(#REF!,#REF!,H$1,#REF!,$A18)</f>
        <v>#REF!</v>
      </c>
      <c r="I18" s="34" t="e">
        <f>SUMIFS(#REF!,#REF!,I$1,#REF!,$A18)</f>
        <v>#REF!</v>
      </c>
      <c r="J18" s="34" t="e">
        <f>SUMIFS(#REF!,#REF!,J$1,#REF!,$A18)</f>
        <v>#REF!</v>
      </c>
      <c r="K18" s="34" t="e">
        <f>SUMIFS(#REF!,#REF!,K$1,#REF!,$A18)</f>
        <v>#REF!</v>
      </c>
      <c r="L18" s="34" t="e">
        <f>SUMIFS(#REF!,#REF!,L$1,#REF!,$A18)</f>
        <v>#REF!</v>
      </c>
      <c r="M18" s="34" t="e">
        <f>SUMIFS(#REF!,#REF!,M$1,#REF!,$A18)</f>
        <v>#REF!</v>
      </c>
      <c r="N18" s="34" t="e">
        <f>SUMIFS(#REF!,#REF!,N$1,#REF!,$A18)</f>
        <v>#REF!</v>
      </c>
      <c r="O18" s="34" t="e">
        <f>SUMIFS(#REF!,#REF!,O$1,#REF!,$A18)</f>
        <v>#REF!</v>
      </c>
      <c r="P18" s="34" t="e">
        <f>SUMIFS(#REF!,#REF!,P$1,#REF!,$A18)</f>
        <v>#REF!</v>
      </c>
      <c r="Q18" s="34" t="e">
        <f>SUMIFS(#REF!,#REF!,Q$1,#REF!,$A18)</f>
        <v>#REF!</v>
      </c>
      <c r="R18" s="34" t="e">
        <f>SUMIFS(#REF!,#REF!,R$1,#REF!,$A18)</f>
        <v>#REF!</v>
      </c>
      <c r="S18" s="34" t="e">
        <f>SUMIFS(#REF!,#REF!,S$1,#REF!,$A18)</f>
        <v>#REF!</v>
      </c>
      <c r="T18" s="34" t="e">
        <f>SUMIFS(#REF!,#REF!,T$1,#REF!,$A18)</f>
        <v>#REF!</v>
      </c>
      <c r="U18" s="34" t="e">
        <f>SUMIFS(#REF!,#REF!,U$1,#REF!,$A18)</f>
        <v>#REF!</v>
      </c>
      <c r="V18" s="34" t="e">
        <f>SUMIFS(#REF!,#REF!,V$1,#REF!,$A18)</f>
        <v>#REF!</v>
      </c>
      <c r="W18" s="34" t="e">
        <f>SUMIFS(#REF!,#REF!,W$1,#REF!,$A18)</f>
        <v>#REF!</v>
      </c>
      <c r="X18" s="34" t="e">
        <f>SUMIFS(#REF!,#REF!,X$1,#REF!,$A18)</f>
        <v>#REF!</v>
      </c>
      <c r="Y18" s="34" t="e">
        <f>SUMIFS(#REF!,#REF!,Y$1,#REF!,$A18)</f>
        <v>#REF!</v>
      </c>
      <c r="Z18" s="34" t="e">
        <f>SUMIFS(#REF!,#REF!,Z$1,#REF!,$A18)</f>
        <v>#REF!</v>
      </c>
      <c r="AA18" s="34" t="e">
        <f>SUMIFS(#REF!,#REF!,AA$1,#REF!,$A18)</f>
        <v>#REF!</v>
      </c>
      <c r="AB18" s="34" t="e">
        <f>SUMIFS(#REF!,#REF!,AB$1,#REF!,$A18)</f>
        <v>#REF!</v>
      </c>
      <c r="AC18" s="34" t="e">
        <f>SUMIFS(#REF!,#REF!,AC$1,#REF!,$A18)</f>
        <v>#REF!</v>
      </c>
      <c r="AD18" s="34" t="e">
        <f>SUMIFS(#REF!,#REF!,AD$1,#REF!,$A18)</f>
        <v>#REF!</v>
      </c>
      <c r="AE18" s="34" t="e">
        <f>SUMIFS(#REF!,#REF!,AE$1,#REF!,$A18)</f>
        <v>#REF!</v>
      </c>
      <c r="AF18" s="34" t="e">
        <f>SUMIFS(#REF!,#REF!,AF$1,#REF!,$A18)</f>
        <v>#REF!</v>
      </c>
      <c r="AG18" s="34" t="e">
        <f>SUMIFS(#REF!,#REF!,AG$1,#REF!,$A18)</f>
        <v>#REF!</v>
      </c>
      <c r="AH18" s="34" t="e">
        <f>SUMIFS(#REF!,#REF!,AH$1,#REF!,$A18)</f>
        <v>#REF!</v>
      </c>
      <c r="AI18" s="34" t="e">
        <f>SUMIFS(#REF!,#REF!,AI$1,#REF!,$A18)</f>
        <v>#REF!</v>
      </c>
    </row>
    <row r="19" spans="1:35" ht="13.5" customHeight="1" x14ac:dyDescent="0.25">
      <c r="A19" s="11" t="s">
        <v>1714</v>
      </c>
      <c r="B19" s="10" t="s">
        <v>1715</v>
      </c>
      <c r="C19" s="12" t="s">
        <v>1779</v>
      </c>
      <c r="D19" t="s">
        <v>1819</v>
      </c>
      <c r="E19" s="40" t="e">
        <f t="shared" si="1"/>
        <v>#REF!</v>
      </c>
      <c r="F19" s="34" t="e">
        <f>SUMIFS(#REF!,#REF!,F$1,#REF!,$A19)</f>
        <v>#REF!</v>
      </c>
      <c r="G19" s="34" t="e">
        <f>SUMIFS(#REF!,#REF!,G$1,#REF!,$A19)</f>
        <v>#REF!</v>
      </c>
      <c r="H19" s="34" t="e">
        <f>SUMIFS(#REF!,#REF!,H$1,#REF!,$A19)</f>
        <v>#REF!</v>
      </c>
      <c r="I19" s="34" t="e">
        <f>SUMIFS(#REF!,#REF!,I$1,#REF!,$A19)</f>
        <v>#REF!</v>
      </c>
      <c r="J19" s="34" t="e">
        <f>SUMIFS(#REF!,#REF!,J$1,#REF!,$A19)</f>
        <v>#REF!</v>
      </c>
      <c r="K19" s="34" t="e">
        <f>SUMIFS(#REF!,#REF!,K$1,#REF!,$A19)</f>
        <v>#REF!</v>
      </c>
      <c r="L19" s="34" t="e">
        <f>SUMIFS(#REF!,#REF!,L$1,#REF!,$A19)</f>
        <v>#REF!</v>
      </c>
      <c r="M19" s="34" t="e">
        <f>SUMIFS(#REF!,#REF!,M$1,#REF!,$A19)</f>
        <v>#REF!</v>
      </c>
      <c r="N19" s="34" t="e">
        <f>SUMIFS(#REF!,#REF!,N$1,#REF!,$A19)</f>
        <v>#REF!</v>
      </c>
      <c r="O19" s="34" t="e">
        <f>SUMIFS(#REF!,#REF!,O$1,#REF!,$A19)</f>
        <v>#REF!</v>
      </c>
      <c r="P19" s="34" t="e">
        <f>SUMIFS(#REF!,#REF!,P$1,#REF!,$A19)</f>
        <v>#REF!</v>
      </c>
      <c r="Q19" s="34" t="e">
        <f>SUMIFS(#REF!,#REF!,Q$1,#REF!,$A19)</f>
        <v>#REF!</v>
      </c>
      <c r="R19" s="34" t="e">
        <f>SUMIFS(#REF!,#REF!,R$1,#REF!,$A19)</f>
        <v>#REF!</v>
      </c>
      <c r="S19" s="34" t="e">
        <f>SUMIFS(#REF!,#REF!,S$1,#REF!,$A19)</f>
        <v>#REF!</v>
      </c>
      <c r="T19" s="34" t="e">
        <f>SUMIFS(#REF!,#REF!,T$1,#REF!,$A19)</f>
        <v>#REF!</v>
      </c>
      <c r="U19" s="34" t="e">
        <f>SUMIFS(#REF!,#REF!,U$1,#REF!,$A19)</f>
        <v>#REF!</v>
      </c>
      <c r="V19" s="34" t="e">
        <f>SUMIFS(#REF!,#REF!,V$1,#REF!,$A19)</f>
        <v>#REF!</v>
      </c>
      <c r="W19" s="34" t="e">
        <f>SUMIFS(#REF!,#REF!,W$1,#REF!,$A19)</f>
        <v>#REF!</v>
      </c>
      <c r="X19" s="34" t="e">
        <f>SUMIFS(#REF!,#REF!,X$1,#REF!,$A19)</f>
        <v>#REF!</v>
      </c>
      <c r="Y19" s="34" t="e">
        <f>SUMIFS(#REF!,#REF!,Y$1,#REF!,$A19)</f>
        <v>#REF!</v>
      </c>
      <c r="Z19" s="34" t="e">
        <f>SUMIFS(#REF!,#REF!,Z$1,#REF!,$A19)</f>
        <v>#REF!</v>
      </c>
      <c r="AA19" s="34" t="e">
        <f>SUMIFS(#REF!,#REF!,AA$1,#REF!,$A19)</f>
        <v>#REF!</v>
      </c>
      <c r="AB19" s="34" t="e">
        <f>SUMIFS(#REF!,#REF!,AB$1,#REF!,$A19)</f>
        <v>#REF!</v>
      </c>
      <c r="AC19" s="34" t="e">
        <f>SUMIFS(#REF!,#REF!,AC$1,#REF!,$A19)</f>
        <v>#REF!</v>
      </c>
      <c r="AD19" s="34" t="e">
        <f>SUMIFS(#REF!,#REF!,AD$1,#REF!,$A19)</f>
        <v>#REF!</v>
      </c>
      <c r="AE19" s="34" t="e">
        <f>SUMIFS(#REF!,#REF!,AE$1,#REF!,$A19)</f>
        <v>#REF!</v>
      </c>
      <c r="AF19" s="34" t="e">
        <f>SUMIFS(#REF!,#REF!,AF$1,#REF!,$A19)</f>
        <v>#REF!</v>
      </c>
      <c r="AG19" s="34" t="e">
        <f>SUMIFS(#REF!,#REF!,AG$1,#REF!,$A19)</f>
        <v>#REF!</v>
      </c>
      <c r="AH19" s="34" t="e">
        <f>SUMIFS(#REF!,#REF!,AH$1,#REF!,$A19)</f>
        <v>#REF!</v>
      </c>
      <c r="AI19" s="34" t="e">
        <f>SUMIFS(#REF!,#REF!,AI$1,#REF!,$A19)</f>
        <v>#REF!</v>
      </c>
    </row>
    <row r="20" spans="1:35" ht="15" hidden="1" customHeight="1" x14ac:dyDescent="0.25">
      <c r="A20" s="11" t="s">
        <v>1716</v>
      </c>
      <c r="B20" s="10" t="s">
        <v>1717</v>
      </c>
      <c r="C20" s="12" t="s">
        <v>1779</v>
      </c>
      <c r="D20" t="s">
        <v>1819</v>
      </c>
      <c r="E20" s="36" t="e">
        <f t="shared" si="1"/>
        <v>#REF!</v>
      </c>
      <c r="F20" s="34" t="e">
        <f>SUMIFS(#REF!,#REF!,F$1,#REF!,$A20)</f>
        <v>#REF!</v>
      </c>
      <c r="G20" s="34" t="e">
        <f>SUMIFS(#REF!,#REF!,G$1,#REF!,$A20)</f>
        <v>#REF!</v>
      </c>
      <c r="H20" s="34" t="e">
        <f>SUMIFS(#REF!,#REF!,H$1,#REF!,$A20)</f>
        <v>#REF!</v>
      </c>
      <c r="I20" s="34" t="e">
        <f>SUMIFS(#REF!,#REF!,I$1,#REF!,$A20)</f>
        <v>#REF!</v>
      </c>
      <c r="J20" s="34" t="e">
        <f>SUMIFS(#REF!,#REF!,J$1,#REF!,$A20)</f>
        <v>#REF!</v>
      </c>
      <c r="K20" s="34" t="e">
        <f>SUMIFS(#REF!,#REF!,K$1,#REF!,$A20)</f>
        <v>#REF!</v>
      </c>
      <c r="L20" s="34" t="e">
        <f>SUMIFS(#REF!,#REF!,L$1,#REF!,$A20)</f>
        <v>#REF!</v>
      </c>
      <c r="M20" s="34" t="e">
        <f>SUMIFS(#REF!,#REF!,M$1,#REF!,$A20)</f>
        <v>#REF!</v>
      </c>
      <c r="N20" s="34" t="e">
        <f>SUMIFS(#REF!,#REF!,N$1,#REF!,$A20)</f>
        <v>#REF!</v>
      </c>
      <c r="O20" s="34" t="e">
        <f>SUMIFS(#REF!,#REF!,O$1,#REF!,$A20)</f>
        <v>#REF!</v>
      </c>
      <c r="P20" s="34" t="e">
        <f>SUMIFS(#REF!,#REF!,P$1,#REF!,$A20)</f>
        <v>#REF!</v>
      </c>
      <c r="Q20" s="34" t="e">
        <f>SUMIFS(#REF!,#REF!,Q$1,#REF!,$A20)</f>
        <v>#REF!</v>
      </c>
      <c r="R20" s="34" t="e">
        <f>SUMIFS(#REF!,#REF!,R$1,#REF!,$A20)</f>
        <v>#REF!</v>
      </c>
      <c r="S20" s="34" t="e">
        <f>SUMIFS(#REF!,#REF!,S$1,#REF!,$A20)</f>
        <v>#REF!</v>
      </c>
      <c r="T20" s="34" t="e">
        <f>SUMIFS(#REF!,#REF!,T$1,#REF!,$A20)</f>
        <v>#REF!</v>
      </c>
      <c r="U20" s="34" t="e">
        <f>SUMIFS(#REF!,#REF!,U$1,#REF!,$A20)</f>
        <v>#REF!</v>
      </c>
      <c r="V20" s="34" t="e">
        <f>SUMIFS(#REF!,#REF!,V$1,#REF!,$A20)</f>
        <v>#REF!</v>
      </c>
      <c r="W20" s="34" t="e">
        <f>SUMIFS(#REF!,#REF!,W$1,#REF!,$A20)</f>
        <v>#REF!</v>
      </c>
      <c r="X20" s="34" t="e">
        <f>SUMIFS(#REF!,#REF!,X$1,#REF!,$A20)</f>
        <v>#REF!</v>
      </c>
      <c r="Y20" s="34" t="e">
        <f>SUMIFS(#REF!,#REF!,Y$1,#REF!,$A20)</f>
        <v>#REF!</v>
      </c>
      <c r="Z20" s="34" t="e">
        <f>SUMIFS(#REF!,#REF!,Z$1,#REF!,$A20)</f>
        <v>#REF!</v>
      </c>
      <c r="AA20" s="34" t="e">
        <f>SUMIFS(#REF!,#REF!,AA$1,#REF!,$A20)</f>
        <v>#REF!</v>
      </c>
      <c r="AB20" s="34" t="e">
        <f>SUMIFS(#REF!,#REF!,AB$1,#REF!,$A20)</f>
        <v>#REF!</v>
      </c>
      <c r="AC20" s="34" t="e">
        <f>SUMIFS(#REF!,#REF!,AC$1,#REF!,$A20)</f>
        <v>#REF!</v>
      </c>
      <c r="AD20" s="34" t="e">
        <f>SUMIFS(#REF!,#REF!,AD$1,#REF!,$A20)</f>
        <v>#REF!</v>
      </c>
      <c r="AE20" s="34" t="e">
        <f>SUMIFS(#REF!,#REF!,AE$1,#REF!,$A20)</f>
        <v>#REF!</v>
      </c>
      <c r="AF20" s="34" t="e">
        <f>SUMIFS(#REF!,#REF!,AF$1,#REF!,$A20)</f>
        <v>#REF!</v>
      </c>
      <c r="AG20" s="34" t="e">
        <f>SUMIFS(#REF!,#REF!,AG$1,#REF!,$A20)</f>
        <v>#REF!</v>
      </c>
      <c r="AH20" s="34" t="e">
        <f>SUMIFS(#REF!,#REF!,AH$1,#REF!,$A20)</f>
        <v>#REF!</v>
      </c>
      <c r="AI20" s="34" t="e">
        <f>SUMIFS(#REF!,#REF!,AI$1,#REF!,$A20)</f>
        <v>#REF!</v>
      </c>
    </row>
    <row r="21" spans="1:35" ht="15" hidden="1" customHeight="1" x14ac:dyDescent="0.25">
      <c r="A21" s="11" t="s">
        <v>1718</v>
      </c>
      <c r="B21" s="10" t="s">
        <v>1719</v>
      </c>
      <c r="C21" s="12" t="s">
        <v>19</v>
      </c>
      <c r="D21" t="s">
        <v>1819</v>
      </c>
      <c r="E21" s="36" t="e">
        <f t="shared" si="1"/>
        <v>#REF!</v>
      </c>
      <c r="F21" s="34" t="e">
        <f>SUMIFS(#REF!,#REF!,F$1,#REF!,$A21)</f>
        <v>#REF!</v>
      </c>
      <c r="G21" s="34" t="e">
        <f>SUMIFS(#REF!,#REF!,G$1,#REF!,$A21)</f>
        <v>#REF!</v>
      </c>
      <c r="H21" s="34" t="e">
        <f>SUMIFS(#REF!,#REF!,H$1,#REF!,$A21)</f>
        <v>#REF!</v>
      </c>
      <c r="I21" s="34" t="e">
        <f>SUMIFS(#REF!,#REF!,I$1,#REF!,$A21)</f>
        <v>#REF!</v>
      </c>
      <c r="J21" s="34" t="e">
        <f>SUMIFS(#REF!,#REF!,J$1,#REF!,$A21)</f>
        <v>#REF!</v>
      </c>
      <c r="K21" s="34" t="e">
        <f>SUMIFS(#REF!,#REF!,K$1,#REF!,$A21)</f>
        <v>#REF!</v>
      </c>
      <c r="L21" s="34" t="e">
        <f>SUMIFS(#REF!,#REF!,L$1,#REF!,$A21)</f>
        <v>#REF!</v>
      </c>
      <c r="M21" s="34" t="e">
        <f>SUMIFS(#REF!,#REF!,M$1,#REF!,$A21)</f>
        <v>#REF!</v>
      </c>
      <c r="N21" s="34" t="e">
        <f>SUMIFS(#REF!,#REF!,N$1,#REF!,$A21)</f>
        <v>#REF!</v>
      </c>
      <c r="O21" s="34" t="e">
        <f>SUMIFS(#REF!,#REF!,O$1,#REF!,$A21)</f>
        <v>#REF!</v>
      </c>
      <c r="P21" s="34" t="e">
        <f>SUMIFS(#REF!,#REF!,P$1,#REF!,$A21)</f>
        <v>#REF!</v>
      </c>
      <c r="Q21" s="34" t="e">
        <f>SUMIFS(#REF!,#REF!,Q$1,#REF!,$A21)</f>
        <v>#REF!</v>
      </c>
      <c r="R21" s="34" t="e">
        <f>SUMIFS(#REF!,#REF!,R$1,#REF!,$A21)</f>
        <v>#REF!</v>
      </c>
      <c r="S21" s="34" t="e">
        <f>SUMIFS(#REF!,#REF!,S$1,#REF!,$A21)</f>
        <v>#REF!</v>
      </c>
      <c r="T21" s="34" t="e">
        <f>SUMIFS(#REF!,#REF!,T$1,#REF!,$A21)</f>
        <v>#REF!</v>
      </c>
      <c r="U21" s="34" t="e">
        <f>SUMIFS(#REF!,#REF!,U$1,#REF!,$A21)</f>
        <v>#REF!</v>
      </c>
      <c r="V21" s="34" t="e">
        <f>SUMIFS(#REF!,#REF!,V$1,#REF!,$A21)</f>
        <v>#REF!</v>
      </c>
      <c r="W21" s="34" t="e">
        <f>SUMIFS(#REF!,#REF!,W$1,#REF!,$A21)</f>
        <v>#REF!</v>
      </c>
      <c r="X21" s="34" t="e">
        <f>SUMIFS(#REF!,#REF!,X$1,#REF!,$A21)</f>
        <v>#REF!</v>
      </c>
      <c r="Y21" s="34" t="e">
        <f>SUMIFS(#REF!,#REF!,Y$1,#REF!,$A21)</f>
        <v>#REF!</v>
      </c>
      <c r="Z21" s="34" t="e">
        <f>SUMIFS(#REF!,#REF!,Z$1,#REF!,$A21)</f>
        <v>#REF!</v>
      </c>
      <c r="AA21" s="34" t="e">
        <f>SUMIFS(#REF!,#REF!,AA$1,#REF!,$A21)</f>
        <v>#REF!</v>
      </c>
      <c r="AB21" s="34" t="e">
        <f>SUMIFS(#REF!,#REF!,AB$1,#REF!,$A21)</f>
        <v>#REF!</v>
      </c>
      <c r="AC21" s="34" t="e">
        <f>SUMIFS(#REF!,#REF!,AC$1,#REF!,$A21)</f>
        <v>#REF!</v>
      </c>
      <c r="AD21" s="34" t="e">
        <f>SUMIFS(#REF!,#REF!,AD$1,#REF!,$A21)</f>
        <v>#REF!</v>
      </c>
      <c r="AE21" s="34" t="e">
        <f>SUMIFS(#REF!,#REF!,AE$1,#REF!,$A21)</f>
        <v>#REF!</v>
      </c>
      <c r="AF21" s="34" t="e">
        <f>SUMIFS(#REF!,#REF!,AF$1,#REF!,$A21)</f>
        <v>#REF!</v>
      </c>
      <c r="AG21" s="34" t="e">
        <f>SUMIFS(#REF!,#REF!,AG$1,#REF!,$A21)</f>
        <v>#REF!</v>
      </c>
      <c r="AH21" s="34" t="e">
        <f>SUMIFS(#REF!,#REF!,AH$1,#REF!,$A21)</f>
        <v>#REF!</v>
      </c>
      <c r="AI21" s="34" t="e">
        <f>SUMIFS(#REF!,#REF!,AI$1,#REF!,$A21)</f>
        <v>#REF!</v>
      </c>
    </row>
    <row r="22" spans="1:35" ht="15" hidden="1" customHeight="1" x14ac:dyDescent="0.25">
      <c r="A22" s="11" t="s">
        <v>1720</v>
      </c>
      <c r="B22" s="10" t="s">
        <v>1721</v>
      </c>
      <c r="C22" s="12" t="s">
        <v>1778</v>
      </c>
      <c r="D22" t="s">
        <v>1819</v>
      </c>
      <c r="E22" s="36" t="e">
        <f t="shared" si="1"/>
        <v>#REF!</v>
      </c>
      <c r="F22" s="34" t="e">
        <f>SUMIFS(#REF!,#REF!,F$1,#REF!,$A22)</f>
        <v>#REF!</v>
      </c>
      <c r="G22" s="34" t="e">
        <f>SUMIFS(#REF!,#REF!,G$1,#REF!,$A22)</f>
        <v>#REF!</v>
      </c>
      <c r="H22" s="34" t="e">
        <f>SUMIFS(#REF!,#REF!,H$1,#REF!,$A22)</f>
        <v>#REF!</v>
      </c>
      <c r="I22" s="34" t="e">
        <f>SUMIFS(#REF!,#REF!,I$1,#REF!,$A22)</f>
        <v>#REF!</v>
      </c>
      <c r="J22" s="34" t="e">
        <f>SUMIFS(#REF!,#REF!,J$1,#REF!,$A22)</f>
        <v>#REF!</v>
      </c>
      <c r="K22" s="34" t="e">
        <f>SUMIFS(#REF!,#REF!,K$1,#REF!,$A22)</f>
        <v>#REF!</v>
      </c>
      <c r="L22" s="34" t="e">
        <f>SUMIFS(#REF!,#REF!,L$1,#REF!,$A22)</f>
        <v>#REF!</v>
      </c>
      <c r="M22" s="34" t="e">
        <f>SUMIFS(#REF!,#REF!,M$1,#REF!,$A22)</f>
        <v>#REF!</v>
      </c>
      <c r="N22" s="34" t="e">
        <f>SUMIFS(#REF!,#REF!,N$1,#REF!,$A22)</f>
        <v>#REF!</v>
      </c>
      <c r="O22" s="34" t="e">
        <f>SUMIFS(#REF!,#REF!,O$1,#REF!,$A22)</f>
        <v>#REF!</v>
      </c>
      <c r="P22" s="34" t="e">
        <f>SUMIFS(#REF!,#REF!,P$1,#REF!,$A22)</f>
        <v>#REF!</v>
      </c>
      <c r="Q22" s="34" t="e">
        <f>SUMIFS(#REF!,#REF!,Q$1,#REF!,$A22)</f>
        <v>#REF!</v>
      </c>
      <c r="R22" s="34" t="e">
        <f>SUMIFS(#REF!,#REF!,R$1,#REF!,$A22)</f>
        <v>#REF!</v>
      </c>
      <c r="S22" s="34" t="e">
        <f>SUMIFS(#REF!,#REF!,S$1,#REF!,$A22)</f>
        <v>#REF!</v>
      </c>
      <c r="T22" s="34" t="e">
        <f>SUMIFS(#REF!,#REF!,T$1,#REF!,$A22)</f>
        <v>#REF!</v>
      </c>
      <c r="U22" s="34" t="e">
        <f>SUMIFS(#REF!,#REF!,U$1,#REF!,$A22)</f>
        <v>#REF!</v>
      </c>
      <c r="V22" s="34" t="e">
        <f>SUMIFS(#REF!,#REF!,V$1,#REF!,$A22)</f>
        <v>#REF!</v>
      </c>
      <c r="W22" s="34" t="e">
        <f>SUMIFS(#REF!,#REF!,W$1,#REF!,$A22)</f>
        <v>#REF!</v>
      </c>
      <c r="X22" s="34" t="e">
        <f>SUMIFS(#REF!,#REF!,X$1,#REF!,$A22)</f>
        <v>#REF!</v>
      </c>
      <c r="Y22" s="34" t="e">
        <f>SUMIFS(#REF!,#REF!,Y$1,#REF!,$A22)</f>
        <v>#REF!</v>
      </c>
      <c r="Z22" s="34" t="e">
        <f>SUMIFS(#REF!,#REF!,Z$1,#REF!,$A22)</f>
        <v>#REF!</v>
      </c>
      <c r="AA22" s="34" t="e">
        <f>SUMIFS(#REF!,#REF!,AA$1,#REF!,$A22)</f>
        <v>#REF!</v>
      </c>
      <c r="AB22" s="34" t="e">
        <f>SUMIFS(#REF!,#REF!,AB$1,#REF!,$A22)</f>
        <v>#REF!</v>
      </c>
      <c r="AC22" s="34" t="e">
        <f>SUMIFS(#REF!,#REF!,AC$1,#REF!,$A22)</f>
        <v>#REF!</v>
      </c>
      <c r="AD22" s="34" t="e">
        <f>SUMIFS(#REF!,#REF!,AD$1,#REF!,$A22)</f>
        <v>#REF!</v>
      </c>
      <c r="AE22" s="34" t="e">
        <f>SUMIFS(#REF!,#REF!,AE$1,#REF!,$A22)</f>
        <v>#REF!</v>
      </c>
      <c r="AF22" s="34" t="e">
        <f>SUMIFS(#REF!,#REF!,AF$1,#REF!,$A22)</f>
        <v>#REF!</v>
      </c>
      <c r="AG22" s="34" t="e">
        <f>SUMIFS(#REF!,#REF!,AG$1,#REF!,$A22)</f>
        <v>#REF!</v>
      </c>
      <c r="AH22" s="34" t="e">
        <f>SUMIFS(#REF!,#REF!,AH$1,#REF!,$A22)</f>
        <v>#REF!</v>
      </c>
      <c r="AI22" s="34" t="e">
        <f>SUMIFS(#REF!,#REF!,AI$1,#REF!,$A22)</f>
        <v>#REF!</v>
      </c>
    </row>
    <row r="23" spans="1:35" ht="15" hidden="1" customHeight="1" x14ac:dyDescent="0.25">
      <c r="A23" s="11" t="s">
        <v>1722</v>
      </c>
      <c r="B23" s="10" t="s">
        <v>1723</v>
      </c>
      <c r="C23" s="12" t="s">
        <v>1778</v>
      </c>
      <c r="D23" t="s">
        <v>1819</v>
      </c>
      <c r="E23" s="36" t="e">
        <f t="shared" si="1"/>
        <v>#REF!</v>
      </c>
      <c r="F23" s="34" t="e">
        <f>SUMIFS(#REF!,#REF!,F$1,#REF!,$A23)</f>
        <v>#REF!</v>
      </c>
      <c r="G23" s="34" t="e">
        <f>SUMIFS(#REF!,#REF!,G$1,#REF!,$A23)</f>
        <v>#REF!</v>
      </c>
      <c r="H23" s="34" t="e">
        <f>SUMIFS(#REF!,#REF!,H$1,#REF!,$A23)</f>
        <v>#REF!</v>
      </c>
      <c r="I23" s="34" t="e">
        <f>SUMIFS(#REF!,#REF!,I$1,#REF!,$A23)</f>
        <v>#REF!</v>
      </c>
      <c r="J23" s="34" t="e">
        <f>SUMIFS(#REF!,#REF!,J$1,#REF!,$A23)</f>
        <v>#REF!</v>
      </c>
      <c r="K23" s="34" t="e">
        <f>SUMIFS(#REF!,#REF!,K$1,#REF!,$A23)</f>
        <v>#REF!</v>
      </c>
      <c r="L23" s="34" t="e">
        <f>SUMIFS(#REF!,#REF!,L$1,#REF!,$A23)</f>
        <v>#REF!</v>
      </c>
      <c r="M23" s="34" t="e">
        <f>SUMIFS(#REF!,#REF!,M$1,#REF!,$A23)</f>
        <v>#REF!</v>
      </c>
      <c r="N23" s="34" t="e">
        <f>SUMIFS(#REF!,#REF!,N$1,#REF!,$A23)</f>
        <v>#REF!</v>
      </c>
      <c r="O23" s="34" t="e">
        <f>SUMIFS(#REF!,#REF!,O$1,#REF!,$A23)</f>
        <v>#REF!</v>
      </c>
      <c r="P23" s="34" t="e">
        <f>SUMIFS(#REF!,#REF!,P$1,#REF!,$A23)</f>
        <v>#REF!</v>
      </c>
      <c r="Q23" s="34" t="e">
        <f>SUMIFS(#REF!,#REF!,Q$1,#REF!,$A23)</f>
        <v>#REF!</v>
      </c>
      <c r="R23" s="34" t="e">
        <f>SUMIFS(#REF!,#REF!,R$1,#REF!,$A23)</f>
        <v>#REF!</v>
      </c>
      <c r="S23" s="34" t="e">
        <f>SUMIFS(#REF!,#REF!,S$1,#REF!,$A23)</f>
        <v>#REF!</v>
      </c>
      <c r="T23" s="34" t="e">
        <f>SUMIFS(#REF!,#REF!,T$1,#REF!,$A23)</f>
        <v>#REF!</v>
      </c>
      <c r="U23" s="34" t="e">
        <f>SUMIFS(#REF!,#REF!,U$1,#REF!,$A23)</f>
        <v>#REF!</v>
      </c>
      <c r="V23" s="34" t="e">
        <f>SUMIFS(#REF!,#REF!,V$1,#REF!,$A23)</f>
        <v>#REF!</v>
      </c>
      <c r="W23" s="34" t="e">
        <f>SUMIFS(#REF!,#REF!,W$1,#REF!,$A23)</f>
        <v>#REF!</v>
      </c>
      <c r="X23" s="34" t="e">
        <f>SUMIFS(#REF!,#REF!,X$1,#REF!,$A23)</f>
        <v>#REF!</v>
      </c>
      <c r="Y23" s="34" t="e">
        <f>SUMIFS(#REF!,#REF!,Y$1,#REF!,$A23)</f>
        <v>#REF!</v>
      </c>
      <c r="Z23" s="34" t="e">
        <f>SUMIFS(#REF!,#REF!,Z$1,#REF!,$A23)</f>
        <v>#REF!</v>
      </c>
      <c r="AA23" s="34" t="e">
        <f>SUMIFS(#REF!,#REF!,AA$1,#REF!,$A23)</f>
        <v>#REF!</v>
      </c>
      <c r="AB23" s="34" t="e">
        <f>SUMIFS(#REF!,#REF!,AB$1,#REF!,$A23)</f>
        <v>#REF!</v>
      </c>
      <c r="AC23" s="34" t="e">
        <f>SUMIFS(#REF!,#REF!,AC$1,#REF!,$A23)</f>
        <v>#REF!</v>
      </c>
      <c r="AD23" s="34" t="e">
        <f>SUMIFS(#REF!,#REF!,AD$1,#REF!,$A23)</f>
        <v>#REF!</v>
      </c>
      <c r="AE23" s="34" t="e">
        <f>SUMIFS(#REF!,#REF!,AE$1,#REF!,$A23)</f>
        <v>#REF!</v>
      </c>
      <c r="AF23" s="34" t="e">
        <f>SUMIFS(#REF!,#REF!,AF$1,#REF!,$A23)</f>
        <v>#REF!</v>
      </c>
      <c r="AG23" s="34" t="e">
        <f>SUMIFS(#REF!,#REF!,AG$1,#REF!,$A23)</f>
        <v>#REF!</v>
      </c>
      <c r="AH23" s="34" t="e">
        <f>SUMIFS(#REF!,#REF!,AH$1,#REF!,$A23)</f>
        <v>#REF!</v>
      </c>
      <c r="AI23" s="34" t="e">
        <f>SUMIFS(#REF!,#REF!,AI$1,#REF!,$A23)</f>
        <v>#REF!</v>
      </c>
    </row>
    <row r="24" spans="1:35" ht="15" hidden="1" customHeight="1" x14ac:dyDescent="0.25">
      <c r="A24" s="11" t="s">
        <v>1724</v>
      </c>
      <c r="B24" s="10" t="s">
        <v>1725</v>
      </c>
      <c r="C24" s="12" t="s">
        <v>1779</v>
      </c>
      <c r="D24" t="s">
        <v>1819</v>
      </c>
      <c r="E24" s="36" t="e">
        <f t="shared" si="1"/>
        <v>#REF!</v>
      </c>
      <c r="F24" s="34" t="e">
        <f>SUMIFS(#REF!,#REF!,F$1,#REF!,$A24)</f>
        <v>#REF!</v>
      </c>
      <c r="G24" s="34" t="e">
        <f>SUMIFS(#REF!,#REF!,G$1,#REF!,$A24)</f>
        <v>#REF!</v>
      </c>
      <c r="H24" s="34" t="e">
        <f>SUMIFS(#REF!,#REF!,H$1,#REF!,$A24)</f>
        <v>#REF!</v>
      </c>
      <c r="I24" s="34" t="e">
        <f>SUMIFS(#REF!,#REF!,I$1,#REF!,$A24)</f>
        <v>#REF!</v>
      </c>
      <c r="J24" s="34" t="e">
        <f>SUMIFS(#REF!,#REF!,J$1,#REF!,$A24)</f>
        <v>#REF!</v>
      </c>
      <c r="K24" s="34" t="e">
        <f>SUMIFS(#REF!,#REF!,K$1,#REF!,$A24)</f>
        <v>#REF!</v>
      </c>
      <c r="L24" s="34" t="e">
        <f>SUMIFS(#REF!,#REF!,L$1,#REF!,$A24)</f>
        <v>#REF!</v>
      </c>
      <c r="M24" s="34" t="e">
        <f>SUMIFS(#REF!,#REF!,M$1,#REF!,$A24)</f>
        <v>#REF!</v>
      </c>
      <c r="N24" s="34" t="e">
        <f>SUMIFS(#REF!,#REF!,N$1,#REF!,$A24)</f>
        <v>#REF!</v>
      </c>
      <c r="O24" s="34" t="e">
        <f>SUMIFS(#REF!,#REF!,O$1,#REF!,$A24)</f>
        <v>#REF!</v>
      </c>
      <c r="P24" s="34" t="e">
        <f>SUMIFS(#REF!,#REF!,P$1,#REF!,$A24)</f>
        <v>#REF!</v>
      </c>
      <c r="Q24" s="34" t="e">
        <f>SUMIFS(#REF!,#REF!,Q$1,#REF!,$A24)</f>
        <v>#REF!</v>
      </c>
      <c r="R24" s="34" t="e">
        <f>SUMIFS(#REF!,#REF!,R$1,#REF!,$A24)</f>
        <v>#REF!</v>
      </c>
      <c r="S24" s="34" t="e">
        <f>SUMIFS(#REF!,#REF!,S$1,#REF!,$A24)</f>
        <v>#REF!</v>
      </c>
      <c r="T24" s="34" t="e">
        <f>SUMIFS(#REF!,#REF!,T$1,#REF!,$A24)</f>
        <v>#REF!</v>
      </c>
      <c r="U24" s="34" t="e">
        <f>SUMIFS(#REF!,#REF!,U$1,#REF!,$A24)</f>
        <v>#REF!</v>
      </c>
      <c r="V24" s="34" t="e">
        <f>SUMIFS(#REF!,#REF!,V$1,#REF!,$A24)</f>
        <v>#REF!</v>
      </c>
      <c r="W24" s="34" t="e">
        <f>SUMIFS(#REF!,#REF!,W$1,#REF!,$A24)</f>
        <v>#REF!</v>
      </c>
      <c r="X24" s="34" t="e">
        <f>SUMIFS(#REF!,#REF!,X$1,#REF!,$A24)</f>
        <v>#REF!</v>
      </c>
      <c r="Y24" s="34" t="e">
        <f>SUMIFS(#REF!,#REF!,Y$1,#REF!,$A24)</f>
        <v>#REF!</v>
      </c>
      <c r="Z24" s="34" t="e">
        <f>SUMIFS(#REF!,#REF!,Z$1,#REF!,$A24)</f>
        <v>#REF!</v>
      </c>
      <c r="AA24" s="34" t="e">
        <f>SUMIFS(#REF!,#REF!,AA$1,#REF!,$A24)</f>
        <v>#REF!</v>
      </c>
      <c r="AB24" s="34" t="e">
        <f>SUMIFS(#REF!,#REF!,AB$1,#REF!,$A24)</f>
        <v>#REF!</v>
      </c>
      <c r="AC24" s="34" t="e">
        <f>SUMIFS(#REF!,#REF!,AC$1,#REF!,$A24)</f>
        <v>#REF!</v>
      </c>
      <c r="AD24" s="34" t="e">
        <f>SUMIFS(#REF!,#REF!,AD$1,#REF!,$A24)</f>
        <v>#REF!</v>
      </c>
      <c r="AE24" s="34" t="e">
        <f>SUMIFS(#REF!,#REF!,AE$1,#REF!,$A24)</f>
        <v>#REF!</v>
      </c>
      <c r="AF24" s="34" t="e">
        <f>SUMIFS(#REF!,#REF!,AF$1,#REF!,$A24)</f>
        <v>#REF!</v>
      </c>
      <c r="AG24" s="34" t="e">
        <f>SUMIFS(#REF!,#REF!,AG$1,#REF!,$A24)</f>
        <v>#REF!</v>
      </c>
      <c r="AH24" s="34" t="e">
        <f>SUMIFS(#REF!,#REF!,AH$1,#REF!,$A24)</f>
        <v>#REF!</v>
      </c>
      <c r="AI24" s="34" t="e">
        <f>SUMIFS(#REF!,#REF!,AI$1,#REF!,$A24)</f>
        <v>#REF!</v>
      </c>
    </row>
    <row r="25" spans="1:35" ht="15" hidden="1" customHeight="1" x14ac:dyDescent="0.25">
      <c r="A25" s="11" t="s">
        <v>1726</v>
      </c>
      <c r="B25" s="10" t="s">
        <v>1727</v>
      </c>
      <c r="C25" s="12" t="s">
        <v>1779</v>
      </c>
      <c r="D25" t="s">
        <v>1819</v>
      </c>
      <c r="E25" s="36" t="e">
        <f t="shared" si="1"/>
        <v>#REF!</v>
      </c>
      <c r="F25" s="34" t="e">
        <f>SUMIFS(#REF!,#REF!,F$1,#REF!,$A25)</f>
        <v>#REF!</v>
      </c>
      <c r="G25" s="34" t="e">
        <f>SUMIFS(#REF!,#REF!,G$1,#REF!,$A25)</f>
        <v>#REF!</v>
      </c>
      <c r="H25" s="34" t="e">
        <f>SUMIFS(#REF!,#REF!,H$1,#REF!,$A25)</f>
        <v>#REF!</v>
      </c>
      <c r="I25" s="34" t="e">
        <f>SUMIFS(#REF!,#REF!,I$1,#REF!,$A25)</f>
        <v>#REF!</v>
      </c>
      <c r="J25" s="34" t="e">
        <f>SUMIFS(#REF!,#REF!,J$1,#REF!,$A25)</f>
        <v>#REF!</v>
      </c>
      <c r="K25" s="34" t="e">
        <f>SUMIFS(#REF!,#REF!,K$1,#REF!,$A25)</f>
        <v>#REF!</v>
      </c>
      <c r="L25" s="34" t="e">
        <f>SUMIFS(#REF!,#REF!,L$1,#REF!,$A25)</f>
        <v>#REF!</v>
      </c>
      <c r="M25" s="34" t="e">
        <f>SUMIFS(#REF!,#REF!,M$1,#REF!,$A25)</f>
        <v>#REF!</v>
      </c>
      <c r="N25" s="34" t="e">
        <f>SUMIFS(#REF!,#REF!,N$1,#REF!,$A25)</f>
        <v>#REF!</v>
      </c>
      <c r="O25" s="34" t="e">
        <f>SUMIFS(#REF!,#REF!,O$1,#REF!,$A25)</f>
        <v>#REF!</v>
      </c>
      <c r="P25" s="34" t="e">
        <f>SUMIFS(#REF!,#REF!,P$1,#REF!,$A25)</f>
        <v>#REF!</v>
      </c>
      <c r="Q25" s="34" t="e">
        <f>SUMIFS(#REF!,#REF!,Q$1,#REF!,$A25)</f>
        <v>#REF!</v>
      </c>
      <c r="R25" s="34" t="e">
        <f>SUMIFS(#REF!,#REF!,R$1,#REF!,$A25)</f>
        <v>#REF!</v>
      </c>
      <c r="S25" s="34" t="e">
        <f>SUMIFS(#REF!,#REF!,S$1,#REF!,$A25)</f>
        <v>#REF!</v>
      </c>
      <c r="T25" s="34" t="e">
        <f>SUMIFS(#REF!,#REF!,T$1,#REF!,$A25)</f>
        <v>#REF!</v>
      </c>
      <c r="U25" s="34" t="e">
        <f>SUMIFS(#REF!,#REF!,U$1,#REF!,$A25)</f>
        <v>#REF!</v>
      </c>
      <c r="V25" s="34" t="e">
        <f>SUMIFS(#REF!,#REF!,V$1,#REF!,$A25)</f>
        <v>#REF!</v>
      </c>
      <c r="W25" s="34" t="e">
        <f>SUMIFS(#REF!,#REF!,W$1,#REF!,$A25)</f>
        <v>#REF!</v>
      </c>
      <c r="X25" s="34" t="e">
        <f>SUMIFS(#REF!,#REF!,X$1,#REF!,$A25)</f>
        <v>#REF!</v>
      </c>
      <c r="Y25" s="34" t="e">
        <f>SUMIFS(#REF!,#REF!,Y$1,#REF!,$A25)</f>
        <v>#REF!</v>
      </c>
      <c r="Z25" s="34" t="e">
        <f>SUMIFS(#REF!,#REF!,Z$1,#REF!,$A25)</f>
        <v>#REF!</v>
      </c>
      <c r="AA25" s="34" t="e">
        <f>SUMIFS(#REF!,#REF!,AA$1,#REF!,$A25)</f>
        <v>#REF!</v>
      </c>
      <c r="AB25" s="34" t="e">
        <f>SUMIFS(#REF!,#REF!,AB$1,#REF!,$A25)</f>
        <v>#REF!</v>
      </c>
      <c r="AC25" s="34" t="e">
        <f>SUMIFS(#REF!,#REF!,AC$1,#REF!,$A25)</f>
        <v>#REF!</v>
      </c>
      <c r="AD25" s="34" t="e">
        <f>SUMIFS(#REF!,#REF!,AD$1,#REF!,$A25)</f>
        <v>#REF!</v>
      </c>
      <c r="AE25" s="34" t="e">
        <f>SUMIFS(#REF!,#REF!,AE$1,#REF!,$A25)</f>
        <v>#REF!</v>
      </c>
      <c r="AF25" s="34" t="e">
        <f>SUMIFS(#REF!,#REF!,AF$1,#REF!,$A25)</f>
        <v>#REF!</v>
      </c>
      <c r="AG25" s="34" t="e">
        <f>SUMIFS(#REF!,#REF!,AG$1,#REF!,$A25)</f>
        <v>#REF!</v>
      </c>
      <c r="AH25" s="34" t="e">
        <f>SUMIFS(#REF!,#REF!,AH$1,#REF!,$A25)</f>
        <v>#REF!</v>
      </c>
      <c r="AI25" s="34" t="e">
        <f>SUMIFS(#REF!,#REF!,AI$1,#REF!,$A25)</f>
        <v>#REF!</v>
      </c>
    </row>
    <row r="26" spans="1:35" ht="15" hidden="1" customHeight="1" x14ac:dyDescent="0.25">
      <c r="A26" s="11" t="s">
        <v>1728</v>
      </c>
      <c r="B26" s="10" t="s">
        <v>1729</v>
      </c>
      <c r="C26" s="12" t="s">
        <v>19</v>
      </c>
      <c r="D26" t="s">
        <v>1819</v>
      </c>
      <c r="E26" s="36" t="e">
        <f t="shared" si="1"/>
        <v>#REF!</v>
      </c>
      <c r="F26" s="34" t="e">
        <f>SUMIFS(#REF!,#REF!,F$1,#REF!,$A26)</f>
        <v>#REF!</v>
      </c>
      <c r="G26" s="34" t="e">
        <f>SUMIFS(#REF!,#REF!,G$1,#REF!,$A26)</f>
        <v>#REF!</v>
      </c>
      <c r="H26" s="34" t="e">
        <f>SUMIFS(#REF!,#REF!,H$1,#REF!,$A26)</f>
        <v>#REF!</v>
      </c>
      <c r="I26" s="34" t="e">
        <f>SUMIFS(#REF!,#REF!,I$1,#REF!,$A26)</f>
        <v>#REF!</v>
      </c>
      <c r="J26" s="34" t="e">
        <f>SUMIFS(#REF!,#REF!,J$1,#REF!,$A26)</f>
        <v>#REF!</v>
      </c>
      <c r="K26" s="34" t="e">
        <f>SUMIFS(#REF!,#REF!,K$1,#REF!,$A26)</f>
        <v>#REF!</v>
      </c>
      <c r="L26" s="34" t="e">
        <f>SUMIFS(#REF!,#REF!,L$1,#REF!,$A26)</f>
        <v>#REF!</v>
      </c>
      <c r="M26" s="34" t="e">
        <f>SUMIFS(#REF!,#REF!,M$1,#REF!,$A26)</f>
        <v>#REF!</v>
      </c>
      <c r="N26" s="34" t="e">
        <f>SUMIFS(#REF!,#REF!,N$1,#REF!,$A26)</f>
        <v>#REF!</v>
      </c>
      <c r="O26" s="34" t="e">
        <f>SUMIFS(#REF!,#REF!,O$1,#REF!,$A26)</f>
        <v>#REF!</v>
      </c>
      <c r="P26" s="34" t="e">
        <f>SUMIFS(#REF!,#REF!,P$1,#REF!,$A26)</f>
        <v>#REF!</v>
      </c>
      <c r="Q26" s="34" t="e">
        <f>SUMIFS(#REF!,#REF!,Q$1,#REF!,$A26)</f>
        <v>#REF!</v>
      </c>
      <c r="R26" s="34" t="e">
        <f>SUMIFS(#REF!,#REF!,R$1,#REF!,$A26)</f>
        <v>#REF!</v>
      </c>
      <c r="S26" s="34" t="e">
        <f>SUMIFS(#REF!,#REF!,S$1,#REF!,$A26)</f>
        <v>#REF!</v>
      </c>
      <c r="T26" s="34" t="e">
        <f>SUMIFS(#REF!,#REF!,T$1,#REF!,$A26)</f>
        <v>#REF!</v>
      </c>
      <c r="U26" s="34" t="e">
        <f>SUMIFS(#REF!,#REF!,U$1,#REF!,$A26)</f>
        <v>#REF!</v>
      </c>
      <c r="V26" s="34" t="e">
        <f>SUMIFS(#REF!,#REF!,V$1,#REF!,$A26)</f>
        <v>#REF!</v>
      </c>
      <c r="W26" s="34" t="e">
        <f>SUMIFS(#REF!,#REF!,W$1,#REF!,$A26)</f>
        <v>#REF!</v>
      </c>
      <c r="X26" s="34" t="e">
        <f>SUMIFS(#REF!,#REF!,X$1,#REF!,$A26)</f>
        <v>#REF!</v>
      </c>
      <c r="Y26" s="34" t="e">
        <f>SUMIFS(#REF!,#REF!,Y$1,#REF!,$A26)</f>
        <v>#REF!</v>
      </c>
      <c r="Z26" s="34" t="e">
        <f>SUMIFS(#REF!,#REF!,Z$1,#REF!,$A26)</f>
        <v>#REF!</v>
      </c>
      <c r="AA26" s="34" t="e">
        <f>SUMIFS(#REF!,#REF!,AA$1,#REF!,$A26)</f>
        <v>#REF!</v>
      </c>
      <c r="AB26" s="34" t="e">
        <f>SUMIFS(#REF!,#REF!,AB$1,#REF!,$A26)</f>
        <v>#REF!</v>
      </c>
      <c r="AC26" s="34" t="e">
        <f>SUMIFS(#REF!,#REF!,AC$1,#REF!,$A26)</f>
        <v>#REF!</v>
      </c>
      <c r="AD26" s="34" t="e">
        <f>SUMIFS(#REF!,#REF!,AD$1,#REF!,$A26)</f>
        <v>#REF!</v>
      </c>
      <c r="AE26" s="34" t="e">
        <f>SUMIFS(#REF!,#REF!,AE$1,#REF!,$A26)</f>
        <v>#REF!</v>
      </c>
      <c r="AF26" s="34" t="e">
        <f>SUMIFS(#REF!,#REF!,AF$1,#REF!,$A26)</f>
        <v>#REF!</v>
      </c>
      <c r="AG26" s="34" t="e">
        <f>SUMIFS(#REF!,#REF!,AG$1,#REF!,$A26)</f>
        <v>#REF!</v>
      </c>
      <c r="AH26" s="34" t="e">
        <f>SUMIFS(#REF!,#REF!,AH$1,#REF!,$A26)</f>
        <v>#REF!</v>
      </c>
      <c r="AI26" s="34" t="e">
        <f>SUMIFS(#REF!,#REF!,AI$1,#REF!,$A26)</f>
        <v>#REF!</v>
      </c>
    </row>
    <row r="27" spans="1:35" ht="13.5" customHeight="1" x14ac:dyDescent="0.25">
      <c r="A27" s="11" t="s">
        <v>31</v>
      </c>
      <c r="B27" s="10" t="s">
        <v>32</v>
      </c>
      <c r="C27" s="12" t="s">
        <v>19</v>
      </c>
      <c r="D27" t="s">
        <v>1819</v>
      </c>
      <c r="E27" s="40" t="e">
        <f t="shared" si="1"/>
        <v>#REF!</v>
      </c>
      <c r="F27" s="34" t="e">
        <f>SUMIFS(#REF!,#REF!,F$1,#REF!,$A27)</f>
        <v>#REF!</v>
      </c>
      <c r="G27" s="34" t="e">
        <f>SUMIFS(#REF!,#REF!,G$1,#REF!,$A27)</f>
        <v>#REF!</v>
      </c>
      <c r="H27" s="34" t="e">
        <f>SUMIFS(#REF!,#REF!,H$1,#REF!,$A27)</f>
        <v>#REF!</v>
      </c>
      <c r="I27" s="34" t="e">
        <f>SUMIFS(#REF!,#REF!,I$1,#REF!,$A27)</f>
        <v>#REF!</v>
      </c>
      <c r="J27" s="34" t="e">
        <f>SUMIFS(#REF!,#REF!,J$1,#REF!,$A27)</f>
        <v>#REF!</v>
      </c>
      <c r="K27" s="34" t="e">
        <f>SUMIFS(#REF!,#REF!,K$1,#REF!,$A27)</f>
        <v>#REF!</v>
      </c>
      <c r="L27" s="34" t="e">
        <f>SUMIFS(#REF!,#REF!,L$1,#REF!,$A27)</f>
        <v>#REF!</v>
      </c>
      <c r="M27" s="34" t="e">
        <f>SUMIFS(#REF!,#REF!,M$1,#REF!,$A27)</f>
        <v>#REF!</v>
      </c>
      <c r="N27" s="34" t="e">
        <f>SUMIFS(#REF!,#REF!,N$1,#REF!,$A27)</f>
        <v>#REF!</v>
      </c>
      <c r="O27" s="34" t="e">
        <f>SUMIFS(#REF!,#REF!,O$1,#REF!,$A27)</f>
        <v>#REF!</v>
      </c>
      <c r="P27" s="34" t="e">
        <f>SUMIFS(#REF!,#REF!,P$1,#REF!,$A27)</f>
        <v>#REF!</v>
      </c>
      <c r="Q27" s="34" t="e">
        <f>SUMIFS(#REF!,#REF!,Q$1,#REF!,$A27)</f>
        <v>#REF!</v>
      </c>
      <c r="R27" s="34" t="e">
        <f>SUMIFS(#REF!,#REF!,R$1,#REF!,$A27)</f>
        <v>#REF!</v>
      </c>
      <c r="S27" s="34" t="e">
        <f>SUMIFS(#REF!,#REF!,S$1,#REF!,$A27)</f>
        <v>#REF!</v>
      </c>
      <c r="T27" s="34" t="e">
        <f>SUMIFS(#REF!,#REF!,T$1,#REF!,$A27)</f>
        <v>#REF!</v>
      </c>
      <c r="U27" s="34" t="e">
        <f>SUMIFS(#REF!,#REF!,U$1,#REF!,$A27)</f>
        <v>#REF!</v>
      </c>
      <c r="V27" s="34" t="e">
        <f>SUMIFS(#REF!,#REF!,V$1,#REF!,$A27)</f>
        <v>#REF!</v>
      </c>
      <c r="W27" s="34" t="e">
        <f>SUMIFS(#REF!,#REF!,W$1,#REF!,$A27)</f>
        <v>#REF!</v>
      </c>
      <c r="X27" s="34" t="e">
        <f>SUMIFS(#REF!,#REF!,X$1,#REF!,$A27)</f>
        <v>#REF!</v>
      </c>
      <c r="Y27" s="34" t="e">
        <f>SUMIFS(#REF!,#REF!,Y$1,#REF!,$A27)</f>
        <v>#REF!</v>
      </c>
      <c r="Z27" s="34" t="e">
        <f>SUMIFS(#REF!,#REF!,Z$1,#REF!,$A27)</f>
        <v>#REF!</v>
      </c>
      <c r="AA27" s="34" t="e">
        <f>SUMIFS(#REF!,#REF!,AA$1,#REF!,$A27)</f>
        <v>#REF!</v>
      </c>
      <c r="AB27" s="34" t="e">
        <f>SUMIFS(#REF!,#REF!,AB$1,#REF!,$A27)</f>
        <v>#REF!</v>
      </c>
      <c r="AC27" s="34" t="e">
        <f>SUMIFS(#REF!,#REF!,AC$1,#REF!,$A27)</f>
        <v>#REF!</v>
      </c>
      <c r="AD27" s="34" t="e">
        <f>SUMIFS(#REF!,#REF!,AD$1,#REF!,$A27)</f>
        <v>#REF!</v>
      </c>
      <c r="AE27" s="34" t="e">
        <f>SUMIFS(#REF!,#REF!,AE$1,#REF!,$A27)</f>
        <v>#REF!</v>
      </c>
      <c r="AF27" s="34" t="e">
        <f>SUMIFS(#REF!,#REF!,AF$1,#REF!,$A27)</f>
        <v>#REF!</v>
      </c>
      <c r="AG27" s="34" t="e">
        <f>SUMIFS(#REF!,#REF!,AG$1,#REF!,$A27)</f>
        <v>#REF!</v>
      </c>
      <c r="AH27" s="34" t="e">
        <f>SUMIFS(#REF!,#REF!,AH$1,#REF!,$A27)</f>
        <v>#REF!</v>
      </c>
      <c r="AI27" s="34" t="e">
        <f>SUMIFS(#REF!,#REF!,AI$1,#REF!,$A27)</f>
        <v>#REF!</v>
      </c>
    </row>
    <row r="28" spans="1:35" ht="15" hidden="1" customHeight="1" x14ac:dyDescent="0.25">
      <c r="A28" s="11" t="s">
        <v>1730</v>
      </c>
      <c r="B28" s="10" t="s">
        <v>1731</v>
      </c>
      <c r="C28" s="12" t="s">
        <v>19</v>
      </c>
      <c r="D28" t="s">
        <v>1819</v>
      </c>
      <c r="E28" s="36" t="e">
        <f t="shared" si="1"/>
        <v>#REF!</v>
      </c>
      <c r="F28" s="34" t="e">
        <f>SUMIFS(#REF!,#REF!,F$1,#REF!,$A28)</f>
        <v>#REF!</v>
      </c>
      <c r="G28" s="34" t="e">
        <f>SUMIFS(#REF!,#REF!,G$1,#REF!,$A28)</f>
        <v>#REF!</v>
      </c>
      <c r="H28" s="34" t="e">
        <f>SUMIFS(#REF!,#REF!,H$1,#REF!,$A28)</f>
        <v>#REF!</v>
      </c>
      <c r="I28" s="34" t="e">
        <f>SUMIFS(#REF!,#REF!,I$1,#REF!,$A28)</f>
        <v>#REF!</v>
      </c>
      <c r="J28" s="34" t="e">
        <f>SUMIFS(#REF!,#REF!,J$1,#REF!,$A28)</f>
        <v>#REF!</v>
      </c>
      <c r="K28" s="34" t="e">
        <f>SUMIFS(#REF!,#REF!,K$1,#REF!,$A28)</f>
        <v>#REF!</v>
      </c>
      <c r="L28" s="34" t="e">
        <f>SUMIFS(#REF!,#REF!,L$1,#REF!,$A28)</f>
        <v>#REF!</v>
      </c>
      <c r="M28" s="34" t="e">
        <f>SUMIFS(#REF!,#REF!,M$1,#REF!,$A28)</f>
        <v>#REF!</v>
      </c>
      <c r="N28" s="34" t="e">
        <f>SUMIFS(#REF!,#REF!,N$1,#REF!,$A28)</f>
        <v>#REF!</v>
      </c>
      <c r="O28" s="34" t="e">
        <f>SUMIFS(#REF!,#REF!,O$1,#REF!,$A28)</f>
        <v>#REF!</v>
      </c>
      <c r="P28" s="34" t="e">
        <f>SUMIFS(#REF!,#REF!,P$1,#REF!,$A28)</f>
        <v>#REF!</v>
      </c>
      <c r="Q28" s="34" t="e">
        <f>SUMIFS(#REF!,#REF!,Q$1,#REF!,$A28)</f>
        <v>#REF!</v>
      </c>
      <c r="R28" s="34" t="e">
        <f>SUMIFS(#REF!,#REF!,R$1,#REF!,$A28)</f>
        <v>#REF!</v>
      </c>
      <c r="S28" s="34" t="e">
        <f>SUMIFS(#REF!,#REF!,S$1,#REF!,$A28)</f>
        <v>#REF!</v>
      </c>
      <c r="T28" s="34" t="e">
        <f>SUMIFS(#REF!,#REF!,T$1,#REF!,$A28)</f>
        <v>#REF!</v>
      </c>
      <c r="U28" s="34" t="e">
        <f>SUMIFS(#REF!,#REF!,U$1,#REF!,$A28)</f>
        <v>#REF!</v>
      </c>
      <c r="V28" s="34" t="e">
        <f>SUMIFS(#REF!,#REF!,V$1,#REF!,$A28)</f>
        <v>#REF!</v>
      </c>
      <c r="W28" s="34" t="e">
        <f>SUMIFS(#REF!,#REF!,W$1,#REF!,$A28)</f>
        <v>#REF!</v>
      </c>
      <c r="X28" s="34" t="e">
        <f>SUMIFS(#REF!,#REF!,X$1,#REF!,$A28)</f>
        <v>#REF!</v>
      </c>
      <c r="Y28" s="34" t="e">
        <f>SUMIFS(#REF!,#REF!,Y$1,#REF!,$A28)</f>
        <v>#REF!</v>
      </c>
      <c r="Z28" s="34" t="e">
        <f>SUMIFS(#REF!,#REF!,Z$1,#REF!,$A28)</f>
        <v>#REF!</v>
      </c>
      <c r="AA28" s="34" t="e">
        <f>SUMIFS(#REF!,#REF!,AA$1,#REF!,$A28)</f>
        <v>#REF!</v>
      </c>
      <c r="AB28" s="34" t="e">
        <f>SUMIFS(#REF!,#REF!,AB$1,#REF!,$A28)</f>
        <v>#REF!</v>
      </c>
      <c r="AC28" s="34" t="e">
        <f>SUMIFS(#REF!,#REF!,AC$1,#REF!,$A28)</f>
        <v>#REF!</v>
      </c>
      <c r="AD28" s="34" t="e">
        <f>SUMIFS(#REF!,#REF!,AD$1,#REF!,$A28)</f>
        <v>#REF!</v>
      </c>
      <c r="AE28" s="34" t="e">
        <f>SUMIFS(#REF!,#REF!,AE$1,#REF!,$A28)</f>
        <v>#REF!</v>
      </c>
      <c r="AF28" s="34" t="e">
        <f>SUMIFS(#REF!,#REF!,AF$1,#REF!,$A28)</f>
        <v>#REF!</v>
      </c>
      <c r="AG28" s="34" t="e">
        <f>SUMIFS(#REF!,#REF!,AG$1,#REF!,$A28)</f>
        <v>#REF!</v>
      </c>
      <c r="AH28" s="34" t="e">
        <f>SUMIFS(#REF!,#REF!,AH$1,#REF!,$A28)</f>
        <v>#REF!</v>
      </c>
      <c r="AI28" s="34" t="e">
        <f>SUMIFS(#REF!,#REF!,AI$1,#REF!,$A28)</f>
        <v>#REF!</v>
      </c>
    </row>
    <row r="29" spans="1:35" ht="15" hidden="1" customHeight="1" x14ac:dyDescent="0.25">
      <c r="A29" s="11" t="s">
        <v>1732</v>
      </c>
      <c r="B29" s="10" t="s">
        <v>1733</v>
      </c>
      <c r="C29" s="12" t="s">
        <v>1778</v>
      </c>
      <c r="D29" t="s">
        <v>1819</v>
      </c>
      <c r="E29" s="36" t="e">
        <f t="shared" si="1"/>
        <v>#REF!</v>
      </c>
      <c r="F29" s="34" t="e">
        <f>SUMIFS(#REF!,#REF!,F$1,#REF!,$A29)</f>
        <v>#REF!</v>
      </c>
      <c r="G29" s="34" t="e">
        <f>SUMIFS(#REF!,#REF!,G$1,#REF!,$A29)</f>
        <v>#REF!</v>
      </c>
      <c r="H29" s="34" t="e">
        <f>SUMIFS(#REF!,#REF!,H$1,#REF!,$A29)</f>
        <v>#REF!</v>
      </c>
      <c r="I29" s="34" t="e">
        <f>SUMIFS(#REF!,#REF!,I$1,#REF!,$A29)</f>
        <v>#REF!</v>
      </c>
      <c r="J29" s="34" t="e">
        <f>SUMIFS(#REF!,#REF!,J$1,#REF!,$A29)</f>
        <v>#REF!</v>
      </c>
      <c r="K29" s="34" t="e">
        <f>SUMIFS(#REF!,#REF!,K$1,#REF!,$A29)</f>
        <v>#REF!</v>
      </c>
      <c r="L29" s="34" t="e">
        <f>SUMIFS(#REF!,#REF!,L$1,#REF!,$A29)</f>
        <v>#REF!</v>
      </c>
      <c r="M29" s="34" t="e">
        <f>SUMIFS(#REF!,#REF!,M$1,#REF!,$A29)</f>
        <v>#REF!</v>
      </c>
      <c r="N29" s="34" t="e">
        <f>SUMIFS(#REF!,#REF!,N$1,#REF!,$A29)</f>
        <v>#REF!</v>
      </c>
      <c r="O29" s="34" t="e">
        <f>SUMIFS(#REF!,#REF!,O$1,#REF!,$A29)</f>
        <v>#REF!</v>
      </c>
      <c r="P29" s="34" t="e">
        <f>SUMIFS(#REF!,#REF!,P$1,#REF!,$A29)</f>
        <v>#REF!</v>
      </c>
      <c r="Q29" s="34" t="e">
        <f>SUMIFS(#REF!,#REF!,Q$1,#REF!,$A29)</f>
        <v>#REF!</v>
      </c>
      <c r="R29" s="34" t="e">
        <f>SUMIFS(#REF!,#REF!,R$1,#REF!,$A29)</f>
        <v>#REF!</v>
      </c>
      <c r="S29" s="34" t="e">
        <f>SUMIFS(#REF!,#REF!,S$1,#REF!,$A29)</f>
        <v>#REF!</v>
      </c>
      <c r="T29" s="34" t="e">
        <f>SUMIFS(#REF!,#REF!,T$1,#REF!,$A29)</f>
        <v>#REF!</v>
      </c>
      <c r="U29" s="34" t="e">
        <f>SUMIFS(#REF!,#REF!,U$1,#REF!,$A29)</f>
        <v>#REF!</v>
      </c>
      <c r="V29" s="34" t="e">
        <f>SUMIFS(#REF!,#REF!,V$1,#REF!,$A29)</f>
        <v>#REF!</v>
      </c>
      <c r="W29" s="34" t="e">
        <f>SUMIFS(#REF!,#REF!,W$1,#REF!,$A29)</f>
        <v>#REF!</v>
      </c>
      <c r="X29" s="34" t="e">
        <f>SUMIFS(#REF!,#REF!,X$1,#REF!,$A29)</f>
        <v>#REF!</v>
      </c>
      <c r="Y29" s="34" t="e">
        <f>SUMIFS(#REF!,#REF!,Y$1,#REF!,$A29)</f>
        <v>#REF!</v>
      </c>
      <c r="Z29" s="34" t="e">
        <f>SUMIFS(#REF!,#REF!,Z$1,#REF!,$A29)</f>
        <v>#REF!</v>
      </c>
      <c r="AA29" s="34" t="e">
        <f>SUMIFS(#REF!,#REF!,AA$1,#REF!,$A29)</f>
        <v>#REF!</v>
      </c>
      <c r="AB29" s="34" t="e">
        <f>SUMIFS(#REF!,#REF!,AB$1,#REF!,$A29)</f>
        <v>#REF!</v>
      </c>
      <c r="AC29" s="34" t="e">
        <f>SUMIFS(#REF!,#REF!,AC$1,#REF!,$A29)</f>
        <v>#REF!</v>
      </c>
      <c r="AD29" s="34" t="e">
        <f>SUMIFS(#REF!,#REF!,AD$1,#REF!,$A29)</f>
        <v>#REF!</v>
      </c>
      <c r="AE29" s="34" t="e">
        <f>SUMIFS(#REF!,#REF!,AE$1,#REF!,$A29)</f>
        <v>#REF!</v>
      </c>
      <c r="AF29" s="34" t="e">
        <f>SUMIFS(#REF!,#REF!,AF$1,#REF!,$A29)</f>
        <v>#REF!</v>
      </c>
      <c r="AG29" s="34" t="e">
        <f>SUMIFS(#REF!,#REF!,AG$1,#REF!,$A29)</f>
        <v>#REF!</v>
      </c>
      <c r="AH29" s="34" t="e">
        <f>SUMIFS(#REF!,#REF!,AH$1,#REF!,$A29)</f>
        <v>#REF!</v>
      </c>
      <c r="AI29" s="34" t="e">
        <f>SUMIFS(#REF!,#REF!,AI$1,#REF!,$A29)</f>
        <v>#REF!</v>
      </c>
    </row>
    <row r="30" spans="1:35" ht="15" hidden="1" customHeight="1" x14ac:dyDescent="0.25">
      <c r="A30" s="11" t="s">
        <v>1734</v>
      </c>
      <c r="B30" s="10" t="s">
        <v>1735</v>
      </c>
      <c r="C30" s="12" t="s">
        <v>1780</v>
      </c>
      <c r="D30" t="s">
        <v>1819</v>
      </c>
      <c r="E30" s="36" t="e">
        <f t="shared" si="1"/>
        <v>#REF!</v>
      </c>
      <c r="F30" s="34" t="e">
        <f>SUMIFS(#REF!,#REF!,F$1,#REF!,$A30)</f>
        <v>#REF!</v>
      </c>
      <c r="G30" s="34" t="e">
        <f>SUMIFS(#REF!,#REF!,G$1,#REF!,$A30)</f>
        <v>#REF!</v>
      </c>
      <c r="H30" s="34" t="e">
        <f>SUMIFS(#REF!,#REF!,H$1,#REF!,$A30)</f>
        <v>#REF!</v>
      </c>
      <c r="I30" s="34" t="e">
        <f>SUMIFS(#REF!,#REF!,I$1,#REF!,$A30)</f>
        <v>#REF!</v>
      </c>
      <c r="J30" s="34" t="e">
        <f>SUMIFS(#REF!,#REF!,J$1,#REF!,$A30)</f>
        <v>#REF!</v>
      </c>
      <c r="K30" s="34" t="e">
        <f>SUMIFS(#REF!,#REF!,K$1,#REF!,$A30)</f>
        <v>#REF!</v>
      </c>
      <c r="L30" s="34" t="e">
        <f>SUMIFS(#REF!,#REF!,L$1,#REF!,$A30)</f>
        <v>#REF!</v>
      </c>
      <c r="M30" s="34" t="e">
        <f>SUMIFS(#REF!,#REF!,M$1,#REF!,$A30)</f>
        <v>#REF!</v>
      </c>
      <c r="N30" s="34" t="e">
        <f>SUMIFS(#REF!,#REF!,N$1,#REF!,$A30)</f>
        <v>#REF!</v>
      </c>
      <c r="O30" s="34" t="e">
        <f>SUMIFS(#REF!,#REF!,O$1,#REF!,$A30)</f>
        <v>#REF!</v>
      </c>
      <c r="P30" s="34" t="e">
        <f>SUMIFS(#REF!,#REF!,P$1,#REF!,$A30)</f>
        <v>#REF!</v>
      </c>
      <c r="Q30" s="34" t="e">
        <f>SUMIFS(#REF!,#REF!,Q$1,#REF!,$A30)</f>
        <v>#REF!</v>
      </c>
      <c r="R30" s="34" t="e">
        <f>SUMIFS(#REF!,#REF!,R$1,#REF!,$A30)</f>
        <v>#REF!</v>
      </c>
      <c r="S30" s="34" t="e">
        <f>SUMIFS(#REF!,#REF!,S$1,#REF!,$A30)</f>
        <v>#REF!</v>
      </c>
      <c r="T30" s="34" t="e">
        <f>SUMIFS(#REF!,#REF!,T$1,#REF!,$A30)</f>
        <v>#REF!</v>
      </c>
      <c r="U30" s="34" t="e">
        <f>SUMIFS(#REF!,#REF!,U$1,#REF!,$A30)</f>
        <v>#REF!</v>
      </c>
      <c r="V30" s="34" t="e">
        <f>SUMIFS(#REF!,#REF!,V$1,#REF!,$A30)</f>
        <v>#REF!</v>
      </c>
      <c r="W30" s="34" t="e">
        <f>SUMIFS(#REF!,#REF!,W$1,#REF!,$A30)</f>
        <v>#REF!</v>
      </c>
      <c r="X30" s="34" t="e">
        <f>SUMIFS(#REF!,#REF!,X$1,#REF!,$A30)</f>
        <v>#REF!</v>
      </c>
      <c r="Y30" s="34" t="e">
        <f>SUMIFS(#REF!,#REF!,Y$1,#REF!,$A30)</f>
        <v>#REF!</v>
      </c>
      <c r="Z30" s="34" t="e">
        <f>SUMIFS(#REF!,#REF!,Z$1,#REF!,$A30)</f>
        <v>#REF!</v>
      </c>
      <c r="AA30" s="34" t="e">
        <f>SUMIFS(#REF!,#REF!,AA$1,#REF!,$A30)</f>
        <v>#REF!</v>
      </c>
      <c r="AB30" s="34" t="e">
        <f>SUMIFS(#REF!,#REF!,AB$1,#REF!,$A30)</f>
        <v>#REF!</v>
      </c>
      <c r="AC30" s="34" t="e">
        <f>SUMIFS(#REF!,#REF!,AC$1,#REF!,$A30)</f>
        <v>#REF!</v>
      </c>
      <c r="AD30" s="34" t="e">
        <f>SUMIFS(#REF!,#REF!,AD$1,#REF!,$A30)</f>
        <v>#REF!</v>
      </c>
      <c r="AE30" s="34" t="e">
        <f>SUMIFS(#REF!,#REF!,AE$1,#REF!,$A30)</f>
        <v>#REF!</v>
      </c>
      <c r="AF30" s="34" t="e">
        <f>SUMIFS(#REF!,#REF!,AF$1,#REF!,$A30)</f>
        <v>#REF!</v>
      </c>
      <c r="AG30" s="34" t="e">
        <f>SUMIFS(#REF!,#REF!,AG$1,#REF!,$A30)</f>
        <v>#REF!</v>
      </c>
      <c r="AH30" s="34" t="e">
        <f>SUMIFS(#REF!,#REF!,AH$1,#REF!,$A30)</f>
        <v>#REF!</v>
      </c>
      <c r="AI30" s="34" t="e">
        <f>SUMIFS(#REF!,#REF!,AI$1,#REF!,$A30)</f>
        <v>#REF!</v>
      </c>
    </row>
    <row r="31" spans="1:35" ht="15" hidden="1" customHeight="1" x14ac:dyDescent="0.25">
      <c r="A31" s="11" t="s">
        <v>1736</v>
      </c>
      <c r="B31" s="10" t="s">
        <v>1737</v>
      </c>
      <c r="C31" s="12" t="s">
        <v>19</v>
      </c>
      <c r="D31" t="s">
        <v>1819</v>
      </c>
      <c r="E31" s="36" t="e">
        <f t="shared" si="1"/>
        <v>#REF!</v>
      </c>
      <c r="F31" s="34" t="e">
        <f>SUMIFS(#REF!,#REF!,F$1,#REF!,$A31)</f>
        <v>#REF!</v>
      </c>
      <c r="G31" s="34" t="e">
        <f>SUMIFS(#REF!,#REF!,G$1,#REF!,$A31)</f>
        <v>#REF!</v>
      </c>
      <c r="H31" s="34" t="e">
        <f>SUMIFS(#REF!,#REF!,H$1,#REF!,$A31)</f>
        <v>#REF!</v>
      </c>
      <c r="I31" s="34" t="e">
        <f>SUMIFS(#REF!,#REF!,I$1,#REF!,$A31)</f>
        <v>#REF!</v>
      </c>
      <c r="J31" s="34" t="e">
        <f>SUMIFS(#REF!,#REF!,J$1,#REF!,$A31)</f>
        <v>#REF!</v>
      </c>
      <c r="K31" s="34" t="e">
        <f>SUMIFS(#REF!,#REF!,K$1,#REF!,$A31)</f>
        <v>#REF!</v>
      </c>
      <c r="L31" s="34" t="e">
        <f>SUMIFS(#REF!,#REF!,L$1,#REF!,$A31)</f>
        <v>#REF!</v>
      </c>
      <c r="M31" s="34" t="e">
        <f>SUMIFS(#REF!,#REF!,M$1,#REF!,$A31)</f>
        <v>#REF!</v>
      </c>
      <c r="N31" s="34" t="e">
        <f>SUMIFS(#REF!,#REF!,N$1,#REF!,$A31)</f>
        <v>#REF!</v>
      </c>
      <c r="O31" s="34" t="e">
        <f>SUMIFS(#REF!,#REF!,O$1,#REF!,$A31)</f>
        <v>#REF!</v>
      </c>
      <c r="P31" s="34" t="e">
        <f>SUMIFS(#REF!,#REF!,P$1,#REF!,$A31)</f>
        <v>#REF!</v>
      </c>
      <c r="Q31" s="34" t="e">
        <f>SUMIFS(#REF!,#REF!,Q$1,#REF!,$A31)</f>
        <v>#REF!</v>
      </c>
      <c r="R31" s="34" t="e">
        <f>SUMIFS(#REF!,#REF!,R$1,#REF!,$A31)</f>
        <v>#REF!</v>
      </c>
      <c r="S31" s="34" t="e">
        <f>SUMIFS(#REF!,#REF!,S$1,#REF!,$A31)</f>
        <v>#REF!</v>
      </c>
      <c r="T31" s="34" t="e">
        <f>SUMIFS(#REF!,#REF!,T$1,#REF!,$A31)</f>
        <v>#REF!</v>
      </c>
      <c r="U31" s="34" t="e">
        <f>SUMIFS(#REF!,#REF!,U$1,#REF!,$A31)</f>
        <v>#REF!</v>
      </c>
      <c r="V31" s="34" t="e">
        <f>SUMIFS(#REF!,#REF!,V$1,#REF!,$A31)</f>
        <v>#REF!</v>
      </c>
      <c r="W31" s="34" t="e">
        <f>SUMIFS(#REF!,#REF!,W$1,#REF!,$A31)</f>
        <v>#REF!</v>
      </c>
      <c r="X31" s="34" t="e">
        <f>SUMIFS(#REF!,#REF!,X$1,#REF!,$A31)</f>
        <v>#REF!</v>
      </c>
      <c r="Y31" s="34" t="e">
        <f>SUMIFS(#REF!,#REF!,Y$1,#REF!,$A31)</f>
        <v>#REF!</v>
      </c>
      <c r="Z31" s="34" t="e">
        <f>SUMIFS(#REF!,#REF!,Z$1,#REF!,$A31)</f>
        <v>#REF!</v>
      </c>
      <c r="AA31" s="34" t="e">
        <f>SUMIFS(#REF!,#REF!,AA$1,#REF!,$A31)</f>
        <v>#REF!</v>
      </c>
      <c r="AB31" s="34" t="e">
        <f>SUMIFS(#REF!,#REF!,AB$1,#REF!,$A31)</f>
        <v>#REF!</v>
      </c>
      <c r="AC31" s="34" t="e">
        <f>SUMIFS(#REF!,#REF!,AC$1,#REF!,$A31)</f>
        <v>#REF!</v>
      </c>
      <c r="AD31" s="34" t="e">
        <f>SUMIFS(#REF!,#REF!,AD$1,#REF!,$A31)</f>
        <v>#REF!</v>
      </c>
      <c r="AE31" s="34" t="e">
        <f>SUMIFS(#REF!,#REF!,AE$1,#REF!,$A31)</f>
        <v>#REF!</v>
      </c>
      <c r="AF31" s="34" t="e">
        <f>SUMIFS(#REF!,#REF!,AF$1,#REF!,$A31)</f>
        <v>#REF!</v>
      </c>
      <c r="AG31" s="34" t="e">
        <f>SUMIFS(#REF!,#REF!,AG$1,#REF!,$A31)</f>
        <v>#REF!</v>
      </c>
      <c r="AH31" s="34" t="e">
        <f>SUMIFS(#REF!,#REF!,AH$1,#REF!,$A31)</f>
        <v>#REF!</v>
      </c>
      <c r="AI31" s="34" t="e">
        <f>SUMIFS(#REF!,#REF!,AI$1,#REF!,$A31)</f>
        <v>#REF!</v>
      </c>
    </row>
    <row r="32" spans="1:35" ht="15" hidden="1" customHeight="1" x14ac:dyDescent="0.25">
      <c r="A32" s="11" t="s">
        <v>555</v>
      </c>
      <c r="B32" s="10" t="s">
        <v>556</v>
      </c>
      <c r="C32" s="12" t="s">
        <v>19</v>
      </c>
      <c r="D32" t="s">
        <v>1819</v>
      </c>
      <c r="E32" s="36" t="e">
        <f t="shared" si="1"/>
        <v>#REF!</v>
      </c>
      <c r="F32" s="34" t="e">
        <f>SUMIFS(#REF!,#REF!,F$1,#REF!,$A32)</f>
        <v>#REF!</v>
      </c>
      <c r="G32" s="34" t="e">
        <f>SUMIFS(#REF!,#REF!,G$1,#REF!,$A32)</f>
        <v>#REF!</v>
      </c>
      <c r="H32" s="34" t="e">
        <f>SUMIFS(#REF!,#REF!,H$1,#REF!,$A32)</f>
        <v>#REF!</v>
      </c>
      <c r="I32" s="34" t="e">
        <f>SUMIFS(#REF!,#REF!,I$1,#REF!,$A32)</f>
        <v>#REF!</v>
      </c>
      <c r="J32" s="34" t="e">
        <f>SUMIFS(#REF!,#REF!,J$1,#REF!,$A32)</f>
        <v>#REF!</v>
      </c>
      <c r="K32" s="34" t="e">
        <f>SUMIFS(#REF!,#REF!,K$1,#REF!,$A32)</f>
        <v>#REF!</v>
      </c>
      <c r="L32" s="34" t="e">
        <f>SUMIFS(#REF!,#REF!,L$1,#REF!,$A32)</f>
        <v>#REF!</v>
      </c>
      <c r="M32" s="34" t="e">
        <f>SUMIFS(#REF!,#REF!,M$1,#REF!,$A32)</f>
        <v>#REF!</v>
      </c>
      <c r="N32" s="34" t="e">
        <f>SUMIFS(#REF!,#REF!,N$1,#REF!,$A32)</f>
        <v>#REF!</v>
      </c>
      <c r="O32" s="34" t="e">
        <f>SUMIFS(#REF!,#REF!,O$1,#REF!,$A32)</f>
        <v>#REF!</v>
      </c>
      <c r="P32" s="34" t="e">
        <f>SUMIFS(#REF!,#REF!,P$1,#REF!,$A32)</f>
        <v>#REF!</v>
      </c>
      <c r="Q32" s="34" t="e">
        <f>SUMIFS(#REF!,#REF!,Q$1,#REF!,$A32)</f>
        <v>#REF!</v>
      </c>
      <c r="R32" s="34" t="e">
        <f>SUMIFS(#REF!,#REF!,R$1,#REF!,$A32)</f>
        <v>#REF!</v>
      </c>
      <c r="S32" s="34" t="e">
        <f>SUMIFS(#REF!,#REF!,S$1,#REF!,$A32)</f>
        <v>#REF!</v>
      </c>
      <c r="T32" s="34" t="e">
        <f>SUMIFS(#REF!,#REF!,T$1,#REF!,$A32)</f>
        <v>#REF!</v>
      </c>
      <c r="U32" s="34" t="e">
        <f>SUMIFS(#REF!,#REF!,U$1,#REF!,$A32)</f>
        <v>#REF!</v>
      </c>
      <c r="V32" s="34" t="e">
        <f>SUMIFS(#REF!,#REF!,V$1,#REF!,$A32)</f>
        <v>#REF!</v>
      </c>
      <c r="W32" s="34" t="e">
        <f>SUMIFS(#REF!,#REF!,W$1,#REF!,$A32)</f>
        <v>#REF!</v>
      </c>
      <c r="X32" s="34" t="e">
        <f>SUMIFS(#REF!,#REF!,X$1,#REF!,$A32)</f>
        <v>#REF!</v>
      </c>
      <c r="Y32" s="34" t="e">
        <f>SUMIFS(#REF!,#REF!,Y$1,#REF!,$A32)</f>
        <v>#REF!</v>
      </c>
      <c r="Z32" s="34" t="e">
        <f>SUMIFS(#REF!,#REF!,Z$1,#REF!,$A32)</f>
        <v>#REF!</v>
      </c>
      <c r="AA32" s="34" t="e">
        <f>SUMIFS(#REF!,#REF!,AA$1,#REF!,$A32)</f>
        <v>#REF!</v>
      </c>
      <c r="AB32" s="34" t="e">
        <f>SUMIFS(#REF!,#REF!,AB$1,#REF!,$A32)</f>
        <v>#REF!</v>
      </c>
      <c r="AC32" s="34" t="e">
        <f>SUMIFS(#REF!,#REF!,AC$1,#REF!,$A32)</f>
        <v>#REF!</v>
      </c>
      <c r="AD32" s="34" t="e">
        <f>SUMIFS(#REF!,#REF!,AD$1,#REF!,$A32)</f>
        <v>#REF!</v>
      </c>
      <c r="AE32" s="34" t="e">
        <f>SUMIFS(#REF!,#REF!,AE$1,#REF!,$A32)</f>
        <v>#REF!</v>
      </c>
      <c r="AF32" s="34" t="e">
        <f>SUMIFS(#REF!,#REF!,AF$1,#REF!,$A32)</f>
        <v>#REF!</v>
      </c>
      <c r="AG32" s="34" t="e">
        <f>SUMIFS(#REF!,#REF!,AG$1,#REF!,$A32)</f>
        <v>#REF!</v>
      </c>
      <c r="AH32" s="34" t="e">
        <f>SUMIFS(#REF!,#REF!,AH$1,#REF!,$A32)</f>
        <v>#REF!</v>
      </c>
      <c r="AI32" s="34" t="e">
        <f>SUMIFS(#REF!,#REF!,AI$1,#REF!,$A32)</f>
        <v>#REF!</v>
      </c>
    </row>
    <row r="33" spans="1:35" ht="15" hidden="1" customHeight="1" x14ac:dyDescent="0.25">
      <c r="A33" s="11" t="s">
        <v>1738</v>
      </c>
      <c r="B33" s="10" t="s">
        <v>1739</v>
      </c>
      <c r="C33" s="12" t="s">
        <v>1778</v>
      </c>
      <c r="D33" t="s">
        <v>1819</v>
      </c>
      <c r="E33" s="36" t="e">
        <f t="shared" si="1"/>
        <v>#REF!</v>
      </c>
      <c r="F33" s="34" t="e">
        <f>SUMIFS(#REF!,#REF!,F$1,#REF!,$A33)</f>
        <v>#REF!</v>
      </c>
      <c r="G33" s="34" t="e">
        <f>SUMIFS(#REF!,#REF!,G$1,#REF!,$A33)</f>
        <v>#REF!</v>
      </c>
      <c r="H33" s="34" t="e">
        <f>SUMIFS(#REF!,#REF!,H$1,#REF!,$A33)</f>
        <v>#REF!</v>
      </c>
      <c r="I33" s="34" t="e">
        <f>SUMIFS(#REF!,#REF!,I$1,#REF!,$A33)</f>
        <v>#REF!</v>
      </c>
      <c r="J33" s="34" t="e">
        <f>SUMIFS(#REF!,#REF!,J$1,#REF!,$A33)</f>
        <v>#REF!</v>
      </c>
      <c r="K33" s="34" t="e">
        <f>SUMIFS(#REF!,#REF!,K$1,#REF!,$A33)</f>
        <v>#REF!</v>
      </c>
      <c r="L33" s="34" t="e">
        <f>SUMIFS(#REF!,#REF!,L$1,#REF!,$A33)</f>
        <v>#REF!</v>
      </c>
      <c r="M33" s="34" t="e">
        <f>SUMIFS(#REF!,#REF!,M$1,#REF!,$A33)</f>
        <v>#REF!</v>
      </c>
      <c r="N33" s="34" t="e">
        <f>SUMIFS(#REF!,#REF!,N$1,#REF!,$A33)</f>
        <v>#REF!</v>
      </c>
      <c r="O33" s="34" t="e">
        <f>SUMIFS(#REF!,#REF!,O$1,#REF!,$A33)</f>
        <v>#REF!</v>
      </c>
      <c r="P33" s="34" t="e">
        <f>SUMIFS(#REF!,#REF!,P$1,#REF!,$A33)</f>
        <v>#REF!</v>
      </c>
      <c r="Q33" s="34" t="e">
        <f>SUMIFS(#REF!,#REF!,Q$1,#REF!,$A33)</f>
        <v>#REF!</v>
      </c>
      <c r="R33" s="34" t="e">
        <f>SUMIFS(#REF!,#REF!,R$1,#REF!,$A33)</f>
        <v>#REF!</v>
      </c>
      <c r="S33" s="34" t="e">
        <f>SUMIFS(#REF!,#REF!,S$1,#REF!,$A33)</f>
        <v>#REF!</v>
      </c>
      <c r="T33" s="34" t="e">
        <f>SUMIFS(#REF!,#REF!,T$1,#REF!,$A33)</f>
        <v>#REF!</v>
      </c>
      <c r="U33" s="34" t="e">
        <f>SUMIFS(#REF!,#REF!,U$1,#REF!,$A33)</f>
        <v>#REF!</v>
      </c>
      <c r="V33" s="34" t="e">
        <f>SUMIFS(#REF!,#REF!,V$1,#REF!,$A33)</f>
        <v>#REF!</v>
      </c>
      <c r="W33" s="34" t="e">
        <f>SUMIFS(#REF!,#REF!,W$1,#REF!,$A33)</f>
        <v>#REF!</v>
      </c>
      <c r="X33" s="34" t="e">
        <f>SUMIFS(#REF!,#REF!,X$1,#REF!,$A33)</f>
        <v>#REF!</v>
      </c>
      <c r="Y33" s="34" t="e">
        <f>SUMIFS(#REF!,#REF!,Y$1,#REF!,$A33)</f>
        <v>#REF!</v>
      </c>
      <c r="Z33" s="34" t="e">
        <f>SUMIFS(#REF!,#REF!,Z$1,#REF!,$A33)</f>
        <v>#REF!</v>
      </c>
      <c r="AA33" s="34" t="e">
        <f>SUMIFS(#REF!,#REF!,AA$1,#REF!,$A33)</f>
        <v>#REF!</v>
      </c>
      <c r="AB33" s="34" t="e">
        <f>SUMIFS(#REF!,#REF!,AB$1,#REF!,$A33)</f>
        <v>#REF!</v>
      </c>
      <c r="AC33" s="34" t="e">
        <f>SUMIFS(#REF!,#REF!,AC$1,#REF!,$A33)</f>
        <v>#REF!</v>
      </c>
      <c r="AD33" s="34" t="e">
        <f>SUMIFS(#REF!,#REF!,AD$1,#REF!,$A33)</f>
        <v>#REF!</v>
      </c>
      <c r="AE33" s="34" t="e">
        <f>SUMIFS(#REF!,#REF!,AE$1,#REF!,$A33)</f>
        <v>#REF!</v>
      </c>
      <c r="AF33" s="34" t="e">
        <f>SUMIFS(#REF!,#REF!,AF$1,#REF!,$A33)</f>
        <v>#REF!</v>
      </c>
      <c r="AG33" s="34" t="e">
        <f>SUMIFS(#REF!,#REF!,AG$1,#REF!,$A33)</f>
        <v>#REF!</v>
      </c>
      <c r="AH33" s="34" t="e">
        <f>SUMIFS(#REF!,#REF!,AH$1,#REF!,$A33)</f>
        <v>#REF!</v>
      </c>
      <c r="AI33" s="34" t="e">
        <f>SUMIFS(#REF!,#REF!,AI$1,#REF!,$A33)</f>
        <v>#REF!</v>
      </c>
    </row>
    <row r="34" spans="1:35" ht="13.5" customHeight="1" x14ac:dyDescent="0.25">
      <c r="A34" s="11" t="s">
        <v>548</v>
      </c>
      <c r="B34" s="10" t="s">
        <v>549</v>
      </c>
      <c r="C34" s="12" t="s">
        <v>19</v>
      </c>
      <c r="D34" t="s">
        <v>1819</v>
      </c>
      <c r="E34" s="40" t="e">
        <f t="shared" ref="E34:E65" si="2">SUM(F34:AI34)</f>
        <v>#REF!</v>
      </c>
      <c r="F34" s="34" t="e">
        <f>SUMIFS(#REF!,#REF!,F$1,#REF!,$A34)</f>
        <v>#REF!</v>
      </c>
      <c r="G34" s="34" t="e">
        <f>SUMIFS(#REF!,#REF!,G$1,#REF!,$A34)</f>
        <v>#REF!</v>
      </c>
      <c r="H34" s="34" t="e">
        <f>SUMIFS(#REF!,#REF!,H$1,#REF!,$A34)</f>
        <v>#REF!</v>
      </c>
      <c r="I34" s="34" t="e">
        <f>SUMIFS(#REF!,#REF!,I$1,#REF!,$A34)</f>
        <v>#REF!</v>
      </c>
      <c r="J34" s="34" t="e">
        <f>SUMIFS(#REF!,#REF!,J$1,#REF!,$A34)</f>
        <v>#REF!</v>
      </c>
      <c r="K34" s="34" t="e">
        <f>SUMIFS(#REF!,#REF!,K$1,#REF!,$A34)</f>
        <v>#REF!</v>
      </c>
      <c r="L34" s="34" t="e">
        <f>SUMIFS(#REF!,#REF!,L$1,#REF!,$A34)</f>
        <v>#REF!</v>
      </c>
      <c r="M34" s="34" t="e">
        <f>SUMIFS(#REF!,#REF!,M$1,#REF!,$A34)</f>
        <v>#REF!</v>
      </c>
      <c r="N34" s="34" t="e">
        <f>SUMIFS(#REF!,#REF!,N$1,#REF!,$A34)</f>
        <v>#REF!</v>
      </c>
      <c r="O34" s="34" t="e">
        <f>SUMIFS(#REF!,#REF!,O$1,#REF!,$A34)</f>
        <v>#REF!</v>
      </c>
      <c r="P34" s="34" t="e">
        <f>SUMIFS(#REF!,#REF!,P$1,#REF!,$A34)</f>
        <v>#REF!</v>
      </c>
      <c r="Q34" s="34" t="e">
        <f>SUMIFS(#REF!,#REF!,Q$1,#REF!,$A34)</f>
        <v>#REF!</v>
      </c>
      <c r="R34" s="34" t="e">
        <f>SUMIFS(#REF!,#REF!,R$1,#REF!,$A34)</f>
        <v>#REF!</v>
      </c>
      <c r="S34" s="34" t="e">
        <f>SUMIFS(#REF!,#REF!,S$1,#REF!,$A34)</f>
        <v>#REF!</v>
      </c>
      <c r="T34" s="34" t="e">
        <f>SUMIFS(#REF!,#REF!,T$1,#REF!,$A34)</f>
        <v>#REF!</v>
      </c>
      <c r="U34" s="34" t="e">
        <f>SUMIFS(#REF!,#REF!,U$1,#REF!,$A34)</f>
        <v>#REF!</v>
      </c>
      <c r="V34" s="34" t="e">
        <f>SUMIFS(#REF!,#REF!,V$1,#REF!,$A34)</f>
        <v>#REF!</v>
      </c>
      <c r="W34" s="34" t="e">
        <f>SUMIFS(#REF!,#REF!,W$1,#REF!,$A34)</f>
        <v>#REF!</v>
      </c>
      <c r="X34" s="34" t="e">
        <f>SUMIFS(#REF!,#REF!,X$1,#REF!,$A34)</f>
        <v>#REF!</v>
      </c>
      <c r="Y34" s="34" t="e">
        <f>SUMIFS(#REF!,#REF!,Y$1,#REF!,$A34)</f>
        <v>#REF!</v>
      </c>
      <c r="Z34" s="34" t="e">
        <f>SUMIFS(#REF!,#REF!,Z$1,#REF!,$A34)</f>
        <v>#REF!</v>
      </c>
      <c r="AA34" s="34" t="e">
        <f>SUMIFS(#REF!,#REF!,AA$1,#REF!,$A34)</f>
        <v>#REF!</v>
      </c>
      <c r="AB34" s="34" t="e">
        <f>SUMIFS(#REF!,#REF!,AB$1,#REF!,$A34)</f>
        <v>#REF!</v>
      </c>
      <c r="AC34" s="34" t="e">
        <f>SUMIFS(#REF!,#REF!,AC$1,#REF!,$A34)</f>
        <v>#REF!</v>
      </c>
      <c r="AD34" s="34" t="e">
        <f>SUMIFS(#REF!,#REF!,AD$1,#REF!,$A34)</f>
        <v>#REF!</v>
      </c>
      <c r="AE34" s="34" t="e">
        <f>SUMIFS(#REF!,#REF!,AE$1,#REF!,$A34)</f>
        <v>#REF!</v>
      </c>
      <c r="AF34" s="34" t="e">
        <f>SUMIFS(#REF!,#REF!,AF$1,#REF!,$A34)</f>
        <v>#REF!</v>
      </c>
      <c r="AG34" s="34" t="e">
        <f>SUMIFS(#REF!,#REF!,AG$1,#REF!,$A34)</f>
        <v>#REF!</v>
      </c>
      <c r="AH34" s="34" t="e">
        <f>SUMIFS(#REF!,#REF!,AH$1,#REF!,$A34)</f>
        <v>#REF!</v>
      </c>
      <c r="AI34" s="34" t="e">
        <f>SUMIFS(#REF!,#REF!,AI$1,#REF!,$A34)</f>
        <v>#REF!</v>
      </c>
    </row>
    <row r="35" spans="1:35" ht="15" hidden="1" customHeight="1" x14ac:dyDescent="0.25">
      <c r="A35" s="11" t="s">
        <v>1740</v>
      </c>
      <c r="B35" s="10" t="s">
        <v>1741</v>
      </c>
      <c r="C35" s="12" t="s">
        <v>1778</v>
      </c>
      <c r="D35" t="s">
        <v>1819</v>
      </c>
      <c r="E35" s="36" t="e">
        <f t="shared" si="2"/>
        <v>#REF!</v>
      </c>
      <c r="F35" s="34" t="e">
        <f>SUMIFS(#REF!,#REF!,F$1,#REF!,$A35)</f>
        <v>#REF!</v>
      </c>
      <c r="G35" s="34" t="e">
        <f>SUMIFS(#REF!,#REF!,G$1,#REF!,$A35)</f>
        <v>#REF!</v>
      </c>
      <c r="H35" s="34" t="e">
        <f>SUMIFS(#REF!,#REF!,H$1,#REF!,$A35)</f>
        <v>#REF!</v>
      </c>
      <c r="I35" s="34" t="e">
        <f>SUMIFS(#REF!,#REF!,I$1,#REF!,$A35)</f>
        <v>#REF!</v>
      </c>
      <c r="J35" s="34" t="e">
        <f>SUMIFS(#REF!,#REF!,J$1,#REF!,$A35)</f>
        <v>#REF!</v>
      </c>
      <c r="K35" s="34" t="e">
        <f>SUMIFS(#REF!,#REF!,K$1,#REF!,$A35)</f>
        <v>#REF!</v>
      </c>
      <c r="L35" s="34" t="e">
        <f>SUMIFS(#REF!,#REF!,L$1,#REF!,$A35)</f>
        <v>#REF!</v>
      </c>
      <c r="M35" s="34" t="e">
        <f>SUMIFS(#REF!,#REF!,M$1,#REF!,$A35)</f>
        <v>#REF!</v>
      </c>
      <c r="N35" s="34" t="e">
        <f>SUMIFS(#REF!,#REF!,N$1,#REF!,$A35)</f>
        <v>#REF!</v>
      </c>
      <c r="O35" s="34" t="e">
        <f>SUMIFS(#REF!,#REF!,O$1,#REF!,$A35)</f>
        <v>#REF!</v>
      </c>
      <c r="P35" s="34" t="e">
        <f>SUMIFS(#REF!,#REF!,P$1,#REF!,$A35)</f>
        <v>#REF!</v>
      </c>
      <c r="Q35" s="34" t="e">
        <f>SUMIFS(#REF!,#REF!,Q$1,#REF!,$A35)</f>
        <v>#REF!</v>
      </c>
      <c r="R35" s="34" t="e">
        <f>SUMIFS(#REF!,#REF!,R$1,#REF!,$A35)</f>
        <v>#REF!</v>
      </c>
      <c r="S35" s="34" t="e">
        <f>SUMIFS(#REF!,#REF!,S$1,#REF!,$A35)</f>
        <v>#REF!</v>
      </c>
      <c r="T35" s="34" t="e">
        <f>SUMIFS(#REF!,#REF!,T$1,#REF!,$A35)</f>
        <v>#REF!</v>
      </c>
      <c r="U35" s="34" t="e">
        <f>SUMIFS(#REF!,#REF!,U$1,#REF!,$A35)</f>
        <v>#REF!</v>
      </c>
      <c r="V35" s="34" t="e">
        <f>SUMIFS(#REF!,#REF!,V$1,#REF!,$A35)</f>
        <v>#REF!</v>
      </c>
      <c r="W35" s="34" t="e">
        <f>SUMIFS(#REF!,#REF!,W$1,#REF!,$A35)</f>
        <v>#REF!</v>
      </c>
      <c r="X35" s="34" t="e">
        <f>SUMIFS(#REF!,#REF!,X$1,#REF!,$A35)</f>
        <v>#REF!</v>
      </c>
      <c r="Y35" s="34" t="e">
        <f>SUMIFS(#REF!,#REF!,Y$1,#REF!,$A35)</f>
        <v>#REF!</v>
      </c>
      <c r="Z35" s="34" t="e">
        <f>SUMIFS(#REF!,#REF!,Z$1,#REF!,$A35)</f>
        <v>#REF!</v>
      </c>
      <c r="AA35" s="34" t="e">
        <f>SUMIFS(#REF!,#REF!,AA$1,#REF!,$A35)</f>
        <v>#REF!</v>
      </c>
      <c r="AB35" s="34" t="e">
        <f>SUMIFS(#REF!,#REF!,AB$1,#REF!,$A35)</f>
        <v>#REF!</v>
      </c>
      <c r="AC35" s="34" t="e">
        <f>SUMIFS(#REF!,#REF!,AC$1,#REF!,$A35)</f>
        <v>#REF!</v>
      </c>
      <c r="AD35" s="34" t="e">
        <f>SUMIFS(#REF!,#REF!,AD$1,#REF!,$A35)</f>
        <v>#REF!</v>
      </c>
      <c r="AE35" s="34" t="e">
        <f>SUMIFS(#REF!,#REF!,AE$1,#REF!,$A35)</f>
        <v>#REF!</v>
      </c>
      <c r="AF35" s="34" t="e">
        <f>SUMIFS(#REF!,#REF!,AF$1,#REF!,$A35)</f>
        <v>#REF!</v>
      </c>
      <c r="AG35" s="34" t="e">
        <f>SUMIFS(#REF!,#REF!,AG$1,#REF!,$A35)</f>
        <v>#REF!</v>
      </c>
      <c r="AH35" s="34" t="e">
        <f>SUMIFS(#REF!,#REF!,AH$1,#REF!,$A35)</f>
        <v>#REF!</v>
      </c>
      <c r="AI35" s="34" t="e">
        <f>SUMIFS(#REF!,#REF!,AI$1,#REF!,$A35)</f>
        <v>#REF!</v>
      </c>
    </row>
    <row r="36" spans="1:35" ht="13.5" customHeight="1" x14ac:dyDescent="0.25">
      <c r="A36" s="11" t="s">
        <v>37</v>
      </c>
      <c r="B36" s="10" t="s">
        <v>38</v>
      </c>
      <c r="C36" s="12" t="s">
        <v>19</v>
      </c>
      <c r="D36" t="s">
        <v>1819</v>
      </c>
      <c r="E36" s="40" t="e">
        <f t="shared" si="2"/>
        <v>#REF!</v>
      </c>
      <c r="F36" s="34" t="e">
        <f>SUMIFS(#REF!,#REF!,F$1,#REF!,$A36)</f>
        <v>#REF!</v>
      </c>
      <c r="G36" s="34" t="e">
        <f>SUMIFS(#REF!,#REF!,G$1,#REF!,$A36)</f>
        <v>#REF!</v>
      </c>
      <c r="H36" s="34" t="e">
        <f>SUMIFS(#REF!,#REF!,H$1,#REF!,$A36)</f>
        <v>#REF!</v>
      </c>
      <c r="I36" s="34" t="e">
        <f>SUMIFS(#REF!,#REF!,I$1,#REF!,$A36)</f>
        <v>#REF!</v>
      </c>
      <c r="J36" s="34" t="e">
        <f>SUMIFS(#REF!,#REF!,J$1,#REF!,$A36)</f>
        <v>#REF!</v>
      </c>
      <c r="K36" s="34" t="e">
        <f>SUMIFS(#REF!,#REF!,K$1,#REF!,$A36)</f>
        <v>#REF!</v>
      </c>
      <c r="L36" s="34" t="e">
        <f>SUMIFS(#REF!,#REF!,L$1,#REF!,$A36)</f>
        <v>#REF!</v>
      </c>
      <c r="M36" s="34" t="e">
        <f>SUMIFS(#REF!,#REF!,M$1,#REF!,$A36)</f>
        <v>#REF!</v>
      </c>
      <c r="N36" s="34" t="e">
        <f>SUMIFS(#REF!,#REF!,N$1,#REF!,$A36)</f>
        <v>#REF!</v>
      </c>
      <c r="O36" s="34" t="e">
        <f>SUMIFS(#REF!,#REF!,O$1,#REF!,$A36)</f>
        <v>#REF!</v>
      </c>
      <c r="P36" s="34" t="e">
        <f>SUMIFS(#REF!,#REF!,P$1,#REF!,$A36)</f>
        <v>#REF!</v>
      </c>
      <c r="Q36" s="34" t="e">
        <f>SUMIFS(#REF!,#REF!,Q$1,#REF!,$A36)</f>
        <v>#REF!</v>
      </c>
      <c r="R36" s="34" t="e">
        <f>SUMIFS(#REF!,#REF!,R$1,#REF!,$A36)</f>
        <v>#REF!</v>
      </c>
      <c r="S36" s="34" t="e">
        <f>SUMIFS(#REF!,#REF!,S$1,#REF!,$A36)</f>
        <v>#REF!</v>
      </c>
      <c r="T36" s="34" t="e">
        <f>SUMIFS(#REF!,#REF!,T$1,#REF!,$A36)</f>
        <v>#REF!</v>
      </c>
      <c r="U36" s="34" t="e">
        <f>SUMIFS(#REF!,#REF!,U$1,#REF!,$A36)</f>
        <v>#REF!</v>
      </c>
      <c r="V36" s="34" t="e">
        <f>SUMIFS(#REF!,#REF!,V$1,#REF!,$A36)</f>
        <v>#REF!</v>
      </c>
      <c r="W36" s="34" t="e">
        <f>SUMIFS(#REF!,#REF!,W$1,#REF!,$A36)</f>
        <v>#REF!</v>
      </c>
      <c r="X36" s="34" t="e">
        <f>SUMIFS(#REF!,#REF!,X$1,#REF!,$A36)</f>
        <v>#REF!</v>
      </c>
      <c r="Y36" s="34" t="e">
        <f>SUMIFS(#REF!,#REF!,Y$1,#REF!,$A36)</f>
        <v>#REF!</v>
      </c>
      <c r="Z36" s="34" t="e">
        <f>SUMIFS(#REF!,#REF!,Z$1,#REF!,$A36)</f>
        <v>#REF!</v>
      </c>
      <c r="AA36" s="34" t="e">
        <f>SUMIFS(#REF!,#REF!,AA$1,#REF!,$A36)</f>
        <v>#REF!</v>
      </c>
      <c r="AB36" s="34" t="e">
        <f>SUMIFS(#REF!,#REF!,AB$1,#REF!,$A36)</f>
        <v>#REF!</v>
      </c>
      <c r="AC36" s="34" t="e">
        <f>SUMIFS(#REF!,#REF!,AC$1,#REF!,$A36)</f>
        <v>#REF!</v>
      </c>
      <c r="AD36" s="34" t="e">
        <f>SUMIFS(#REF!,#REF!,AD$1,#REF!,$A36)</f>
        <v>#REF!</v>
      </c>
      <c r="AE36" s="34" t="e">
        <f>SUMIFS(#REF!,#REF!,AE$1,#REF!,$A36)</f>
        <v>#REF!</v>
      </c>
      <c r="AF36" s="34" t="e">
        <f>SUMIFS(#REF!,#REF!,AF$1,#REF!,$A36)</f>
        <v>#REF!</v>
      </c>
      <c r="AG36" s="34" t="e">
        <f>SUMIFS(#REF!,#REF!,AG$1,#REF!,$A36)</f>
        <v>#REF!</v>
      </c>
      <c r="AH36" s="34" t="e">
        <f>SUMIFS(#REF!,#REF!,AH$1,#REF!,$A36)</f>
        <v>#REF!</v>
      </c>
      <c r="AI36" s="34" t="e">
        <f>SUMIFS(#REF!,#REF!,AI$1,#REF!,$A36)</f>
        <v>#REF!</v>
      </c>
    </row>
    <row r="37" spans="1:35" ht="15" hidden="1" customHeight="1" x14ac:dyDescent="0.25">
      <c r="A37" s="11" t="s">
        <v>1742</v>
      </c>
      <c r="B37" s="10" t="s">
        <v>1743</v>
      </c>
      <c r="C37" s="12" t="s">
        <v>19</v>
      </c>
      <c r="D37" t="s">
        <v>1819</v>
      </c>
      <c r="E37" s="36" t="e">
        <f t="shared" si="2"/>
        <v>#REF!</v>
      </c>
      <c r="F37" s="34" t="e">
        <f>SUMIFS(#REF!,#REF!,F$1,#REF!,$A37)</f>
        <v>#REF!</v>
      </c>
      <c r="G37" s="34" t="e">
        <f>SUMIFS(#REF!,#REF!,G$1,#REF!,$A37)</f>
        <v>#REF!</v>
      </c>
      <c r="H37" s="34" t="e">
        <f>SUMIFS(#REF!,#REF!,H$1,#REF!,$A37)</f>
        <v>#REF!</v>
      </c>
      <c r="I37" s="34" t="e">
        <f>SUMIFS(#REF!,#REF!,I$1,#REF!,$A37)</f>
        <v>#REF!</v>
      </c>
      <c r="J37" s="34" t="e">
        <f>SUMIFS(#REF!,#REF!,J$1,#REF!,$A37)</f>
        <v>#REF!</v>
      </c>
      <c r="K37" s="34" t="e">
        <f>SUMIFS(#REF!,#REF!,K$1,#REF!,$A37)</f>
        <v>#REF!</v>
      </c>
      <c r="L37" s="34" t="e">
        <f>SUMIFS(#REF!,#REF!,L$1,#REF!,$A37)</f>
        <v>#REF!</v>
      </c>
      <c r="M37" s="34" t="e">
        <f>SUMIFS(#REF!,#REF!,M$1,#REF!,$A37)</f>
        <v>#REF!</v>
      </c>
      <c r="N37" s="34" t="e">
        <f>SUMIFS(#REF!,#REF!,N$1,#REF!,$A37)</f>
        <v>#REF!</v>
      </c>
      <c r="O37" s="34" t="e">
        <f>SUMIFS(#REF!,#REF!,O$1,#REF!,$A37)</f>
        <v>#REF!</v>
      </c>
      <c r="P37" s="34" t="e">
        <f>SUMIFS(#REF!,#REF!,P$1,#REF!,$A37)</f>
        <v>#REF!</v>
      </c>
      <c r="Q37" s="34" t="e">
        <f>SUMIFS(#REF!,#REF!,Q$1,#REF!,$A37)</f>
        <v>#REF!</v>
      </c>
      <c r="R37" s="34" t="e">
        <f>SUMIFS(#REF!,#REF!,R$1,#REF!,$A37)</f>
        <v>#REF!</v>
      </c>
      <c r="S37" s="34" t="e">
        <f>SUMIFS(#REF!,#REF!,S$1,#REF!,$A37)</f>
        <v>#REF!</v>
      </c>
      <c r="T37" s="34" t="e">
        <f>SUMIFS(#REF!,#REF!,T$1,#REF!,$A37)</f>
        <v>#REF!</v>
      </c>
      <c r="U37" s="34" t="e">
        <f>SUMIFS(#REF!,#REF!,U$1,#REF!,$A37)</f>
        <v>#REF!</v>
      </c>
      <c r="V37" s="34" t="e">
        <f>SUMIFS(#REF!,#REF!,V$1,#REF!,$A37)</f>
        <v>#REF!</v>
      </c>
      <c r="W37" s="34" t="e">
        <f>SUMIFS(#REF!,#REF!,W$1,#REF!,$A37)</f>
        <v>#REF!</v>
      </c>
      <c r="X37" s="34" t="e">
        <f>SUMIFS(#REF!,#REF!,X$1,#REF!,$A37)</f>
        <v>#REF!</v>
      </c>
      <c r="Y37" s="34" t="e">
        <f>SUMIFS(#REF!,#REF!,Y$1,#REF!,$A37)</f>
        <v>#REF!</v>
      </c>
      <c r="Z37" s="34" t="e">
        <f>SUMIFS(#REF!,#REF!,Z$1,#REF!,$A37)</f>
        <v>#REF!</v>
      </c>
      <c r="AA37" s="34" t="e">
        <f>SUMIFS(#REF!,#REF!,AA$1,#REF!,$A37)</f>
        <v>#REF!</v>
      </c>
      <c r="AB37" s="34" t="e">
        <f>SUMIFS(#REF!,#REF!,AB$1,#REF!,$A37)</f>
        <v>#REF!</v>
      </c>
      <c r="AC37" s="34" t="e">
        <f>SUMIFS(#REF!,#REF!,AC$1,#REF!,$A37)</f>
        <v>#REF!</v>
      </c>
      <c r="AD37" s="34" t="e">
        <f>SUMIFS(#REF!,#REF!,AD$1,#REF!,$A37)</f>
        <v>#REF!</v>
      </c>
      <c r="AE37" s="34" t="e">
        <f>SUMIFS(#REF!,#REF!,AE$1,#REF!,$A37)</f>
        <v>#REF!</v>
      </c>
      <c r="AF37" s="34" t="e">
        <f>SUMIFS(#REF!,#REF!,AF$1,#REF!,$A37)</f>
        <v>#REF!</v>
      </c>
      <c r="AG37" s="34" t="e">
        <f>SUMIFS(#REF!,#REF!,AG$1,#REF!,$A37)</f>
        <v>#REF!</v>
      </c>
      <c r="AH37" s="34" t="e">
        <f>SUMIFS(#REF!,#REF!,AH$1,#REF!,$A37)</f>
        <v>#REF!</v>
      </c>
      <c r="AI37" s="34" t="e">
        <f>SUMIFS(#REF!,#REF!,AI$1,#REF!,$A37)</f>
        <v>#REF!</v>
      </c>
    </row>
    <row r="38" spans="1:35" ht="15" hidden="1" customHeight="1" x14ac:dyDescent="0.25">
      <c r="A38" s="11" t="s">
        <v>539</v>
      </c>
      <c r="B38" s="10" t="s">
        <v>540</v>
      </c>
      <c r="C38" s="12" t="s">
        <v>19</v>
      </c>
      <c r="D38" t="s">
        <v>1819</v>
      </c>
      <c r="E38" s="36" t="e">
        <f t="shared" si="2"/>
        <v>#REF!</v>
      </c>
      <c r="F38" s="34" t="e">
        <f>SUMIFS(#REF!,#REF!,F$1,#REF!,$A38)</f>
        <v>#REF!</v>
      </c>
      <c r="G38" s="34" t="e">
        <f>SUMIFS(#REF!,#REF!,G$1,#REF!,$A38)</f>
        <v>#REF!</v>
      </c>
      <c r="H38" s="34" t="e">
        <f>SUMIFS(#REF!,#REF!,H$1,#REF!,$A38)</f>
        <v>#REF!</v>
      </c>
      <c r="I38" s="34" t="e">
        <f>SUMIFS(#REF!,#REF!,I$1,#REF!,$A38)</f>
        <v>#REF!</v>
      </c>
      <c r="J38" s="34" t="e">
        <f>SUMIFS(#REF!,#REF!,J$1,#REF!,$A38)</f>
        <v>#REF!</v>
      </c>
      <c r="K38" s="34" t="e">
        <f>SUMIFS(#REF!,#REF!,K$1,#REF!,$A38)</f>
        <v>#REF!</v>
      </c>
      <c r="L38" s="34" t="e">
        <f>SUMIFS(#REF!,#REF!,L$1,#REF!,$A38)</f>
        <v>#REF!</v>
      </c>
      <c r="M38" s="34" t="e">
        <f>SUMIFS(#REF!,#REF!,M$1,#REF!,$A38)</f>
        <v>#REF!</v>
      </c>
      <c r="N38" s="34" t="e">
        <f>SUMIFS(#REF!,#REF!,N$1,#REF!,$A38)</f>
        <v>#REF!</v>
      </c>
      <c r="O38" s="34" t="e">
        <f>SUMIFS(#REF!,#REF!,O$1,#REF!,$A38)</f>
        <v>#REF!</v>
      </c>
      <c r="P38" s="34" t="e">
        <f>SUMIFS(#REF!,#REF!,P$1,#REF!,$A38)</f>
        <v>#REF!</v>
      </c>
      <c r="Q38" s="34" t="e">
        <f>SUMIFS(#REF!,#REF!,Q$1,#REF!,$A38)</f>
        <v>#REF!</v>
      </c>
      <c r="R38" s="34" t="e">
        <f>SUMIFS(#REF!,#REF!,R$1,#REF!,$A38)</f>
        <v>#REF!</v>
      </c>
      <c r="S38" s="34" t="e">
        <f>SUMIFS(#REF!,#REF!,S$1,#REF!,$A38)</f>
        <v>#REF!</v>
      </c>
      <c r="T38" s="34" t="e">
        <f>SUMIFS(#REF!,#REF!,T$1,#REF!,$A38)</f>
        <v>#REF!</v>
      </c>
      <c r="U38" s="34" t="e">
        <f>SUMIFS(#REF!,#REF!,U$1,#REF!,$A38)</f>
        <v>#REF!</v>
      </c>
      <c r="V38" s="34" t="e">
        <f>SUMIFS(#REF!,#REF!,V$1,#REF!,$A38)</f>
        <v>#REF!</v>
      </c>
      <c r="W38" s="34" t="e">
        <f>SUMIFS(#REF!,#REF!,W$1,#REF!,$A38)</f>
        <v>#REF!</v>
      </c>
      <c r="X38" s="34" t="e">
        <f>SUMIFS(#REF!,#REF!,X$1,#REF!,$A38)</f>
        <v>#REF!</v>
      </c>
      <c r="Y38" s="34" t="e">
        <f>SUMIFS(#REF!,#REF!,Y$1,#REF!,$A38)</f>
        <v>#REF!</v>
      </c>
      <c r="Z38" s="34" t="e">
        <f>SUMIFS(#REF!,#REF!,Z$1,#REF!,$A38)</f>
        <v>#REF!</v>
      </c>
      <c r="AA38" s="34" t="e">
        <f>SUMIFS(#REF!,#REF!,AA$1,#REF!,$A38)</f>
        <v>#REF!</v>
      </c>
      <c r="AB38" s="34" t="e">
        <f>SUMIFS(#REF!,#REF!,AB$1,#REF!,$A38)</f>
        <v>#REF!</v>
      </c>
      <c r="AC38" s="34" t="e">
        <f>SUMIFS(#REF!,#REF!,AC$1,#REF!,$A38)</f>
        <v>#REF!</v>
      </c>
      <c r="AD38" s="34" t="e">
        <f>SUMIFS(#REF!,#REF!,AD$1,#REF!,$A38)</f>
        <v>#REF!</v>
      </c>
      <c r="AE38" s="34" t="e">
        <f>SUMIFS(#REF!,#REF!,AE$1,#REF!,$A38)</f>
        <v>#REF!</v>
      </c>
      <c r="AF38" s="34" t="e">
        <f>SUMIFS(#REF!,#REF!,AF$1,#REF!,$A38)</f>
        <v>#REF!</v>
      </c>
      <c r="AG38" s="34" t="e">
        <f>SUMIFS(#REF!,#REF!,AG$1,#REF!,$A38)</f>
        <v>#REF!</v>
      </c>
      <c r="AH38" s="34" t="e">
        <f>SUMIFS(#REF!,#REF!,AH$1,#REF!,$A38)</f>
        <v>#REF!</v>
      </c>
      <c r="AI38" s="34" t="e">
        <f>SUMIFS(#REF!,#REF!,AI$1,#REF!,$A38)</f>
        <v>#REF!</v>
      </c>
    </row>
    <row r="39" spans="1:35" ht="15" hidden="1" customHeight="1" x14ac:dyDescent="0.25">
      <c r="A39" s="11" t="s">
        <v>1744</v>
      </c>
      <c r="B39" s="10" t="s">
        <v>1745</v>
      </c>
      <c r="C39" s="12" t="s">
        <v>19</v>
      </c>
      <c r="D39" t="s">
        <v>1819</v>
      </c>
      <c r="E39" s="36" t="e">
        <f t="shared" si="2"/>
        <v>#REF!</v>
      </c>
      <c r="F39" s="34" t="e">
        <f>SUMIFS(#REF!,#REF!,F$1,#REF!,$A39)</f>
        <v>#REF!</v>
      </c>
      <c r="G39" s="34" t="e">
        <f>SUMIFS(#REF!,#REF!,G$1,#REF!,$A39)</f>
        <v>#REF!</v>
      </c>
      <c r="H39" s="34" t="e">
        <f>SUMIFS(#REF!,#REF!,H$1,#REF!,$A39)</f>
        <v>#REF!</v>
      </c>
      <c r="I39" s="34" t="e">
        <f>SUMIFS(#REF!,#REF!,I$1,#REF!,$A39)</f>
        <v>#REF!</v>
      </c>
      <c r="J39" s="34" t="e">
        <f>SUMIFS(#REF!,#REF!,J$1,#REF!,$A39)</f>
        <v>#REF!</v>
      </c>
      <c r="K39" s="34" t="e">
        <f>SUMIFS(#REF!,#REF!,K$1,#REF!,$A39)</f>
        <v>#REF!</v>
      </c>
      <c r="L39" s="34" t="e">
        <f>SUMIFS(#REF!,#REF!,L$1,#REF!,$A39)</f>
        <v>#REF!</v>
      </c>
      <c r="M39" s="34" t="e">
        <f>SUMIFS(#REF!,#REF!,M$1,#REF!,$A39)</f>
        <v>#REF!</v>
      </c>
      <c r="N39" s="34" t="e">
        <f>SUMIFS(#REF!,#REF!,N$1,#REF!,$A39)</f>
        <v>#REF!</v>
      </c>
      <c r="O39" s="34" t="e">
        <f>SUMIFS(#REF!,#REF!,O$1,#REF!,$A39)</f>
        <v>#REF!</v>
      </c>
      <c r="P39" s="34" t="e">
        <f>SUMIFS(#REF!,#REF!,P$1,#REF!,$A39)</f>
        <v>#REF!</v>
      </c>
      <c r="Q39" s="34" t="e">
        <f>SUMIFS(#REF!,#REF!,Q$1,#REF!,$A39)</f>
        <v>#REF!</v>
      </c>
      <c r="R39" s="34" t="e">
        <f>SUMIFS(#REF!,#REF!,R$1,#REF!,$A39)</f>
        <v>#REF!</v>
      </c>
      <c r="S39" s="34" t="e">
        <f>SUMIFS(#REF!,#REF!,S$1,#REF!,$A39)</f>
        <v>#REF!</v>
      </c>
      <c r="T39" s="34" t="e">
        <f>SUMIFS(#REF!,#REF!,T$1,#REF!,$A39)</f>
        <v>#REF!</v>
      </c>
      <c r="U39" s="34" t="e">
        <f>SUMIFS(#REF!,#REF!,U$1,#REF!,$A39)</f>
        <v>#REF!</v>
      </c>
      <c r="V39" s="34" t="e">
        <f>SUMIFS(#REF!,#REF!,V$1,#REF!,$A39)</f>
        <v>#REF!</v>
      </c>
      <c r="W39" s="34" t="e">
        <f>SUMIFS(#REF!,#REF!,W$1,#REF!,$A39)</f>
        <v>#REF!</v>
      </c>
      <c r="X39" s="34" t="e">
        <f>SUMIFS(#REF!,#REF!,X$1,#REF!,$A39)</f>
        <v>#REF!</v>
      </c>
      <c r="Y39" s="34" t="e">
        <f>SUMIFS(#REF!,#REF!,Y$1,#REF!,$A39)</f>
        <v>#REF!</v>
      </c>
      <c r="Z39" s="34" t="e">
        <f>SUMIFS(#REF!,#REF!,Z$1,#REF!,$A39)</f>
        <v>#REF!</v>
      </c>
      <c r="AA39" s="34" t="e">
        <f>SUMIFS(#REF!,#REF!,AA$1,#REF!,$A39)</f>
        <v>#REF!</v>
      </c>
      <c r="AB39" s="34" t="e">
        <f>SUMIFS(#REF!,#REF!,AB$1,#REF!,$A39)</f>
        <v>#REF!</v>
      </c>
      <c r="AC39" s="34" t="e">
        <f>SUMIFS(#REF!,#REF!,AC$1,#REF!,$A39)</f>
        <v>#REF!</v>
      </c>
      <c r="AD39" s="34" t="e">
        <f>SUMIFS(#REF!,#REF!,AD$1,#REF!,$A39)</f>
        <v>#REF!</v>
      </c>
      <c r="AE39" s="34" t="e">
        <f>SUMIFS(#REF!,#REF!,AE$1,#REF!,$A39)</f>
        <v>#REF!</v>
      </c>
      <c r="AF39" s="34" t="e">
        <f>SUMIFS(#REF!,#REF!,AF$1,#REF!,$A39)</f>
        <v>#REF!</v>
      </c>
      <c r="AG39" s="34" t="e">
        <f>SUMIFS(#REF!,#REF!,AG$1,#REF!,$A39)</f>
        <v>#REF!</v>
      </c>
      <c r="AH39" s="34" t="e">
        <f>SUMIFS(#REF!,#REF!,AH$1,#REF!,$A39)</f>
        <v>#REF!</v>
      </c>
      <c r="AI39" s="34" t="e">
        <f>SUMIFS(#REF!,#REF!,AI$1,#REF!,$A39)</f>
        <v>#REF!</v>
      </c>
    </row>
    <row r="40" spans="1:35" ht="15" hidden="1" customHeight="1" x14ac:dyDescent="0.25">
      <c r="A40" s="11" t="s">
        <v>1746</v>
      </c>
      <c r="B40" s="10" t="s">
        <v>1747</v>
      </c>
      <c r="C40" s="12" t="s">
        <v>1778</v>
      </c>
      <c r="D40" t="s">
        <v>1819</v>
      </c>
      <c r="E40" s="36" t="e">
        <f t="shared" si="2"/>
        <v>#REF!</v>
      </c>
      <c r="F40" s="34" t="e">
        <f>SUMIFS(#REF!,#REF!,F$1,#REF!,$A40)</f>
        <v>#REF!</v>
      </c>
      <c r="G40" s="34" t="e">
        <f>SUMIFS(#REF!,#REF!,G$1,#REF!,$A40)</f>
        <v>#REF!</v>
      </c>
      <c r="H40" s="34" t="e">
        <f>SUMIFS(#REF!,#REF!,H$1,#REF!,$A40)</f>
        <v>#REF!</v>
      </c>
      <c r="I40" s="34" t="e">
        <f>SUMIFS(#REF!,#REF!,I$1,#REF!,$A40)</f>
        <v>#REF!</v>
      </c>
      <c r="J40" s="34" t="e">
        <f>SUMIFS(#REF!,#REF!,J$1,#REF!,$A40)</f>
        <v>#REF!</v>
      </c>
      <c r="K40" s="34" t="e">
        <f>SUMIFS(#REF!,#REF!,K$1,#REF!,$A40)</f>
        <v>#REF!</v>
      </c>
      <c r="L40" s="34" t="e">
        <f>SUMIFS(#REF!,#REF!,L$1,#REF!,$A40)</f>
        <v>#REF!</v>
      </c>
      <c r="M40" s="34" t="e">
        <f>SUMIFS(#REF!,#REF!,M$1,#REF!,$A40)</f>
        <v>#REF!</v>
      </c>
      <c r="N40" s="34" t="e">
        <f>SUMIFS(#REF!,#REF!,N$1,#REF!,$A40)</f>
        <v>#REF!</v>
      </c>
      <c r="O40" s="34" t="e">
        <f>SUMIFS(#REF!,#REF!,O$1,#REF!,$A40)</f>
        <v>#REF!</v>
      </c>
      <c r="P40" s="34" t="e">
        <f>SUMIFS(#REF!,#REF!,P$1,#REF!,$A40)</f>
        <v>#REF!</v>
      </c>
      <c r="Q40" s="34" t="e">
        <f>SUMIFS(#REF!,#REF!,Q$1,#REF!,$A40)</f>
        <v>#REF!</v>
      </c>
      <c r="R40" s="34" t="e">
        <f>SUMIFS(#REF!,#REF!,R$1,#REF!,$A40)</f>
        <v>#REF!</v>
      </c>
      <c r="S40" s="34" t="e">
        <f>SUMIFS(#REF!,#REF!,S$1,#REF!,$A40)</f>
        <v>#REF!</v>
      </c>
      <c r="T40" s="34" t="e">
        <f>SUMIFS(#REF!,#REF!,T$1,#REF!,$A40)</f>
        <v>#REF!</v>
      </c>
      <c r="U40" s="34" t="e">
        <f>SUMIFS(#REF!,#REF!,U$1,#REF!,$A40)</f>
        <v>#REF!</v>
      </c>
      <c r="V40" s="34" t="e">
        <f>SUMIFS(#REF!,#REF!,V$1,#REF!,$A40)</f>
        <v>#REF!</v>
      </c>
      <c r="W40" s="34" t="e">
        <f>SUMIFS(#REF!,#REF!,W$1,#REF!,$A40)</f>
        <v>#REF!</v>
      </c>
      <c r="X40" s="34" t="e">
        <f>SUMIFS(#REF!,#REF!,X$1,#REF!,$A40)</f>
        <v>#REF!</v>
      </c>
      <c r="Y40" s="34" t="e">
        <f>SUMIFS(#REF!,#REF!,Y$1,#REF!,$A40)</f>
        <v>#REF!</v>
      </c>
      <c r="Z40" s="34" t="e">
        <f>SUMIFS(#REF!,#REF!,Z$1,#REF!,$A40)</f>
        <v>#REF!</v>
      </c>
      <c r="AA40" s="34" t="e">
        <f>SUMIFS(#REF!,#REF!,AA$1,#REF!,$A40)</f>
        <v>#REF!</v>
      </c>
      <c r="AB40" s="34" t="e">
        <f>SUMIFS(#REF!,#REF!,AB$1,#REF!,$A40)</f>
        <v>#REF!</v>
      </c>
      <c r="AC40" s="34" t="e">
        <f>SUMIFS(#REF!,#REF!,AC$1,#REF!,$A40)</f>
        <v>#REF!</v>
      </c>
      <c r="AD40" s="34" t="e">
        <f>SUMIFS(#REF!,#REF!,AD$1,#REF!,$A40)</f>
        <v>#REF!</v>
      </c>
      <c r="AE40" s="34" t="e">
        <f>SUMIFS(#REF!,#REF!,AE$1,#REF!,$A40)</f>
        <v>#REF!</v>
      </c>
      <c r="AF40" s="34" t="e">
        <f>SUMIFS(#REF!,#REF!,AF$1,#REF!,$A40)</f>
        <v>#REF!</v>
      </c>
      <c r="AG40" s="34" t="e">
        <f>SUMIFS(#REF!,#REF!,AG$1,#REF!,$A40)</f>
        <v>#REF!</v>
      </c>
      <c r="AH40" s="34" t="e">
        <f>SUMIFS(#REF!,#REF!,AH$1,#REF!,$A40)</f>
        <v>#REF!</v>
      </c>
      <c r="AI40" s="34" t="e">
        <f>SUMIFS(#REF!,#REF!,AI$1,#REF!,$A40)</f>
        <v>#REF!</v>
      </c>
    </row>
    <row r="41" spans="1:35" ht="13.5" customHeight="1" x14ac:dyDescent="0.25">
      <c r="A41" s="11" t="s">
        <v>20</v>
      </c>
      <c r="B41" s="10" t="s">
        <v>21</v>
      </c>
      <c r="C41" s="12" t="s">
        <v>19</v>
      </c>
      <c r="D41" t="s">
        <v>1819</v>
      </c>
      <c r="E41" s="40" t="e">
        <f t="shared" si="2"/>
        <v>#REF!</v>
      </c>
      <c r="F41" s="34" t="e">
        <f>SUMIFS(#REF!,#REF!,F$1,#REF!,$A41)</f>
        <v>#REF!</v>
      </c>
      <c r="G41" s="34" t="e">
        <f>SUMIFS(#REF!,#REF!,G$1,#REF!,$A41)</f>
        <v>#REF!</v>
      </c>
      <c r="H41" s="34" t="e">
        <f>SUMIFS(#REF!,#REF!,H$1,#REF!,$A41)</f>
        <v>#REF!</v>
      </c>
      <c r="I41" s="34" t="e">
        <f>SUMIFS(#REF!,#REF!,I$1,#REF!,$A41)</f>
        <v>#REF!</v>
      </c>
      <c r="J41" s="34" t="e">
        <f>SUMIFS(#REF!,#REF!,J$1,#REF!,$A41)</f>
        <v>#REF!</v>
      </c>
      <c r="K41" s="34" t="e">
        <f>SUMIFS(#REF!,#REF!,K$1,#REF!,$A41)</f>
        <v>#REF!</v>
      </c>
      <c r="L41" s="34" t="e">
        <f>SUMIFS(#REF!,#REF!,L$1,#REF!,$A41)</f>
        <v>#REF!</v>
      </c>
      <c r="M41" s="34" t="e">
        <f>SUMIFS(#REF!,#REF!,M$1,#REF!,$A41)</f>
        <v>#REF!</v>
      </c>
      <c r="N41" s="34" t="e">
        <f>SUMIFS(#REF!,#REF!,N$1,#REF!,$A41)</f>
        <v>#REF!</v>
      </c>
      <c r="O41" s="34" t="e">
        <f>SUMIFS(#REF!,#REF!,O$1,#REF!,$A41)</f>
        <v>#REF!</v>
      </c>
      <c r="P41" s="34" t="e">
        <f>SUMIFS(#REF!,#REF!,P$1,#REF!,$A41)</f>
        <v>#REF!</v>
      </c>
      <c r="Q41" s="34" t="e">
        <f>SUMIFS(#REF!,#REF!,Q$1,#REF!,$A41)</f>
        <v>#REF!</v>
      </c>
      <c r="R41" s="34" t="e">
        <f>SUMIFS(#REF!,#REF!,R$1,#REF!,$A41)</f>
        <v>#REF!</v>
      </c>
      <c r="S41" s="34" t="e">
        <f>SUMIFS(#REF!,#REF!,S$1,#REF!,$A41)</f>
        <v>#REF!</v>
      </c>
      <c r="T41" s="34" t="e">
        <f>SUMIFS(#REF!,#REF!,T$1,#REF!,$A41)</f>
        <v>#REF!</v>
      </c>
      <c r="U41" s="34" t="e">
        <f>SUMIFS(#REF!,#REF!,U$1,#REF!,$A41)</f>
        <v>#REF!</v>
      </c>
      <c r="V41" s="34" t="e">
        <f>SUMIFS(#REF!,#REF!,V$1,#REF!,$A41)</f>
        <v>#REF!</v>
      </c>
      <c r="W41" s="34" t="e">
        <f>SUMIFS(#REF!,#REF!,W$1,#REF!,$A41)</f>
        <v>#REF!</v>
      </c>
      <c r="X41" s="34" t="e">
        <f>SUMIFS(#REF!,#REF!,X$1,#REF!,$A41)</f>
        <v>#REF!</v>
      </c>
      <c r="Y41" s="34" t="e">
        <f>SUMIFS(#REF!,#REF!,Y$1,#REF!,$A41)</f>
        <v>#REF!</v>
      </c>
      <c r="Z41" s="34" t="e">
        <f>SUMIFS(#REF!,#REF!,Z$1,#REF!,$A41)</f>
        <v>#REF!</v>
      </c>
      <c r="AA41" s="34" t="e">
        <f>SUMIFS(#REF!,#REF!,AA$1,#REF!,$A41)</f>
        <v>#REF!</v>
      </c>
      <c r="AB41" s="34" t="e">
        <f>SUMIFS(#REF!,#REF!,AB$1,#REF!,$A41)</f>
        <v>#REF!</v>
      </c>
      <c r="AC41" s="34" t="e">
        <f>SUMIFS(#REF!,#REF!,AC$1,#REF!,$A41)</f>
        <v>#REF!</v>
      </c>
      <c r="AD41" s="34" t="e">
        <f>SUMIFS(#REF!,#REF!,AD$1,#REF!,$A41)</f>
        <v>#REF!</v>
      </c>
      <c r="AE41" s="34" t="e">
        <f>SUMIFS(#REF!,#REF!,AE$1,#REF!,$A41)</f>
        <v>#REF!</v>
      </c>
      <c r="AF41" s="34" t="e">
        <f>SUMIFS(#REF!,#REF!,AF$1,#REF!,$A41)</f>
        <v>#REF!</v>
      </c>
      <c r="AG41" s="34" t="e">
        <f>SUMIFS(#REF!,#REF!,AG$1,#REF!,$A41)</f>
        <v>#REF!</v>
      </c>
      <c r="AH41" s="34" t="e">
        <f>SUMIFS(#REF!,#REF!,AH$1,#REF!,$A41)</f>
        <v>#REF!</v>
      </c>
      <c r="AI41" s="34" t="e">
        <f>SUMIFS(#REF!,#REF!,AI$1,#REF!,$A41)</f>
        <v>#REF!</v>
      </c>
    </row>
    <row r="42" spans="1:35" ht="15" hidden="1" customHeight="1" x14ac:dyDescent="0.25">
      <c r="A42" s="11" t="s">
        <v>1748</v>
      </c>
      <c r="B42" s="10" t="s">
        <v>1749</v>
      </c>
      <c r="C42" s="12" t="s">
        <v>1778</v>
      </c>
      <c r="D42" t="s">
        <v>1819</v>
      </c>
      <c r="E42" s="36" t="e">
        <f t="shared" si="2"/>
        <v>#REF!</v>
      </c>
      <c r="F42" s="34" t="e">
        <f>SUMIFS(#REF!,#REF!,F$1,#REF!,$A42)</f>
        <v>#REF!</v>
      </c>
      <c r="G42" s="34" t="e">
        <f>SUMIFS(#REF!,#REF!,G$1,#REF!,$A42)</f>
        <v>#REF!</v>
      </c>
      <c r="H42" s="34" t="e">
        <f>SUMIFS(#REF!,#REF!,H$1,#REF!,$A42)</f>
        <v>#REF!</v>
      </c>
      <c r="I42" s="34" t="e">
        <f>SUMIFS(#REF!,#REF!,I$1,#REF!,$A42)</f>
        <v>#REF!</v>
      </c>
      <c r="J42" s="34" t="e">
        <f>SUMIFS(#REF!,#REF!,J$1,#REF!,$A42)</f>
        <v>#REF!</v>
      </c>
      <c r="K42" s="34" t="e">
        <f>SUMIFS(#REF!,#REF!,K$1,#REF!,$A42)</f>
        <v>#REF!</v>
      </c>
      <c r="L42" s="34" t="e">
        <f>SUMIFS(#REF!,#REF!,L$1,#REF!,$A42)</f>
        <v>#REF!</v>
      </c>
      <c r="M42" s="34" t="e">
        <f>SUMIFS(#REF!,#REF!,M$1,#REF!,$A42)</f>
        <v>#REF!</v>
      </c>
      <c r="N42" s="34" t="e">
        <f>SUMIFS(#REF!,#REF!,N$1,#REF!,$A42)</f>
        <v>#REF!</v>
      </c>
      <c r="O42" s="34" t="e">
        <f>SUMIFS(#REF!,#REF!,O$1,#REF!,$A42)</f>
        <v>#REF!</v>
      </c>
      <c r="P42" s="34" t="e">
        <f>SUMIFS(#REF!,#REF!,P$1,#REF!,$A42)</f>
        <v>#REF!</v>
      </c>
      <c r="Q42" s="34" t="e">
        <f>SUMIFS(#REF!,#REF!,Q$1,#REF!,$A42)</f>
        <v>#REF!</v>
      </c>
      <c r="R42" s="34" t="e">
        <f>SUMIFS(#REF!,#REF!,R$1,#REF!,$A42)</f>
        <v>#REF!</v>
      </c>
      <c r="S42" s="34" t="e">
        <f>SUMIFS(#REF!,#REF!,S$1,#REF!,$A42)</f>
        <v>#REF!</v>
      </c>
      <c r="T42" s="34" t="e">
        <f>SUMIFS(#REF!,#REF!,T$1,#REF!,$A42)</f>
        <v>#REF!</v>
      </c>
      <c r="U42" s="34" t="e">
        <f>SUMIFS(#REF!,#REF!,U$1,#REF!,$A42)</f>
        <v>#REF!</v>
      </c>
      <c r="V42" s="34" t="e">
        <f>SUMIFS(#REF!,#REF!,V$1,#REF!,$A42)</f>
        <v>#REF!</v>
      </c>
      <c r="W42" s="34" t="e">
        <f>SUMIFS(#REF!,#REF!,W$1,#REF!,$A42)</f>
        <v>#REF!</v>
      </c>
      <c r="X42" s="34" t="e">
        <f>SUMIFS(#REF!,#REF!,X$1,#REF!,$A42)</f>
        <v>#REF!</v>
      </c>
      <c r="Y42" s="34" t="e">
        <f>SUMIFS(#REF!,#REF!,Y$1,#REF!,$A42)</f>
        <v>#REF!</v>
      </c>
      <c r="Z42" s="34" t="e">
        <f>SUMIFS(#REF!,#REF!,Z$1,#REF!,$A42)</f>
        <v>#REF!</v>
      </c>
      <c r="AA42" s="34" t="e">
        <f>SUMIFS(#REF!,#REF!,AA$1,#REF!,$A42)</f>
        <v>#REF!</v>
      </c>
      <c r="AB42" s="34" t="e">
        <f>SUMIFS(#REF!,#REF!,AB$1,#REF!,$A42)</f>
        <v>#REF!</v>
      </c>
      <c r="AC42" s="34" t="e">
        <f>SUMIFS(#REF!,#REF!,AC$1,#REF!,$A42)</f>
        <v>#REF!</v>
      </c>
      <c r="AD42" s="34" t="e">
        <f>SUMIFS(#REF!,#REF!,AD$1,#REF!,$A42)</f>
        <v>#REF!</v>
      </c>
      <c r="AE42" s="34" t="e">
        <f>SUMIFS(#REF!,#REF!,AE$1,#REF!,$A42)</f>
        <v>#REF!</v>
      </c>
      <c r="AF42" s="34" t="e">
        <f>SUMIFS(#REF!,#REF!,AF$1,#REF!,$A42)</f>
        <v>#REF!</v>
      </c>
      <c r="AG42" s="34" t="e">
        <f>SUMIFS(#REF!,#REF!,AG$1,#REF!,$A42)</f>
        <v>#REF!</v>
      </c>
      <c r="AH42" s="34" t="e">
        <f>SUMIFS(#REF!,#REF!,AH$1,#REF!,$A42)</f>
        <v>#REF!</v>
      </c>
      <c r="AI42" s="34" t="e">
        <f>SUMIFS(#REF!,#REF!,AI$1,#REF!,$A42)</f>
        <v>#REF!</v>
      </c>
    </row>
    <row r="43" spans="1:35" ht="15" hidden="1" customHeight="1" x14ac:dyDescent="0.25">
      <c r="A43" s="11" t="s">
        <v>1750</v>
      </c>
      <c r="B43" s="10" t="s">
        <v>1751</v>
      </c>
      <c r="C43" s="12" t="s">
        <v>19</v>
      </c>
      <c r="D43" t="s">
        <v>1819</v>
      </c>
      <c r="E43" s="36" t="e">
        <f t="shared" si="2"/>
        <v>#REF!</v>
      </c>
      <c r="F43" s="34" t="e">
        <f>SUMIFS(#REF!,#REF!,F$1,#REF!,$A43)</f>
        <v>#REF!</v>
      </c>
      <c r="G43" s="34" t="e">
        <f>SUMIFS(#REF!,#REF!,G$1,#REF!,$A43)</f>
        <v>#REF!</v>
      </c>
      <c r="H43" s="34" t="e">
        <f>SUMIFS(#REF!,#REF!,H$1,#REF!,$A43)</f>
        <v>#REF!</v>
      </c>
      <c r="I43" s="34" t="e">
        <f>SUMIFS(#REF!,#REF!,I$1,#REF!,$A43)</f>
        <v>#REF!</v>
      </c>
      <c r="J43" s="34" t="e">
        <f>SUMIFS(#REF!,#REF!,J$1,#REF!,$A43)</f>
        <v>#REF!</v>
      </c>
      <c r="K43" s="34" t="e">
        <f>SUMIFS(#REF!,#REF!,K$1,#REF!,$A43)</f>
        <v>#REF!</v>
      </c>
      <c r="L43" s="34" t="e">
        <f>SUMIFS(#REF!,#REF!,L$1,#REF!,$A43)</f>
        <v>#REF!</v>
      </c>
      <c r="M43" s="34" t="e">
        <f>SUMIFS(#REF!,#REF!,M$1,#REF!,$A43)</f>
        <v>#REF!</v>
      </c>
      <c r="N43" s="34" t="e">
        <f>SUMIFS(#REF!,#REF!,N$1,#REF!,$A43)</f>
        <v>#REF!</v>
      </c>
      <c r="O43" s="34" t="e">
        <f>SUMIFS(#REF!,#REF!,O$1,#REF!,$A43)</f>
        <v>#REF!</v>
      </c>
      <c r="P43" s="34" t="e">
        <f>SUMIFS(#REF!,#REF!,P$1,#REF!,$A43)</f>
        <v>#REF!</v>
      </c>
      <c r="Q43" s="34" t="e">
        <f>SUMIFS(#REF!,#REF!,Q$1,#REF!,$A43)</f>
        <v>#REF!</v>
      </c>
      <c r="R43" s="34" t="e">
        <f>SUMIFS(#REF!,#REF!,R$1,#REF!,$A43)</f>
        <v>#REF!</v>
      </c>
      <c r="S43" s="34" t="e">
        <f>SUMIFS(#REF!,#REF!,S$1,#REF!,$A43)</f>
        <v>#REF!</v>
      </c>
      <c r="T43" s="34" t="e">
        <f>SUMIFS(#REF!,#REF!,T$1,#REF!,$A43)</f>
        <v>#REF!</v>
      </c>
      <c r="U43" s="34" t="e">
        <f>SUMIFS(#REF!,#REF!,U$1,#REF!,$A43)</f>
        <v>#REF!</v>
      </c>
      <c r="V43" s="34" t="e">
        <f>SUMIFS(#REF!,#REF!,V$1,#REF!,$A43)</f>
        <v>#REF!</v>
      </c>
      <c r="W43" s="34" t="e">
        <f>SUMIFS(#REF!,#REF!,W$1,#REF!,$A43)</f>
        <v>#REF!</v>
      </c>
      <c r="X43" s="34" t="e">
        <f>SUMIFS(#REF!,#REF!,X$1,#REF!,$A43)</f>
        <v>#REF!</v>
      </c>
      <c r="Y43" s="34" t="e">
        <f>SUMIFS(#REF!,#REF!,Y$1,#REF!,$A43)</f>
        <v>#REF!</v>
      </c>
      <c r="Z43" s="34" t="e">
        <f>SUMIFS(#REF!,#REF!,Z$1,#REF!,$A43)</f>
        <v>#REF!</v>
      </c>
      <c r="AA43" s="34" t="e">
        <f>SUMIFS(#REF!,#REF!,AA$1,#REF!,$A43)</f>
        <v>#REF!</v>
      </c>
      <c r="AB43" s="34" t="e">
        <f>SUMIFS(#REF!,#REF!,AB$1,#REF!,$A43)</f>
        <v>#REF!</v>
      </c>
      <c r="AC43" s="34" t="e">
        <f>SUMIFS(#REF!,#REF!,AC$1,#REF!,$A43)</f>
        <v>#REF!</v>
      </c>
      <c r="AD43" s="34" t="e">
        <f>SUMIFS(#REF!,#REF!,AD$1,#REF!,$A43)</f>
        <v>#REF!</v>
      </c>
      <c r="AE43" s="34" t="e">
        <f>SUMIFS(#REF!,#REF!,AE$1,#REF!,$A43)</f>
        <v>#REF!</v>
      </c>
      <c r="AF43" s="34" t="e">
        <f>SUMIFS(#REF!,#REF!,AF$1,#REF!,$A43)</f>
        <v>#REF!</v>
      </c>
      <c r="AG43" s="34" t="e">
        <f>SUMIFS(#REF!,#REF!,AG$1,#REF!,$A43)</f>
        <v>#REF!</v>
      </c>
      <c r="AH43" s="34" t="e">
        <f>SUMIFS(#REF!,#REF!,AH$1,#REF!,$A43)</f>
        <v>#REF!</v>
      </c>
      <c r="AI43" s="34" t="e">
        <f>SUMIFS(#REF!,#REF!,AI$1,#REF!,$A43)</f>
        <v>#REF!</v>
      </c>
    </row>
    <row r="44" spans="1:35" x14ac:dyDescent="0.25">
      <c r="A44" s="11" t="s">
        <v>39</v>
      </c>
      <c r="B44" s="10" t="s">
        <v>40</v>
      </c>
      <c r="C44" s="12" t="s">
        <v>19</v>
      </c>
      <c r="D44" t="s">
        <v>1819</v>
      </c>
      <c r="E44" s="40" t="e">
        <f t="shared" si="2"/>
        <v>#REF!</v>
      </c>
      <c r="F44" s="34" t="e">
        <f>SUMIFS(#REF!,#REF!,F$1,#REF!,$A44)</f>
        <v>#REF!</v>
      </c>
      <c r="G44" s="34" t="e">
        <f>SUMIFS(#REF!,#REF!,G$1,#REF!,$A44)</f>
        <v>#REF!</v>
      </c>
      <c r="H44" s="34" t="e">
        <f>SUMIFS(#REF!,#REF!,H$1,#REF!,$A44)</f>
        <v>#REF!</v>
      </c>
      <c r="I44" s="34" t="e">
        <f>SUMIFS(#REF!,#REF!,I$1,#REF!,$A44)</f>
        <v>#REF!</v>
      </c>
      <c r="J44" s="34" t="e">
        <f>SUMIFS(#REF!,#REF!,J$1,#REF!,$A44)</f>
        <v>#REF!</v>
      </c>
      <c r="K44" s="34" t="e">
        <f>SUMIFS(#REF!,#REF!,K$1,#REF!,$A44)</f>
        <v>#REF!</v>
      </c>
      <c r="L44" s="34" t="e">
        <f>SUMIFS(#REF!,#REF!,L$1,#REF!,$A44)</f>
        <v>#REF!</v>
      </c>
      <c r="M44" s="34" t="e">
        <f>SUMIFS(#REF!,#REF!,M$1,#REF!,$A44)</f>
        <v>#REF!</v>
      </c>
      <c r="N44" s="34" t="e">
        <f>SUMIFS(#REF!,#REF!,N$1,#REF!,$A44)</f>
        <v>#REF!</v>
      </c>
      <c r="O44" s="34" t="e">
        <f>SUMIFS(#REF!,#REF!,O$1,#REF!,$A44)</f>
        <v>#REF!</v>
      </c>
      <c r="P44" s="34" t="e">
        <f>SUMIFS(#REF!,#REF!,P$1,#REF!,$A44)</f>
        <v>#REF!</v>
      </c>
      <c r="Q44" s="34" t="e">
        <f>SUMIFS(#REF!,#REF!,Q$1,#REF!,$A44)</f>
        <v>#REF!</v>
      </c>
      <c r="R44" s="34" t="e">
        <f>SUMIFS(#REF!,#REF!,R$1,#REF!,$A44)</f>
        <v>#REF!</v>
      </c>
      <c r="S44" s="34" t="e">
        <f>SUMIFS(#REF!,#REF!,S$1,#REF!,$A44)</f>
        <v>#REF!</v>
      </c>
      <c r="T44" s="34" t="e">
        <f>SUMIFS(#REF!,#REF!,T$1,#REF!,$A44)</f>
        <v>#REF!</v>
      </c>
      <c r="U44" s="34" t="e">
        <f>SUMIFS(#REF!,#REF!,U$1,#REF!,$A44)</f>
        <v>#REF!</v>
      </c>
      <c r="V44" s="34" t="e">
        <f>SUMIFS(#REF!,#REF!,V$1,#REF!,$A44)</f>
        <v>#REF!</v>
      </c>
      <c r="W44" s="34" t="e">
        <f>SUMIFS(#REF!,#REF!,W$1,#REF!,$A44)</f>
        <v>#REF!</v>
      </c>
      <c r="X44" s="34" t="e">
        <f>SUMIFS(#REF!,#REF!,X$1,#REF!,$A44)</f>
        <v>#REF!</v>
      </c>
      <c r="Y44" s="34" t="e">
        <f>SUMIFS(#REF!,#REF!,Y$1,#REF!,$A44)</f>
        <v>#REF!</v>
      </c>
      <c r="Z44" s="34" t="e">
        <f>SUMIFS(#REF!,#REF!,Z$1,#REF!,$A44)</f>
        <v>#REF!</v>
      </c>
      <c r="AA44" s="34" t="e">
        <f>SUMIFS(#REF!,#REF!,AA$1,#REF!,$A44)</f>
        <v>#REF!</v>
      </c>
      <c r="AB44" s="34" t="e">
        <f>SUMIFS(#REF!,#REF!,AB$1,#REF!,$A44)</f>
        <v>#REF!</v>
      </c>
      <c r="AC44" s="34" t="e">
        <f>SUMIFS(#REF!,#REF!,AC$1,#REF!,$A44)</f>
        <v>#REF!</v>
      </c>
      <c r="AD44" s="34" t="e">
        <f>SUMIFS(#REF!,#REF!,AD$1,#REF!,$A44)</f>
        <v>#REF!</v>
      </c>
      <c r="AE44" s="34" t="e">
        <f>SUMIFS(#REF!,#REF!,AE$1,#REF!,$A44)</f>
        <v>#REF!</v>
      </c>
      <c r="AF44" s="34" t="e">
        <f>SUMIFS(#REF!,#REF!,AF$1,#REF!,$A44)</f>
        <v>#REF!</v>
      </c>
      <c r="AG44" s="34" t="e">
        <f>SUMIFS(#REF!,#REF!,AG$1,#REF!,$A44)</f>
        <v>#REF!</v>
      </c>
      <c r="AH44" s="34" t="e">
        <f>SUMIFS(#REF!,#REF!,AH$1,#REF!,$A44)</f>
        <v>#REF!</v>
      </c>
      <c r="AI44" s="34" t="e">
        <f>SUMIFS(#REF!,#REF!,AI$1,#REF!,$A44)</f>
        <v>#REF!</v>
      </c>
    </row>
    <row r="45" spans="1:35" ht="15" hidden="1" customHeight="1" x14ac:dyDescent="0.25">
      <c r="A45" s="11" t="s">
        <v>676</v>
      </c>
      <c r="B45" s="10" t="s">
        <v>677</v>
      </c>
      <c r="C45" s="12" t="s">
        <v>1780</v>
      </c>
      <c r="D45" t="s">
        <v>1819</v>
      </c>
      <c r="E45" s="36" t="e">
        <f t="shared" si="2"/>
        <v>#REF!</v>
      </c>
      <c r="F45" s="34" t="e">
        <f>SUMIFS(#REF!,#REF!,F$1,#REF!,$A45)</f>
        <v>#REF!</v>
      </c>
      <c r="G45" s="34" t="e">
        <f>SUMIFS(#REF!,#REF!,G$1,#REF!,$A45)</f>
        <v>#REF!</v>
      </c>
      <c r="H45" s="34" t="e">
        <f>SUMIFS(#REF!,#REF!,H$1,#REF!,$A45)</f>
        <v>#REF!</v>
      </c>
      <c r="I45" s="34" t="e">
        <f>SUMIFS(#REF!,#REF!,I$1,#REF!,$A45)</f>
        <v>#REF!</v>
      </c>
      <c r="J45" s="34" t="e">
        <f>SUMIFS(#REF!,#REF!,J$1,#REF!,$A45)</f>
        <v>#REF!</v>
      </c>
      <c r="K45" s="34" t="e">
        <f>SUMIFS(#REF!,#REF!,K$1,#REF!,$A45)</f>
        <v>#REF!</v>
      </c>
      <c r="L45" s="34" t="e">
        <f>SUMIFS(#REF!,#REF!,L$1,#REF!,$A45)</f>
        <v>#REF!</v>
      </c>
      <c r="M45" s="34" t="e">
        <f>SUMIFS(#REF!,#REF!,M$1,#REF!,$A45)</f>
        <v>#REF!</v>
      </c>
      <c r="N45" s="34" t="e">
        <f>SUMIFS(#REF!,#REF!,N$1,#REF!,$A45)</f>
        <v>#REF!</v>
      </c>
      <c r="O45" s="34" t="e">
        <f>SUMIFS(#REF!,#REF!,O$1,#REF!,$A45)</f>
        <v>#REF!</v>
      </c>
      <c r="P45" s="34" t="e">
        <f>SUMIFS(#REF!,#REF!,P$1,#REF!,$A45)</f>
        <v>#REF!</v>
      </c>
      <c r="Q45" s="34" t="e">
        <f>SUMIFS(#REF!,#REF!,Q$1,#REF!,$A45)</f>
        <v>#REF!</v>
      </c>
      <c r="R45" s="34" t="e">
        <f>SUMIFS(#REF!,#REF!,R$1,#REF!,$A45)</f>
        <v>#REF!</v>
      </c>
      <c r="S45" s="34" t="e">
        <f>SUMIFS(#REF!,#REF!,S$1,#REF!,$A45)</f>
        <v>#REF!</v>
      </c>
      <c r="T45" s="34" t="e">
        <f>SUMIFS(#REF!,#REF!,T$1,#REF!,$A45)</f>
        <v>#REF!</v>
      </c>
      <c r="U45" s="34" t="e">
        <f>SUMIFS(#REF!,#REF!,U$1,#REF!,$A45)</f>
        <v>#REF!</v>
      </c>
      <c r="V45" s="34" t="e">
        <f>SUMIFS(#REF!,#REF!,V$1,#REF!,$A45)</f>
        <v>#REF!</v>
      </c>
      <c r="W45" s="34" t="e">
        <f>SUMIFS(#REF!,#REF!,W$1,#REF!,$A45)</f>
        <v>#REF!</v>
      </c>
      <c r="X45" s="34" t="e">
        <f>SUMIFS(#REF!,#REF!,X$1,#REF!,$A45)</f>
        <v>#REF!</v>
      </c>
      <c r="Y45" s="34" t="e">
        <f>SUMIFS(#REF!,#REF!,Y$1,#REF!,$A45)</f>
        <v>#REF!</v>
      </c>
      <c r="Z45" s="34" t="e">
        <f>SUMIFS(#REF!,#REF!,Z$1,#REF!,$A45)</f>
        <v>#REF!</v>
      </c>
      <c r="AA45" s="34" t="e">
        <f>SUMIFS(#REF!,#REF!,AA$1,#REF!,$A45)</f>
        <v>#REF!</v>
      </c>
      <c r="AB45" s="34" t="e">
        <f>SUMIFS(#REF!,#REF!,AB$1,#REF!,$A45)</f>
        <v>#REF!</v>
      </c>
      <c r="AC45" s="34" t="e">
        <f>SUMIFS(#REF!,#REF!,AC$1,#REF!,$A45)</f>
        <v>#REF!</v>
      </c>
      <c r="AD45" s="34" t="e">
        <f>SUMIFS(#REF!,#REF!,AD$1,#REF!,$A45)</f>
        <v>#REF!</v>
      </c>
      <c r="AE45" s="34" t="e">
        <f>SUMIFS(#REF!,#REF!,AE$1,#REF!,$A45)</f>
        <v>#REF!</v>
      </c>
      <c r="AF45" s="34" t="e">
        <f>SUMIFS(#REF!,#REF!,AF$1,#REF!,$A45)</f>
        <v>#REF!</v>
      </c>
      <c r="AG45" s="34" t="e">
        <f>SUMIFS(#REF!,#REF!,AG$1,#REF!,$A45)</f>
        <v>#REF!</v>
      </c>
      <c r="AH45" s="34" t="e">
        <f>SUMIFS(#REF!,#REF!,AH$1,#REF!,$A45)</f>
        <v>#REF!</v>
      </c>
      <c r="AI45" s="34" t="e">
        <f>SUMIFS(#REF!,#REF!,AI$1,#REF!,$A45)</f>
        <v>#REF!</v>
      </c>
    </row>
    <row r="46" spans="1:35" ht="15" hidden="1" customHeight="1" x14ac:dyDescent="0.25">
      <c r="A46" s="11" t="s">
        <v>1752</v>
      </c>
      <c r="B46" s="10" t="s">
        <v>1753</v>
      </c>
      <c r="C46" s="12" t="s">
        <v>19</v>
      </c>
      <c r="D46" t="s">
        <v>1819</v>
      </c>
      <c r="E46" s="36" t="e">
        <f t="shared" si="2"/>
        <v>#REF!</v>
      </c>
      <c r="F46" s="34" t="e">
        <f>SUMIFS(#REF!,#REF!,F$1,#REF!,$A46)</f>
        <v>#REF!</v>
      </c>
      <c r="G46" s="34" t="e">
        <f>SUMIFS(#REF!,#REF!,G$1,#REF!,$A46)</f>
        <v>#REF!</v>
      </c>
      <c r="H46" s="34" t="e">
        <f>SUMIFS(#REF!,#REF!,H$1,#REF!,$A46)</f>
        <v>#REF!</v>
      </c>
      <c r="I46" s="34" t="e">
        <f>SUMIFS(#REF!,#REF!,I$1,#REF!,$A46)</f>
        <v>#REF!</v>
      </c>
      <c r="J46" s="34" t="e">
        <f>SUMIFS(#REF!,#REF!,J$1,#REF!,$A46)</f>
        <v>#REF!</v>
      </c>
      <c r="K46" s="34" t="e">
        <f>SUMIFS(#REF!,#REF!,K$1,#REF!,$A46)</f>
        <v>#REF!</v>
      </c>
      <c r="L46" s="34" t="e">
        <f>SUMIFS(#REF!,#REF!,L$1,#REF!,$A46)</f>
        <v>#REF!</v>
      </c>
      <c r="M46" s="34" t="e">
        <f>SUMIFS(#REF!,#REF!,M$1,#REF!,$A46)</f>
        <v>#REF!</v>
      </c>
      <c r="N46" s="34" t="e">
        <f>SUMIFS(#REF!,#REF!,N$1,#REF!,$A46)</f>
        <v>#REF!</v>
      </c>
      <c r="O46" s="34" t="e">
        <f>SUMIFS(#REF!,#REF!,O$1,#REF!,$A46)</f>
        <v>#REF!</v>
      </c>
      <c r="P46" s="34" t="e">
        <f>SUMIFS(#REF!,#REF!,P$1,#REF!,$A46)</f>
        <v>#REF!</v>
      </c>
      <c r="Q46" s="34" t="e">
        <f>SUMIFS(#REF!,#REF!,Q$1,#REF!,$A46)</f>
        <v>#REF!</v>
      </c>
      <c r="R46" s="34" t="e">
        <f>SUMIFS(#REF!,#REF!,R$1,#REF!,$A46)</f>
        <v>#REF!</v>
      </c>
      <c r="S46" s="34" t="e">
        <f>SUMIFS(#REF!,#REF!,S$1,#REF!,$A46)</f>
        <v>#REF!</v>
      </c>
      <c r="T46" s="34" t="e">
        <f>SUMIFS(#REF!,#REF!,T$1,#REF!,$A46)</f>
        <v>#REF!</v>
      </c>
      <c r="U46" s="34" t="e">
        <f>SUMIFS(#REF!,#REF!,U$1,#REF!,$A46)</f>
        <v>#REF!</v>
      </c>
      <c r="V46" s="34" t="e">
        <f>SUMIFS(#REF!,#REF!,V$1,#REF!,$A46)</f>
        <v>#REF!</v>
      </c>
      <c r="W46" s="34" t="e">
        <f>SUMIFS(#REF!,#REF!,W$1,#REF!,$A46)</f>
        <v>#REF!</v>
      </c>
      <c r="X46" s="34" t="e">
        <f>SUMIFS(#REF!,#REF!,X$1,#REF!,$A46)</f>
        <v>#REF!</v>
      </c>
      <c r="Y46" s="34" t="e">
        <f>SUMIFS(#REF!,#REF!,Y$1,#REF!,$A46)</f>
        <v>#REF!</v>
      </c>
      <c r="Z46" s="34" t="e">
        <f>SUMIFS(#REF!,#REF!,Z$1,#REF!,$A46)</f>
        <v>#REF!</v>
      </c>
      <c r="AA46" s="34" t="e">
        <f>SUMIFS(#REF!,#REF!,AA$1,#REF!,$A46)</f>
        <v>#REF!</v>
      </c>
      <c r="AB46" s="34" t="e">
        <f>SUMIFS(#REF!,#REF!,AB$1,#REF!,$A46)</f>
        <v>#REF!</v>
      </c>
      <c r="AC46" s="34" t="e">
        <f>SUMIFS(#REF!,#REF!,AC$1,#REF!,$A46)</f>
        <v>#REF!</v>
      </c>
      <c r="AD46" s="34" t="e">
        <f>SUMIFS(#REF!,#REF!,AD$1,#REF!,$A46)</f>
        <v>#REF!</v>
      </c>
      <c r="AE46" s="34" t="e">
        <f>SUMIFS(#REF!,#REF!,AE$1,#REF!,$A46)</f>
        <v>#REF!</v>
      </c>
      <c r="AF46" s="34" t="e">
        <f>SUMIFS(#REF!,#REF!,AF$1,#REF!,$A46)</f>
        <v>#REF!</v>
      </c>
      <c r="AG46" s="34" t="e">
        <f>SUMIFS(#REF!,#REF!,AG$1,#REF!,$A46)</f>
        <v>#REF!</v>
      </c>
      <c r="AH46" s="34" t="e">
        <f>SUMIFS(#REF!,#REF!,AH$1,#REF!,$A46)</f>
        <v>#REF!</v>
      </c>
      <c r="AI46" s="34" t="e">
        <f>SUMIFS(#REF!,#REF!,AI$1,#REF!,$A46)</f>
        <v>#REF!</v>
      </c>
    </row>
    <row r="47" spans="1:35" ht="15" hidden="1" customHeight="1" x14ac:dyDescent="0.25">
      <c r="A47" s="11" t="s">
        <v>1754</v>
      </c>
      <c r="B47" s="10" t="s">
        <v>1755</v>
      </c>
      <c r="C47" s="12" t="s">
        <v>19</v>
      </c>
      <c r="D47" t="s">
        <v>1819</v>
      </c>
      <c r="E47" s="36" t="e">
        <f t="shared" si="2"/>
        <v>#REF!</v>
      </c>
      <c r="F47" s="34" t="e">
        <f>SUMIFS(#REF!,#REF!,F$1,#REF!,$A47)</f>
        <v>#REF!</v>
      </c>
      <c r="G47" s="34" t="e">
        <f>SUMIFS(#REF!,#REF!,G$1,#REF!,$A47)</f>
        <v>#REF!</v>
      </c>
      <c r="H47" s="34" t="e">
        <f>SUMIFS(#REF!,#REF!,H$1,#REF!,$A47)</f>
        <v>#REF!</v>
      </c>
      <c r="I47" s="34" t="e">
        <f>SUMIFS(#REF!,#REF!,I$1,#REF!,$A47)</f>
        <v>#REF!</v>
      </c>
      <c r="J47" s="34" t="e">
        <f>SUMIFS(#REF!,#REF!,J$1,#REF!,$A47)</f>
        <v>#REF!</v>
      </c>
      <c r="K47" s="34" t="e">
        <f>SUMIFS(#REF!,#REF!,K$1,#REF!,$A47)</f>
        <v>#REF!</v>
      </c>
      <c r="L47" s="34" t="e">
        <f>SUMIFS(#REF!,#REF!,L$1,#REF!,$A47)</f>
        <v>#REF!</v>
      </c>
      <c r="M47" s="34" t="e">
        <f>SUMIFS(#REF!,#REF!,M$1,#REF!,$A47)</f>
        <v>#REF!</v>
      </c>
      <c r="N47" s="34" t="e">
        <f>SUMIFS(#REF!,#REF!,N$1,#REF!,$A47)</f>
        <v>#REF!</v>
      </c>
      <c r="O47" s="34" t="e">
        <f>SUMIFS(#REF!,#REF!,O$1,#REF!,$A47)</f>
        <v>#REF!</v>
      </c>
      <c r="P47" s="34" t="e">
        <f>SUMIFS(#REF!,#REF!,P$1,#REF!,$A47)</f>
        <v>#REF!</v>
      </c>
      <c r="Q47" s="34" t="e">
        <f>SUMIFS(#REF!,#REF!,Q$1,#REF!,$A47)</f>
        <v>#REF!</v>
      </c>
      <c r="R47" s="34" t="e">
        <f>SUMIFS(#REF!,#REF!,R$1,#REF!,$A47)</f>
        <v>#REF!</v>
      </c>
      <c r="S47" s="34" t="e">
        <f>SUMIFS(#REF!,#REF!,S$1,#REF!,$A47)</f>
        <v>#REF!</v>
      </c>
      <c r="T47" s="34" t="e">
        <f>SUMIFS(#REF!,#REF!,T$1,#REF!,$A47)</f>
        <v>#REF!</v>
      </c>
      <c r="U47" s="34" t="e">
        <f>SUMIFS(#REF!,#REF!,U$1,#REF!,$A47)</f>
        <v>#REF!</v>
      </c>
      <c r="V47" s="34" t="e">
        <f>SUMIFS(#REF!,#REF!,V$1,#REF!,$A47)</f>
        <v>#REF!</v>
      </c>
      <c r="W47" s="34" t="e">
        <f>SUMIFS(#REF!,#REF!,W$1,#REF!,$A47)</f>
        <v>#REF!</v>
      </c>
      <c r="X47" s="34" t="e">
        <f>SUMIFS(#REF!,#REF!,X$1,#REF!,$A47)</f>
        <v>#REF!</v>
      </c>
      <c r="Y47" s="34" t="e">
        <f>SUMIFS(#REF!,#REF!,Y$1,#REF!,$A47)</f>
        <v>#REF!</v>
      </c>
      <c r="Z47" s="34" t="e">
        <f>SUMIFS(#REF!,#REF!,Z$1,#REF!,$A47)</f>
        <v>#REF!</v>
      </c>
      <c r="AA47" s="34" t="e">
        <f>SUMIFS(#REF!,#REF!,AA$1,#REF!,$A47)</f>
        <v>#REF!</v>
      </c>
      <c r="AB47" s="34" t="e">
        <f>SUMIFS(#REF!,#REF!,AB$1,#REF!,$A47)</f>
        <v>#REF!</v>
      </c>
      <c r="AC47" s="34" t="e">
        <f>SUMIFS(#REF!,#REF!,AC$1,#REF!,$A47)</f>
        <v>#REF!</v>
      </c>
      <c r="AD47" s="34" t="e">
        <f>SUMIFS(#REF!,#REF!,AD$1,#REF!,$A47)</f>
        <v>#REF!</v>
      </c>
      <c r="AE47" s="34" t="e">
        <f>SUMIFS(#REF!,#REF!,AE$1,#REF!,$A47)</f>
        <v>#REF!</v>
      </c>
      <c r="AF47" s="34" t="e">
        <f>SUMIFS(#REF!,#REF!,AF$1,#REF!,$A47)</f>
        <v>#REF!</v>
      </c>
      <c r="AG47" s="34" t="e">
        <f>SUMIFS(#REF!,#REF!,AG$1,#REF!,$A47)</f>
        <v>#REF!</v>
      </c>
      <c r="AH47" s="34" t="e">
        <f>SUMIFS(#REF!,#REF!,AH$1,#REF!,$A47)</f>
        <v>#REF!</v>
      </c>
      <c r="AI47" s="34" t="e">
        <f>SUMIFS(#REF!,#REF!,AI$1,#REF!,$A47)</f>
        <v>#REF!</v>
      </c>
    </row>
    <row r="48" spans="1:35" x14ac:dyDescent="0.25">
      <c r="A48" s="11" t="s">
        <v>22</v>
      </c>
      <c r="B48" s="10" t="s">
        <v>23</v>
      </c>
      <c r="C48" s="12" t="s">
        <v>19</v>
      </c>
      <c r="D48" t="s">
        <v>1819</v>
      </c>
      <c r="E48" s="40" t="e">
        <f t="shared" si="2"/>
        <v>#REF!</v>
      </c>
      <c r="F48" s="34" t="e">
        <f>SUMIFS(#REF!,#REF!,F$1,#REF!,$A48)</f>
        <v>#REF!</v>
      </c>
      <c r="G48" s="34" t="e">
        <f>SUMIFS(#REF!,#REF!,G$1,#REF!,$A48)</f>
        <v>#REF!</v>
      </c>
      <c r="H48" s="34" t="e">
        <f>SUMIFS(#REF!,#REF!,H$1,#REF!,$A48)</f>
        <v>#REF!</v>
      </c>
      <c r="I48" s="34" t="e">
        <f>SUMIFS(#REF!,#REF!,I$1,#REF!,$A48)</f>
        <v>#REF!</v>
      </c>
      <c r="J48" s="34" t="e">
        <f>SUMIFS(#REF!,#REF!,J$1,#REF!,$A48)</f>
        <v>#REF!</v>
      </c>
      <c r="K48" s="34" t="e">
        <f>SUMIFS(#REF!,#REF!,K$1,#REF!,$A48)</f>
        <v>#REF!</v>
      </c>
      <c r="L48" s="34" t="e">
        <f>SUMIFS(#REF!,#REF!,L$1,#REF!,$A48)</f>
        <v>#REF!</v>
      </c>
      <c r="M48" s="34" t="e">
        <f>SUMIFS(#REF!,#REF!,M$1,#REF!,$A48)</f>
        <v>#REF!</v>
      </c>
      <c r="N48" s="34" t="e">
        <f>SUMIFS(#REF!,#REF!,N$1,#REF!,$A48)</f>
        <v>#REF!</v>
      </c>
      <c r="O48" s="34" t="e">
        <f>SUMIFS(#REF!,#REF!,O$1,#REF!,$A48)</f>
        <v>#REF!</v>
      </c>
      <c r="P48" s="34" t="e">
        <f>SUMIFS(#REF!,#REF!,P$1,#REF!,$A48)</f>
        <v>#REF!</v>
      </c>
      <c r="Q48" s="34" t="e">
        <f>SUMIFS(#REF!,#REF!,Q$1,#REF!,$A48)</f>
        <v>#REF!</v>
      </c>
      <c r="R48" s="34" t="e">
        <f>SUMIFS(#REF!,#REF!,R$1,#REF!,$A48)</f>
        <v>#REF!</v>
      </c>
      <c r="S48" s="34" t="e">
        <f>SUMIFS(#REF!,#REF!,S$1,#REF!,$A48)</f>
        <v>#REF!</v>
      </c>
      <c r="T48" s="34" t="e">
        <f>SUMIFS(#REF!,#REF!,T$1,#REF!,$A48)</f>
        <v>#REF!</v>
      </c>
      <c r="U48" s="34" t="e">
        <f>SUMIFS(#REF!,#REF!,U$1,#REF!,$A48)</f>
        <v>#REF!</v>
      </c>
      <c r="V48" s="34" t="e">
        <f>SUMIFS(#REF!,#REF!,V$1,#REF!,$A48)</f>
        <v>#REF!</v>
      </c>
      <c r="W48" s="34" t="e">
        <f>SUMIFS(#REF!,#REF!,W$1,#REF!,$A48)</f>
        <v>#REF!</v>
      </c>
      <c r="X48" s="34" t="e">
        <f>SUMIFS(#REF!,#REF!,X$1,#REF!,$A48)</f>
        <v>#REF!</v>
      </c>
      <c r="Y48" s="34" t="e">
        <f>SUMIFS(#REF!,#REF!,Y$1,#REF!,$A48)</f>
        <v>#REF!</v>
      </c>
      <c r="Z48" s="34" t="e">
        <f>SUMIFS(#REF!,#REF!,Z$1,#REF!,$A48)</f>
        <v>#REF!</v>
      </c>
      <c r="AA48" s="34" t="e">
        <f>SUMIFS(#REF!,#REF!,AA$1,#REF!,$A48)</f>
        <v>#REF!</v>
      </c>
      <c r="AB48" s="34" t="e">
        <f>SUMIFS(#REF!,#REF!,AB$1,#REF!,$A48)</f>
        <v>#REF!</v>
      </c>
      <c r="AC48" s="34" t="e">
        <f>SUMIFS(#REF!,#REF!,AC$1,#REF!,$A48)</f>
        <v>#REF!</v>
      </c>
      <c r="AD48" s="34" t="e">
        <f>SUMIFS(#REF!,#REF!,AD$1,#REF!,$A48)</f>
        <v>#REF!</v>
      </c>
      <c r="AE48" s="34" t="e">
        <f>SUMIFS(#REF!,#REF!,AE$1,#REF!,$A48)</f>
        <v>#REF!</v>
      </c>
      <c r="AF48" s="34" t="e">
        <f>SUMIFS(#REF!,#REF!,AF$1,#REF!,$A48)</f>
        <v>#REF!</v>
      </c>
      <c r="AG48" s="34" t="e">
        <f>SUMIFS(#REF!,#REF!,AG$1,#REF!,$A48)</f>
        <v>#REF!</v>
      </c>
      <c r="AH48" s="34" t="e">
        <f>SUMIFS(#REF!,#REF!,AH$1,#REF!,$A48)</f>
        <v>#REF!</v>
      </c>
      <c r="AI48" s="34" t="e">
        <f>SUMIFS(#REF!,#REF!,AI$1,#REF!,$A48)</f>
        <v>#REF!</v>
      </c>
    </row>
    <row r="49" spans="1:35" ht="15" hidden="1" customHeight="1" x14ac:dyDescent="0.25">
      <c r="A49" s="11" t="s">
        <v>1756</v>
      </c>
      <c r="B49" s="10" t="s">
        <v>1757</v>
      </c>
      <c r="C49" s="12" t="s">
        <v>19</v>
      </c>
      <c r="D49" t="s">
        <v>1819</v>
      </c>
      <c r="E49" s="36" t="e">
        <f t="shared" si="2"/>
        <v>#REF!</v>
      </c>
      <c r="F49" s="34" t="e">
        <f>SUMIFS(#REF!,#REF!,F$1,#REF!,$A49)</f>
        <v>#REF!</v>
      </c>
      <c r="G49" s="34" t="e">
        <f>SUMIFS(#REF!,#REF!,G$1,#REF!,$A49)</f>
        <v>#REF!</v>
      </c>
      <c r="H49" s="34" t="e">
        <f>SUMIFS(#REF!,#REF!,H$1,#REF!,$A49)</f>
        <v>#REF!</v>
      </c>
      <c r="I49" s="34" t="e">
        <f>SUMIFS(#REF!,#REF!,I$1,#REF!,$A49)</f>
        <v>#REF!</v>
      </c>
      <c r="J49" s="34" t="e">
        <f>SUMIFS(#REF!,#REF!,J$1,#REF!,$A49)</f>
        <v>#REF!</v>
      </c>
      <c r="K49" s="34" t="e">
        <f>SUMIFS(#REF!,#REF!,K$1,#REF!,$A49)</f>
        <v>#REF!</v>
      </c>
      <c r="L49" s="34" t="e">
        <f>SUMIFS(#REF!,#REF!,L$1,#REF!,$A49)</f>
        <v>#REF!</v>
      </c>
      <c r="M49" s="34" t="e">
        <f>SUMIFS(#REF!,#REF!,M$1,#REF!,$A49)</f>
        <v>#REF!</v>
      </c>
      <c r="N49" s="34" t="e">
        <f>SUMIFS(#REF!,#REF!,N$1,#REF!,$A49)</f>
        <v>#REF!</v>
      </c>
      <c r="O49" s="34" t="e">
        <f>SUMIFS(#REF!,#REF!,O$1,#REF!,$A49)</f>
        <v>#REF!</v>
      </c>
      <c r="P49" s="34" t="e">
        <f>SUMIFS(#REF!,#REF!,P$1,#REF!,$A49)</f>
        <v>#REF!</v>
      </c>
      <c r="Q49" s="34" t="e">
        <f>SUMIFS(#REF!,#REF!,Q$1,#REF!,$A49)</f>
        <v>#REF!</v>
      </c>
      <c r="R49" s="34" t="e">
        <f>SUMIFS(#REF!,#REF!,R$1,#REF!,$A49)</f>
        <v>#REF!</v>
      </c>
      <c r="S49" s="34" t="e">
        <f>SUMIFS(#REF!,#REF!,S$1,#REF!,$A49)</f>
        <v>#REF!</v>
      </c>
      <c r="T49" s="34" t="e">
        <f>SUMIFS(#REF!,#REF!,T$1,#REF!,$A49)</f>
        <v>#REF!</v>
      </c>
      <c r="U49" s="34" t="e">
        <f>SUMIFS(#REF!,#REF!,U$1,#REF!,$A49)</f>
        <v>#REF!</v>
      </c>
      <c r="V49" s="34" t="e">
        <f>SUMIFS(#REF!,#REF!,V$1,#REF!,$A49)</f>
        <v>#REF!</v>
      </c>
      <c r="W49" s="34" t="e">
        <f>SUMIFS(#REF!,#REF!,W$1,#REF!,$A49)</f>
        <v>#REF!</v>
      </c>
      <c r="X49" s="34" t="e">
        <f>SUMIFS(#REF!,#REF!,X$1,#REF!,$A49)</f>
        <v>#REF!</v>
      </c>
      <c r="Y49" s="34" t="e">
        <f>SUMIFS(#REF!,#REF!,Y$1,#REF!,$A49)</f>
        <v>#REF!</v>
      </c>
      <c r="Z49" s="34" t="e">
        <f>SUMIFS(#REF!,#REF!,Z$1,#REF!,$A49)</f>
        <v>#REF!</v>
      </c>
      <c r="AA49" s="34" t="e">
        <f>SUMIFS(#REF!,#REF!,AA$1,#REF!,$A49)</f>
        <v>#REF!</v>
      </c>
      <c r="AB49" s="34" t="e">
        <f>SUMIFS(#REF!,#REF!,AB$1,#REF!,$A49)</f>
        <v>#REF!</v>
      </c>
      <c r="AC49" s="34" t="e">
        <f>SUMIFS(#REF!,#REF!,AC$1,#REF!,$A49)</f>
        <v>#REF!</v>
      </c>
      <c r="AD49" s="34" t="e">
        <f>SUMIFS(#REF!,#REF!,AD$1,#REF!,$A49)</f>
        <v>#REF!</v>
      </c>
      <c r="AE49" s="34" t="e">
        <f>SUMIFS(#REF!,#REF!,AE$1,#REF!,$A49)</f>
        <v>#REF!</v>
      </c>
      <c r="AF49" s="34" t="e">
        <f>SUMIFS(#REF!,#REF!,AF$1,#REF!,$A49)</f>
        <v>#REF!</v>
      </c>
      <c r="AG49" s="34" t="e">
        <f>SUMIFS(#REF!,#REF!,AG$1,#REF!,$A49)</f>
        <v>#REF!</v>
      </c>
      <c r="AH49" s="34" t="e">
        <f>SUMIFS(#REF!,#REF!,AH$1,#REF!,$A49)</f>
        <v>#REF!</v>
      </c>
      <c r="AI49" s="34" t="e">
        <f>SUMIFS(#REF!,#REF!,AI$1,#REF!,$A49)</f>
        <v>#REF!</v>
      </c>
    </row>
    <row r="50" spans="1:35" ht="15" hidden="1" customHeight="1" x14ac:dyDescent="0.25">
      <c r="A50" s="11" t="s">
        <v>541</v>
      </c>
      <c r="B50" s="10" t="s">
        <v>542</v>
      </c>
      <c r="C50" s="12" t="s">
        <v>19</v>
      </c>
      <c r="D50" t="s">
        <v>1819</v>
      </c>
      <c r="E50" s="36" t="e">
        <f t="shared" si="2"/>
        <v>#REF!</v>
      </c>
      <c r="F50" s="34" t="e">
        <f>SUMIFS(#REF!,#REF!,F$1,#REF!,$A50)</f>
        <v>#REF!</v>
      </c>
      <c r="G50" s="34" t="e">
        <f>SUMIFS(#REF!,#REF!,G$1,#REF!,$A50)</f>
        <v>#REF!</v>
      </c>
      <c r="H50" s="34" t="e">
        <f>SUMIFS(#REF!,#REF!,H$1,#REF!,$A50)</f>
        <v>#REF!</v>
      </c>
      <c r="I50" s="34" t="e">
        <f>SUMIFS(#REF!,#REF!,I$1,#REF!,$A50)</f>
        <v>#REF!</v>
      </c>
      <c r="J50" s="34" t="e">
        <f>SUMIFS(#REF!,#REF!,J$1,#REF!,$A50)</f>
        <v>#REF!</v>
      </c>
      <c r="K50" s="34" t="e">
        <f>SUMIFS(#REF!,#REF!,K$1,#REF!,$A50)</f>
        <v>#REF!</v>
      </c>
      <c r="L50" s="34" t="e">
        <f>SUMIFS(#REF!,#REF!,L$1,#REF!,$A50)</f>
        <v>#REF!</v>
      </c>
      <c r="M50" s="34" t="e">
        <f>SUMIFS(#REF!,#REF!,M$1,#REF!,$A50)</f>
        <v>#REF!</v>
      </c>
      <c r="N50" s="34" t="e">
        <f>SUMIFS(#REF!,#REF!,N$1,#REF!,$A50)</f>
        <v>#REF!</v>
      </c>
      <c r="O50" s="34" t="e">
        <f>SUMIFS(#REF!,#REF!,O$1,#REF!,$A50)</f>
        <v>#REF!</v>
      </c>
      <c r="P50" s="34" t="e">
        <f>SUMIFS(#REF!,#REF!,P$1,#REF!,$A50)</f>
        <v>#REF!</v>
      </c>
      <c r="Q50" s="34" t="e">
        <f>SUMIFS(#REF!,#REF!,Q$1,#REF!,$A50)</f>
        <v>#REF!</v>
      </c>
      <c r="R50" s="34" t="e">
        <f>SUMIFS(#REF!,#REF!,R$1,#REF!,$A50)</f>
        <v>#REF!</v>
      </c>
      <c r="S50" s="34" t="e">
        <f>SUMIFS(#REF!,#REF!,S$1,#REF!,$A50)</f>
        <v>#REF!</v>
      </c>
      <c r="T50" s="34" t="e">
        <f>SUMIFS(#REF!,#REF!,T$1,#REF!,$A50)</f>
        <v>#REF!</v>
      </c>
      <c r="U50" s="34" t="e">
        <f>SUMIFS(#REF!,#REF!,U$1,#REF!,$A50)</f>
        <v>#REF!</v>
      </c>
      <c r="V50" s="34" t="e">
        <f>SUMIFS(#REF!,#REF!,V$1,#REF!,$A50)</f>
        <v>#REF!</v>
      </c>
      <c r="W50" s="34" t="e">
        <f>SUMIFS(#REF!,#REF!,W$1,#REF!,$A50)</f>
        <v>#REF!</v>
      </c>
      <c r="X50" s="34" t="e">
        <f>SUMIFS(#REF!,#REF!,X$1,#REF!,$A50)</f>
        <v>#REF!</v>
      </c>
      <c r="Y50" s="34" t="e">
        <f>SUMIFS(#REF!,#REF!,Y$1,#REF!,$A50)</f>
        <v>#REF!</v>
      </c>
      <c r="Z50" s="34" t="e">
        <f>SUMIFS(#REF!,#REF!,Z$1,#REF!,$A50)</f>
        <v>#REF!</v>
      </c>
      <c r="AA50" s="34" t="e">
        <f>SUMIFS(#REF!,#REF!,AA$1,#REF!,$A50)</f>
        <v>#REF!</v>
      </c>
      <c r="AB50" s="34" t="e">
        <f>SUMIFS(#REF!,#REF!,AB$1,#REF!,$A50)</f>
        <v>#REF!</v>
      </c>
      <c r="AC50" s="34" t="e">
        <f>SUMIFS(#REF!,#REF!,AC$1,#REF!,$A50)</f>
        <v>#REF!</v>
      </c>
      <c r="AD50" s="34" t="e">
        <f>SUMIFS(#REF!,#REF!,AD$1,#REF!,$A50)</f>
        <v>#REF!</v>
      </c>
      <c r="AE50" s="34" t="e">
        <f>SUMIFS(#REF!,#REF!,AE$1,#REF!,$A50)</f>
        <v>#REF!</v>
      </c>
      <c r="AF50" s="34" t="e">
        <f>SUMIFS(#REF!,#REF!,AF$1,#REF!,$A50)</f>
        <v>#REF!</v>
      </c>
      <c r="AG50" s="34" t="e">
        <f>SUMIFS(#REF!,#REF!,AG$1,#REF!,$A50)</f>
        <v>#REF!</v>
      </c>
      <c r="AH50" s="34" t="e">
        <f>SUMIFS(#REF!,#REF!,AH$1,#REF!,$A50)</f>
        <v>#REF!</v>
      </c>
      <c r="AI50" s="34" t="e">
        <f>SUMIFS(#REF!,#REF!,AI$1,#REF!,$A50)</f>
        <v>#REF!</v>
      </c>
    </row>
    <row r="51" spans="1:35" ht="15" hidden="1" customHeight="1" x14ac:dyDescent="0.25">
      <c r="A51" s="11" t="s">
        <v>1758</v>
      </c>
      <c r="B51" s="10" t="s">
        <v>1759</v>
      </c>
      <c r="C51" s="12" t="s">
        <v>19</v>
      </c>
      <c r="D51" t="s">
        <v>1819</v>
      </c>
      <c r="E51" s="36" t="e">
        <f t="shared" si="2"/>
        <v>#REF!</v>
      </c>
      <c r="F51" s="34" t="e">
        <f>SUMIFS(#REF!,#REF!,F$1,#REF!,$A51)</f>
        <v>#REF!</v>
      </c>
      <c r="G51" s="34" t="e">
        <f>SUMIFS(#REF!,#REF!,G$1,#REF!,$A51)</f>
        <v>#REF!</v>
      </c>
      <c r="H51" s="34" t="e">
        <f>SUMIFS(#REF!,#REF!,H$1,#REF!,$A51)</f>
        <v>#REF!</v>
      </c>
      <c r="I51" s="34" t="e">
        <f>SUMIFS(#REF!,#REF!,I$1,#REF!,$A51)</f>
        <v>#REF!</v>
      </c>
      <c r="J51" s="34" t="e">
        <f>SUMIFS(#REF!,#REF!,J$1,#REF!,$A51)</f>
        <v>#REF!</v>
      </c>
      <c r="K51" s="34" t="e">
        <f>SUMIFS(#REF!,#REF!,K$1,#REF!,$A51)</f>
        <v>#REF!</v>
      </c>
      <c r="L51" s="34" t="e">
        <f>SUMIFS(#REF!,#REF!,L$1,#REF!,$A51)</f>
        <v>#REF!</v>
      </c>
      <c r="M51" s="34" t="e">
        <f>SUMIFS(#REF!,#REF!,M$1,#REF!,$A51)</f>
        <v>#REF!</v>
      </c>
      <c r="N51" s="34" t="e">
        <f>SUMIFS(#REF!,#REF!,N$1,#REF!,$A51)</f>
        <v>#REF!</v>
      </c>
      <c r="O51" s="34" t="e">
        <f>SUMIFS(#REF!,#REF!,O$1,#REF!,$A51)</f>
        <v>#REF!</v>
      </c>
      <c r="P51" s="34" t="e">
        <f>SUMIFS(#REF!,#REF!,P$1,#REF!,$A51)</f>
        <v>#REF!</v>
      </c>
      <c r="Q51" s="34" t="e">
        <f>SUMIFS(#REF!,#REF!,Q$1,#REF!,$A51)</f>
        <v>#REF!</v>
      </c>
      <c r="R51" s="34" t="e">
        <f>SUMIFS(#REF!,#REF!,R$1,#REF!,$A51)</f>
        <v>#REF!</v>
      </c>
      <c r="S51" s="34" t="e">
        <f>SUMIFS(#REF!,#REF!,S$1,#REF!,$A51)</f>
        <v>#REF!</v>
      </c>
      <c r="T51" s="34" t="e">
        <f>SUMIFS(#REF!,#REF!,T$1,#REF!,$A51)</f>
        <v>#REF!</v>
      </c>
      <c r="U51" s="34" t="e">
        <f>SUMIFS(#REF!,#REF!,U$1,#REF!,$A51)</f>
        <v>#REF!</v>
      </c>
      <c r="V51" s="34" t="e">
        <f>SUMIFS(#REF!,#REF!,V$1,#REF!,$A51)</f>
        <v>#REF!</v>
      </c>
      <c r="W51" s="34" t="e">
        <f>SUMIFS(#REF!,#REF!,W$1,#REF!,$A51)</f>
        <v>#REF!</v>
      </c>
      <c r="X51" s="34" t="e">
        <f>SUMIFS(#REF!,#REF!,X$1,#REF!,$A51)</f>
        <v>#REF!</v>
      </c>
      <c r="Y51" s="34" t="e">
        <f>SUMIFS(#REF!,#REF!,Y$1,#REF!,$A51)</f>
        <v>#REF!</v>
      </c>
      <c r="Z51" s="34" t="e">
        <f>SUMIFS(#REF!,#REF!,Z$1,#REF!,$A51)</f>
        <v>#REF!</v>
      </c>
      <c r="AA51" s="34" t="e">
        <f>SUMIFS(#REF!,#REF!,AA$1,#REF!,$A51)</f>
        <v>#REF!</v>
      </c>
      <c r="AB51" s="34" t="e">
        <f>SUMIFS(#REF!,#REF!,AB$1,#REF!,$A51)</f>
        <v>#REF!</v>
      </c>
      <c r="AC51" s="34" t="e">
        <f>SUMIFS(#REF!,#REF!,AC$1,#REF!,$A51)</f>
        <v>#REF!</v>
      </c>
      <c r="AD51" s="34" t="e">
        <f>SUMIFS(#REF!,#REF!,AD$1,#REF!,$A51)</f>
        <v>#REF!</v>
      </c>
      <c r="AE51" s="34" t="e">
        <f>SUMIFS(#REF!,#REF!,AE$1,#REF!,$A51)</f>
        <v>#REF!</v>
      </c>
      <c r="AF51" s="34" t="e">
        <f>SUMIFS(#REF!,#REF!,AF$1,#REF!,$A51)</f>
        <v>#REF!</v>
      </c>
      <c r="AG51" s="34" t="e">
        <f>SUMIFS(#REF!,#REF!,AG$1,#REF!,$A51)</f>
        <v>#REF!</v>
      </c>
      <c r="AH51" s="34" t="e">
        <f>SUMIFS(#REF!,#REF!,AH$1,#REF!,$A51)</f>
        <v>#REF!</v>
      </c>
      <c r="AI51" s="34" t="e">
        <f>SUMIFS(#REF!,#REF!,AI$1,#REF!,$A51)</f>
        <v>#REF!</v>
      </c>
    </row>
    <row r="52" spans="1:35" ht="15" hidden="1" customHeight="1" x14ac:dyDescent="0.25">
      <c r="A52" s="11" t="s">
        <v>1760</v>
      </c>
      <c r="B52" s="10" t="s">
        <v>1761</v>
      </c>
      <c r="C52" s="12" t="s">
        <v>1778</v>
      </c>
      <c r="D52" t="s">
        <v>1819</v>
      </c>
      <c r="E52" s="36" t="e">
        <f t="shared" si="2"/>
        <v>#REF!</v>
      </c>
      <c r="F52" s="34" t="e">
        <f>SUMIFS(#REF!,#REF!,F$1,#REF!,$A52)</f>
        <v>#REF!</v>
      </c>
      <c r="G52" s="34" t="e">
        <f>SUMIFS(#REF!,#REF!,G$1,#REF!,$A52)</f>
        <v>#REF!</v>
      </c>
      <c r="H52" s="34" t="e">
        <f>SUMIFS(#REF!,#REF!,H$1,#REF!,$A52)</f>
        <v>#REF!</v>
      </c>
      <c r="I52" s="34" t="e">
        <f>SUMIFS(#REF!,#REF!,I$1,#REF!,$A52)</f>
        <v>#REF!</v>
      </c>
      <c r="J52" s="34" t="e">
        <f>SUMIFS(#REF!,#REF!,J$1,#REF!,$A52)</f>
        <v>#REF!</v>
      </c>
      <c r="K52" s="34" t="e">
        <f>SUMIFS(#REF!,#REF!,K$1,#REF!,$A52)</f>
        <v>#REF!</v>
      </c>
      <c r="L52" s="34" t="e">
        <f>SUMIFS(#REF!,#REF!,L$1,#REF!,$A52)</f>
        <v>#REF!</v>
      </c>
      <c r="M52" s="34" t="e">
        <f>SUMIFS(#REF!,#REF!,M$1,#REF!,$A52)</f>
        <v>#REF!</v>
      </c>
      <c r="N52" s="34" t="e">
        <f>SUMIFS(#REF!,#REF!,N$1,#REF!,$A52)</f>
        <v>#REF!</v>
      </c>
      <c r="O52" s="34" t="e">
        <f>SUMIFS(#REF!,#REF!,O$1,#REF!,$A52)</f>
        <v>#REF!</v>
      </c>
      <c r="P52" s="34" t="e">
        <f>SUMIFS(#REF!,#REF!,P$1,#REF!,$A52)</f>
        <v>#REF!</v>
      </c>
      <c r="Q52" s="34" t="e">
        <f>SUMIFS(#REF!,#REF!,Q$1,#REF!,$A52)</f>
        <v>#REF!</v>
      </c>
      <c r="R52" s="34" t="e">
        <f>SUMIFS(#REF!,#REF!,R$1,#REF!,$A52)</f>
        <v>#REF!</v>
      </c>
      <c r="S52" s="34" t="e">
        <f>SUMIFS(#REF!,#REF!,S$1,#REF!,$A52)</f>
        <v>#REF!</v>
      </c>
      <c r="T52" s="34" t="e">
        <f>SUMIFS(#REF!,#REF!,T$1,#REF!,$A52)</f>
        <v>#REF!</v>
      </c>
      <c r="U52" s="34" t="e">
        <f>SUMIFS(#REF!,#REF!,U$1,#REF!,$A52)</f>
        <v>#REF!</v>
      </c>
      <c r="V52" s="34" t="e">
        <f>SUMIFS(#REF!,#REF!,V$1,#REF!,$A52)</f>
        <v>#REF!</v>
      </c>
      <c r="W52" s="34" t="e">
        <f>SUMIFS(#REF!,#REF!,W$1,#REF!,$A52)</f>
        <v>#REF!</v>
      </c>
      <c r="X52" s="34" t="e">
        <f>SUMIFS(#REF!,#REF!,X$1,#REF!,$A52)</f>
        <v>#REF!</v>
      </c>
      <c r="Y52" s="34" t="e">
        <f>SUMIFS(#REF!,#REF!,Y$1,#REF!,$A52)</f>
        <v>#REF!</v>
      </c>
      <c r="Z52" s="34" t="e">
        <f>SUMIFS(#REF!,#REF!,Z$1,#REF!,$A52)</f>
        <v>#REF!</v>
      </c>
      <c r="AA52" s="34" t="e">
        <f>SUMIFS(#REF!,#REF!,AA$1,#REF!,$A52)</f>
        <v>#REF!</v>
      </c>
      <c r="AB52" s="34" t="e">
        <f>SUMIFS(#REF!,#REF!,AB$1,#REF!,$A52)</f>
        <v>#REF!</v>
      </c>
      <c r="AC52" s="34" t="e">
        <f>SUMIFS(#REF!,#REF!,AC$1,#REF!,$A52)</f>
        <v>#REF!</v>
      </c>
      <c r="AD52" s="34" t="e">
        <f>SUMIFS(#REF!,#REF!,AD$1,#REF!,$A52)</f>
        <v>#REF!</v>
      </c>
      <c r="AE52" s="34" t="e">
        <f>SUMIFS(#REF!,#REF!,AE$1,#REF!,$A52)</f>
        <v>#REF!</v>
      </c>
      <c r="AF52" s="34" t="e">
        <f>SUMIFS(#REF!,#REF!,AF$1,#REF!,$A52)</f>
        <v>#REF!</v>
      </c>
      <c r="AG52" s="34" t="e">
        <f>SUMIFS(#REF!,#REF!,AG$1,#REF!,$A52)</f>
        <v>#REF!</v>
      </c>
      <c r="AH52" s="34" t="e">
        <f>SUMIFS(#REF!,#REF!,AH$1,#REF!,$A52)</f>
        <v>#REF!</v>
      </c>
      <c r="AI52" s="34" t="e">
        <f>SUMIFS(#REF!,#REF!,AI$1,#REF!,$A52)</f>
        <v>#REF!</v>
      </c>
    </row>
    <row r="53" spans="1:35" x14ac:dyDescent="0.25">
      <c r="A53" s="11" t="s">
        <v>45</v>
      </c>
      <c r="B53" s="10" t="s">
        <v>46</v>
      </c>
      <c r="C53" s="12" t="s">
        <v>19</v>
      </c>
      <c r="D53" t="s">
        <v>1819</v>
      </c>
      <c r="E53" s="40" t="e">
        <f t="shared" si="2"/>
        <v>#REF!</v>
      </c>
      <c r="F53" s="34" t="e">
        <f>SUMIFS(#REF!,#REF!,F$1,#REF!,$A53)</f>
        <v>#REF!</v>
      </c>
      <c r="G53" s="34" t="e">
        <f>SUMIFS(#REF!,#REF!,G$1,#REF!,$A53)</f>
        <v>#REF!</v>
      </c>
      <c r="H53" s="34" t="e">
        <f>SUMIFS(#REF!,#REF!,H$1,#REF!,$A53)</f>
        <v>#REF!</v>
      </c>
      <c r="I53" s="34" t="e">
        <f>SUMIFS(#REF!,#REF!,I$1,#REF!,$A53)</f>
        <v>#REF!</v>
      </c>
      <c r="J53" s="34" t="e">
        <f>SUMIFS(#REF!,#REF!,J$1,#REF!,$A53)</f>
        <v>#REF!</v>
      </c>
      <c r="K53" s="34" t="e">
        <f>SUMIFS(#REF!,#REF!,K$1,#REF!,$A53)</f>
        <v>#REF!</v>
      </c>
      <c r="L53" s="34" t="e">
        <f>SUMIFS(#REF!,#REF!,L$1,#REF!,$A53)</f>
        <v>#REF!</v>
      </c>
      <c r="M53" s="34" t="e">
        <f>SUMIFS(#REF!,#REF!,M$1,#REF!,$A53)</f>
        <v>#REF!</v>
      </c>
      <c r="N53" s="34" t="e">
        <f>SUMIFS(#REF!,#REF!,N$1,#REF!,$A53)</f>
        <v>#REF!</v>
      </c>
      <c r="O53" s="34" t="e">
        <f>SUMIFS(#REF!,#REF!,O$1,#REF!,$A53)</f>
        <v>#REF!</v>
      </c>
      <c r="P53" s="34" t="e">
        <f>SUMIFS(#REF!,#REF!,P$1,#REF!,$A53)</f>
        <v>#REF!</v>
      </c>
      <c r="Q53" s="34" t="e">
        <f>SUMIFS(#REF!,#REF!,Q$1,#REF!,$A53)</f>
        <v>#REF!</v>
      </c>
      <c r="R53" s="34" t="e">
        <f>SUMIFS(#REF!,#REF!,R$1,#REF!,$A53)</f>
        <v>#REF!</v>
      </c>
      <c r="S53" s="34" t="e">
        <f>SUMIFS(#REF!,#REF!,S$1,#REF!,$A53)</f>
        <v>#REF!</v>
      </c>
      <c r="T53" s="34" t="e">
        <f>SUMIFS(#REF!,#REF!,T$1,#REF!,$A53)</f>
        <v>#REF!</v>
      </c>
      <c r="U53" s="34" t="e">
        <f>SUMIFS(#REF!,#REF!,U$1,#REF!,$A53)</f>
        <v>#REF!</v>
      </c>
      <c r="V53" s="34" t="e">
        <f>SUMIFS(#REF!,#REF!,V$1,#REF!,$A53)</f>
        <v>#REF!</v>
      </c>
      <c r="W53" s="34" t="e">
        <f>SUMIFS(#REF!,#REF!,W$1,#REF!,$A53)</f>
        <v>#REF!</v>
      </c>
      <c r="X53" s="34" t="e">
        <f>SUMIFS(#REF!,#REF!,X$1,#REF!,$A53)</f>
        <v>#REF!</v>
      </c>
      <c r="Y53" s="34" t="e">
        <f>SUMIFS(#REF!,#REF!,Y$1,#REF!,$A53)</f>
        <v>#REF!</v>
      </c>
      <c r="Z53" s="34" t="e">
        <f>SUMIFS(#REF!,#REF!,Z$1,#REF!,$A53)</f>
        <v>#REF!</v>
      </c>
      <c r="AA53" s="34" t="e">
        <f>SUMIFS(#REF!,#REF!,AA$1,#REF!,$A53)</f>
        <v>#REF!</v>
      </c>
      <c r="AB53" s="34" t="e">
        <f>SUMIFS(#REF!,#REF!,AB$1,#REF!,$A53)</f>
        <v>#REF!</v>
      </c>
      <c r="AC53" s="34" t="e">
        <f>SUMIFS(#REF!,#REF!,AC$1,#REF!,$A53)</f>
        <v>#REF!</v>
      </c>
      <c r="AD53" s="34" t="e">
        <f>SUMIFS(#REF!,#REF!,AD$1,#REF!,$A53)</f>
        <v>#REF!</v>
      </c>
      <c r="AE53" s="34" t="e">
        <f>SUMIFS(#REF!,#REF!,AE$1,#REF!,$A53)</f>
        <v>#REF!</v>
      </c>
      <c r="AF53" s="34" t="e">
        <f>SUMIFS(#REF!,#REF!,AF$1,#REF!,$A53)</f>
        <v>#REF!</v>
      </c>
      <c r="AG53" s="34" t="e">
        <f>SUMIFS(#REF!,#REF!,AG$1,#REF!,$A53)</f>
        <v>#REF!</v>
      </c>
      <c r="AH53" s="34" t="e">
        <f>SUMIFS(#REF!,#REF!,AH$1,#REF!,$A53)</f>
        <v>#REF!</v>
      </c>
      <c r="AI53" s="34" t="e">
        <f>SUMIFS(#REF!,#REF!,AI$1,#REF!,$A53)</f>
        <v>#REF!</v>
      </c>
    </row>
    <row r="54" spans="1:35" ht="15" hidden="1" customHeight="1" x14ac:dyDescent="0.25">
      <c r="A54" s="11" t="s">
        <v>1762</v>
      </c>
      <c r="B54" s="10" t="s">
        <v>1763</v>
      </c>
      <c r="C54" s="12" t="s">
        <v>1778</v>
      </c>
      <c r="D54" t="s">
        <v>1819</v>
      </c>
      <c r="E54" s="36" t="e">
        <f t="shared" si="2"/>
        <v>#REF!</v>
      </c>
      <c r="F54" s="34" t="e">
        <f>SUMIFS(#REF!,#REF!,F$1,#REF!,$A54)</f>
        <v>#REF!</v>
      </c>
      <c r="G54" s="34" t="e">
        <f>SUMIFS(#REF!,#REF!,G$1,#REF!,$A54)</f>
        <v>#REF!</v>
      </c>
      <c r="H54" s="34" t="e">
        <f>SUMIFS(#REF!,#REF!,H$1,#REF!,$A54)</f>
        <v>#REF!</v>
      </c>
      <c r="I54" s="34" t="e">
        <f>SUMIFS(#REF!,#REF!,I$1,#REF!,$A54)</f>
        <v>#REF!</v>
      </c>
      <c r="J54" s="34" t="e">
        <f>SUMIFS(#REF!,#REF!,J$1,#REF!,$A54)</f>
        <v>#REF!</v>
      </c>
      <c r="K54" s="34" t="e">
        <f>SUMIFS(#REF!,#REF!,K$1,#REF!,$A54)</f>
        <v>#REF!</v>
      </c>
      <c r="L54" s="34" t="e">
        <f>SUMIFS(#REF!,#REF!,L$1,#REF!,$A54)</f>
        <v>#REF!</v>
      </c>
      <c r="M54" s="34" t="e">
        <f>SUMIFS(#REF!,#REF!,M$1,#REF!,$A54)</f>
        <v>#REF!</v>
      </c>
      <c r="N54" s="34" t="e">
        <f>SUMIFS(#REF!,#REF!,N$1,#REF!,$A54)</f>
        <v>#REF!</v>
      </c>
      <c r="O54" s="34" t="e">
        <f>SUMIFS(#REF!,#REF!,O$1,#REF!,$A54)</f>
        <v>#REF!</v>
      </c>
      <c r="P54" s="34" t="e">
        <f>SUMIFS(#REF!,#REF!,P$1,#REF!,$A54)</f>
        <v>#REF!</v>
      </c>
      <c r="Q54" s="34" t="e">
        <f>SUMIFS(#REF!,#REF!,Q$1,#REF!,$A54)</f>
        <v>#REF!</v>
      </c>
      <c r="R54" s="34" t="e">
        <f>SUMIFS(#REF!,#REF!,R$1,#REF!,$A54)</f>
        <v>#REF!</v>
      </c>
      <c r="S54" s="34" t="e">
        <f>SUMIFS(#REF!,#REF!,S$1,#REF!,$A54)</f>
        <v>#REF!</v>
      </c>
      <c r="T54" s="34" t="e">
        <f>SUMIFS(#REF!,#REF!,T$1,#REF!,$A54)</f>
        <v>#REF!</v>
      </c>
      <c r="U54" s="34" t="e">
        <f>SUMIFS(#REF!,#REF!,U$1,#REF!,$A54)</f>
        <v>#REF!</v>
      </c>
      <c r="V54" s="34" t="e">
        <f>SUMIFS(#REF!,#REF!,V$1,#REF!,$A54)</f>
        <v>#REF!</v>
      </c>
      <c r="W54" s="34" t="e">
        <f>SUMIFS(#REF!,#REF!,W$1,#REF!,$A54)</f>
        <v>#REF!</v>
      </c>
      <c r="X54" s="34" t="e">
        <f>SUMIFS(#REF!,#REF!,X$1,#REF!,$A54)</f>
        <v>#REF!</v>
      </c>
      <c r="Y54" s="34" t="e">
        <f>SUMIFS(#REF!,#REF!,Y$1,#REF!,$A54)</f>
        <v>#REF!</v>
      </c>
      <c r="Z54" s="34" t="e">
        <f>SUMIFS(#REF!,#REF!,Z$1,#REF!,$A54)</f>
        <v>#REF!</v>
      </c>
      <c r="AA54" s="34" t="e">
        <f>SUMIFS(#REF!,#REF!,AA$1,#REF!,$A54)</f>
        <v>#REF!</v>
      </c>
      <c r="AB54" s="34" t="e">
        <f>SUMIFS(#REF!,#REF!,AB$1,#REF!,$A54)</f>
        <v>#REF!</v>
      </c>
      <c r="AC54" s="34" t="e">
        <f>SUMIFS(#REF!,#REF!,AC$1,#REF!,$A54)</f>
        <v>#REF!</v>
      </c>
      <c r="AD54" s="34" t="e">
        <f>SUMIFS(#REF!,#REF!,AD$1,#REF!,$A54)</f>
        <v>#REF!</v>
      </c>
      <c r="AE54" s="34" t="e">
        <f>SUMIFS(#REF!,#REF!,AE$1,#REF!,$A54)</f>
        <v>#REF!</v>
      </c>
      <c r="AF54" s="34" t="e">
        <f>SUMIFS(#REF!,#REF!,AF$1,#REF!,$A54)</f>
        <v>#REF!</v>
      </c>
      <c r="AG54" s="34" t="e">
        <f>SUMIFS(#REF!,#REF!,AG$1,#REF!,$A54)</f>
        <v>#REF!</v>
      </c>
      <c r="AH54" s="34" t="e">
        <f>SUMIFS(#REF!,#REF!,AH$1,#REF!,$A54)</f>
        <v>#REF!</v>
      </c>
      <c r="AI54" s="34" t="e">
        <f>SUMIFS(#REF!,#REF!,AI$1,#REF!,$A54)</f>
        <v>#REF!</v>
      </c>
    </row>
    <row r="55" spans="1:35" ht="15" hidden="1" customHeight="1" x14ac:dyDescent="0.25">
      <c r="A55" s="11" t="s">
        <v>1764</v>
      </c>
      <c r="B55" s="10" t="s">
        <v>1765</v>
      </c>
      <c r="C55" s="12" t="s">
        <v>19</v>
      </c>
      <c r="D55" t="s">
        <v>1819</v>
      </c>
      <c r="E55" s="36" t="e">
        <f t="shared" si="2"/>
        <v>#REF!</v>
      </c>
      <c r="F55" s="34" t="e">
        <f>SUMIFS(#REF!,#REF!,F$1,#REF!,$A55)</f>
        <v>#REF!</v>
      </c>
      <c r="G55" s="34" t="e">
        <f>SUMIFS(#REF!,#REF!,G$1,#REF!,$A55)</f>
        <v>#REF!</v>
      </c>
      <c r="H55" s="34" t="e">
        <f>SUMIFS(#REF!,#REF!,H$1,#REF!,$A55)</f>
        <v>#REF!</v>
      </c>
      <c r="I55" s="34" t="e">
        <f>SUMIFS(#REF!,#REF!,I$1,#REF!,$A55)</f>
        <v>#REF!</v>
      </c>
      <c r="J55" s="34" t="e">
        <f>SUMIFS(#REF!,#REF!,J$1,#REF!,$A55)</f>
        <v>#REF!</v>
      </c>
      <c r="K55" s="34" t="e">
        <f>SUMIFS(#REF!,#REF!,K$1,#REF!,$A55)</f>
        <v>#REF!</v>
      </c>
      <c r="L55" s="34" t="e">
        <f>SUMIFS(#REF!,#REF!,L$1,#REF!,$A55)</f>
        <v>#REF!</v>
      </c>
      <c r="M55" s="34" t="e">
        <f>SUMIFS(#REF!,#REF!,M$1,#REF!,$A55)</f>
        <v>#REF!</v>
      </c>
      <c r="N55" s="34" t="e">
        <f>SUMIFS(#REF!,#REF!,N$1,#REF!,$A55)</f>
        <v>#REF!</v>
      </c>
      <c r="O55" s="34" t="e">
        <f>SUMIFS(#REF!,#REF!,O$1,#REF!,$A55)</f>
        <v>#REF!</v>
      </c>
      <c r="P55" s="34" t="e">
        <f>SUMIFS(#REF!,#REF!,P$1,#REF!,$A55)</f>
        <v>#REF!</v>
      </c>
      <c r="Q55" s="34" t="e">
        <f>SUMIFS(#REF!,#REF!,Q$1,#REF!,$A55)</f>
        <v>#REF!</v>
      </c>
      <c r="R55" s="34" t="e">
        <f>SUMIFS(#REF!,#REF!,R$1,#REF!,$A55)</f>
        <v>#REF!</v>
      </c>
      <c r="S55" s="34" t="e">
        <f>SUMIFS(#REF!,#REF!,S$1,#REF!,$A55)</f>
        <v>#REF!</v>
      </c>
      <c r="T55" s="34" t="e">
        <f>SUMIFS(#REF!,#REF!,T$1,#REF!,$A55)</f>
        <v>#REF!</v>
      </c>
      <c r="U55" s="34" t="e">
        <f>SUMIFS(#REF!,#REF!,U$1,#REF!,$A55)</f>
        <v>#REF!</v>
      </c>
      <c r="V55" s="34" t="e">
        <f>SUMIFS(#REF!,#REF!,V$1,#REF!,$A55)</f>
        <v>#REF!</v>
      </c>
      <c r="W55" s="34" t="e">
        <f>SUMIFS(#REF!,#REF!,W$1,#REF!,$A55)</f>
        <v>#REF!</v>
      </c>
      <c r="X55" s="34" t="e">
        <f>SUMIFS(#REF!,#REF!,X$1,#REF!,$A55)</f>
        <v>#REF!</v>
      </c>
      <c r="Y55" s="34" t="e">
        <f>SUMIFS(#REF!,#REF!,Y$1,#REF!,$A55)</f>
        <v>#REF!</v>
      </c>
      <c r="Z55" s="34" t="e">
        <f>SUMIFS(#REF!,#REF!,Z$1,#REF!,$A55)</f>
        <v>#REF!</v>
      </c>
      <c r="AA55" s="34" t="e">
        <f>SUMIFS(#REF!,#REF!,AA$1,#REF!,$A55)</f>
        <v>#REF!</v>
      </c>
      <c r="AB55" s="34" t="e">
        <f>SUMIFS(#REF!,#REF!,AB$1,#REF!,$A55)</f>
        <v>#REF!</v>
      </c>
      <c r="AC55" s="34" t="e">
        <f>SUMIFS(#REF!,#REF!,AC$1,#REF!,$A55)</f>
        <v>#REF!</v>
      </c>
      <c r="AD55" s="34" t="e">
        <f>SUMIFS(#REF!,#REF!,AD$1,#REF!,$A55)</f>
        <v>#REF!</v>
      </c>
      <c r="AE55" s="34" t="e">
        <f>SUMIFS(#REF!,#REF!,AE$1,#REF!,$A55)</f>
        <v>#REF!</v>
      </c>
      <c r="AF55" s="34" t="e">
        <f>SUMIFS(#REF!,#REF!,AF$1,#REF!,$A55)</f>
        <v>#REF!</v>
      </c>
      <c r="AG55" s="34" t="e">
        <f>SUMIFS(#REF!,#REF!,AG$1,#REF!,$A55)</f>
        <v>#REF!</v>
      </c>
      <c r="AH55" s="34" t="e">
        <f>SUMIFS(#REF!,#REF!,AH$1,#REF!,$A55)</f>
        <v>#REF!</v>
      </c>
      <c r="AI55" s="34" t="e">
        <f>SUMIFS(#REF!,#REF!,AI$1,#REF!,$A55)</f>
        <v>#REF!</v>
      </c>
    </row>
    <row r="56" spans="1:35" x14ac:dyDescent="0.25">
      <c r="A56" s="11" t="s">
        <v>1766</v>
      </c>
      <c r="B56" s="10" t="s">
        <v>1767</v>
      </c>
      <c r="C56" s="12" t="s">
        <v>1778</v>
      </c>
      <c r="D56" t="s">
        <v>1819</v>
      </c>
      <c r="E56" s="36" t="e">
        <f t="shared" si="2"/>
        <v>#REF!</v>
      </c>
      <c r="F56" s="34" t="e">
        <f>SUMIFS(#REF!,#REF!,F$1,#REF!,$A56)</f>
        <v>#REF!</v>
      </c>
      <c r="G56" s="34" t="e">
        <f>SUMIFS(#REF!,#REF!,G$1,#REF!,$A56)</f>
        <v>#REF!</v>
      </c>
      <c r="H56" s="34" t="e">
        <f>SUMIFS(#REF!,#REF!,H$1,#REF!,$A56)</f>
        <v>#REF!</v>
      </c>
      <c r="I56" s="34" t="e">
        <f>SUMIFS(#REF!,#REF!,I$1,#REF!,$A56)</f>
        <v>#REF!</v>
      </c>
      <c r="J56" s="34" t="e">
        <f>SUMIFS(#REF!,#REF!,J$1,#REF!,$A56)</f>
        <v>#REF!</v>
      </c>
      <c r="K56" s="34" t="e">
        <f>SUMIFS(#REF!,#REF!,K$1,#REF!,$A56)</f>
        <v>#REF!</v>
      </c>
      <c r="L56" s="34" t="e">
        <f>SUMIFS(#REF!,#REF!,L$1,#REF!,$A56)</f>
        <v>#REF!</v>
      </c>
      <c r="M56" s="34" t="e">
        <f>SUMIFS(#REF!,#REF!,M$1,#REF!,$A56)</f>
        <v>#REF!</v>
      </c>
      <c r="N56" s="34" t="e">
        <f>SUMIFS(#REF!,#REF!,N$1,#REF!,$A56)</f>
        <v>#REF!</v>
      </c>
      <c r="O56" s="34" t="e">
        <f>SUMIFS(#REF!,#REF!,O$1,#REF!,$A56)</f>
        <v>#REF!</v>
      </c>
      <c r="P56" s="34" t="e">
        <f>SUMIFS(#REF!,#REF!,P$1,#REF!,$A56)</f>
        <v>#REF!</v>
      </c>
      <c r="Q56" s="34" t="e">
        <f>SUMIFS(#REF!,#REF!,Q$1,#REF!,$A56)</f>
        <v>#REF!</v>
      </c>
      <c r="R56" s="34" t="e">
        <f>SUMIFS(#REF!,#REF!,R$1,#REF!,$A56)</f>
        <v>#REF!</v>
      </c>
      <c r="S56" s="34" t="e">
        <f>SUMIFS(#REF!,#REF!,S$1,#REF!,$A56)</f>
        <v>#REF!</v>
      </c>
      <c r="T56" s="34" t="e">
        <f>SUMIFS(#REF!,#REF!,T$1,#REF!,$A56)</f>
        <v>#REF!</v>
      </c>
      <c r="U56" s="34" t="e">
        <f>SUMIFS(#REF!,#REF!,U$1,#REF!,$A56)</f>
        <v>#REF!</v>
      </c>
      <c r="V56" s="34" t="e">
        <f>SUMIFS(#REF!,#REF!,V$1,#REF!,$A56)</f>
        <v>#REF!</v>
      </c>
      <c r="W56" s="34" t="e">
        <f>SUMIFS(#REF!,#REF!,W$1,#REF!,$A56)</f>
        <v>#REF!</v>
      </c>
      <c r="X56" s="34" t="e">
        <f>SUMIFS(#REF!,#REF!,X$1,#REF!,$A56)</f>
        <v>#REF!</v>
      </c>
      <c r="Y56" s="34" t="e">
        <f>SUMIFS(#REF!,#REF!,Y$1,#REF!,$A56)</f>
        <v>#REF!</v>
      </c>
      <c r="Z56" s="34" t="e">
        <f>SUMIFS(#REF!,#REF!,Z$1,#REF!,$A56)</f>
        <v>#REF!</v>
      </c>
      <c r="AA56" s="34" t="e">
        <f>SUMIFS(#REF!,#REF!,AA$1,#REF!,$A56)</f>
        <v>#REF!</v>
      </c>
      <c r="AB56" s="34" t="e">
        <f>SUMIFS(#REF!,#REF!,AB$1,#REF!,$A56)</f>
        <v>#REF!</v>
      </c>
      <c r="AC56" s="34" t="e">
        <f>SUMIFS(#REF!,#REF!,AC$1,#REF!,$A56)</f>
        <v>#REF!</v>
      </c>
      <c r="AD56" s="34" t="e">
        <f>SUMIFS(#REF!,#REF!,AD$1,#REF!,$A56)</f>
        <v>#REF!</v>
      </c>
      <c r="AE56" s="34" t="e">
        <f>SUMIFS(#REF!,#REF!,AE$1,#REF!,$A56)</f>
        <v>#REF!</v>
      </c>
      <c r="AF56" s="34" t="e">
        <f>SUMIFS(#REF!,#REF!,AF$1,#REF!,$A56)</f>
        <v>#REF!</v>
      </c>
      <c r="AG56" s="34" t="e">
        <f>SUMIFS(#REF!,#REF!,AG$1,#REF!,$A56)</f>
        <v>#REF!</v>
      </c>
      <c r="AH56" s="34" t="e">
        <f>SUMIFS(#REF!,#REF!,AH$1,#REF!,$A56)</f>
        <v>#REF!</v>
      </c>
      <c r="AI56" s="34" t="e">
        <f>SUMIFS(#REF!,#REF!,AI$1,#REF!,$A56)</f>
        <v>#REF!</v>
      </c>
    </row>
    <row r="57" spans="1:35" x14ac:dyDescent="0.25">
      <c r="A57" s="11" t="s">
        <v>41</v>
      </c>
      <c r="B57" s="10" t="s">
        <v>42</v>
      </c>
      <c r="C57" s="12" t="s">
        <v>19</v>
      </c>
      <c r="D57" t="s">
        <v>1819</v>
      </c>
      <c r="E57" s="40" t="e">
        <f t="shared" si="2"/>
        <v>#REF!</v>
      </c>
      <c r="F57" s="34" t="e">
        <f>SUMIFS(#REF!,#REF!,F$1,#REF!,$A57)</f>
        <v>#REF!</v>
      </c>
      <c r="G57" s="34" t="e">
        <f>SUMIFS(#REF!,#REF!,G$1,#REF!,$A57)</f>
        <v>#REF!</v>
      </c>
      <c r="H57" s="34" t="e">
        <f>SUMIFS(#REF!,#REF!,H$1,#REF!,$A57)</f>
        <v>#REF!</v>
      </c>
      <c r="I57" s="34" t="e">
        <f>SUMIFS(#REF!,#REF!,I$1,#REF!,$A57)</f>
        <v>#REF!</v>
      </c>
      <c r="J57" s="34" t="e">
        <f>SUMIFS(#REF!,#REF!,J$1,#REF!,$A57)</f>
        <v>#REF!</v>
      </c>
      <c r="K57" s="34" t="e">
        <f>SUMIFS(#REF!,#REF!,K$1,#REF!,$A57)</f>
        <v>#REF!</v>
      </c>
      <c r="L57" s="34" t="e">
        <f>SUMIFS(#REF!,#REF!,L$1,#REF!,$A57)</f>
        <v>#REF!</v>
      </c>
      <c r="M57" s="34" t="e">
        <f>SUMIFS(#REF!,#REF!,M$1,#REF!,$A57)</f>
        <v>#REF!</v>
      </c>
      <c r="N57" s="34" t="e">
        <f>SUMIFS(#REF!,#REF!,N$1,#REF!,$A57)</f>
        <v>#REF!</v>
      </c>
      <c r="O57" s="34" t="e">
        <f>SUMIFS(#REF!,#REF!,O$1,#REF!,$A57)</f>
        <v>#REF!</v>
      </c>
      <c r="P57" s="34" t="e">
        <f>SUMIFS(#REF!,#REF!,P$1,#REF!,$A57)</f>
        <v>#REF!</v>
      </c>
      <c r="Q57" s="34" t="e">
        <f>SUMIFS(#REF!,#REF!,Q$1,#REF!,$A57)</f>
        <v>#REF!</v>
      </c>
      <c r="R57" s="34" t="e">
        <f>SUMIFS(#REF!,#REF!,R$1,#REF!,$A57)</f>
        <v>#REF!</v>
      </c>
      <c r="S57" s="34" t="e">
        <f>SUMIFS(#REF!,#REF!,S$1,#REF!,$A57)</f>
        <v>#REF!</v>
      </c>
      <c r="T57" s="34" t="e">
        <f>SUMIFS(#REF!,#REF!,T$1,#REF!,$A57)</f>
        <v>#REF!</v>
      </c>
      <c r="U57" s="34" t="e">
        <f>SUMIFS(#REF!,#REF!,U$1,#REF!,$A57)</f>
        <v>#REF!</v>
      </c>
      <c r="V57" s="34" t="e">
        <f>SUMIFS(#REF!,#REF!,V$1,#REF!,$A57)</f>
        <v>#REF!</v>
      </c>
      <c r="W57" s="34" t="e">
        <f>SUMIFS(#REF!,#REF!,W$1,#REF!,$A57)</f>
        <v>#REF!</v>
      </c>
      <c r="X57" s="34" t="e">
        <f>SUMIFS(#REF!,#REF!,X$1,#REF!,$A57)</f>
        <v>#REF!</v>
      </c>
      <c r="Y57" s="34" t="e">
        <f>SUMIFS(#REF!,#REF!,Y$1,#REF!,$A57)</f>
        <v>#REF!</v>
      </c>
      <c r="Z57" s="34" t="e">
        <f>SUMIFS(#REF!,#REF!,Z$1,#REF!,$A57)</f>
        <v>#REF!</v>
      </c>
      <c r="AA57" s="34" t="e">
        <f>SUMIFS(#REF!,#REF!,AA$1,#REF!,$A57)</f>
        <v>#REF!</v>
      </c>
      <c r="AB57" s="34" t="e">
        <f>SUMIFS(#REF!,#REF!,AB$1,#REF!,$A57)</f>
        <v>#REF!</v>
      </c>
      <c r="AC57" s="34" t="e">
        <f>SUMIFS(#REF!,#REF!,AC$1,#REF!,$A57)</f>
        <v>#REF!</v>
      </c>
      <c r="AD57" s="34" t="e">
        <f>SUMIFS(#REF!,#REF!,AD$1,#REF!,$A57)</f>
        <v>#REF!</v>
      </c>
      <c r="AE57" s="34" t="e">
        <f>SUMIFS(#REF!,#REF!,AE$1,#REF!,$A57)</f>
        <v>#REF!</v>
      </c>
      <c r="AF57" s="34" t="e">
        <f>SUMIFS(#REF!,#REF!,AF$1,#REF!,$A57)</f>
        <v>#REF!</v>
      </c>
      <c r="AG57" s="34" t="e">
        <f>SUMIFS(#REF!,#REF!,AG$1,#REF!,$A57)</f>
        <v>#REF!</v>
      </c>
      <c r="AH57" s="34" t="e">
        <f>SUMIFS(#REF!,#REF!,AH$1,#REF!,$A57)</f>
        <v>#REF!</v>
      </c>
      <c r="AI57" s="34" t="e">
        <f>SUMIFS(#REF!,#REF!,AI$1,#REF!,$A57)</f>
        <v>#REF!</v>
      </c>
    </row>
    <row r="58" spans="1:35" ht="15" hidden="1" customHeight="1" x14ac:dyDescent="0.25">
      <c r="A58" s="11" t="s">
        <v>1768</v>
      </c>
      <c r="B58" s="10" t="s">
        <v>1769</v>
      </c>
      <c r="C58" s="12" t="s">
        <v>1778</v>
      </c>
      <c r="D58" t="s">
        <v>1819</v>
      </c>
      <c r="E58" s="36" t="e">
        <f t="shared" si="2"/>
        <v>#REF!</v>
      </c>
      <c r="F58" s="34" t="e">
        <f>SUMIFS(#REF!,#REF!,F$1,#REF!,$A58)</f>
        <v>#REF!</v>
      </c>
      <c r="G58" s="34" t="e">
        <f>SUMIFS(#REF!,#REF!,G$1,#REF!,$A58)</f>
        <v>#REF!</v>
      </c>
      <c r="H58" s="34" t="e">
        <f>SUMIFS(#REF!,#REF!,H$1,#REF!,$A58)</f>
        <v>#REF!</v>
      </c>
      <c r="I58" s="34" t="e">
        <f>SUMIFS(#REF!,#REF!,I$1,#REF!,$A58)</f>
        <v>#REF!</v>
      </c>
      <c r="J58" s="34" t="e">
        <f>SUMIFS(#REF!,#REF!,J$1,#REF!,$A58)</f>
        <v>#REF!</v>
      </c>
      <c r="K58" s="34" t="e">
        <f>SUMIFS(#REF!,#REF!,K$1,#REF!,$A58)</f>
        <v>#REF!</v>
      </c>
      <c r="L58" s="34" t="e">
        <f>SUMIFS(#REF!,#REF!,L$1,#REF!,$A58)</f>
        <v>#REF!</v>
      </c>
      <c r="M58" s="34" t="e">
        <f>SUMIFS(#REF!,#REF!,M$1,#REF!,$A58)</f>
        <v>#REF!</v>
      </c>
      <c r="N58" s="34" t="e">
        <f>SUMIFS(#REF!,#REF!,N$1,#REF!,$A58)</f>
        <v>#REF!</v>
      </c>
      <c r="O58" s="34" t="e">
        <f>SUMIFS(#REF!,#REF!,O$1,#REF!,$A58)</f>
        <v>#REF!</v>
      </c>
      <c r="P58" s="34" t="e">
        <f>SUMIFS(#REF!,#REF!,P$1,#REF!,$A58)</f>
        <v>#REF!</v>
      </c>
      <c r="Q58" s="34" t="e">
        <f>SUMIFS(#REF!,#REF!,Q$1,#REF!,$A58)</f>
        <v>#REF!</v>
      </c>
      <c r="R58" s="34" t="e">
        <f>SUMIFS(#REF!,#REF!,R$1,#REF!,$A58)</f>
        <v>#REF!</v>
      </c>
      <c r="S58" s="34" t="e">
        <f>SUMIFS(#REF!,#REF!,S$1,#REF!,$A58)</f>
        <v>#REF!</v>
      </c>
      <c r="T58" s="34" t="e">
        <f>SUMIFS(#REF!,#REF!,T$1,#REF!,$A58)</f>
        <v>#REF!</v>
      </c>
      <c r="U58" s="34" t="e">
        <f>SUMIFS(#REF!,#REF!,U$1,#REF!,$A58)</f>
        <v>#REF!</v>
      </c>
      <c r="V58" s="34" t="e">
        <f>SUMIFS(#REF!,#REF!,V$1,#REF!,$A58)</f>
        <v>#REF!</v>
      </c>
      <c r="W58" s="34" t="e">
        <f>SUMIFS(#REF!,#REF!,W$1,#REF!,$A58)</f>
        <v>#REF!</v>
      </c>
      <c r="X58" s="34" t="e">
        <f>SUMIFS(#REF!,#REF!,X$1,#REF!,$A58)</f>
        <v>#REF!</v>
      </c>
      <c r="Y58" s="34" t="e">
        <f>SUMIFS(#REF!,#REF!,Y$1,#REF!,$A58)</f>
        <v>#REF!</v>
      </c>
      <c r="Z58" s="34" t="e">
        <f>SUMIFS(#REF!,#REF!,Z$1,#REF!,$A58)</f>
        <v>#REF!</v>
      </c>
      <c r="AA58" s="34" t="e">
        <f>SUMIFS(#REF!,#REF!,AA$1,#REF!,$A58)</f>
        <v>#REF!</v>
      </c>
      <c r="AB58" s="34" t="e">
        <f>SUMIFS(#REF!,#REF!,AB$1,#REF!,$A58)</f>
        <v>#REF!</v>
      </c>
      <c r="AC58" s="34" t="e">
        <f>SUMIFS(#REF!,#REF!,AC$1,#REF!,$A58)</f>
        <v>#REF!</v>
      </c>
      <c r="AD58" s="34" t="e">
        <f>SUMIFS(#REF!,#REF!,AD$1,#REF!,$A58)</f>
        <v>#REF!</v>
      </c>
      <c r="AE58" s="34" t="e">
        <f>SUMIFS(#REF!,#REF!,AE$1,#REF!,$A58)</f>
        <v>#REF!</v>
      </c>
      <c r="AF58" s="34" t="e">
        <f>SUMIFS(#REF!,#REF!,AF$1,#REF!,$A58)</f>
        <v>#REF!</v>
      </c>
      <c r="AG58" s="34" t="e">
        <f>SUMIFS(#REF!,#REF!,AG$1,#REF!,$A58)</f>
        <v>#REF!</v>
      </c>
      <c r="AH58" s="34" t="e">
        <f>SUMIFS(#REF!,#REF!,AH$1,#REF!,$A58)</f>
        <v>#REF!</v>
      </c>
      <c r="AI58" s="34" t="e">
        <f>SUMIFS(#REF!,#REF!,AI$1,#REF!,$A58)</f>
        <v>#REF!</v>
      </c>
    </row>
    <row r="59" spans="1:35" x14ac:dyDescent="0.25">
      <c r="A59" s="11" t="s">
        <v>585</v>
      </c>
      <c r="B59" s="10" t="s">
        <v>586</v>
      </c>
      <c r="C59" s="12" t="s">
        <v>19</v>
      </c>
      <c r="D59" t="s">
        <v>1819</v>
      </c>
      <c r="E59" s="40" t="e">
        <f t="shared" si="2"/>
        <v>#REF!</v>
      </c>
      <c r="F59" s="34" t="e">
        <f>SUMIFS(#REF!,#REF!,F$1,#REF!,$A59)</f>
        <v>#REF!</v>
      </c>
      <c r="G59" s="34" t="e">
        <f>SUMIFS(#REF!,#REF!,G$1,#REF!,$A59)</f>
        <v>#REF!</v>
      </c>
      <c r="H59" s="34" t="e">
        <f>SUMIFS(#REF!,#REF!,H$1,#REF!,$A59)</f>
        <v>#REF!</v>
      </c>
      <c r="I59" s="34" t="e">
        <f>SUMIFS(#REF!,#REF!,I$1,#REF!,$A59)</f>
        <v>#REF!</v>
      </c>
      <c r="J59" s="34" t="e">
        <f>SUMIFS(#REF!,#REF!,J$1,#REF!,$A59)</f>
        <v>#REF!</v>
      </c>
      <c r="K59" s="34" t="e">
        <f>SUMIFS(#REF!,#REF!,K$1,#REF!,$A59)</f>
        <v>#REF!</v>
      </c>
      <c r="L59" s="34" t="e">
        <f>SUMIFS(#REF!,#REF!,L$1,#REF!,$A59)</f>
        <v>#REF!</v>
      </c>
      <c r="M59" s="34" t="e">
        <f>SUMIFS(#REF!,#REF!,M$1,#REF!,$A59)</f>
        <v>#REF!</v>
      </c>
      <c r="N59" s="34" t="e">
        <f>SUMIFS(#REF!,#REF!,N$1,#REF!,$A59)</f>
        <v>#REF!</v>
      </c>
      <c r="O59" s="34" t="e">
        <f>SUMIFS(#REF!,#REF!,O$1,#REF!,$A59)</f>
        <v>#REF!</v>
      </c>
      <c r="P59" s="34" t="e">
        <f>SUMIFS(#REF!,#REF!,P$1,#REF!,$A59)</f>
        <v>#REF!</v>
      </c>
      <c r="Q59" s="34" t="e">
        <f>SUMIFS(#REF!,#REF!,Q$1,#REF!,$A59)</f>
        <v>#REF!</v>
      </c>
      <c r="R59" s="34" t="e">
        <f>SUMIFS(#REF!,#REF!,R$1,#REF!,$A59)</f>
        <v>#REF!</v>
      </c>
      <c r="S59" s="34" t="e">
        <f>SUMIFS(#REF!,#REF!,S$1,#REF!,$A59)</f>
        <v>#REF!</v>
      </c>
      <c r="T59" s="34" t="e">
        <f>SUMIFS(#REF!,#REF!,T$1,#REF!,$A59)</f>
        <v>#REF!</v>
      </c>
      <c r="U59" s="34" t="e">
        <f>SUMIFS(#REF!,#REF!,U$1,#REF!,$A59)</f>
        <v>#REF!</v>
      </c>
      <c r="V59" s="34" t="e">
        <f>SUMIFS(#REF!,#REF!,V$1,#REF!,$A59)</f>
        <v>#REF!</v>
      </c>
      <c r="W59" s="34" t="e">
        <f>SUMIFS(#REF!,#REF!,W$1,#REF!,$A59)</f>
        <v>#REF!</v>
      </c>
      <c r="X59" s="34" t="e">
        <f>SUMIFS(#REF!,#REF!,X$1,#REF!,$A59)</f>
        <v>#REF!</v>
      </c>
      <c r="Y59" s="34" t="e">
        <f>SUMIFS(#REF!,#REF!,Y$1,#REF!,$A59)</f>
        <v>#REF!</v>
      </c>
      <c r="Z59" s="34" t="e">
        <f>SUMIFS(#REF!,#REF!,Z$1,#REF!,$A59)</f>
        <v>#REF!</v>
      </c>
      <c r="AA59" s="34" t="e">
        <f>SUMIFS(#REF!,#REF!,AA$1,#REF!,$A59)</f>
        <v>#REF!</v>
      </c>
      <c r="AB59" s="34" t="e">
        <f>SUMIFS(#REF!,#REF!,AB$1,#REF!,$A59)</f>
        <v>#REF!</v>
      </c>
      <c r="AC59" s="34" t="e">
        <f>SUMIFS(#REF!,#REF!,AC$1,#REF!,$A59)</f>
        <v>#REF!</v>
      </c>
      <c r="AD59" s="34" t="e">
        <f>SUMIFS(#REF!,#REF!,AD$1,#REF!,$A59)</f>
        <v>#REF!</v>
      </c>
      <c r="AE59" s="34" t="e">
        <f>SUMIFS(#REF!,#REF!,AE$1,#REF!,$A59)</f>
        <v>#REF!</v>
      </c>
      <c r="AF59" s="34" t="e">
        <f>SUMIFS(#REF!,#REF!,AF$1,#REF!,$A59)</f>
        <v>#REF!</v>
      </c>
      <c r="AG59" s="34" t="e">
        <f>SUMIFS(#REF!,#REF!,AG$1,#REF!,$A59)</f>
        <v>#REF!</v>
      </c>
      <c r="AH59" s="34" t="e">
        <f>SUMIFS(#REF!,#REF!,AH$1,#REF!,$A59)</f>
        <v>#REF!</v>
      </c>
      <c r="AI59" s="34" t="e">
        <f>SUMIFS(#REF!,#REF!,AI$1,#REF!,$A59)</f>
        <v>#REF!</v>
      </c>
    </row>
    <row r="60" spans="1:35" ht="15" hidden="1" customHeight="1" x14ac:dyDescent="0.25">
      <c r="A60" s="11" t="s">
        <v>1770</v>
      </c>
      <c r="B60" s="10" t="s">
        <v>1771</v>
      </c>
      <c r="C60" s="12" t="s">
        <v>19</v>
      </c>
      <c r="D60" t="s">
        <v>1819</v>
      </c>
      <c r="E60" s="36" t="e">
        <f t="shared" si="2"/>
        <v>#REF!</v>
      </c>
      <c r="F60" s="34" t="e">
        <f>SUMIFS(#REF!,#REF!,F$1,#REF!,$A60)</f>
        <v>#REF!</v>
      </c>
      <c r="G60" s="34" t="e">
        <f>SUMIFS(#REF!,#REF!,G$1,#REF!,$A60)</f>
        <v>#REF!</v>
      </c>
      <c r="H60" s="34" t="e">
        <f>SUMIFS(#REF!,#REF!,H$1,#REF!,$A60)</f>
        <v>#REF!</v>
      </c>
      <c r="I60" s="34" t="e">
        <f>SUMIFS(#REF!,#REF!,I$1,#REF!,$A60)</f>
        <v>#REF!</v>
      </c>
      <c r="J60" s="34" t="e">
        <f>SUMIFS(#REF!,#REF!,J$1,#REF!,$A60)</f>
        <v>#REF!</v>
      </c>
      <c r="K60" s="34" t="e">
        <f>SUMIFS(#REF!,#REF!,K$1,#REF!,$A60)</f>
        <v>#REF!</v>
      </c>
      <c r="L60" s="34" t="e">
        <f>SUMIFS(#REF!,#REF!,L$1,#REF!,$A60)</f>
        <v>#REF!</v>
      </c>
      <c r="M60" s="34" t="e">
        <f>SUMIFS(#REF!,#REF!,M$1,#REF!,$A60)</f>
        <v>#REF!</v>
      </c>
      <c r="N60" s="34" t="e">
        <f>SUMIFS(#REF!,#REF!,N$1,#REF!,$A60)</f>
        <v>#REF!</v>
      </c>
      <c r="O60" s="34" t="e">
        <f>SUMIFS(#REF!,#REF!,O$1,#REF!,$A60)</f>
        <v>#REF!</v>
      </c>
      <c r="P60" s="34" t="e">
        <f>SUMIFS(#REF!,#REF!,P$1,#REF!,$A60)</f>
        <v>#REF!</v>
      </c>
      <c r="Q60" s="34" t="e">
        <f>SUMIFS(#REF!,#REF!,Q$1,#REF!,$A60)</f>
        <v>#REF!</v>
      </c>
      <c r="R60" s="34" t="e">
        <f>SUMIFS(#REF!,#REF!,R$1,#REF!,$A60)</f>
        <v>#REF!</v>
      </c>
      <c r="S60" s="34" t="e">
        <f>SUMIFS(#REF!,#REF!,S$1,#REF!,$A60)</f>
        <v>#REF!</v>
      </c>
      <c r="T60" s="34" t="e">
        <f>SUMIFS(#REF!,#REF!,T$1,#REF!,$A60)</f>
        <v>#REF!</v>
      </c>
      <c r="U60" s="34" t="e">
        <f>SUMIFS(#REF!,#REF!,U$1,#REF!,$A60)</f>
        <v>#REF!</v>
      </c>
      <c r="V60" s="34" t="e">
        <f>SUMIFS(#REF!,#REF!,V$1,#REF!,$A60)</f>
        <v>#REF!</v>
      </c>
      <c r="W60" s="34" t="e">
        <f>SUMIFS(#REF!,#REF!,W$1,#REF!,$A60)</f>
        <v>#REF!</v>
      </c>
      <c r="X60" s="34" t="e">
        <f>SUMIFS(#REF!,#REF!,X$1,#REF!,$A60)</f>
        <v>#REF!</v>
      </c>
      <c r="Y60" s="34" t="e">
        <f>SUMIFS(#REF!,#REF!,Y$1,#REF!,$A60)</f>
        <v>#REF!</v>
      </c>
      <c r="Z60" s="34" t="e">
        <f>SUMIFS(#REF!,#REF!,Z$1,#REF!,$A60)</f>
        <v>#REF!</v>
      </c>
      <c r="AA60" s="34" t="e">
        <f>SUMIFS(#REF!,#REF!,AA$1,#REF!,$A60)</f>
        <v>#REF!</v>
      </c>
      <c r="AB60" s="34" t="e">
        <f>SUMIFS(#REF!,#REF!,AB$1,#REF!,$A60)</f>
        <v>#REF!</v>
      </c>
      <c r="AC60" s="34" t="e">
        <f>SUMIFS(#REF!,#REF!,AC$1,#REF!,$A60)</f>
        <v>#REF!</v>
      </c>
      <c r="AD60" s="34" t="e">
        <f>SUMIFS(#REF!,#REF!,AD$1,#REF!,$A60)</f>
        <v>#REF!</v>
      </c>
      <c r="AE60" s="34" t="e">
        <f>SUMIFS(#REF!,#REF!,AE$1,#REF!,$A60)</f>
        <v>#REF!</v>
      </c>
      <c r="AF60" s="34" t="e">
        <f>SUMIFS(#REF!,#REF!,AF$1,#REF!,$A60)</f>
        <v>#REF!</v>
      </c>
      <c r="AG60" s="34" t="e">
        <f>SUMIFS(#REF!,#REF!,AG$1,#REF!,$A60)</f>
        <v>#REF!</v>
      </c>
      <c r="AH60" s="34" t="e">
        <f>SUMIFS(#REF!,#REF!,AH$1,#REF!,$A60)</f>
        <v>#REF!</v>
      </c>
      <c r="AI60" s="34" t="e">
        <f>SUMIFS(#REF!,#REF!,AI$1,#REF!,$A60)</f>
        <v>#REF!</v>
      </c>
    </row>
    <row r="61" spans="1:35" x14ac:dyDescent="0.25">
      <c r="A61" s="11" t="s">
        <v>25</v>
      </c>
      <c r="B61" s="10" t="s">
        <v>26</v>
      </c>
      <c r="C61" s="12" t="s">
        <v>19</v>
      </c>
      <c r="D61" t="s">
        <v>1819</v>
      </c>
      <c r="E61" s="40" t="e">
        <f t="shared" si="2"/>
        <v>#REF!</v>
      </c>
      <c r="F61" s="34" t="e">
        <f>SUMIFS(#REF!,#REF!,F$1,#REF!,$A61)</f>
        <v>#REF!</v>
      </c>
      <c r="G61" s="34" t="e">
        <f>SUMIFS(#REF!,#REF!,G$1,#REF!,$A61)</f>
        <v>#REF!</v>
      </c>
      <c r="H61" s="34" t="e">
        <f>SUMIFS(#REF!,#REF!,H$1,#REF!,$A61)</f>
        <v>#REF!</v>
      </c>
      <c r="I61" s="34" t="e">
        <f>SUMIFS(#REF!,#REF!,I$1,#REF!,$A61)</f>
        <v>#REF!</v>
      </c>
      <c r="J61" s="34" t="e">
        <f>SUMIFS(#REF!,#REF!,J$1,#REF!,$A61)</f>
        <v>#REF!</v>
      </c>
      <c r="K61" s="34" t="e">
        <f>SUMIFS(#REF!,#REF!,K$1,#REF!,$A61)</f>
        <v>#REF!</v>
      </c>
      <c r="L61" s="34" t="e">
        <f>SUMIFS(#REF!,#REF!,L$1,#REF!,$A61)</f>
        <v>#REF!</v>
      </c>
      <c r="M61" s="34" t="e">
        <f>SUMIFS(#REF!,#REF!,M$1,#REF!,$A61)</f>
        <v>#REF!</v>
      </c>
      <c r="N61" s="34" t="e">
        <f>SUMIFS(#REF!,#REF!,N$1,#REF!,$A61)</f>
        <v>#REF!</v>
      </c>
      <c r="O61" s="34" t="e">
        <f>SUMIFS(#REF!,#REF!,O$1,#REF!,$A61)</f>
        <v>#REF!</v>
      </c>
      <c r="P61" s="34" t="e">
        <f>SUMIFS(#REF!,#REF!,P$1,#REF!,$A61)</f>
        <v>#REF!</v>
      </c>
      <c r="Q61" s="34" t="e">
        <f>SUMIFS(#REF!,#REF!,Q$1,#REF!,$A61)</f>
        <v>#REF!</v>
      </c>
      <c r="R61" s="34" t="e">
        <f>SUMIFS(#REF!,#REF!,R$1,#REF!,$A61)</f>
        <v>#REF!</v>
      </c>
      <c r="S61" s="34" t="e">
        <f>SUMIFS(#REF!,#REF!,S$1,#REF!,$A61)</f>
        <v>#REF!</v>
      </c>
      <c r="T61" s="34" t="e">
        <f>SUMIFS(#REF!,#REF!,T$1,#REF!,$A61)</f>
        <v>#REF!</v>
      </c>
      <c r="U61" s="34" t="e">
        <f>SUMIFS(#REF!,#REF!,U$1,#REF!,$A61)</f>
        <v>#REF!</v>
      </c>
      <c r="V61" s="34" t="e">
        <f>SUMIFS(#REF!,#REF!,V$1,#REF!,$A61)</f>
        <v>#REF!</v>
      </c>
      <c r="W61" s="34" t="e">
        <f>SUMIFS(#REF!,#REF!,W$1,#REF!,$A61)</f>
        <v>#REF!</v>
      </c>
      <c r="X61" s="34" t="e">
        <f>SUMIFS(#REF!,#REF!,X$1,#REF!,$A61)</f>
        <v>#REF!</v>
      </c>
      <c r="Y61" s="34" t="e">
        <f>SUMIFS(#REF!,#REF!,Y$1,#REF!,$A61)</f>
        <v>#REF!</v>
      </c>
      <c r="Z61" s="34" t="e">
        <f>SUMIFS(#REF!,#REF!,Z$1,#REF!,$A61)</f>
        <v>#REF!</v>
      </c>
      <c r="AA61" s="34" t="e">
        <f>SUMIFS(#REF!,#REF!,AA$1,#REF!,$A61)</f>
        <v>#REF!</v>
      </c>
      <c r="AB61" s="34" t="e">
        <f>SUMIFS(#REF!,#REF!,AB$1,#REF!,$A61)</f>
        <v>#REF!</v>
      </c>
      <c r="AC61" s="34" t="e">
        <f>SUMIFS(#REF!,#REF!,AC$1,#REF!,$A61)</f>
        <v>#REF!</v>
      </c>
      <c r="AD61" s="34" t="e">
        <f>SUMIFS(#REF!,#REF!,AD$1,#REF!,$A61)</f>
        <v>#REF!</v>
      </c>
      <c r="AE61" s="34" t="e">
        <f>SUMIFS(#REF!,#REF!,AE$1,#REF!,$A61)</f>
        <v>#REF!</v>
      </c>
      <c r="AF61" s="34" t="e">
        <f>SUMIFS(#REF!,#REF!,AF$1,#REF!,$A61)</f>
        <v>#REF!</v>
      </c>
      <c r="AG61" s="34" t="e">
        <f>SUMIFS(#REF!,#REF!,AG$1,#REF!,$A61)</f>
        <v>#REF!</v>
      </c>
      <c r="AH61" s="34" t="e">
        <f>SUMIFS(#REF!,#REF!,AH$1,#REF!,$A61)</f>
        <v>#REF!</v>
      </c>
      <c r="AI61" s="34" t="e">
        <f>SUMIFS(#REF!,#REF!,AI$1,#REF!,$A61)</f>
        <v>#REF!</v>
      </c>
    </row>
    <row r="62" spans="1:35" ht="15" hidden="1" customHeight="1" x14ac:dyDescent="0.25">
      <c r="A62" s="11" t="s">
        <v>1772</v>
      </c>
      <c r="B62" s="10" t="s">
        <v>1773</v>
      </c>
      <c r="C62" s="12" t="s">
        <v>1778</v>
      </c>
      <c r="D62" t="s">
        <v>1819</v>
      </c>
      <c r="E62" s="36" t="e">
        <f t="shared" si="2"/>
        <v>#REF!</v>
      </c>
      <c r="F62" s="34" t="e">
        <f>SUMIFS(#REF!,#REF!,F$1,#REF!,$A62)</f>
        <v>#REF!</v>
      </c>
      <c r="G62" s="34" t="e">
        <f>SUMIFS(#REF!,#REF!,G$1,#REF!,$A62)</f>
        <v>#REF!</v>
      </c>
      <c r="H62" s="34" t="e">
        <f>SUMIFS(#REF!,#REF!,H$1,#REF!,$A62)</f>
        <v>#REF!</v>
      </c>
      <c r="I62" s="34" t="e">
        <f>SUMIFS(#REF!,#REF!,I$1,#REF!,$A62)</f>
        <v>#REF!</v>
      </c>
      <c r="J62" s="34" t="e">
        <f>SUMIFS(#REF!,#REF!,J$1,#REF!,$A62)</f>
        <v>#REF!</v>
      </c>
      <c r="K62" s="34" t="e">
        <f>SUMIFS(#REF!,#REF!,K$1,#REF!,$A62)</f>
        <v>#REF!</v>
      </c>
      <c r="L62" s="34" t="e">
        <f>SUMIFS(#REF!,#REF!,L$1,#REF!,$A62)</f>
        <v>#REF!</v>
      </c>
      <c r="M62" s="34" t="e">
        <f>SUMIFS(#REF!,#REF!,M$1,#REF!,$A62)</f>
        <v>#REF!</v>
      </c>
      <c r="N62" s="34" t="e">
        <f>SUMIFS(#REF!,#REF!,N$1,#REF!,$A62)</f>
        <v>#REF!</v>
      </c>
      <c r="O62" s="34" t="e">
        <f>SUMIFS(#REF!,#REF!,O$1,#REF!,$A62)</f>
        <v>#REF!</v>
      </c>
      <c r="P62" s="34" t="e">
        <f>SUMIFS(#REF!,#REF!,P$1,#REF!,$A62)</f>
        <v>#REF!</v>
      </c>
      <c r="Q62" s="34" t="e">
        <f>SUMIFS(#REF!,#REF!,Q$1,#REF!,$A62)</f>
        <v>#REF!</v>
      </c>
      <c r="R62" s="34" t="e">
        <f>SUMIFS(#REF!,#REF!,R$1,#REF!,$A62)</f>
        <v>#REF!</v>
      </c>
      <c r="S62" s="34" t="e">
        <f>SUMIFS(#REF!,#REF!,S$1,#REF!,$A62)</f>
        <v>#REF!</v>
      </c>
      <c r="T62" s="34" t="e">
        <f>SUMIFS(#REF!,#REF!,T$1,#REF!,$A62)</f>
        <v>#REF!</v>
      </c>
      <c r="U62" s="34" t="e">
        <f>SUMIFS(#REF!,#REF!,U$1,#REF!,$A62)</f>
        <v>#REF!</v>
      </c>
      <c r="V62" s="34" t="e">
        <f>SUMIFS(#REF!,#REF!,V$1,#REF!,$A62)</f>
        <v>#REF!</v>
      </c>
      <c r="W62" s="34" t="e">
        <f>SUMIFS(#REF!,#REF!,W$1,#REF!,$A62)</f>
        <v>#REF!</v>
      </c>
      <c r="X62" s="34" t="e">
        <f>SUMIFS(#REF!,#REF!,X$1,#REF!,$A62)</f>
        <v>#REF!</v>
      </c>
      <c r="Y62" s="34" t="e">
        <f>SUMIFS(#REF!,#REF!,Y$1,#REF!,$A62)</f>
        <v>#REF!</v>
      </c>
      <c r="Z62" s="34" t="e">
        <f>SUMIFS(#REF!,#REF!,Z$1,#REF!,$A62)</f>
        <v>#REF!</v>
      </c>
      <c r="AA62" s="34" t="e">
        <f>SUMIFS(#REF!,#REF!,AA$1,#REF!,$A62)</f>
        <v>#REF!</v>
      </c>
      <c r="AB62" s="34" t="e">
        <f>SUMIFS(#REF!,#REF!,AB$1,#REF!,$A62)</f>
        <v>#REF!</v>
      </c>
      <c r="AC62" s="34" t="e">
        <f>SUMIFS(#REF!,#REF!,AC$1,#REF!,$A62)</f>
        <v>#REF!</v>
      </c>
      <c r="AD62" s="34" t="e">
        <f>SUMIFS(#REF!,#REF!,AD$1,#REF!,$A62)</f>
        <v>#REF!</v>
      </c>
      <c r="AE62" s="34" t="e">
        <f>SUMIFS(#REF!,#REF!,AE$1,#REF!,$A62)</f>
        <v>#REF!</v>
      </c>
      <c r="AF62" s="34" t="e">
        <f>SUMIFS(#REF!,#REF!,AF$1,#REF!,$A62)</f>
        <v>#REF!</v>
      </c>
      <c r="AG62" s="34" t="e">
        <f>SUMIFS(#REF!,#REF!,AG$1,#REF!,$A62)</f>
        <v>#REF!</v>
      </c>
      <c r="AH62" s="34" t="e">
        <f>SUMIFS(#REF!,#REF!,AH$1,#REF!,$A62)</f>
        <v>#REF!</v>
      </c>
      <c r="AI62" s="34" t="e">
        <f>SUMIFS(#REF!,#REF!,AI$1,#REF!,$A62)</f>
        <v>#REF!</v>
      </c>
    </row>
    <row r="63" spans="1:35" x14ac:dyDescent="0.25">
      <c r="A63" s="11" t="s">
        <v>543</v>
      </c>
      <c r="B63" s="10" t="s">
        <v>544</v>
      </c>
      <c r="C63" s="12" t="s">
        <v>19</v>
      </c>
      <c r="D63" t="s">
        <v>1819</v>
      </c>
      <c r="E63" s="40" t="e">
        <f t="shared" si="2"/>
        <v>#REF!</v>
      </c>
      <c r="F63" s="34" t="e">
        <f>SUMIFS(#REF!,#REF!,F$1,#REF!,$A63)</f>
        <v>#REF!</v>
      </c>
      <c r="G63" s="34" t="e">
        <f>SUMIFS(#REF!,#REF!,G$1,#REF!,$A63)</f>
        <v>#REF!</v>
      </c>
      <c r="H63" s="34" t="e">
        <f>SUMIFS(#REF!,#REF!,H$1,#REF!,$A63)</f>
        <v>#REF!</v>
      </c>
      <c r="I63" s="34" t="e">
        <f>SUMIFS(#REF!,#REF!,I$1,#REF!,$A63)</f>
        <v>#REF!</v>
      </c>
      <c r="J63" s="34" t="e">
        <f>SUMIFS(#REF!,#REF!,J$1,#REF!,$A63)</f>
        <v>#REF!</v>
      </c>
      <c r="K63" s="34" t="e">
        <f>SUMIFS(#REF!,#REF!,K$1,#REF!,$A63)</f>
        <v>#REF!</v>
      </c>
      <c r="L63" s="34" t="e">
        <f>SUMIFS(#REF!,#REF!,L$1,#REF!,$A63)</f>
        <v>#REF!</v>
      </c>
      <c r="M63" s="34" t="e">
        <f>SUMIFS(#REF!,#REF!,M$1,#REF!,$A63)</f>
        <v>#REF!</v>
      </c>
      <c r="N63" s="34" t="e">
        <f>SUMIFS(#REF!,#REF!,N$1,#REF!,$A63)</f>
        <v>#REF!</v>
      </c>
      <c r="O63" s="34" t="e">
        <f>SUMIFS(#REF!,#REF!,O$1,#REF!,$A63)</f>
        <v>#REF!</v>
      </c>
      <c r="P63" s="34" t="e">
        <f>SUMIFS(#REF!,#REF!,P$1,#REF!,$A63)</f>
        <v>#REF!</v>
      </c>
      <c r="Q63" s="34" t="e">
        <f>SUMIFS(#REF!,#REF!,Q$1,#REF!,$A63)</f>
        <v>#REF!</v>
      </c>
      <c r="R63" s="34" t="e">
        <f>SUMIFS(#REF!,#REF!,R$1,#REF!,$A63)</f>
        <v>#REF!</v>
      </c>
      <c r="S63" s="34" t="e">
        <f>SUMIFS(#REF!,#REF!,S$1,#REF!,$A63)</f>
        <v>#REF!</v>
      </c>
      <c r="T63" s="34" t="e">
        <f>SUMIFS(#REF!,#REF!,T$1,#REF!,$A63)</f>
        <v>#REF!</v>
      </c>
      <c r="U63" s="34" t="e">
        <f>SUMIFS(#REF!,#REF!,U$1,#REF!,$A63)</f>
        <v>#REF!</v>
      </c>
      <c r="V63" s="34" t="e">
        <f>SUMIFS(#REF!,#REF!,V$1,#REF!,$A63)</f>
        <v>#REF!</v>
      </c>
      <c r="W63" s="34" t="e">
        <f>SUMIFS(#REF!,#REF!,W$1,#REF!,$A63)</f>
        <v>#REF!</v>
      </c>
      <c r="X63" s="34" t="e">
        <f>SUMIFS(#REF!,#REF!,X$1,#REF!,$A63)</f>
        <v>#REF!</v>
      </c>
      <c r="Y63" s="34" t="e">
        <f>SUMIFS(#REF!,#REF!,Y$1,#REF!,$A63)</f>
        <v>#REF!</v>
      </c>
      <c r="Z63" s="34" t="e">
        <f>SUMIFS(#REF!,#REF!,Z$1,#REF!,$A63)</f>
        <v>#REF!</v>
      </c>
      <c r="AA63" s="34" t="e">
        <f>SUMIFS(#REF!,#REF!,AA$1,#REF!,$A63)</f>
        <v>#REF!</v>
      </c>
      <c r="AB63" s="34" t="e">
        <f>SUMIFS(#REF!,#REF!,AB$1,#REF!,$A63)</f>
        <v>#REF!</v>
      </c>
      <c r="AC63" s="34" t="e">
        <f>SUMIFS(#REF!,#REF!,AC$1,#REF!,$A63)</f>
        <v>#REF!</v>
      </c>
      <c r="AD63" s="34" t="e">
        <f>SUMIFS(#REF!,#REF!,AD$1,#REF!,$A63)</f>
        <v>#REF!</v>
      </c>
      <c r="AE63" s="34" t="e">
        <f>SUMIFS(#REF!,#REF!,AE$1,#REF!,$A63)</f>
        <v>#REF!</v>
      </c>
      <c r="AF63" s="34" t="e">
        <f>SUMIFS(#REF!,#REF!,AF$1,#REF!,$A63)</f>
        <v>#REF!</v>
      </c>
      <c r="AG63" s="34" t="e">
        <f>SUMIFS(#REF!,#REF!,AG$1,#REF!,$A63)</f>
        <v>#REF!</v>
      </c>
      <c r="AH63" s="34" t="e">
        <f>SUMIFS(#REF!,#REF!,AH$1,#REF!,$A63)</f>
        <v>#REF!</v>
      </c>
      <c r="AI63" s="34" t="e">
        <f>SUMIFS(#REF!,#REF!,AI$1,#REF!,$A63)</f>
        <v>#REF!</v>
      </c>
    </row>
    <row r="64" spans="1:35" x14ac:dyDescent="0.25">
      <c r="A64" s="11" t="s">
        <v>560</v>
      </c>
      <c r="B64" s="10" t="s">
        <v>561</v>
      </c>
      <c r="C64" s="12" t="s">
        <v>19</v>
      </c>
      <c r="D64" t="s">
        <v>1819</v>
      </c>
      <c r="E64" s="40" t="e">
        <f t="shared" si="2"/>
        <v>#REF!</v>
      </c>
      <c r="F64" s="34" t="e">
        <f>SUMIFS(#REF!,#REF!,F$1,#REF!,$A64)</f>
        <v>#REF!</v>
      </c>
      <c r="G64" s="34" t="e">
        <f>SUMIFS(#REF!,#REF!,G$1,#REF!,$A64)</f>
        <v>#REF!</v>
      </c>
      <c r="H64" s="34" t="e">
        <f>SUMIFS(#REF!,#REF!,H$1,#REF!,$A64)</f>
        <v>#REF!</v>
      </c>
      <c r="I64" s="34" t="e">
        <f>SUMIFS(#REF!,#REF!,I$1,#REF!,$A64)</f>
        <v>#REF!</v>
      </c>
      <c r="J64" s="34" t="e">
        <f>SUMIFS(#REF!,#REF!,J$1,#REF!,$A64)</f>
        <v>#REF!</v>
      </c>
      <c r="K64" s="34" t="e">
        <f>SUMIFS(#REF!,#REF!,K$1,#REF!,$A64)</f>
        <v>#REF!</v>
      </c>
      <c r="L64" s="34" t="e">
        <f>SUMIFS(#REF!,#REF!,L$1,#REF!,$A64)</f>
        <v>#REF!</v>
      </c>
      <c r="M64" s="34" t="e">
        <f>SUMIFS(#REF!,#REF!,M$1,#REF!,$A64)</f>
        <v>#REF!</v>
      </c>
      <c r="N64" s="34" t="e">
        <f>SUMIFS(#REF!,#REF!,N$1,#REF!,$A64)</f>
        <v>#REF!</v>
      </c>
      <c r="O64" s="34" t="e">
        <f>SUMIFS(#REF!,#REF!,O$1,#REF!,$A64)</f>
        <v>#REF!</v>
      </c>
      <c r="P64" s="34" t="e">
        <f>SUMIFS(#REF!,#REF!,P$1,#REF!,$A64)</f>
        <v>#REF!</v>
      </c>
      <c r="Q64" s="34" t="e">
        <f>SUMIFS(#REF!,#REF!,Q$1,#REF!,$A64)</f>
        <v>#REF!</v>
      </c>
      <c r="R64" s="34" t="e">
        <f>SUMIFS(#REF!,#REF!,R$1,#REF!,$A64)</f>
        <v>#REF!</v>
      </c>
      <c r="S64" s="34" t="e">
        <f>SUMIFS(#REF!,#REF!,S$1,#REF!,$A64)</f>
        <v>#REF!</v>
      </c>
      <c r="T64" s="34" t="e">
        <f>SUMIFS(#REF!,#REF!,T$1,#REF!,$A64)</f>
        <v>#REF!</v>
      </c>
      <c r="U64" s="34" t="e">
        <f>SUMIFS(#REF!,#REF!,U$1,#REF!,$A64)</f>
        <v>#REF!</v>
      </c>
      <c r="V64" s="34" t="e">
        <f>SUMIFS(#REF!,#REF!,V$1,#REF!,$A64)</f>
        <v>#REF!</v>
      </c>
      <c r="W64" s="34" t="e">
        <f>SUMIFS(#REF!,#REF!,W$1,#REF!,$A64)</f>
        <v>#REF!</v>
      </c>
      <c r="X64" s="34" t="e">
        <f>SUMIFS(#REF!,#REF!,X$1,#REF!,$A64)</f>
        <v>#REF!</v>
      </c>
      <c r="Y64" s="34" t="e">
        <f>SUMIFS(#REF!,#REF!,Y$1,#REF!,$A64)</f>
        <v>#REF!</v>
      </c>
      <c r="Z64" s="34" t="e">
        <f>SUMIFS(#REF!,#REF!,Z$1,#REF!,$A64)</f>
        <v>#REF!</v>
      </c>
      <c r="AA64" s="34" t="e">
        <f>SUMIFS(#REF!,#REF!,AA$1,#REF!,$A64)</f>
        <v>#REF!</v>
      </c>
      <c r="AB64" s="34" t="e">
        <f>SUMIFS(#REF!,#REF!,AB$1,#REF!,$A64)</f>
        <v>#REF!</v>
      </c>
      <c r="AC64" s="34" t="e">
        <f>SUMIFS(#REF!,#REF!,AC$1,#REF!,$A64)</f>
        <v>#REF!</v>
      </c>
      <c r="AD64" s="34" t="e">
        <f>SUMIFS(#REF!,#REF!,AD$1,#REF!,$A64)</f>
        <v>#REF!</v>
      </c>
      <c r="AE64" s="34" t="e">
        <f>SUMIFS(#REF!,#REF!,AE$1,#REF!,$A64)</f>
        <v>#REF!</v>
      </c>
      <c r="AF64" s="34" t="e">
        <f>SUMIFS(#REF!,#REF!,AF$1,#REF!,$A64)</f>
        <v>#REF!</v>
      </c>
      <c r="AG64" s="34" t="e">
        <f>SUMIFS(#REF!,#REF!,AG$1,#REF!,$A64)</f>
        <v>#REF!</v>
      </c>
      <c r="AH64" s="34" t="e">
        <f>SUMIFS(#REF!,#REF!,AH$1,#REF!,$A64)</f>
        <v>#REF!</v>
      </c>
      <c r="AI64" s="34" t="e">
        <f>SUMIFS(#REF!,#REF!,AI$1,#REF!,$A64)</f>
        <v>#REF!</v>
      </c>
    </row>
    <row r="65" spans="1:35" ht="15" hidden="1" customHeight="1" x14ac:dyDescent="0.25">
      <c r="A65" s="11" t="s">
        <v>595</v>
      </c>
      <c r="B65" s="10" t="s">
        <v>596</v>
      </c>
      <c r="C65" s="12" t="s">
        <v>1779</v>
      </c>
      <c r="D65" t="s">
        <v>1819</v>
      </c>
      <c r="E65" s="36" t="e">
        <f t="shared" si="2"/>
        <v>#REF!</v>
      </c>
      <c r="F65" s="34" t="e">
        <f>SUMIFS(#REF!,#REF!,F$1,#REF!,$A65)</f>
        <v>#REF!</v>
      </c>
      <c r="G65" s="34" t="e">
        <f>SUMIFS(#REF!,#REF!,G$1,#REF!,$A65)</f>
        <v>#REF!</v>
      </c>
      <c r="H65" s="34" t="e">
        <f>SUMIFS(#REF!,#REF!,H$1,#REF!,$A65)</f>
        <v>#REF!</v>
      </c>
      <c r="I65" s="34" t="e">
        <f>SUMIFS(#REF!,#REF!,I$1,#REF!,$A65)</f>
        <v>#REF!</v>
      </c>
      <c r="J65" s="34" t="e">
        <f>SUMIFS(#REF!,#REF!,J$1,#REF!,$A65)</f>
        <v>#REF!</v>
      </c>
      <c r="K65" s="34" t="e">
        <f>SUMIFS(#REF!,#REF!,K$1,#REF!,$A65)</f>
        <v>#REF!</v>
      </c>
      <c r="L65" s="34" t="e">
        <f>SUMIFS(#REF!,#REF!,L$1,#REF!,$A65)</f>
        <v>#REF!</v>
      </c>
      <c r="M65" s="34" t="e">
        <f>SUMIFS(#REF!,#REF!,M$1,#REF!,$A65)</f>
        <v>#REF!</v>
      </c>
      <c r="N65" s="34" t="e">
        <f>SUMIFS(#REF!,#REF!,N$1,#REF!,$A65)</f>
        <v>#REF!</v>
      </c>
      <c r="O65" s="34" t="e">
        <f>SUMIFS(#REF!,#REF!,O$1,#REF!,$A65)</f>
        <v>#REF!</v>
      </c>
      <c r="P65" s="34" t="e">
        <f>SUMIFS(#REF!,#REF!,P$1,#REF!,$A65)</f>
        <v>#REF!</v>
      </c>
      <c r="Q65" s="34" t="e">
        <f>SUMIFS(#REF!,#REF!,Q$1,#REF!,$A65)</f>
        <v>#REF!</v>
      </c>
      <c r="R65" s="34" t="e">
        <f>SUMIFS(#REF!,#REF!,R$1,#REF!,$A65)</f>
        <v>#REF!</v>
      </c>
      <c r="S65" s="34" t="e">
        <f>SUMIFS(#REF!,#REF!,S$1,#REF!,$A65)</f>
        <v>#REF!</v>
      </c>
      <c r="T65" s="34" t="e">
        <f>SUMIFS(#REF!,#REF!,T$1,#REF!,$A65)</f>
        <v>#REF!</v>
      </c>
      <c r="U65" s="34" t="e">
        <f>SUMIFS(#REF!,#REF!,U$1,#REF!,$A65)</f>
        <v>#REF!</v>
      </c>
      <c r="V65" s="34" t="e">
        <f>SUMIFS(#REF!,#REF!,V$1,#REF!,$A65)</f>
        <v>#REF!</v>
      </c>
      <c r="W65" s="34" t="e">
        <f>SUMIFS(#REF!,#REF!,W$1,#REF!,$A65)</f>
        <v>#REF!</v>
      </c>
      <c r="X65" s="34" t="e">
        <f>SUMIFS(#REF!,#REF!,X$1,#REF!,$A65)</f>
        <v>#REF!</v>
      </c>
      <c r="Y65" s="34" t="e">
        <f>SUMIFS(#REF!,#REF!,Y$1,#REF!,$A65)</f>
        <v>#REF!</v>
      </c>
      <c r="Z65" s="34" t="e">
        <f>SUMIFS(#REF!,#REF!,Z$1,#REF!,$A65)</f>
        <v>#REF!</v>
      </c>
      <c r="AA65" s="34" t="e">
        <f>SUMIFS(#REF!,#REF!,AA$1,#REF!,$A65)</f>
        <v>#REF!</v>
      </c>
      <c r="AB65" s="34" t="e">
        <f>SUMIFS(#REF!,#REF!,AB$1,#REF!,$A65)</f>
        <v>#REF!</v>
      </c>
      <c r="AC65" s="34" t="e">
        <f>SUMIFS(#REF!,#REF!,AC$1,#REF!,$A65)</f>
        <v>#REF!</v>
      </c>
      <c r="AD65" s="34" t="e">
        <f>SUMIFS(#REF!,#REF!,AD$1,#REF!,$A65)</f>
        <v>#REF!</v>
      </c>
      <c r="AE65" s="34" t="e">
        <f>SUMIFS(#REF!,#REF!,AE$1,#REF!,$A65)</f>
        <v>#REF!</v>
      </c>
      <c r="AF65" s="34" t="e">
        <f>SUMIFS(#REF!,#REF!,AF$1,#REF!,$A65)</f>
        <v>#REF!</v>
      </c>
      <c r="AG65" s="34" t="e">
        <f>SUMIFS(#REF!,#REF!,AG$1,#REF!,$A65)</f>
        <v>#REF!</v>
      </c>
      <c r="AH65" s="34" t="e">
        <f>SUMIFS(#REF!,#REF!,AH$1,#REF!,$A65)</f>
        <v>#REF!</v>
      </c>
      <c r="AI65" s="34" t="e">
        <f>SUMIFS(#REF!,#REF!,AI$1,#REF!,$A65)</f>
        <v>#REF!</v>
      </c>
    </row>
    <row r="66" spans="1:35" x14ac:dyDescent="0.25">
      <c r="A66" s="11" t="s">
        <v>1774</v>
      </c>
      <c r="B66" s="10" t="s">
        <v>1775</v>
      </c>
      <c r="C66" s="12" t="s">
        <v>1779</v>
      </c>
      <c r="D66" t="s">
        <v>1819</v>
      </c>
      <c r="E66" s="40" t="e">
        <f t="shared" ref="E66:E67" si="3">SUM(F66:AI66)</f>
        <v>#REF!</v>
      </c>
      <c r="F66" s="34" t="e">
        <f>SUMIFS(#REF!,#REF!,F$1,#REF!,$A66)</f>
        <v>#REF!</v>
      </c>
      <c r="G66" s="34" t="e">
        <f>SUMIFS(#REF!,#REF!,G$1,#REF!,$A66)</f>
        <v>#REF!</v>
      </c>
      <c r="H66" s="34" t="e">
        <f>SUMIFS(#REF!,#REF!,H$1,#REF!,$A66)</f>
        <v>#REF!</v>
      </c>
      <c r="I66" s="34" t="e">
        <f>SUMIFS(#REF!,#REF!,I$1,#REF!,$A66)</f>
        <v>#REF!</v>
      </c>
      <c r="J66" s="34" t="e">
        <f>SUMIFS(#REF!,#REF!,J$1,#REF!,$A66)</f>
        <v>#REF!</v>
      </c>
      <c r="K66" s="34" t="e">
        <f>SUMIFS(#REF!,#REF!,K$1,#REF!,$A66)</f>
        <v>#REF!</v>
      </c>
      <c r="L66" s="34" t="e">
        <f>SUMIFS(#REF!,#REF!,L$1,#REF!,$A66)</f>
        <v>#REF!</v>
      </c>
      <c r="M66" s="34" t="e">
        <f>SUMIFS(#REF!,#REF!,M$1,#REF!,$A66)</f>
        <v>#REF!</v>
      </c>
      <c r="N66" s="34" t="e">
        <f>SUMIFS(#REF!,#REF!,N$1,#REF!,$A66)</f>
        <v>#REF!</v>
      </c>
      <c r="O66" s="34" t="e">
        <f>SUMIFS(#REF!,#REF!,O$1,#REF!,$A66)</f>
        <v>#REF!</v>
      </c>
      <c r="P66" s="34" t="e">
        <f>SUMIFS(#REF!,#REF!,P$1,#REF!,$A66)</f>
        <v>#REF!</v>
      </c>
      <c r="Q66" s="34" t="e">
        <f>SUMIFS(#REF!,#REF!,Q$1,#REF!,$A66)</f>
        <v>#REF!</v>
      </c>
      <c r="R66" s="34" t="e">
        <f>SUMIFS(#REF!,#REF!,R$1,#REF!,$A66)</f>
        <v>#REF!</v>
      </c>
      <c r="S66" s="34" t="e">
        <f>SUMIFS(#REF!,#REF!,S$1,#REF!,$A66)</f>
        <v>#REF!</v>
      </c>
      <c r="T66" s="34" t="e">
        <f>SUMIFS(#REF!,#REF!,T$1,#REF!,$A66)</f>
        <v>#REF!</v>
      </c>
      <c r="U66" s="34" t="e">
        <f>SUMIFS(#REF!,#REF!,U$1,#REF!,$A66)</f>
        <v>#REF!</v>
      </c>
      <c r="V66" s="34" t="e">
        <f>SUMIFS(#REF!,#REF!,V$1,#REF!,$A66)</f>
        <v>#REF!</v>
      </c>
      <c r="W66" s="34" t="e">
        <f>SUMIFS(#REF!,#REF!,W$1,#REF!,$A66)</f>
        <v>#REF!</v>
      </c>
      <c r="X66" s="34" t="e">
        <f>SUMIFS(#REF!,#REF!,X$1,#REF!,$A66)</f>
        <v>#REF!</v>
      </c>
      <c r="Y66" s="34" t="e">
        <f>SUMIFS(#REF!,#REF!,Y$1,#REF!,$A66)</f>
        <v>#REF!</v>
      </c>
      <c r="Z66" s="34" t="e">
        <f>SUMIFS(#REF!,#REF!,Z$1,#REF!,$A66)</f>
        <v>#REF!</v>
      </c>
      <c r="AA66" s="34" t="e">
        <f>SUMIFS(#REF!,#REF!,AA$1,#REF!,$A66)</f>
        <v>#REF!</v>
      </c>
      <c r="AB66" s="34" t="e">
        <f>SUMIFS(#REF!,#REF!,AB$1,#REF!,$A66)</f>
        <v>#REF!</v>
      </c>
      <c r="AC66" s="34" t="e">
        <f>SUMIFS(#REF!,#REF!,AC$1,#REF!,$A66)</f>
        <v>#REF!</v>
      </c>
      <c r="AD66" s="34" t="e">
        <f>SUMIFS(#REF!,#REF!,AD$1,#REF!,$A66)</f>
        <v>#REF!</v>
      </c>
      <c r="AE66" s="34" t="e">
        <f>SUMIFS(#REF!,#REF!,AE$1,#REF!,$A66)</f>
        <v>#REF!</v>
      </c>
      <c r="AF66" s="34" t="e">
        <f>SUMIFS(#REF!,#REF!,AF$1,#REF!,$A66)</f>
        <v>#REF!</v>
      </c>
      <c r="AG66" s="34" t="e">
        <f>SUMIFS(#REF!,#REF!,AG$1,#REF!,$A66)</f>
        <v>#REF!</v>
      </c>
      <c r="AH66" s="34" t="e">
        <f>SUMIFS(#REF!,#REF!,AH$1,#REF!,$A66)</f>
        <v>#REF!</v>
      </c>
      <c r="AI66" s="34" t="e">
        <f>SUMIFS(#REF!,#REF!,AI$1,#REF!,$A66)</f>
        <v>#REF!</v>
      </c>
    </row>
    <row r="67" spans="1:35" ht="15" hidden="1" customHeight="1" x14ac:dyDescent="0.25">
      <c r="A67" s="13" t="s">
        <v>1776</v>
      </c>
      <c r="B67" s="9" t="s">
        <v>1777</v>
      </c>
      <c r="C67" s="14" t="s">
        <v>19</v>
      </c>
      <c r="D67" t="s">
        <v>1819</v>
      </c>
      <c r="E67" s="36" t="e">
        <f t="shared" si="3"/>
        <v>#REF!</v>
      </c>
      <c r="F67" s="33" t="e">
        <f>SUMIFS(#REF!,#REF!,F$1,#REF!,$A67)</f>
        <v>#REF!</v>
      </c>
      <c r="G67" s="33" t="e">
        <f>SUMIFS(#REF!,#REF!,G$1,#REF!,$A67)</f>
        <v>#REF!</v>
      </c>
      <c r="H67" s="33" t="e">
        <f>SUMIFS(#REF!,#REF!,H$1,#REF!,$A67)</f>
        <v>#REF!</v>
      </c>
      <c r="I67" s="33" t="e">
        <f>SUMIFS(#REF!,#REF!,I$1,#REF!,$A67)</f>
        <v>#REF!</v>
      </c>
      <c r="J67" s="33" t="e">
        <f>SUMIFS(#REF!,#REF!,J$1,#REF!,$A67)</f>
        <v>#REF!</v>
      </c>
      <c r="K67" s="33" t="e">
        <f>SUMIFS(#REF!,#REF!,K$1,#REF!,$A67)</f>
        <v>#REF!</v>
      </c>
      <c r="L67" s="33" t="e">
        <f>SUMIFS(#REF!,#REF!,L$1,#REF!,$A67)</f>
        <v>#REF!</v>
      </c>
      <c r="M67" s="33" t="e">
        <f>SUMIFS(#REF!,#REF!,M$1,#REF!,$A67)</f>
        <v>#REF!</v>
      </c>
      <c r="N67" s="33" t="e">
        <f>SUMIFS(#REF!,#REF!,N$1,#REF!,$A67)</f>
        <v>#REF!</v>
      </c>
      <c r="O67" s="33" t="e">
        <f>SUMIFS(#REF!,#REF!,O$1,#REF!,$A67)</f>
        <v>#REF!</v>
      </c>
      <c r="P67" s="33" t="e">
        <f>SUMIFS(#REF!,#REF!,P$1,#REF!,$A67)</f>
        <v>#REF!</v>
      </c>
      <c r="Q67" s="33" t="e">
        <f>SUMIFS(#REF!,#REF!,Q$1,#REF!,$A67)</f>
        <v>#REF!</v>
      </c>
      <c r="R67" s="33" t="e">
        <f>SUMIFS(#REF!,#REF!,R$1,#REF!,$A67)</f>
        <v>#REF!</v>
      </c>
      <c r="S67" s="33" t="e">
        <f>SUMIFS(#REF!,#REF!,S$1,#REF!,$A67)</f>
        <v>#REF!</v>
      </c>
      <c r="T67" s="33" t="e">
        <f>SUMIFS(#REF!,#REF!,T$1,#REF!,$A67)</f>
        <v>#REF!</v>
      </c>
      <c r="U67" s="33" t="e">
        <f>SUMIFS(#REF!,#REF!,U$1,#REF!,$A67)</f>
        <v>#REF!</v>
      </c>
      <c r="V67" s="33" t="e">
        <f>SUMIFS(#REF!,#REF!,V$1,#REF!,$A67)</f>
        <v>#REF!</v>
      </c>
      <c r="W67" s="33" t="e">
        <f>SUMIFS(#REF!,#REF!,W$1,#REF!,$A67)</f>
        <v>#REF!</v>
      </c>
      <c r="X67" s="33" t="e">
        <f>SUMIFS(#REF!,#REF!,X$1,#REF!,$A67)</f>
        <v>#REF!</v>
      </c>
      <c r="Y67" s="33" t="e">
        <f>SUMIFS(#REF!,#REF!,Y$1,#REF!,$A67)</f>
        <v>#REF!</v>
      </c>
      <c r="Z67" s="33" t="e">
        <f>SUMIFS(#REF!,#REF!,Z$1,#REF!,$A67)</f>
        <v>#REF!</v>
      </c>
      <c r="AA67" s="33" t="e">
        <f>SUMIFS(#REF!,#REF!,AA$1,#REF!,$A67)</f>
        <v>#REF!</v>
      </c>
      <c r="AB67" s="33" t="e">
        <f>SUMIFS(#REF!,#REF!,AB$1,#REF!,$A67)</f>
        <v>#REF!</v>
      </c>
      <c r="AC67" s="33" t="e">
        <f>SUMIFS(#REF!,#REF!,AC$1,#REF!,$A67)</f>
        <v>#REF!</v>
      </c>
      <c r="AD67" s="33" t="e">
        <f>SUMIFS(#REF!,#REF!,AD$1,#REF!,$A67)</f>
        <v>#REF!</v>
      </c>
      <c r="AE67" s="33" t="e">
        <f>SUMIFS(#REF!,#REF!,AE$1,#REF!,$A67)</f>
        <v>#REF!</v>
      </c>
      <c r="AF67" s="33" t="e">
        <f>SUMIFS(#REF!,#REF!,AF$1,#REF!,$A67)</f>
        <v>#REF!</v>
      </c>
      <c r="AG67" s="33" t="e">
        <f>SUMIFS(#REF!,#REF!,AG$1,#REF!,$A67)</f>
        <v>#REF!</v>
      </c>
      <c r="AH67" s="33" t="e">
        <f>SUMIFS(#REF!,#REF!,AH$1,#REF!,$A67)</f>
        <v>#REF!</v>
      </c>
      <c r="AI67" s="33" t="e">
        <f>SUMIFS(#REF!,#REF!,AI$1,#REF!,$A67)</f>
        <v>#REF!</v>
      </c>
    </row>
  </sheetData>
  <phoneticPr fontId="13"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4"/>
  <sheetViews>
    <sheetView workbookViewId="0">
      <selection activeCell="I17" sqref="I17"/>
    </sheetView>
  </sheetViews>
  <sheetFormatPr defaultRowHeight="15" x14ac:dyDescent="0.25"/>
  <cols>
    <col min="2" max="2" width="27.42578125" customWidth="1"/>
  </cols>
  <sheetData>
    <row r="1" spans="1:5" ht="21" x14ac:dyDescent="0.25">
      <c r="A1" s="21" t="s">
        <v>1781</v>
      </c>
      <c r="B1" s="21" t="s">
        <v>1782</v>
      </c>
      <c r="C1" s="21" t="s">
        <v>1783</v>
      </c>
      <c r="D1" s="21" t="s">
        <v>1784</v>
      </c>
      <c r="E1" s="21" t="s">
        <v>1785</v>
      </c>
    </row>
    <row r="2" spans="1:5" x14ac:dyDescent="0.25">
      <c r="A2" s="22" t="s">
        <v>1786</v>
      </c>
      <c r="B2" s="22" t="s">
        <v>1787</v>
      </c>
      <c r="C2" s="22" t="s">
        <v>1788</v>
      </c>
      <c r="D2" s="22" t="s">
        <v>1789</v>
      </c>
      <c r="E2" s="22" t="s">
        <v>1790</v>
      </c>
    </row>
    <row r="3" spans="1:5" x14ac:dyDescent="0.25">
      <c r="A3" s="22" t="s">
        <v>1791</v>
      </c>
      <c r="B3" s="22" t="s">
        <v>1792</v>
      </c>
      <c r="C3" s="22" t="s">
        <v>1788</v>
      </c>
      <c r="D3" s="22" t="s">
        <v>1793</v>
      </c>
      <c r="E3" s="22" t="s">
        <v>1790</v>
      </c>
    </row>
    <row r="4" spans="1:5" x14ac:dyDescent="0.25">
      <c r="A4" s="22" t="s">
        <v>66</v>
      </c>
      <c r="B4" s="22" t="s">
        <v>1794</v>
      </c>
      <c r="C4" s="22" t="s">
        <v>1788</v>
      </c>
      <c r="D4" s="22" t="s">
        <v>1795</v>
      </c>
      <c r="E4" s="22" t="s">
        <v>1790</v>
      </c>
    </row>
    <row r="5" spans="1:5" x14ac:dyDescent="0.25">
      <c r="A5" s="22" t="s">
        <v>65</v>
      </c>
      <c r="B5" s="22" t="s">
        <v>1796</v>
      </c>
      <c r="C5" s="22" t="s">
        <v>1788</v>
      </c>
      <c r="D5" s="22" t="s">
        <v>1795</v>
      </c>
      <c r="E5" s="22" t="s">
        <v>1790</v>
      </c>
    </row>
    <row r="6" spans="1:5" x14ac:dyDescent="0.25">
      <c r="A6" s="22" t="s">
        <v>1797</v>
      </c>
      <c r="B6" s="22" t="s">
        <v>1798</v>
      </c>
      <c r="C6" s="22" t="s">
        <v>1788</v>
      </c>
      <c r="D6" s="22" t="s">
        <v>1795</v>
      </c>
      <c r="E6" s="22" t="s">
        <v>1790</v>
      </c>
    </row>
    <row r="7" spans="1:5" x14ac:dyDescent="0.25">
      <c r="A7" s="22" t="s">
        <v>1799</v>
      </c>
      <c r="B7" s="22" t="s">
        <v>1800</v>
      </c>
      <c r="C7" s="22" t="s">
        <v>1788</v>
      </c>
      <c r="D7" s="22" t="s">
        <v>1795</v>
      </c>
      <c r="E7" s="22" t="s">
        <v>1790</v>
      </c>
    </row>
    <row r="8" spans="1:5" x14ac:dyDescent="0.25">
      <c r="A8" s="22" t="s">
        <v>1801</v>
      </c>
      <c r="B8" s="22" t="s">
        <v>1802</v>
      </c>
      <c r="C8" s="22" t="s">
        <v>1788</v>
      </c>
      <c r="D8" s="22" t="s">
        <v>1795</v>
      </c>
      <c r="E8" s="22" t="s">
        <v>1790</v>
      </c>
    </row>
    <row r="9" spans="1:5" x14ac:dyDescent="0.25">
      <c r="A9" s="22" t="s">
        <v>1803</v>
      </c>
      <c r="B9" s="22" t="s">
        <v>1804</v>
      </c>
      <c r="C9" s="22" t="s">
        <v>1788</v>
      </c>
      <c r="D9" s="22" t="s">
        <v>1795</v>
      </c>
      <c r="E9" s="22" t="s">
        <v>1790</v>
      </c>
    </row>
    <row r="10" spans="1:5" x14ac:dyDescent="0.25">
      <c r="A10" s="22" t="s">
        <v>1805</v>
      </c>
      <c r="B10" s="22" t="s">
        <v>1806</v>
      </c>
      <c r="C10" s="22" t="s">
        <v>1788</v>
      </c>
      <c r="D10" s="22" t="s">
        <v>1795</v>
      </c>
      <c r="E10" s="22" t="s">
        <v>1790</v>
      </c>
    </row>
    <row r="11" spans="1:5" x14ac:dyDescent="0.25">
      <c r="A11" s="22" t="s">
        <v>1807</v>
      </c>
      <c r="B11" s="22" t="s">
        <v>1808</v>
      </c>
      <c r="C11" s="22" t="s">
        <v>1788</v>
      </c>
      <c r="D11" s="22" t="s">
        <v>1795</v>
      </c>
      <c r="E11" s="22" t="s">
        <v>1809</v>
      </c>
    </row>
    <row r="12" spans="1:5" x14ac:dyDescent="0.25">
      <c r="A12" s="22" t="s">
        <v>1810</v>
      </c>
      <c r="B12" s="22" t="s">
        <v>1811</v>
      </c>
      <c r="C12" s="22" t="s">
        <v>1788</v>
      </c>
      <c r="D12" s="22" t="s">
        <v>1812</v>
      </c>
      <c r="E12" s="22" t="s">
        <v>1809</v>
      </c>
    </row>
    <row r="13" spans="1:5" x14ac:dyDescent="0.25">
      <c r="A13" s="22" t="s">
        <v>1813</v>
      </c>
      <c r="B13" s="22" t="s">
        <v>1814</v>
      </c>
      <c r="C13" s="22" t="s">
        <v>1788</v>
      </c>
      <c r="D13" s="22" t="s">
        <v>1795</v>
      </c>
      <c r="E13" s="22" t="s">
        <v>1809</v>
      </c>
    </row>
    <row r="14" spans="1:5" x14ac:dyDescent="0.25">
      <c r="A14" s="23" t="s">
        <v>1815</v>
      </c>
      <c r="B14" s="23" t="s">
        <v>1816</v>
      </c>
      <c r="C14" s="23" t="s">
        <v>1788</v>
      </c>
      <c r="D14" s="23" t="s">
        <v>1795</v>
      </c>
      <c r="E14" s="23" t="s">
        <v>1809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380"/>
  <sheetViews>
    <sheetView workbookViewId="0">
      <selection activeCell="A2" sqref="A2"/>
    </sheetView>
  </sheetViews>
  <sheetFormatPr defaultRowHeight="15" x14ac:dyDescent="0.25"/>
  <cols>
    <col min="1" max="1" width="14.140625" customWidth="1"/>
    <col min="2" max="2" width="18.5703125" bestFit="1" customWidth="1"/>
    <col min="3" max="3" width="10.140625" customWidth="1"/>
    <col min="4" max="4" width="11.85546875" customWidth="1"/>
    <col min="5" max="5" width="20.5703125" bestFit="1" customWidth="1"/>
  </cols>
  <sheetData>
    <row r="1" spans="1:18" ht="21" x14ac:dyDescent="0.25">
      <c r="A1" s="25" t="s">
        <v>1821</v>
      </c>
      <c r="B1" s="25" t="s">
        <v>10</v>
      </c>
      <c r="C1" s="25" t="s">
        <v>0</v>
      </c>
      <c r="D1" s="25" t="s">
        <v>1822</v>
      </c>
      <c r="E1" s="25" t="s">
        <v>1823</v>
      </c>
      <c r="F1" s="26" t="s">
        <v>1824</v>
      </c>
      <c r="G1" s="26" t="s">
        <v>1825</v>
      </c>
      <c r="H1" s="26" t="s">
        <v>1782</v>
      </c>
      <c r="I1" s="26" t="s">
        <v>1826</v>
      </c>
      <c r="J1" s="26" t="s">
        <v>1827</v>
      </c>
      <c r="K1" s="26" t="s">
        <v>13</v>
      </c>
      <c r="L1" s="26" t="s">
        <v>1828</v>
      </c>
      <c r="M1" s="26" t="s">
        <v>1829</v>
      </c>
      <c r="N1" s="27" t="s">
        <v>1830</v>
      </c>
      <c r="O1" s="26" t="s">
        <v>1831</v>
      </c>
      <c r="P1" s="26" t="s">
        <v>1832</v>
      </c>
      <c r="Q1" s="26" t="s">
        <v>1833</v>
      </c>
      <c r="R1" s="26" t="s">
        <v>1834</v>
      </c>
    </row>
    <row r="2" spans="1:18" x14ac:dyDescent="0.25">
      <c r="A2" s="28" t="s">
        <v>1835</v>
      </c>
      <c r="B2" s="28" t="s">
        <v>1836</v>
      </c>
      <c r="C2" s="28" t="s">
        <v>1837</v>
      </c>
      <c r="D2" s="28" t="s">
        <v>1838</v>
      </c>
      <c r="E2" s="28" t="s">
        <v>1839</v>
      </c>
      <c r="F2" s="28"/>
      <c r="G2" s="28" t="s">
        <v>1799</v>
      </c>
      <c r="H2" s="28" t="s">
        <v>1800</v>
      </c>
      <c r="I2" s="28" t="s">
        <v>1840</v>
      </c>
      <c r="J2" s="28" t="s">
        <v>1836</v>
      </c>
      <c r="K2" s="28"/>
      <c r="L2" s="28" t="s">
        <v>1837</v>
      </c>
      <c r="M2" s="28" t="s">
        <v>1841</v>
      </c>
      <c r="N2" s="29">
        <v>60</v>
      </c>
      <c r="O2" s="30" t="b">
        <v>0</v>
      </c>
      <c r="P2" s="28" t="s">
        <v>1842</v>
      </c>
      <c r="Q2" t="s">
        <v>1843</v>
      </c>
      <c r="R2" t="s">
        <v>1844</v>
      </c>
    </row>
    <row r="3" spans="1:18" x14ac:dyDescent="0.25">
      <c r="A3" s="28" t="s">
        <v>1845</v>
      </c>
      <c r="B3" s="28" t="s">
        <v>1846</v>
      </c>
      <c r="C3" s="28"/>
      <c r="D3" s="28" t="s">
        <v>1838</v>
      </c>
      <c r="E3" s="28" t="s">
        <v>1839</v>
      </c>
      <c r="F3" s="28"/>
      <c r="G3" s="28" t="s">
        <v>1799</v>
      </c>
      <c r="H3" s="28" t="s">
        <v>1800</v>
      </c>
      <c r="I3" s="28" t="s">
        <v>1847</v>
      </c>
      <c r="J3" s="28"/>
      <c r="K3" s="28"/>
      <c r="L3" s="28" t="s">
        <v>1848</v>
      </c>
      <c r="M3" s="28" t="s">
        <v>1849</v>
      </c>
      <c r="N3" s="29">
        <v>60</v>
      </c>
      <c r="O3" s="30" t="b">
        <v>0</v>
      </c>
      <c r="P3" s="28" t="s">
        <v>1842</v>
      </c>
      <c r="Q3" t="s">
        <v>1843</v>
      </c>
      <c r="R3" t="s">
        <v>1844</v>
      </c>
    </row>
    <row r="4" spans="1:18" x14ac:dyDescent="0.25">
      <c r="A4" s="28" t="s">
        <v>1850</v>
      </c>
      <c r="B4" s="28" t="s">
        <v>1851</v>
      </c>
      <c r="C4" s="28" t="s">
        <v>1837</v>
      </c>
      <c r="D4" s="28" t="s">
        <v>1838</v>
      </c>
      <c r="E4" s="28" t="s">
        <v>1852</v>
      </c>
      <c r="F4" s="28"/>
      <c r="G4" s="28" t="s">
        <v>65</v>
      </c>
      <c r="H4" s="28" t="s">
        <v>1796</v>
      </c>
      <c r="I4" s="28" t="s">
        <v>1840</v>
      </c>
      <c r="J4" s="28" t="s">
        <v>1851</v>
      </c>
      <c r="K4" s="28" t="s">
        <v>1853</v>
      </c>
      <c r="L4" s="28" t="s">
        <v>1837</v>
      </c>
      <c r="M4" s="28" t="s">
        <v>1853</v>
      </c>
      <c r="N4" s="29">
        <v>60</v>
      </c>
      <c r="O4" s="30" t="b">
        <v>0</v>
      </c>
      <c r="P4" s="28" t="s">
        <v>1842</v>
      </c>
      <c r="Q4" t="s">
        <v>1843</v>
      </c>
      <c r="R4" t="s">
        <v>1844</v>
      </c>
    </row>
    <row r="5" spans="1:18" x14ac:dyDescent="0.25">
      <c r="A5" s="28" t="s">
        <v>1854</v>
      </c>
      <c r="B5" s="28" t="s">
        <v>1855</v>
      </c>
      <c r="C5" s="28" t="s">
        <v>1837</v>
      </c>
      <c r="D5" s="28" t="s">
        <v>1856</v>
      </c>
      <c r="E5" s="28"/>
      <c r="F5" s="28"/>
      <c r="G5" s="28" t="s">
        <v>1801</v>
      </c>
      <c r="H5" s="28" t="s">
        <v>1802</v>
      </c>
      <c r="I5" s="28" t="s">
        <v>1857</v>
      </c>
      <c r="J5" s="28" t="s">
        <v>1855</v>
      </c>
      <c r="K5" s="28" t="s">
        <v>1858</v>
      </c>
      <c r="L5" s="28" t="s">
        <v>1837</v>
      </c>
      <c r="M5" s="28" t="s">
        <v>1858</v>
      </c>
      <c r="N5" s="29">
        <v>60</v>
      </c>
      <c r="O5" s="30" t="b">
        <v>0</v>
      </c>
      <c r="P5" s="28" t="s">
        <v>1842</v>
      </c>
      <c r="Q5" t="s">
        <v>1843</v>
      </c>
      <c r="R5" t="s">
        <v>1844</v>
      </c>
    </row>
    <row r="6" spans="1:18" x14ac:dyDescent="0.25">
      <c r="A6" s="28" t="s">
        <v>1859</v>
      </c>
      <c r="B6" s="28" t="s">
        <v>1860</v>
      </c>
      <c r="C6" s="28"/>
      <c r="D6" s="28" t="s">
        <v>1856</v>
      </c>
      <c r="E6" s="28"/>
      <c r="F6" s="28"/>
      <c r="G6" s="28" t="s">
        <v>1801</v>
      </c>
      <c r="H6" s="28" t="s">
        <v>1802</v>
      </c>
      <c r="I6" s="28" t="s">
        <v>1857</v>
      </c>
      <c r="J6" s="28"/>
      <c r="K6" s="28"/>
      <c r="L6" s="28" t="s">
        <v>1861</v>
      </c>
      <c r="M6" s="28" t="s">
        <v>1862</v>
      </c>
      <c r="N6" s="29">
        <v>60</v>
      </c>
      <c r="O6" s="30" t="b">
        <v>0</v>
      </c>
      <c r="P6" s="28" t="s">
        <v>1842</v>
      </c>
      <c r="Q6" t="s">
        <v>1843</v>
      </c>
      <c r="R6" t="s">
        <v>1844</v>
      </c>
    </row>
    <row r="7" spans="1:18" x14ac:dyDescent="0.25">
      <c r="A7" s="28" t="s">
        <v>1863</v>
      </c>
      <c r="B7" s="28" t="s">
        <v>1864</v>
      </c>
      <c r="C7" s="28"/>
      <c r="D7" s="28" t="s">
        <v>1838</v>
      </c>
      <c r="E7" s="28"/>
      <c r="F7" s="28" t="s">
        <v>1865</v>
      </c>
      <c r="G7" s="28" t="s">
        <v>66</v>
      </c>
      <c r="H7" s="28" t="s">
        <v>1794</v>
      </c>
      <c r="I7" s="28" t="s">
        <v>1866</v>
      </c>
      <c r="J7" s="28"/>
      <c r="K7" s="28"/>
      <c r="L7" s="28" t="s">
        <v>1867</v>
      </c>
      <c r="M7" s="28" t="s">
        <v>1868</v>
      </c>
      <c r="N7" s="29">
        <v>60</v>
      </c>
      <c r="O7" s="30" t="b">
        <v>0</v>
      </c>
      <c r="P7" s="28" t="s">
        <v>1842</v>
      </c>
      <c r="Q7" t="s">
        <v>1843</v>
      </c>
      <c r="R7" t="s">
        <v>1869</v>
      </c>
    </row>
    <row r="8" spans="1:18" x14ac:dyDescent="0.25">
      <c r="A8" s="28" t="s">
        <v>1870</v>
      </c>
      <c r="B8" s="28" t="s">
        <v>1871</v>
      </c>
      <c r="C8" s="28"/>
      <c r="D8" s="28" t="s">
        <v>1838</v>
      </c>
      <c r="E8" s="28"/>
      <c r="F8" s="28"/>
      <c r="G8" s="28" t="s">
        <v>66</v>
      </c>
      <c r="H8" s="28" t="s">
        <v>1794</v>
      </c>
      <c r="I8" s="28" t="s">
        <v>1872</v>
      </c>
      <c r="J8" s="28"/>
      <c r="K8" s="28"/>
      <c r="L8" s="28" t="s">
        <v>1873</v>
      </c>
      <c r="M8" s="28" t="s">
        <v>1874</v>
      </c>
      <c r="N8" s="29"/>
      <c r="O8" s="30" t="b">
        <v>1</v>
      </c>
      <c r="P8" s="28" t="s">
        <v>1842</v>
      </c>
      <c r="Q8" t="s">
        <v>1843</v>
      </c>
      <c r="R8" s="28" t="s">
        <v>1870</v>
      </c>
    </row>
    <row r="9" spans="1:18" x14ac:dyDescent="0.25">
      <c r="A9" s="28" t="s">
        <v>1875</v>
      </c>
      <c r="B9" s="28" t="s">
        <v>1876</v>
      </c>
      <c r="C9" s="28" t="s">
        <v>1877</v>
      </c>
      <c r="D9" s="28" t="s">
        <v>1838</v>
      </c>
      <c r="E9" s="28" t="s">
        <v>1878</v>
      </c>
      <c r="F9" s="28"/>
      <c r="G9" s="28" t="s">
        <v>1799</v>
      </c>
      <c r="H9" s="28" t="s">
        <v>1800</v>
      </c>
      <c r="I9" s="28" t="s">
        <v>1872</v>
      </c>
      <c r="J9" s="28"/>
      <c r="K9" s="28"/>
      <c r="L9" s="28" t="s">
        <v>1879</v>
      </c>
      <c r="M9" s="28" t="s">
        <v>1880</v>
      </c>
      <c r="N9" s="29"/>
      <c r="O9" s="30" t="b">
        <v>0</v>
      </c>
      <c r="P9" s="28" t="s">
        <v>1842</v>
      </c>
      <c r="Q9" t="s">
        <v>1843</v>
      </c>
      <c r="R9" s="28" t="s">
        <v>1875</v>
      </c>
    </row>
    <row r="10" spans="1:18" x14ac:dyDescent="0.25">
      <c r="A10" s="28" t="s">
        <v>1881</v>
      </c>
      <c r="B10" s="28" t="s">
        <v>1882</v>
      </c>
      <c r="C10" s="28"/>
      <c r="D10" s="28" t="s">
        <v>1883</v>
      </c>
      <c r="E10" s="28"/>
      <c r="F10" s="28"/>
      <c r="G10" s="28"/>
      <c r="H10" s="28"/>
      <c r="I10" s="28"/>
      <c r="J10" s="28"/>
      <c r="K10" s="28"/>
      <c r="L10" s="28" t="s">
        <v>1884</v>
      </c>
      <c r="M10" s="28" t="s">
        <v>1885</v>
      </c>
      <c r="N10" s="29"/>
      <c r="O10" s="30" t="b">
        <v>0</v>
      </c>
      <c r="P10" s="28" t="s">
        <v>1842</v>
      </c>
      <c r="Q10" t="s">
        <v>1843</v>
      </c>
      <c r="R10" s="28" t="s">
        <v>1881</v>
      </c>
    </row>
    <row r="11" spans="1:18" x14ac:dyDescent="0.25">
      <c r="A11" s="28" t="s">
        <v>1886</v>
      </c>
      <c r="B11" s="28" t="s">
        <v>1887</v>
      </c>
      <c r="C11" s="28"/>
      <c r="D11" s="28" t="s">
        <v>1838</v>
      </c>
      <c r="E11" s="28"/>
      <c r="F11" s="28"/>
      <c r="G11" s="28"/>
      <c r="H11" s="28"/>
      <c r="I11" s="28" t="s">
        <v>1888</v>
      </c>
      <c r="J11" s="28"/>
      <c r="K11" s="28"/>
      <c r="L11" s="28" t="s">
        <v>1889</v>
      </c>
      <c r="M11" s="28" t="s">
        <v>1890</v>
      </c>
      <c r="N11" s="29">
        <v>60</v>
      </c>
      <c r="O11" s="30" t="b">
        <v>0</v>
      </c>
      <c r="P11" s="28" t="s">
        <v>1842</v>
      </c>
      <c r="Q11" t="s">
        <v>1843</v>
      </c>
      <c r="R11" s="28" t="s">
        <v>1886</v>
      </c>
    </row>
    <row r="12" spans="1:18" x14ac:dyDescent="0.25">
      <c r="A12" s="28" t="s">
        <v>535</v>
      </c>
      <c r="B12" s="28" t="s">
        <v>536</v>
      </c>
      <c r="C12" s="28"/>
      <c r="D12" s="28" t="s">
        <v>1838</v>
      </c>
      <c r="E12" s="28"/>
      <c r="F12" s="28"/>
      <c r="G12" s="28"/>
      <c r="H12" s="28"/>
      <c r="I12" s="28" t="s">
        <v>1888</v>
      </c>
      <c r="J12" s="28" t="s">
        <v>1837</v>
      </c>
      <c r="K12" s="28"/>
      <c r="L12" s="28" t="s">
        <v>1891</v>
      </c>
      <c r="M12" s="28" t="s">
        <v>1892</v>
      </c>
      <c r="N12" s="29">
        <v>60</v>
      </c>
      <c r="O12" s="30" t="b">
        <v>0</v>
      </c>
      <c r="P12" s="28" t="s">
        <v>1842</v>
      </c>
      <c r="Q12" t="s">
        <v>1843</v>
      </c>
      <c r="R12" s="28" t="s">
        <v>1886</v>
      </c>
    </row>
    <row r="13" spans="1:18" x14ac:dyDescent="0.25">
      <c r="A13" s="28" t="s">
        <v>1893</v>
      </c>
      <c r="B13" s="28" t="s">
        <v>1894</v>
      </c>
      <c r="C13" s="28" t="s">
        <v>1837</v>
      </c>
      <c r="D13" s="28" t="s">
        <v>1838</v>
      </c>
      <c r="E13" s="28" t="s">
        <v>1839</v>
      </c>
      <c r="F13" s="28"/>
      <c r="G13" s="28" t="s">
        <v>1803</v>
      </c>
      <c r="H13" s="28" t="s">
        <v>1804</v>
      </c>
      <c r="I13" s="28" t="s">
        <v>1895</v>
      </c>
      <c r="J13" s="28" t="s">
        <v>1896</v>
      </c>
      <c r="K13" s="28" t="s">
        <v>1897</v>
      </c>
      <c r="L13" s="28" t="s">
        <v>1837</v>
      </c>
      <c r="M13" s="28" t="s">
        <v>1898</v>
      </c>
      <c r="N13" s="29">
        <v>60</v>
      </c>
      <c r="O13" s="30" t="b">
        <v>0</v>
      </c>
      <c r="P13" s="28" t="s">
        <v>1842</v>
      </c>
      <c r="Q13" t="s">
        <v>1843</v>
      </c>
      <c r="R13" s="28" t="s">
        <v>1886</v>
      </c>
    </row>
    <row r="14" spans="1:18" x14ac:dyDescent="0.25">
      <c r="A14" s="28" t="s">
        <v>1899</v>
      </c>
      <c r="B14" s="28" t="s">
        <v>1900</v>
      </c>
      <c r="C14" s="28" t="s">
        <v>1837</v>
      </c>
      <c r="D14" s="28" t="s">
        <v>1838</v>
      </c>
      <c r="E14" s="28" t="s">
        <v>1901</v>
      </c>
      <c r="F14" s="28"/>
      <c r="G14" s="28" t="s">
        <v>1803</v>
      </c>
      <c r="H14" s="28" t="s">
        <v>1804</v>
      </c>
      <c r="I14" s="28" t="s">
        <v>1895</v>
      </c>
      <c r="J14" s="28" t="s">
        <v>1902</v>
      </c>
      <c r="K14" s="28" t="s">
        <v>1903</v>
      </c>
      <c r="L14" s="28" t="s">
        <v>1837</v>
      </c>
      <c r="M14" s="28" t="s">
        <v>1903</v>
      </c>
      <c r="N14" s="29">
        <v>60</v>
      </c>
      <c r="O14" s="30" t="b">
        <v>0</v>
      </c>
      <c r="P14" s="28" t="s">
        <v>1842</v>
      </c>
      <c r="Q14" t="s">
        <v>1843</v>
      </c>
      <c r="R14" s="28" t="s">
        <v>1886</v>
      </c>
    </row>
    <row r="15" spans="1:18" x14ac:dyDescent="0.25">
      <c r="A15" s="28" t="s">
        <v>1904</v>
      </c>
      <c r="B15" s="28" t="s">
        <v>1905</v>
      </c>
      <c r="C15" s="28" t="s">
        <v>1837</v>
      </c>
      <c r="D15" s="28" t="s">
        <v>1838</v>
      </c>
      <c r="E15" s="28" t="s">
        <v>1906</v>
      </c>
      <c r="F15" s="28"/>
      <c r="G15" s="28" t="s">
        <v>1803</v>
      </c>
      <c r="H15" s="28" t="s">
        <v>1804</v>
      </c>
      <c r="I15" s="28" t="s">
        <v>1895</v>
      </c>
      <c r="J15" s="28" t="s">
        <v>1905</v>
      </c>
      <c r="K15" s="28" t="s">
        <v>1907</v>
      </c>
      <c r="L15" s="28" t="s">
        <v>1837</v>
      </c>
      <c r="M15" s="28" t="s">
        <v>1907</v>
      </c>
      <c r="N15" s="29">
        <v>60</v>
      </c>
      <c r="O15" s="30" t="b">
        <v>0</v>
      </c>
      <c r="P15" s="28" t="s">
        <v>1842</v>
      </c>
      <c r="Q15" t="s">
        <v>1843</v>
      </c>
      <c r="R15" s="28" t="s">
        <v>1886</v>
      </c>
    </row>
    <row r="16" spans="1:18" x14ac:dyDescent="0.25">
      <c r="A16" s="28" t="s">
        <v>1908</v>
      </c>
      <c r="B16" s="28" t="s">
        <v>1909</v>
      </c>
      <c r="C16" s="28"/>
      <c r="D16" s="28" t="s">
        <v>1910</v>
      </c>
      <c r="E16" s="28"/>
      <c r="F16" s="28"/>
      <c r="G16" s="28"/>
      <c r="H16" s="28"/>
      <c r="I16" s="28" t="s">
        <v>1895</v>
      </c>
      <c r="J16" s="28" t="s">
        <v>1911</v>
      </c>
      <c r="K16" s="28" t="s">
        <v>1912</v>
      </c>
      <c r="L16" s="28" t="s">
        <v>1837</v>
      </c>
      <c r="M16" s="28" t="s">
        <v>1912</v>
      </c>
      <c r="N16" s="29">
        <v>60</v>
      </c>
      <c r="O16" s="30" t="b">
        <v>0</v>
      </c>
      <c r="P16" s="28" t="s">
        <v>1842</v>
      </c>
      <c r="Q16" t="s">
        <v>1843</v>
      </c>
      <c r="R16" s="28" t="s">
        <v>1886</v>
      </c>
    </row>
    <row r="17" spans="1:18" x14ac:dyDescent="0.25">
      <c r="A17" s="28" t="s">
        <v>1913</v>
      </c>
      <c r="B17" s="28" t="s">
        <v>1914</v>
      </c>
      <c r="C17" s="28" t="s">
        <v>1837</v>
      </c>
      <c r="D17" s="28" t="s">
        <v>1838</v>
      </c>
      <c r="E17" s="28" t="s">
        <v>1878</v>
      </c>
      <c r="F17" s="28"/>
      <c r="G17" s="28" t="s">
        <v>1803</v>
      </c>
      <c r="H17" s="28" t="s">
        <v>1804</v>
      </c>
      <c r="I17" s="28" t="s">
        <v>1895</v>
      </c>
      <c r="J17" s="28" t="s">
        <v>1914</v>
      </c>
      <c r="K17" s="28" t="s">
        <v>1915</v>
      </c>
      <c r="L17" s="28" t="s">
        <v>1837</v>
      </c>
      <c r="M17" s="28" t="s">
        <v>1915</v>
      </c>
      <c r="N17" s="29">
        <v>60</v>
      </c>
      <c r="O17" s="30" t="b">
        <v>0</v>
      </c>
      <c r="P17" s="28" t="s">
        <v>1842</v>
      </c>
      <c r="Q17" t="s">
        <v>1843</v>
      </c>
      <c r="R17" s="28" t="s">
        <v>1886</v>
      </c>
    </row>
    <row r="18" spans="1:18" x14ac:dyDescent="0.25">
      <c r="A18" s="28" t="s">
        <v>1916</v>
      </c>
      <c r="B18" s="28" t="s">
        <v>1917</v>
      </c>
      <c r="C18" s="28"/>
      <c r="D18" s="28" t="s">
        <v>1856</v>
      </c>
      <c r="E18" s="28"/>
      <c r="F18" s="28"/>
      <c r="G18" s="28"/>
      <c r="H18" s="28"/>
      <c r="I18" s="28" t="s">
        <v>1895</v>
      </c>
      <c r="J18" s="28" t="s">
        <v>1918</v>
      </c>
      <c r="K18" s="28" t="s">
        <v>1919</v>
      </c>
      <c r="L18" s="28" t="s">
        <v>1837</v>
      </c>
      <c r="M18" s="28" t="s">
        <v>1919</v>
      </c>
      <c r="N18" s="29">
        <v>60</v>
      </c>
      <c r="O18" s="30" t="b">
        <v>0</v>
      </c>
      <c r="P18" s="28" t="s">
        <v>1842</v>
      </c>
      <c r="Q18" t="s">
        <v>1843</v>
      </c>
      <c r="R18" s="28" t="s">
        <v>1886</v>
      </c>
    </row>
    <row r="19" spans="1:18" x14ac:dyDescent="0.25">
      <c r="A19" s="28" t="s">
        <v>1920</v>
      </c>
      <c r="B19" s="28" t="s">
        <v>1921</v>
      </c>
      <c r="C19" s="28"/>
      <c r="D19" s="28" t="s">
        <v>1922</v>
      </c>
      <c r="E19" s="28"/>
      <c r="F19" s="28"/>
      <c r="G19" s="28"/>
      <c r="H19" s="28"/>
      <c r="I19" s="28" t="s">
        <v>1895</v>
      </c>
      <c r="J19" s="28" t="s">
        <v>1923</v>
      </c>
      <c r="K19" s="28" t="s">
        <v>1924</v>
      </c>
      <c r="L19" s="28" t="s">
        <v>1837</v>
      </c>
      <c r="M19" s="28" t="s">
        <v>1924</v>
      </c>
      <c r="N19" s="29">
        <v>60</v>
      </c>
      <c r="O19" s="30" t="b">
        <v>0</v>
      </c>
      <c r="P19" s="28" t="s">
        <v>1842</v>
      </c>
      <c r="Q19" t="s">
        <v>1843</v>
      </c>
      <c r="R19" s="28" t="s">
        <v>1886</v>
      </c>
    </row>
    <row r="20" spans="1:18" x14ac:dyDescent="0.25">
      <c r="A20" s="28" t="s">
        <v>1925</v>
      </c>
      <c r="B20" s="28" t="s">
        <v>1926</v>
      </c>
      <c r="C20" s="28" t="s">
        <v>1927</v>
      </c>
      <c r="D20" s="28" t="s">
        <v>1856</v>
      </c>
      <c r="E20" s="28"/>
      <c r="F20" s="28"/>
      <c r="G20" s="28"/>
      <c r="H20" s="28"/>
      <c r="I20" s="28" t="s">
        <v>1895</v>
      </c>
      <c r="J20" s="28" t="s">
        <v>1926</v>
      </c>
      <c r="K20" s="28" t="s">
        <v>1928</v>
      </c>
      <c r="L20" s="28" t="s">
        <v>1837</v>
      </c>
      <c r="M20" s="28" t="s">
        <v>1928</v>
      </c>
      <c r="N20" s="29">
        <v>60</v>
      </c>
      <c r="O20" s="30" t="b">
        <v>0</v>
      </c>
      <c r="P20" s="28" t="s">
        <v>1842</v>
      </c>
      <c r="Q20" t="s">
        <v>1843</v>
      </c>
      <c r="R20" s="28" t="s">
        <v>1886</v>
      </c>
    </row>
    <row r="21" spans="1:18" x14ac:dyDescent="0.25">
      <c r="A21" s="28" t="s">
        <v>1929</v>
      </c>
      <c r="B21" s="28" t="s">
        <v>1930</v>
      </c>
      <c r="C21" s="28"/>
      <c r="D21" s="28" t="s">
        <v>1838</v>
      </c>
      <c r="E21" s="28" t="s">
        <v>1931</v>
      </c>
      <c r="F21" s="28"/>
      <c r="G21" s="28" t="s">
        <v>66</v>
      </c>
      <c r="H21" s="28" t="s">
        <v>1794</v>
      </c>
      <c r="I21" s="28" t="s">
        <v>1895</v>
      </c>
      <c r="J21" s="28" t="s">
        <v>1932</v>
      </c>
      <c r="K21" s="28" t="s">
        <v>1933</v>
      </c>
      <c r="L21" s="28" t="s">
        <v>1837</v>
      </c>
      <c r="M21" s="28" t="s">
        <v>1933</v>
      </c>
      <c r="N21" s="29">
        <v>60</v>
      </c>
      <c r="O21" s="30" t="b">
        <v>0</v>
      </c>
      <c r="P21" s="28" t="s">
        <v>1842</v>
      </c>
      <c r="Q21" t="s">
        <v>1843</v>
      </c>
      <c r="R21" s="28" t="s">
        <v>1886</v>
      </c>
    </row>
    <row r="22" spans="1:18" x14ac:dyDescent="0.25">
      <c r="A22" s="28" t="s">
        <v>1934</v>
      </c>
      <c r="B22" s="28" t="s">
        <v>1935</v>
      </c>
      <c r="C22" s="28" t="s">
        <v>1837</v>
      </c>
      <c r="D22" s="28" t="s">
        <v>1838</v>
      </c>
      <c r="E22" s="28" t="s">
        <v>1931</v>
      </c>
      <c r="F22" s="28"/>
      <c r="G22" s="28" t="s">
        <v>66</v>
      </c>
      <c r="H22" s="28" t="s">
        <v>1794</v>
      </c>
      <c r="I22" s="28" t="s">
        <v>1895</v>
      </c>
      <c r="J22" s="28" t="s">
        <v>1935</v>
      </c>
      <c r="K22" s="28" t="s">
        <v>1936</v>
      </c>
      <c r="L22" s="28" t="s">
        <v>1837</v>
      </c>
      <c r="M22" s="28" t="s">
        <v>1937</v>
      </c>
      <c r="N22" s="29">
        <v>60</v>
      </c>
      <c r="O22" s="30" t="b">
        <v>0</v>
      </c>
      <c r="P22" s="28" t="s">
        <v>1842</v>
      </c>
      <c r="Q22" t="s">
        <v>1843</v>
      </c>
      <c r="R22" s="28" t="s">
        <v>1886</v>
      </c>
    </row>
    <row r="23" spans="1:18" x14ac:dyDescent="0.25">
      <c r="A23" s="28" t="s">
        <v>1938</v>
      </c>
      <c r="B23" s="28" t="s">
        <v>1939</v>
      </c>
      <c r="C23" s="28" t="s">
        <v>1837</v>
      </c>
      <c r="D23" s="28" t="s">
        <v>1838</v>
      </c>
      <c r="E23" s="28" t="s">
        <v>1931</v>
      </c>
      <c r="F23" s="28"/>
      <c r="G23" s="28" t="s">
        <v>66</v>
      </c>
      <c r="H23" s="28" t="s">
        <v>1794</v>
      </c>
      <c r="I23" s="28" t="s">
        <v>1895</v>
      </c>
      <c r="J23" s="28" t="s">
        <v>1939</v>
      </c>
      <c r="K23" s="28" t="s">
        <v>1940</v>
      </c>
      <c r="L23" s="28" t="s">
        <v>1837</v>
      </c>
      <c r="M23" s="28" t="s">
        <v>1940</v>
      </c>
      <c r="N23" s="29">
        <v>60</v>
      </c>
      <c r="O23" s="30" t="b">
        <v>0</v>
      </c>
      <c r="P23" s="28" t="s">
        <v>1842</v>
      </c>
      <c r="Q23" t="s">
        <v>1843</v>
      </c>
      <c r="R23" s="28" t="s">
        <v>1886</v>
      </c>
    </row>
    <row r="24" spans="1:18" x14ac:dyDescent="0.25">
      <c r="A24" s="28" t="s">
        <v>1941</v>
      </c>
      <c r="B24" s="28" t="s">
        <v>1942</v>
      </c>
      <c r="C24" s="28" t="s">
        <v>1837</v>
      </c>
      <c r="D24" s="28" t="s">
        <v>1838</v>
      </c>
      <c r="E24" s="28" t="s">
        <v>1931</v>
      </c>
      <c r="F24" s="28"/>
      <c r="G24" s="28" t="s">
        <v>66</v>
      </c>
      <c r="H24" s="28" t="s">
        <v>1794</v>
      </c>
      <c r="I24" s="28" t="s">
        <v>1895</v>
      </c>
      <c r="J24" s="28" t="s">
        <v>1942</v>
      </c>
      <c r="K24" s="28" t="s">
        <v>1943</v>
      </c>
      <c r="L24" s="28" t="s">
        <v>1837</v>
      </c>
      <c r="M24" s="28" t="s">
        <v>1943</v>
      </c>
      <c r="N24" s="29">
        <v>60</v>
      </c>
      <c r="O24" s="30" t="b">
        <v>0</v>
      </c>
      <c r="P24" s="28" t="s">
        <v>1842</v>
      </c>
      <c r="Q24" t="s">
        <v>1843</v>
      </c>
      <c r="R24" s="28" t="s">
        <v>1886</v>
      </c>
    </row>
    <row r="25" spans="1:18" x14ac:dyDescent="0.25">
      <c r="A25" s="28" t="s">
        <v>1944</v>
      </c>
      <c r="B25" s="28" t="s">
        <v>1945</v>
      </c>
      <c r="C25" s="28" t="s">
        <v>1837</v>
      </c>
      <c r="D25" s="28" t="s">
        <v>1838</v>
      </c>
      <c r="E25" s="28" t="s">
        <v>1946</v>
      </c>
      <c r="F25" s="28"/>
      <c r="G25" s="28" t="s">
        <v>65</v>
      </c>
      <c r="H25" s="28" t="s">
        <v>1796</v>
      </c>
      <c r="I25" s="28" t="s">
        <v>1895</v>
      </c>
      <c r="J25" s="28" t="s">
        <v>1945</v>
      </c>
      <c r="K25" s="28" t="s">
        <v>1947</v>
      </c>
      <c r="L25" s="28" t="s">
        <v>1837</v>
      </c>
      <c r="M25" s="28" t="s">
        <v>1947</v>
      </c>
      <c r="N25" s="29">
        <v>60</v>
      </c>
      <c r="O25" s="30" t="b">
        <v>0</v>
      </c>
      <c r="P25" s="28" t="s">
        <v>1842</v>
      </c>
      <c r="Q25" t="s">
        <v>1843</v>
      </c>
      <c r="R25" s="28" t="s">
        <v>1886</v>
      </c>
    </row>
    <row r="26" spans="1:18" x14ac:dyDescent="0.25">
      <c r="A26" s="28" t="s">
        <v>1948</v>
      </c>
      <c r="B26" s="28" t="s">
        <v>1949</v>
      </c>
      <c r="C26" s="28" t="s">
        <v>1837</v>
      </c>
      <c r="D26" s="28" t="s">
        <v>1838</v>
      </c>
      <c r="E26" s="28" t="s">
        <v>1950</v>
      </c>
      <c r="F26" s="28"/>
      <c r="G26" s="28" t="s">
        <v>66</v>
      </c>
      <c r="H26" s="28" t="s">
        <v>1794</v>
      </c>
      <c r="I26" s="28" t="s">
        <v>1895</v>
      </c>
      <c r="J26" s="28" t="s">
        <v>1951</v>
      </c>
      <c r="K26" s="28" t="s">
        <v>1952</v>
      </c>
      <c r="L26" s="28" t="s">
        <v>1837</v>
      </c>
      <c r="M26" s="28" t="s">
        <v>1952</v>
      </c>
      <c r="N26" s="29">
        <v>60</v>
      </c>
      <c r="O26" s="30" t="b">
        <v>0</v>
      </c>
      <c r="P26" s="28" t="s">
        <v>1842</v>
      </c>
      <c r="Q26" t="s">
        <v>1843</v>
      </c>
      <c r="R26" s="28" t="s">
        <v>1886</v>
      </c>
    </row>
    <row r="27" spans="1:18" x14ac:dyDescent="0.25">
      <c r="A27" s="28" t="s">
        <v>1953</v>
      </c>
      <c r="B27" s="28" t="s">
        <v>1954</v>
      </c>
      <c r="C27" s="28" t="s">
        <v>1837</v>
      </c>
      <c r="D27" s="28" t="s">
        <v>1838</v>
      </c>
      <c r="E27" s="28" t="s">
        <v>1906</v>
      </c>
      <c r="F27" s="28"/>
      <c r="G27" s="28" t="s">
        <v>1803</v>
      </c>
      <c r="H27" s="28" t="s">
        <v>1804</v>
      </c>
      <c r="I27" s="28" t="s">
        <v>1888</v>
      </c>
      <c r="J27" s="28" t="s">
        <v>1954</v>
      </c>
      <c r="K27" s="28" t="s">
        <v>1955</v>
      </c>
      <c r="L27" s="28" t="s">
        <v>1837</v>
      </c>
      <c r="M27" s="28" t="s">
        <v>1955</v>
      </c>
      <c r="N27" s="29">
        <v>60</v>
      </c>
      <c r="O27" s="30" t="b">
        <v>0</v>
      </c>
      <c r="P27" s="28" t="s">
        <v>1842</v>
      </c>
      <c r="Q27" t="s">
        <v>1843</v>
      </c>
      <c r="R27" s="28" t="s">
        <v>1886</v>
      </c>
    </row>
    <row r="28" spans="1:18" x14ac:dyDescent="0.25">
      <c r="A28" s="28" t="s">
        <v>1956</v>
      </c>
      <c r="B28" s="28" t="s">
        <v>1957</v>
      </c>
      <c r="C28" s="28" t="s">
        <v>1837</v>
      </c>
      <c r="D28" s="28" t="s">
        <v>1838</v>
      </c>
      <c r="E28" s="28" t="s">
        <v>1958</v>
      </c>
      <c r="F28" s="28"/>
      <c r="G28" s="28" t="s">
        <v>65</v>
      </c>
      <c r="H28" s="28" t="s">
        <v>1796</v>
      </c>
      <c r="I28" s="28" t="s">
        <v>1895</v>
      </c>
      <c r="J28" s="28" t="s">
        <v>1959</v>
      </c>
      <c r="K28" s="28" t="s">
        <v>1960</v>
      </c>
      <c r="L28" s="28" t="s">
        <v>1837</v>
      </c>
      <c r="M28" s="28" t="s">
        <v>1960</v>
      </c>
      <c r="N28" s="29">
        <v>60</v>
      </c>
      <c r="O28" s="30" t="b">
        <v>0</v>
      </c>
      <c r="P28" s="28" t="s">
        <v>1842</v>
      </c>
      <c r="Q28" t="s">
        <v>1843</v>
      </c>
      <c r="R28" s="28" t="s">
        <v>1886</v>
      </c>
    </row>
    <row r="29" spans="1:18" x14ac:dyDescent="0.25">
      <c r="A29" s="28" t="s">
        <v>1961</v>
      </c>
      <c r="B29" s="28" t="s">
        <v>1962</v>
      </c>
      <c r="C29" s="28" t="s">
        <v>1837</v>
      </c>
      <c r="D29" s="28" t="s">
        <v>1838</v>
      </c>
      <c r="E29" s="28" t="s">
        <v>1958</v>
      </c>
      <c r="F29" s="28"/>
      <c r="G29" s="28" t="s">
        <v>65</v>
      </c>
      <c r="H29" s="28" t="s">
        <v>1796</v>
      </c>
      <c r="I29" s="28" t="s">
        <v>1888</v>
      </c>
      <c r="J29" s="28" t="s">
        <v>1963</v>
      </c>
      <c r="K29" s="28" t="s">
        <v>1964</v>
      </c>
      <c r="L29" s="28" t="s">
        <v>1837</v>
      </c>
      <c r="M29" s="28" t="s">
        <v>1964</v>
      </c>
      <c r="N29" s="29">
        <v>60</v>
      </c>
      <c r="O29" s="30" t="b">
        <v>0</v>
      </c>
      <c r="P29" s="28" t="s">
        <v>1842</v>
      </c>
      <c r="Q29" t="s">
        <v>1843</v>
      </c>
      <c r="R29" s="28" t="s">
        <v>1886</v>
      </c>
    </row>
    <row r="30" spans="1:18" x14ac:dyDescent="0.25">
      <c r="A30" s="28" t="s">
        <v>1965</v>
      </c>
      <c r="B30" s="28" t="s">
        <v>1966</v>
      </c>
      <c r="C30" s="28" t="s">
        <v>1837</v>
      </c>
      <c r="D30" s="28" t="s">
        <v>1838</v>
      </c>
      <c r="E30" s="28" t="s">
        <v>1878</v>
      </c>
      <c r="F30" s="28"/>
      <c r="G30" s="28" t="s">
        <v>1803</v>
      </c>
      <c r="H30" s="28" t="s">
        <v>1804</v>
      </c>
      <c r="I30" s="28" t="s">
        <v>1888</v>
      </c>
      <c r="J30" s="28" t="s">
        <v>1966</v>
      </c>
      <c r="K30" s="28" t="s">
        <v>1967</v>
      </c>
      <c r="L30" s="28" t="s">
        <v>1837</v>
      </c>
      <c r="M30" s="28" t="s">
        <v>1967</v>
      </c>
      <c r="N30" s="29">
        <v>60</v>
      </c>
      <c r="O30" s="30" t="b">
        <v>0</v>
      </c>
      <c r="P30" s="28" t="s">
        <v>1842</v>
      </c>
      <c r="Q30" t="s">
        <v>1843</v>
      </c>
      <c r="R30" s="28" t="s">
        <v>1886</v>
      </c>
    </row>
    <row r="31" spans="1:18" x14ac:dyDescent="0.25">
      <c r="A31" s="28" t="s">
        <v>1968</v>
      </c>
      <c r="B31" s="28" t="s">
        <v>1969</v>
      </c>
      <c r="C31" s="28"/>
      <c r="D31" s="28" t="s">
        <v>1838</v>
      </c>
      <c r="E31" s="28" t="s">
        <v>1852</v>
      </c>
      <c r="F31" s="28" t="s">
        <v>1970</v>
      </c>
      <c r="G31" s="28" t="s">
        <v>65</v>
      </c>
      <c r="H31" s="28" t="s">
        <v>1796</v>
      </c>
      <c r="I31" s="28" t="s">
        <v>1895</v>
      </c>
      <c r="J31" s="28" t="s">
        <v>1971</v>
      </c>
      <c r="K31" s="28" t="s">
        <v>1972</v>
      </c>
      <c r="L31" s="28" t="s">
        <v>1837</v>
      </c>
      <c r="M31" s="28" t="s">
        <v>1972</v>
      </c>
      <c r="N31" s="29">
        <v>60</v>
      </c>
      <c r="O31" s="30" t="b">
        <v>0</v>
      </c>
      <c r="P31" s="28" t="s">
        <v>1842</v>
      </c>
      <c r="Q31" t="s">
        <v>1843</v>
      </c>
      <c r="R31" s="28" t="s">
        <v>1886</v>
      </c>
    </row>
    <row r="32" spans="1:18" x14ac:dyDescent="0.25">
      <c r="A32" s="28" t="s">
        <v>1973</v>
      </c>
      <c r="B32" s="28" t="s">
        <v>1974</v>
      </c>
      <c r="C32" s="28" t="s">
        <v>1837</v>
      </c>
      <c r="D32" s="28" t="s">
        <v>1838</v>
      </c>
      <c r="E32" s="28" t="s">
        <v>1975</v>
      </c>
      <c r="F32" s="28"/>
      <c r="G32" s="28" t="s">
        <v>1803</v>
      </c>
      <c r="H32" s="28" t="s">
        <v>1804</v>
      </c>
      <c r="I32" s="28" t="s">
        <v>1888</v>
      </c>
      <c r="J32" s="28" t="s">
        <v>1974</v>
      </c>
      <c r="K32" s="28" t="s">
        <v>1976</v>
      </c>
      <c r="L32" s="28" t="s">
        <v>1837</v>
      </c>
      <c r="M32" s="28" t="s">
        <v>1977</v>
      </c>
      <c r="N32" s="29">
        <v>60</v>
      </c>
      <c r="O32" s="30" t="b">
        <v>0</v>
      </c>
      <c r="P32" s="28" t="s">
        <v>1842</v>
      </c>
      <c r="Q32" t="s">
        <v>1843</v>
      </c>
      <c r="R32" s="28" t="s">
        <v>1886</v>
      </c>
    </row>
    <row r="33" spans="1:18" x14ac:dyDescent="0.25">
      <c r="A33" s="28" t="s">
        <v>1978</v>
      </c>
      <c r="B33" s="28" t="s">
        <v>1979</v>
      </c>
      <c r="C33" s="28" t="s">
        <v>1837</v>
      </c>
      <c r="D33" s="28" t="s">
        <v>1838</v>
      </c>
      <c r="E33" s="28" t="s">
        <v>1975</v>
      </c>
      <c r="F33" s="28"/>
      <c r="G33" s="28" t="s">
        <v>1803</v>
      </c>
      <c r="H33" s="28" t="s">
        <v>1804</v>
      </c>
      <c r="I33" s="28" t="s">
        <v>1895</v>
      </c>
      <c r="J33" s="28" t="s">
        <v>1979</v>
      </c>
      <c r="K33" s="28" t="s">
        <v>1980</v>
      </c>
      <c r="L33" s="28" t="s">
        <v>1837</v>
      </c>
      <c r="M33" s="28" t="s">
        <v>1980</v>
      </c>
      <c r="N33" s="29">
        <v>60</v>
      </c>
      <c r="O33" s="30" t="b">
        <v>0</v>
      </c>
      <c r="P33" s="28" t="s">
        <v>1842</v>
      </c>
      <c r="Q33" t="s">
        <v>1843</v>
      </c>
      <c r="R33" s="28" t="s">
        <v>1886</v>
      </c>
    </row>
    <row r="34" spans="1:18" x14ac:dyDescent="0.25">
      <c r="A34" s="28" t="s">
        <v>1981</v>
      </c>
      <c r="B34" s="28" t="s">
        <v>1982</v>
      </c>
      <c r="C34" s="28"/>
      <c r="D34" s="28" t="s">
        <v>1838</v>
      </c>
      <c r="E34" s="28" t="s">
        <v>1852</v>
      </c>
      <c r="F34" s="28" t="s">
        <v>1983</v>
      </c>
      <c r="G34" s="28" t="s">
        <v>65</v>
      </c>
      <c r="H34" s="28" t="s">
        <v>1796</v>
      </c>
      <c r="I34" s="28" t="s">
        <v>1895</v>
      </c>
      <c r="J34" s="28" t="s">
        <v>1984</v>
      </c>
      <c r="K34" s="28" t="s">
        <v>1985</v>
      </c>
      <c r="L34" s="28" t="s">
        <v>1837</v>
      </c>
      <c r="M34" s="28" t="s">
        <v>1985</v>
      </c>
      <c r="N34" s="29">
        <v>60</v>
      </c>
      <c r="O34" s="30" t="b">
        <v>0</v>
      </c>
      <c r="P34" s="28" t="s">
        <v>1842</v>
      </c>
      <c r="Q34" t="s">
        <v>1843</v>
      </c>
      <c r="R34" s="28" t="s">
        <v>1886</v>
      </c>
    </row>
    <row r="35" spans="1:18" x14ac:dyDescent="0.25">
      <c r="A35" s="28" t="s">
        <v>1986</v>
      </c>
      <c r="B35" s="28" t="s">
        <v>1987</v>
      </c>
      <c r="C35" s="28" t="s">
        <v>1837</v>
      </c>
      <c r="D35" s="28" t="s">
        <v>1838</v>
      </c>
      <c r="E35" s="28" t="s">
        <v>1906</v>
      </c>
      <c r="F35" s="28"/>
      <c r="G35" s="28" t="s">
        <v>1803</v>
      </c>
      <c r="H35" s="28" t="s">
        <v>1804</v>
      </c>
      <c r="I35" s="28" t="s">
        <v>1895</v>
      </c>
      <c r="J35" s="28" t="s">
        <v>1987</v>
      </c>
      <c r="K35" s="28" t="s">
        <v>1988</v>
      </c>
      <c r="L35" s="28" t="s">
        <v>1837</v>
      </c>
      <c r="M35" s="28" t="s">
        <v>1988</v>
      </c>
      <c r="N35" s="29">
        <v>60</v>
      </c>
      <c r="O35" s="30" t="b">
        <v>0</v>
      </c>
      <c r="P35" s="28" t="s">
        <v>1842</v>
      </c>
      <c r="Q35" t="s">
        <v>1843</v>
      </c>
      <c r="R35" s="28" t="s">
        <v>1886</v>
      </c>
    </row>
    <row r="36" spans="1:18" x14ac:dyDescent="0.25">
      <c r="A36" s="28" t="s">
        <v>1989</v>
      </c>
      <c r="B36" s="28" t="s">
        <v>1990</v>
      </c>
      <c r="C36" s="28" t="s">
        <v>1837</v>
      </c>
      <c r="D36" s="28" t="s">
        <v>1838</v>
      </c>
      <c r="E36" s="28" t="s">
        <v>1991</v>
      </c>
      <c r="F36" s="28"/>
      <c r="G36" s="28" t="s">
        <v>1799</v>
      </c>
      <c r="H36" s="28" t="s">
        <v>1800</v>
      </c>
      <c r="I36" s="28" t="s">
        <v>1895</v>
      </c>
      <c r="J36" s="28" t="s">
        <v>1990</v>
      </c>
      <c r="K36" s="28" t="s">
        <v>1992</v>
      </c>
      <c r="L36" s="28" t="s">
        <v>1837</v>
      </c>
      <c r="M36" s="28" t="s">
        <v>1992</v>
      </c>
      <c r="N36" s="29">
        <v>60</v>
      </c>
      <c r="O36" s="30" t="b">
        <v>0</v>
      </c>
      <c r="P36" s="28" t="s">
        <v>1842</v>
      </c>
      <c r="Q36" t="s">
        <v>1843</v>
      </c>
      <c r="R36" s="28" t="s">
        <v>1886</v>
      </c>
    </row>
    <row r="37" spans="1:18" x14ac:dyDescent="0.25">
      <c r="A37" s="28" t="s">
        <v>1993</v>
      </c>
      <c r="B37" s="28" t="s">
        <v>1994</v>
      </c>
      <c r="C37" s="28" t="s">
        <v>1837</v>
      </c>
      <c r="D37" s="28" t="s">
        <v>1838</v>
      </c>
      <c r="E37" s="28" t="s">
        <v>1950</v>
      </c>
      <c r="F37" s="28"/>
      <c r="G37" s="28" t="s">
        <v>1799</v>
      </c>
      <c r="H37" s="28" t="s">
        <v>1800</v>
      </c>
      <c r="I37" s="28" t="s">
        <v>1895</v>
      </c>
      <c r="J37" s="28" t="s">
        <v>1994</v>
      </c>
      <c r="K37" s="28" t="s">
        <v>1995</v>
      </c>
      <c r="L37" s="28" t="s">
        <v>1837</v>
      </c>
      <c r="M37" s="28" t="s">
        <v>1995</v>
      </c>
      <c r="N37" s="29">
        <v>60</v>
      </c>
      <c r="O37" s="30" t="b">
        <v>0</v>
      </c>
      <c r="P37" s="28" t="s">
        <v>1842</v>
      </c>
      <c r="Q37" t="s">
        <v>1843</v>
      </c>
      <c r="R37" s="28" t="s">
        <v>1886</v>
      </c>
    </row>
    <row r="38" spans="1:18" x14ac:dyDescent="0.25">
      <c r="A38" s="28" t="s">
        <v>1996</v>
      </c>
      <c r="B38" s="28" t="s">
        <v>1997</v>
      </c>
      <c r="C38" s="28" t="s">
        <v>1837</v>
      </c>
      <c r="D38" s="28" t="s">
        <v>1838</v>
      </c>
      <c r="E38" s="28" t="s">
        <v>1950</v>
      </c>
      <c r="F38" s="28"/>
      <c r="G38" s="28" t="s">
        <v>66</v>
      </c>
      <c r="H38" s="28" t="s">
        <v>1794</v>
      </c>
      <c r="I38" s="28" t="s">
        <v>1895</v>
      </c>
      <c r="J38" s="28" t="s">
        <v>1997</v>
      </c>
      <c r="K38" s="28" t="s">
        <v>1998</v>
      </c>
      <c r="L38" s="28" t="s">
        <v>1837</v>
      </c>
      <c r="M38" s="28" t="s">
        <v>1998</v>
      </c>
      <c r="N38" s="29">
        <v>60</v>
      </c>
      <c r="O38" s="30" t="b">
        <v>0</v>
      </c>
      <c r="P38" s="28" t="s">
        <v>1842</v>
      </c>
      <c r="Q38" t="s">
        <v>1843</v>
      </c>
      <c r="R38" s="28" t="s">
        <v>1886</v>
      </c>
    </row>
    <row r="39" spans="1:18" x14ac:dyDescent="0.25">
      <c r="A39" s="28" t="s">
        <v>1999</v>
      </c>
      <c r="B39" s="28" t="s">
        <v>2000</v>
      </c>
      <c r="C39" s="28" t="s">
        <v>1837</v>
      </c>
      <c r="D39" s="28" t="s">
        <v>1838</v>
      </c>
      <c r="E39" s="28" t="s">
        <v>1975</v>
      </c>
      <c r="F39" s="28"/>
      <c r="G39" s="28" t="s">
        <v>1803</v>
      </c>
      <c r="H39" s="28" t="s">
        <v>1804</v>
      </c>
      <c r="I39" s="28" t="s">
        <v>1895</v>
      </c>
      <c r="J39" s="28" t="s">
        <v>2000</v>
      </c>
      <c r="K39" s="28" t="s">
        <v>2001</v>
      </c>
      <c r="L39" s="28" t="s">
        <v>1837</v>
      </c>
      <c r="M39" s="28" t="s">
        <v>2001</v>
      </c>
      <c r="N39" s="29">
        <v>60</v>
      </c>
      <c r="O39" s="30" t="b">
        <v>0</v>
      </c>
      <c r="P39" s="28" t="s">
        <v>1842</v>
      </c>
      <c r="Q39" t="s">
        <v>1843</v>
      </c>
      <c r="R39" s="28" t="s">
        <v>1886</v>
      </c>
    </row>
    <row r="40" spans="1:18" x14ac:dyDescent="0.25">
      <c r="A40" s="28" t="s">
        <v>2002</v>
      </c>
      <c r="B40" s="28" t="s">
        <v>2003</v>
      </c>
      <c r="C40" s="28" t="s">
        <v>1837</v>
      </c>
      <c r="D40" s="28" t="s">
        <v>1838</v>
      </c>
      <c r="E40" s="28" t="s">
        <v>1901</v>
      </c>
      <c r="F40" s="28"/>
      <c r="G40" s="28" t="s">
        <v>1803</v>
      </c>
      <c r="H40" s="28" t="s">
        <v>1804</v>
      </c>
      <c r="I40" s="28" t="s">
        <v>1895</v>
      </c>
      <c r="J40" s="28" t="s">
        <v>2003</v>
      </c>
      <c r="K40" s="28" t="s">
        <v>2004</v>
      </c>
      <c r="L40" s="28" t="s">
        <v>1837</v>
      </c>
      <c r="M40" s="28" t="s">
        <v>2004</v>
      </c>
      <c r="N40" s="29">
        <v>60</v>
      </c>
      <c r="O40" s="30" t="b">
        <v>0</v>
      </c>
      <c r="P40" s="28" t="s">
        <v>1842</v>
      </c>
      <c r="Q40" t="s">
        <v>1843</v>
      </c>
      <c r="R40" s="28" t="s">
        <v>1886</v>
      </c>
    </row>
    <row r="41" spans="1:18" x14ac:dyDescent="0.25">
      <c r="A41" s="28" t="s">
        <v>2005</v>
      </c>
      <c r="B41" s="28" t="s">
        <v>2006</v>
      </c>
      <c r="C41" s="28" t="s">
        <v>1837</v>
      </c>
      <c r="D41" s="28" t="s">
        <v>1838</v>
      </c>
      <c r="E41" s="28" t="s">
        <v>1906</v>
      </c>
      <c r="F41" s="28"/>
      <c r="G41" s="28" t="s">
        <v>1803</v>
      </c>
      <c r="H41" s="28" t="s">
        <v>1804</v>
      </c>
      <c r="I41" s="28" t="s">
        <v>1895</v>
      </c>
      <c r="J41" s="28" t="s">
        <v>2006</v>
      </c>
      <c r="K41" s="28" t="s">
        <v>2007</v>
      </c>
      <c r="L41" s="28" t="s">
        <v>1837</v>
      </c>
      <c r="M41" s="28" t="s">
        <v>2007</v>
      </c>
      <c r="N41" s="29">
        <v>60</v>
      </c>
      <c r="O41" s="30" t="b">
        <v>0</v>
      </c>
      <c r="P41" s="28" t="s">
        <v>1842</v>
      </c>
      <c r="Q41" t="s">
        <v>1843</v>
      </c>
      <c r="R41" s="28" t="s">
        <v>1886</v>
      </c>
    </row>
    <row r="42" spans="1:18" x14ac:dyDescent="0.25">
      <c r="A42" s="28" t="s">
        <v>2008</v>
      </c>
      <c r="B42" s="28" t="s">
        <v>2009</v>
      </c>
      <c r="C42" s="28" t="s">
        <v>1837</v>
      </c>
      <c r="D42" s="28" t="s">
        <v>1838</v>
      </c>
      <c r="E42" s="28" t="s">
        <v>1931</v>
      </c>
      <c r="F42" s="28"/>
      <c r="G42" s="28" t="s">
        <v>66</v>
      </c>
      <c r="H42" s="28" t="s">
        <v>1794</v>
      </c>
      <c r="I42" s="28" t="s">
        <v>1895</v>
      </c>
      <c r="J42" s="28" t="s">
        <v>2010</v>
      </c>
      <c r="K42" s="28" t="s">
        <v>2011</v>
      </c>
      <c r="L42" s="28" t="s">
        <v>1837</v>
      </c>
      <c r="M42" s="28" t="s">
        <v>2011</v>
      </c>
      <c r="N42" s="29">
        <v>60</v>
      </c>
      <c r="O42" s="30" t="b">
        <v>0</v>
      </c>
      <c r="P42" s="28" t="s">
        <v>1842</v>
      </c>
      <c r="Q42" t="s">
        <v>1843</v>
      </c>
      <c r="R42" s="28" t="s">
        <v>1886</v>
      </c>
    </row>
    <row r="43" spans="1:18" x14ac:dyDescent="0.25">
      <c r="A43" s="28" t="s">
        <v>2012</v>
      </c>
      <c r="B43" s="28" t="s">
        <v>2013</v>
      </c>
      <c r="C43" s="28" t="s">
        <v>1837</v>
      </c>
      <c r="D43" s="28" t="s">
        <v>1838</v>
      </c>
      <c r="E43" s="28" t="s">
        <v>1906</v>
      </c>
      <c r="F43" s="28"/>
      <c r="G43" s="28" t="s">
        <v>1803</v>
      </c>
      <c r="H43" s="28" t="s">
        <v>1804</v>
      </c>
      <c r="I43" s="28" t="s">
        <v>1895</v>
      </c>
      <c r="J43" s="28" t="s">
        <v>2014</v>
      </c>
      <c r="K43" s="28" t="s">
        <v>2015</v>
      </c>
      <c r="L43" s="28" t="s">
        <v>1837</v>
      </c>
      <c r="M43" s="28" t="s">
        <v>2015</v>
      </c>
      <c r="N43" s="29">
        <v>60</v>
      </c>
      <c r="O43" s="30" t="b">
        <v>0</v>
      </c>
      <c r="P43" s="28" t="s">
        <v>1842</v>
      </c>
      <c r="Q43" t="s">
        <v>1843</v>
      </c>
      <c r="R43" s="28" t="s">
        <v>1886</v>
      </c>
    </row>
    <row r="44" spans="1:18" x14ac:dyDescent="0.25">
      <c r="A44" s="28" t="s">
        <v>2016</v>
      </c>
      <c r="B44" s="28" t="s">
        <v>2017</v>
      </c>
      <c r="C44" s="28" t="s">
        <v>1837</v>
      </c>
      <c r="D44" s="28" t="s">
        <v>1838</v>
      </c>
      <c r="E44" s="28" t="s">
        <v>1950</v>
      </c>
      <c r="F44" s="28"/>
      <c r="G44" s="28" t="s">
        <v>66</v>
      </c>
      <c r="H44" s="28" t="s">
        <v>1794</v>
      </c>
      <c r="I44" s="28" t="s">
        <v>1895</v>
      </c>
      <c r="J44" s="28" t="s">
        <v>2017</v>
      </c>
      <c r="K44" s="28" t="s">
        <v>2017</v>
      </c>
      <c r="L44" s="28" t="s">
        <v>1837</v>
      </c>
      <c r="M44" s="28" t="s">
        <v>2017</v>
      </c>
      <c r="N44" s="29">
        <v>60</v>
      </c>
      <c r="O44" s="30" t="b">
        <v>0</v>
      </c>
      <c r="P44" s="28" t="s">
        <v>1842</v>
      </c>
      <c r="Q44" t="s">
        <v>1843</v>
      </c>
      <c r="R44" s="28" t="s">
        <v>1886</v>
      </c>
    </row>
    <row r="45" spans="1:18" x14ac:dyDescent="0.25">
      <c r="A45" s="28" t="s">
        <v>2018</v>
      </c>
      <c r="B45" s="28" t="s">
        <v>2019</v>
      </c>
      <c r="C45" s="28" t="s">
        <v>1837</v>
      </c>
      <c r="D45" s="28" t="s">
        <v>1838</v>
      </c>
      <c r="E45" s="28" t="s">
        <v>1839</v>
      </c>
      <c r="F45" s="28"/>
      <c r="G45" s="28" t="s">
        <v>66</v>
      </c>
      <c r="H45" s="28" t="s">
        <v>1794</v>
      </c>
      <c r="I45" s="28" t="s">
        <v>1895</v>
      </c>
      <c r="J45" s="28" t="s">
        <v>2019</v>
      </c>
      <c r="K45" s="28" t="s">
        <v>2019</v>
      </c>
      <c r="L45" s="28" t="s">
        <v>1837</v>
      </c>
      <c r="M45" s="28" t="s">
        <v>2019</v>
      </c>
      <c r="N45" s="29">
        <v>60</v>
      </c>
      <c r="O45" s="30" t="b">
        <v>0</v>
      </c>
      <c r="P45" s="28" t="s">
        <v>1842</v>
      </c>
      <c r="Q45" t="s">
        <v>1843</v>
      </c>
      <c r="R45" s="28" t="s">
        <v>1886</v>
      </c>
    </row>
    <row r="46" spans="1:18" x14ac:dyDescent="0.25">
      <c r="A46" s="28" t="s">
        <v>2020</v>
      </c>
      <c r="B46" s="28" t="s">
        <v>2021</v>
      </c>
      <c r="C46" s="28" t="s">
        <v>1837</v>
      </c>
      <c r="D46" s="28" t="s">
        <v>1838</v>
      </c>
      <c r="E46" s="28" t="s">
        <v>1950</v>
      </c>
      <c r="F46" s="28"/>
      <c r="G46" s="28" t="s">
        <v>66</v>
      </c>
      <c r="H46" s="28" t="s">
        <v>1794</v>
      </c>
      <c r="I46" s="28" t="s">
        <v>1895</v>
      </c>
      <c r="J46" s="28" t="s">
        <v>2022</v>
      </c>
      <c r="K46" s="28" t="s">
        <v>2023</v>
      </c>
      <c r="L46" s="28" t="s">
        <v>1837</v>
      </c>
      <c r="M46" s="28" t="s">
        <v>2023</v>
      </c>
      <c r="N46" s="29">
        <v>60</v>
      </c>
      <c r="O46" s="30" t="b">
        <v>0</v>
      </c>
      <c r="P46" s="28" t="s">
        <v>1842</v>
      </c>
      <c r="Q46" t="s">
        <v>1843</v>
      </c>
      <c r="R46" s="28" t="s">
        <v>1886</v>
      </c>
    </row>
    <row r="47" spans="1:18" x14ac:dyDescent="0.25">
      <c r="A47" s="28" t="s">
        <v>2024</v>
      </c>
      <c r="B47" s="28" t="s">
        <v>2025</v>
      </c>
      <c r="C47" s="28" t="s">
        <v>1837</v>
      </c>
      <c r="D47" s="28" t="s">
        <v>1838</v>
      </c>
      <c r="E47" s="28" t="s">
        <v>1906</v>
      </c>
      <c r="F47" s="28"/>
      <c r="G47" s="28" t="s">
        <v>1803</v>
      </c>
      <c r="H47" s="28" t="s">
        <v>1804</v>
      </c>
      <c r="I47" s="28" t="s">
        <v>1895</v>
      </c>
      <c r="J47" s="28" t="s">
        <v>2026</v>
      </c>
      <c r="K47" s="28" t="s">
        <v>2027</v>
      </c>
      <c r="L47" s="28" t="s">
        <v>1837</v>
      </c>
      <c r="M47" s="28" t="s">
        <v>2027</v>
      </c>
      <c r="N47" s="29">
        <v>60</v>
      </c>
      <c r="O47" s="30" t="b">
        <v>0</v>
      </c>
      <c r="P47" s="28" t="s">
        <v>1842</v>
      </c>
      <c r="Q47" t="s">
        <v>1843</v>
      </c>
      <c r="R47" s="28" t="s">
        <v>1886</v>
      </c>
    </row>
    <row r="48" spans="1:18" x14ac:dyDescent="0.25">
      <c r="A48" s="28" t="s">
        <v>2028</v>
      </c>
      <c r="B48" s="28" t="s">
        <v>2029</v>
      </c>
      <c r="C48" s="28" t="s">
        <v>1837</v>
      </c>
      <c r="D48" s="28" t="s">
        <v>1838</v>
      </c>
      <c r="E48" s="28" t="s">
        <v>1839</v>
      </c>
      <c r="F48" s="28"/>
      <c r="G48" s="28" t="s">
        <v>1803</v>
      </c>
      <c r="H48" s="28" t="s">
        <v>1804</v>
      </c>
      <c r="I48" s="28" t="s">
        <v>1895</v>
      </c>
      <c r="J48" s="28" t="s">
        <v>2030</v>
      </c>
      <c r="K48" s="28" t="s">
        <v>2030</v>
      </c>
      <c r="L48" s="28" t="s">
        <v>1837</v>
      </c>
      <c r="M48" s="28" t="s">
        <v>2030</v>
      </c>
      <c r="N48" s="29">
        <v>60</v>
      </c>
      <c r="O48" s="30" t="b">
        <v>0</v>
      </c>
      <c r="P48" s="28" t="s">
        <v>1842</v>
      </c>
      <c r="Q48" t="s">
        <v>1843</v>
      </c>
      <c r="R48" s="28" t="s">
        <v>1886</v>
      </c>
    </row>
    <row r="49" spans="1:18" x14ac:dyDescent="0.25">
      <c r="A49" s="28" t="s">
        <v>2031</v>
      </c>
      <c r="B49" s="28" t="s">
        <v>2032</v>
      </c>
      <c r="C49" s="28" t="s">
        <v>1837</v>
      </c>
      <c r="D49" s="28" t="s">
        <v>1838</v>
      </c>
      <c r="E49" s="28" t="s">
        <v>1975</v>
      </c>
      <c r="F49" s="28"/>
      <c r="G49" s="28" t="s">
        <v>1803</v>
      </c>
      <c r="H49" s="28" t="s">
        <v>1804</v>
      </c>
      <c r="I49" s="28" t="s">
        <v>1895</v>
      </c>
      <c r="J49" s="28" t="s">
        <v>2032</v>
      </c>
      <c r="K49" s="28" t="s">
        <v>2033</v>
      </c>
      <c r="L49" s="28" t="s">
        <v>1837</v>
      </c>
      <c r="M49" s="28" t="s">
        <v>2033</v>
      </c>
      <c r="N49" s="29">
        <v>60</v>
      </c>
      <c r="O49" s="30" t="b">
        <v>0</v>
      </c>
      <c r="P49" s="28" t="s">
        <v>1842</v>
      </c>
      <c r="Q49" t="s">
        <v>1843</v>
      </c>
      <c r="R49" s="28" t="s">
        <v>1886</v>
      </c>
    </row>
    <row r="50" spans="1:18" x14ac:dyDescent="0.25">
      <c r="A50" s="28" t="s">
        <v>2034</v>
      </c>
      <c r="B50" s="28" t="s">
        <v>2035</v>
      </c>
      <c r="C50" s="28" t="s">
        <v>1837</v>
      </c>
      <c r="D50" s="28" t="s">
        <v>1838</v>
      </c>
      <c r="E50" s="28" t="s">
        <v>1906</v>
      </c>
      <c r="F50" s="28"/>
      <c r="G50" s="28" t="s">
        <v>1803</v>
      </c>
      <c r="H50" s="28" t="s">
        <v>1804</v>
      </c>
      <c r="I50" s="28" t="s">
        <v>1895</v>
      </c>
      <c r="J50" s="28" t="s">
        <v>2035</v>
      </c>
      <c r="K50" s="28" t="s">
        <v>2036</v>
      </c>
      <c r="L50" s="28" t="s">
        <v>1837</v>
      </c>
      <c r="M50" s="28" t="s">
        <v>2036</v>
      </c>
      <c r="N50" s="29">
        <v>60</v>
      </c>
      <c r="O50" s="30" t="b">
        <v>0</v>
      </c>
      <c r="P50" s="28" t="s">
        <v>1842</v>
      </c>
      <c r="Q50" t="s">
        <v>1843</v>
      </c>
      <c r="R50" s="28" t="s">
        <v>1886</v>
      </c>
    </row>
    <row r="51" spans="1:18" x14ac:dyDescent="0.25">
      <c r="A51" s="28" t="s">
        <v>2037</v>
      </c>
      <c r="B51" s="28" t="s">
        <v>2038</v>
      </c>
      <c r="C51" s="28" t="s">
        <v>1837</v>
      </c>
      <c r="D51" s="28" t="s">
        <v>1838</v>
      </c>
      <c r="E51" s="28" t="s">
        <v>1931</v>
      </c>
      <c r="F51" s="28"/>
      <c r="G51" s="28" t="s">
        <v>66</v>
      </c>
      <c r="H51" s="28" t="s">
        <v>1794</v>
      </c>
      <c r="I51" s="28" t="s">
        <v>1895</v>
      </c>
      <c r="J51" s="28" t="s">
        <v>2038</v>
      </c>
      <c r="K51" s="28" t="s">
        <v>2039</v>
      </c>
      <c r="L51" s="28" t="s">
        <v>1837</v>
      </c>
      <c r="M51" s="28" t="s">
        <v>2039</v>
      </c>
      <c r="N51" s="29">
        <v>60</v>
      </c>
      <c r="O51" s="30" t="b">
        <v>0</v>
      </c>
      <c r="P51" s="28" t="s">
        <v>1842</v>
      </c>
      <c r="Q51" t="s">
        <v>1843</v>
      </c>
      <c r="R51" s="28" t="s">
        <v>1886</v>
      </c>
    </row>
    <row r="52" spans="1:18" x14ac:dyDescent="0.25">
      <c r="A52" s="28" t="s">
        <v>2040</v>
      </c>
      <c r="B52" s="28" t="s">
        <v>2041</v>
      </c>
      <c r="C52" s="28" t="s">
        <v>1837</v>
      </c>
      <c r="D52" s="28" t="s">
        <v>1838</v>
      </c>
      <c r="E52" s="28" t="s">
        <v>1931</v>
      </c>
      <c r="F52" s="28"/>
      <c r="G52" s="28" t="s">
        <v>66</v>
      </c>
      <c r="H52" s="28" t="s">
        <v>1794</v>
      </c>
      <c r="I52" s="28" t="s">
        <v>1895</v>
      </c>
      <c r="J52" s="28" t="s">
        <v>2042</v>
      </c>
      <c r="K52" s="28" t="s">
        <v>2043</v>
      </c>
      <c r="L52" s="28" t="s">
        <v>1837</v>
      </c>
      <c r="M52" s="28" t="s">
        <v>2043</v>
      </c>
      <c r="N52" s="29">
        <v>60</v>
      </c>
      <c r="O52" s="30" t="b">
        <v>0</v>
      </c>
      <c r="P52" s="28" t="s">
        <v>1842</v>
      </c>
      <c r="Q52" t="s">
        <v>1843</v>
      </c>
      <c r="R52" s="28" t="s">
        <v>1886</v>
      </c>
    </row>
    <row r="53" spans="1:18" x14ac:dyDescent="0.25">
      <c r="A53" s="28" t="s">
        <v>2044</v>
      </c>
      <c r="B53" s="28" t="s">
        <v>2045</v>
      </c>
      <c r="C53" s="28" t="s">
        <v>1837</v>
      </c>
      <c r="D53" s="28" t="s">
        <v>1838</v>
      </c>
      <c r="E53" s="28" t="s">
        <v>1931</v>
      </c>
      <c r="F53" s="28"/>
      <c r="G53" s="28" t="s">
        <v>66</v>
      </c>
      <c r="H53" s="28" t="s">
        <v>1794</v>
      </c>
      <c r="I53" s="28" t="s">
        <v>1895</v>
      </c>
      <c r="J53" s="28" t="s">
        <v>2046</v>
      </c>
      <c r="K53" s="28" t="s">
        <v>2047</v>
      </c>
      <c r="L53" s="28" t="s">
        <v>1837</v>
      </c>
      <c r="M53" s="28" t="s">
        <v>2047</v>
      </c>
      <c r="N53" s="29">
        <v>60</v>
      </c>
      <c r="O53" s="30" t="b">
        <v>0</v>
      </c>
      <c r="P53" s="28" t="s">
        <v>1842</v>
      </c>
      <c r="Q53" t="s">
        <v>1843</v>
      </c>
      <c r="R53" s="28" t="s">
        <v>1886</v>
      </c>
    </row>
    <row r="54" spans="1:18" x14ac:dyDescent="0.25">
      <c r="A54" s="28" t="s">
        <v>2048</v>
      </c>
      <c r="B54" s="28" t="s">
        <v>2049</v>
      </c>
      <c r="C54" s="28" t="s">
        <v>1837</v>
      </c>
      <c r="D54" s="28" t="s">
        <v>1838</v>
      </c>
      <c r="E54" s="28" t="s">
        <v>2050</v>
      </c>
      <c r="F54" s="28" t="s">
        <v>2051</v>
      </c>
      <c r="G54" s="28" t="s">
        <v>65</v>
      </c>
      <c r="H54" s="28" t="s">
        <v>1796</v>
      </c>
      <c r="I54" s="28" t="s">
        <v>1895</v>
      </c>
      <c r="J54" s="28" t="s">
        <v>2049</v>
      </c>
      <c r="K54" s="28" t="s">
        <v>2052</v>
      </c>
      <c r="L54" s="28" t="s">
        <v>1837</v>
      </c>
      <c r="M54" s="28" t="s">
        <v>2052</v>
      </c>
      <c r="N54" s="29">
        <v>60</v>
      </c>
      <c r="O54" s="30" t="b">
        <v>0</v>
      </c>
      <c r="P54" s="28" t="s">
        <v>1842</v>
      </c>
      <c r="Q54" t="s">
        <v>1843</v>
      </c>
      <c r="R54" s="28" t="s">
        <v>1886</v>
      </c>
    </row>
    <row r="55" spans="1:18" x14ac:dyDescent="0.25">
      <c r="A55" s="28" t="s">
        <v>2053</v>
      </c>
      <c r="B55" s="28" t="s">
        <v>2054</v>
      </c>
      <c r="C55" s="28" t="s">
        <v>1837</v>
      </c>
      <c r="D55" s="28" t="s">
        <v>1838</v>
      </c>
      <c r="E55" s="28" t="s">
        <v>1991</v>
      </c>
      <c r="F55" s="28"/>
      <c r="G55" s="28" t="s">
        <v>66</v>
      </c>
      <c r="H55" s="28" t="s">
        <v>1794</v>
      </c>
      <c r="I55" s="28" t="s">
        <v>1895</v>
      </c>
      <c r="J55" s="28" t="s">
        <v>2055</v>
      </c>
      <c r="K55" s="28" t="s">
        <v>2056</v>
      </c>
      <c r="L55" s="28" t="s">
        <v>1837</v>
      </c>
      <c r="M55" s="28" t="s">
        <v>2056</v>
      </c>
      <c r="N55" s="29">
        <v>60</v>
      </c>
      <c r="O55" s="30" t="b">
        <v>0</v>
      </c>
      <c r="P55" s="28" t="s">
        <v>1842</v>
      </c>
      <c r="Q55" t="s">
        <v>1843</v>
      </c>
      <c r="R55" s="28" t="s">
        <v>1886</v>
      </c>
    </row>
    <row r="56" spans="1:18" x14ac:dyDescent="0.25">
      <c r="A56" s="28" t="s">
        <v>2057</v>
      </c>
      <c r="B56" s="28" t="s">
        <v>2058</v>
      </c>
      <c r="C56" s="28" t="s">
        <v>1837</v>
      </c>
      <c r="D56" s="28" t="s">
        <v>1838</v>
      </c>
      <c r="E56" s="28" t="s">
        <v>1906</v>
      </c>
      <c r="F56" s="28"/>
      <c r="G56" s="28" t="s">
        <v>1803</v>
      </c>
      <c r="H56" s="28" t="s">
        <v>1804</v>
      </c>
      <c r="I56" s="28" t="s">
        <v>1895</v>
      </c>
      <c r="J56" s="28" t="s">
        <v>2058</v>
      </c>
      <c r="K56" s="28" t="s">
        <v>2059</v>
      </c>
      <c r="L56" s="28" t="s">
        <v>1837</v>
      </c>
      <c r="M56" s="28" t="s">
        <v>2059</v>
      </c>
      <c r="N56" s="29">
        <v>60</v>
      </c>
      <c r="O56" s="30" t="b">
        <v>0</v>
      </c>
      <c r="P56" s="28" t="s">
        <v>1842</v>
      </c>
      <c r="Q56" t="s">
        <v>1843</v>
      </c>
      <c r="R56" s="28" t="s">
        <v>1886</v>
      </c>
    </row>
    <row r="57" spans="1:18" x14ac:dyDescent="0.25">
      <c r="A57" s="28" t="s">
        <v>2060</v>
      </c>
      <c r="B57" s="28" t="s">
        <v>2061</v>
      </c>
      <c r="C57" s="28"/>
      <c r="D57" s="28" t="s">
        <v>1838</v>
      </c>
      <c r="E57" s="28" t="s">
        <v>1839</v>
      </c>
      <c r="F57" s="28"/>
      <c r="G57" s="28" t="s">
        <v>1803</v>
      </c>
      <c r="H57" s="28" t="s">
        <v>1804</v>
      </c>
      <c r="I57" s="28" t="s">
        <v>1895</v>
      </c>
      <c r="J57" s="28" t="s">
        <v>2062</v>
      </c>
      <c r="K57" s="28" t="s">
        <v>2063</v>
      </c>
      <c r="L57" s="28" t="s">
        <v>1837</v>
      </c>
      <c r="M57" s="28" t="s">
        <v>2063</v>
      </c>
      <c r="N57" s="29">
        <v>60</v>
      </c>
      <c r="O57" s="30" t="b">
        <v>0</v>
      </c>
      <c r="P57" s="28" t="s">
        <v>1842</v>
      </c>
      <c r="Q57" t="s">
        <v>1843</v>
      </c>
      <c r="R57" s="28" t="s">
        <v>1886</v>
      </c>
    </row>
    <row r="58" spans="1:18" x14ac:dyDescent="0.25">
      <c r="A58" s="28" t="s">
        <v>2064</v>
      </c>
      <c r="B58" s="28" t="s">
        <v>2065</v>
      </c>
      <c r="C58" s="28" t="s">
        <v>1837</v>
      </c>
      <c r="D58" s="28" t="s">
        <v>1838</v>
      </c>
      <c r="E58" s="28" t="s">
        <v>1931</v>
      </c>
      <c r="F58" s="28"/>
      <c r="G58" s="28" t="s">
        <v>66</v>
      </c>
      <c r="H58" s="28" t="s">
        <v>1794</v>
      </c>
      <c r="I58" s="28" t="s">
        <v>1895</v>
      </c>
      <c r="J58" s="28" t="s">
        <v>2065</v>
      </c>
      <c r="K58" s="28" t="s">
        <v>2066</v>
      </c>
      <c r="L58" s="28" t="s">
        <v>1837</v>
      </c>
      <c r="M58" s="28" t="s">
        <v>2066</v>
      </c>
      <c r="N58" s="29">
        <v>60</v>
      </c>
      <c r="O58" s="30" t="b">
        <v>0</v>
      </c>
      <c r="P58" s="28" t="s">
        <v>1842</v>
      </c>
      <c r="Q58" t="s">
        <v>1843</v>
      </c>
      <c r="R58" s="28" t="s">
        <v>1886</v>
      </c>
    </row>
    <row r="59" spans="1:18" x14ac:dyDescent="0.25">
      <c r="A59" s="28" t="s">
        <v>2067</v>
      </c>
      <c r="B59" s="28" t="s">
        <v>2068</v>
      </c>
      <c r="C59" s="28"/>
      <c r="D59" s="28" t="s">
        <v>1838</v>
      </c>
      <c r="E59" s="28" t="s">
        <v>1901</v>
      </c>
      <c r="F59" s="28" t="s">
        <v>2069</v>
      </c>
      <c r="G59" s="28" t="s">
        <v>66</v>
      </c>
      <c r="H59" s="28" t="s">
        <v>1794</v>
      </c>
      <c r="I59" s="28" t="s">
        <v>1888</v>
      </c>
      <c r="J59" s="28"/>
      <c r="K59" s="28" t="s">
        <v>2070</v>
      </c>
      <c r="L59" s="28"/>
      <c r="M59" s="28" t="s">
        <v>2070</v>
      </c>
      <c r="N59" s="29">
        <v>60</v>
      </c>
      <c r="O59" s="30" t="b">
        <v>0</v>
      </c>
      <c r="P59" s="28" t="s">
        <v>1842</v>
      </c>
      <c r="Q59" t="s">
        <v>1843</v>
      </c>
      <c r="R59" s="28" t="s">
        <v>1886</v>
      </c>
    </row>
    <row r="60" spans="1:18" x14ac:dyDescent="0.25">
      <c r="A60" s="28" t="s">
        <v>2071</v>
      </c>
      <c r="B60" s="28" t="s">
        <v>2072</v>
      </c>
      <c r="C60" s="28" t="s">
        <v>1837</v>
      </c>
      <c r="D60" s="28" t="s">
        <v>1838</v>
      </c>
      <c r="E60" s="28" t="s">
        <v>2073</v>
      </c>
      <c r="F60" s="28"/>
      <c r="G60" s="28" t="s">
        <v>66</v>
      </c>
      <c r="H60" s="28" t="s">
        <v>1794</v>
      </c>
      <c r="I60" s="28" t="s">
        <v>1895</v>
      </c>
      <c r="J60" s="28" t="s">
        <v>2072</v>
      </c>
      <c r="K60" s="28" t="s">
        <v>2072</v>
      </c>
      <c r="L60" s="28" t="s">
        <v>1837</v>
      </c>
      <c r="M60" s="28" t="s">
        <v>2072</v>
      </c>
      <c r="N60" s="29">
        <v>60</v>
      </c>
      <c r="O60" s="30" t="b">
        <v>0</v>
      </c>
      <c r="P60" s="28" t="s">
        <v>1842</v>
      </c>
      <c r="Q60" t="s">
        <v>1843</v>
      </c>
      <c r="R60" s="28" t="s">
        <v>1886</v>
      </c>
    </row>
    <row r="61" spans="1:18" x14ac:dyDescent="0.25">
      <c r="A61" s="28" t="s">
        <v>2074</v>
      </c>
      <c r="B61" s="28" t="s">
        <v>2075</v>
      </c>
      <c r="C61" s="28" t="s">
        <v>1837</v>
      </c>
      <c r="D61" s="28" t="s">
        <v>1838</v>
      </c>
      <c r="E61" s="28" t="s">
        <v>1839</v>
      </c>
      <c r="F61" s="28"/>
      <c r="G61" s="28" t="s">
        <v>1803</v>
      </c>
      <c r="H61" s="28" t="s">
        <v>1804</v>
      </c>
      <c r="I61" s="28" t="s">
        <v>1895</v>
      </c>
      <c r="J61" s="28" t="s">
        <v>2076</v>
      </c>
      <c r="K61" s="28" t="s">
        <v>2076</v>
      </c>
      <c r="L61" s="28" t="s">
        <v>1837</v>
      </c>
      <c r="M61" s="28" t="s">
        <v>2076</v>
      </c>
      <c r="N61" s="29">
        <v>60</v>
      </c>
      <c r="O61" s="30" t="b">
        <v>0</v>
      </c>
      <c r="P61" s="28" t="s">
        <v>1842</v>
      </c>
      <c r="Q61" t="s">
        <v>1843</v>
      </c>
      <c r="R61" s="28" t="s">
        <v>1886</v>
      </c>
    </row>
    <row r="62" spans="1:18" x14ac:dyDescent="0.25">
      <c r="A62" s="28" t="s">
        <v>2077</v>
      </c>
      <c r="B62" s="28" t="s">
        <v>2078</v>
      </c>
      <c r="C62" s="28" t="s">
        <v>1837</v>
      </c>
      <c r="D62" s="28" t="s">
        <v>1838</v>
      </c>
      <c r="E62" s="28" t="s">
        <v>2073</v>
      </c>
      <c r="F62" s="28"/>
      <c r="G62" s="28" t="s">
        <v>66</v>
      </c>
      <c r="H62" s="28" t="s">
        <v>1794</v>
      </c>
      <c r="I62" s="28" t="s">
        <v>1895</v>
      </c>
      <c r="J62" s="28" t="s">
        <v>2078</v>
      </c>
      <c r="K62" s="28" t="s">
        <v>2078</v>
      </c>
      <c r="L62" s="28" t="s">
        <v>1837</v>
      </c>
      <c r="M62" s="28" t="s">
        <v>2078</v>
      </c>
      <c r="N62" s="29">
        <v>60</v>
      </c>
      <c r="O62" s="30" t="b">
        <v>0</v>
      </c>
      <c r="P62" s="28" t="s">
        <v>1842</v>
      </c>
      <c r="Q62" t="s">
        <v>1843</v>
      </c>
      <c r="R62" s="28" t="s">
        <v>1886</v>
      </c>
    </row>
    <row r="63" spans="1:18" x14ac:dyDescent="0.25">
      <c r="A63" s="28" t="s">
        <v>2079</v>
      </c>
      <c r="B63" s="28" t="s">
        <v>2080</v>
      </c>
      <c r="C63" s="28" t="s">
        <v>1837</v>
      </c>
      <c r="D63" s="28" t="s">
        <v>1838</v>
      </c>
      <c r="E63" s="28" t="s">
        <v>1931</v>
      </c>
      <c r="F63" s="28"/>
      <c r="G63" s="28" t="s">
        <v>66</v>
      </c>
      <c r="H63" s="28" t="s">
        <v>1794</v>
      </c>
      <c r="I63" s="28" t="s">
        <v>1895</v>
      </c>
      <c r="J63" s="28" t="s">
        <v>2080</v>
      </c>
      <c r="K63" s="28" t="s">
        <v>2081</v>
      </c>
      <c r="L63" s="28" t="s">
        <v>1837</v>
      </c>
      <c r="M63" s="28" t="s">
        <v>2081</v>
      </c>
      <c r="N63" s="29">
        <v>60</v>
      </c>
      <c r="O63" s="30" t="b">
        <v>0</v>
      </c>
      <c r="P63" s="28" t="s">
        <v>1842</v>
      </c>
      <c r="Q63" t="s">
        <v>1843</v>
      </c>
      <c r="R63" s="28" t="s">
        <v>1886</v>
      </c>
    </row>
    <row r="64" spans="1:18" x14ac:dyDescent="0.25">
      <c r="A64" s="28" t="s">
        <v>2082</v>
      </c>
      <c r="B64" s="28" t="s">
        <v>2083</v>
      </c>
      <c r="C64" s="28" t="s">
        <v>1837</v>
      </c>
      <c r="D64" s="28" t="s">
        <v>1838</v>
      </c>
      <c r="E64" s="28" t="s">
        <v>1946</v>
      </c>
      <c r="F64" s="28"/>
      <c r="G64" s="28" t="s">
        <v>65</v>
      </c>
      <c r="H64" s="28" t="s">
        <v>1796</v>
      </c>
      <c r="I64" s="28" t="s">
        <v>1895</v>
      </c>
      <c r="J64" s="28" t="s">
        <v>2083</v>
      </c>
      <c r="K64" s="28" t="s">
        <v>2083</v>
      </c>
      <c r="L64" s="28" t="s">
        <v>1837</v>
      </c>
      <c r="M64" s="28" t="s">
        <v>2083</v>
      </c>
      <c r="N64" s="29">
        <v>60</v>
      </c>
      <c r="O64" s="30" t="b">
        <v>0</v>
      </c>
      <c r="P64" s="28" t="s">
        <v>1842</v>
      </c>
      <c r="Q64" t="s">
        <v>1843</v>
      </c>
      <c r="R64" s="28" t="s">
        <v>1886</v>
      </c>
    </row>
    <row r="65" spans="1:18" x14ac:dyDescent="0.25">
      <c r="A65" s="28" t="s">
        <v>2084</v>
      </c>
      <c r="B65" s="28" t="s">
        <v>2085</v>
      </c>
      <c r="C65" s="28" t="s">
        <v>1837</v>
      </c>
      <c r="D65" s="28" t="s">
        <v>1838</v>
      </c>
      <c r="E65" s="28" t="s">
        <v>1906</v>
      </c>
      <c r="F65" s="28"/>
      <c r="G65" s="28" t="s">
        <v>1803</v>
      </c>
      <c r="H65" s="28" t="s">
        <v>1804</v>
      </c>
      <c r="I65" s="28" t="s">
        <v>1895</v>
      </c>
      <c r="J65" s="28" t="s">
        <v>2085</v>
      </c>
      <c r="K65" s="28" t="s">
        <v>2086</v>
      </c>
      <c r="L65" s="28" t="s">
        <v>1837</v>
      </c>
      <c r="M65" s="28" t="s">
        <v>2086</v>
      </c>
      <c r="N65" s="29">
        <v>60</v>
      </c>
      <c r="O65" s="30" t="b">
        <v>0</v>
      </c>
      <c r="P65" s="28" t="s">
        <v>1842</v>
      </c>
      <c r="Q65" t="s">
        <v>1843</v>
      </c>
      <c r="R65" s="28" t="s">
        <v>1886</v>
      </c>
    </row>
    <row r="66" spans="1:18" x14ac:dyDescent="0.25">
      <c r="A66" s="28" t="s">
        <v>2087</v>
      </c>
      <c r="B66" s="28" t="s">
        <v>2088</v>
      </c>
      <c r="C66" s="28" t="s">
        <v>1837</v>
      </c>
      <c r="D66" s="28" t="s">
        <v>1838</v>
      </c>
      <c r="E66" s="28" t="s">
        <v>1839</v>
      </c>
      <c r="F66" s="28"/>
      <c r="G66" s="28" t="s">
        <v>66</v>
      </c>
      <c r="H66" s="28" t="s">
        <v>1794</v>
      </c>
      <c r="I66" s="28" t="s">
        <v>1895</v>
      </c>
      <c r="J66" s="28" t="s">
        <v>2088</v>
      </c>
      <c r="K66" s="28" t="s">
        <v>2089</v>
      </c>
      <c r="L66" s="28" t="s">
        <v>1837</v>
      </c>
      <c r="M66" s="28" t="s">
        <v>2089</v>
      </c>
      <c r="N66" s="29">
        <v>60</v>
      </c>
      <c r="O66" s="30" t="b">
        <v>0</v>
      </c>
      <c r="P66" s="28" t="s">
        <v>1842</v>
      </c>
      <c r="Q66" t="s">
        <v>1843</v>
      </c>
      <c r="R66" s="28" t="s">
        <v>1886</v>
      </c>
    </row>
    <row r="67" spans="1:18" x14ac:dyDescent="0.25">
      <c r="A67" s="28" t="s">
        <v>2090</v>
      </c>
      <c r="B67" s="28" t="s">
        <v>2091</v>
      </c>
      <c r="C67" s="28" t="s">
        <v>1837</v>
      </c>
      <c r="D67" s="28" t="s">
        <v>1838</v>
      </c>
      <c r="E67" s="28" t="s">
        <v>2092</v>
      </c>
      <c r="F67" s="28"/>
      <c r="G67" s="28" t="s">
        <v>1803</v>
      </c>
      <c r="H67" s="28" t="s">
        <v>1804</v>
      </c>
      <c r="I67" s="28" t="s">
        <v>1895</v>
      </c>
      <c r="J67" s="28" t="s">
        <v>2091</v>
      </c>
      <c r="K67" s="28" t="s">
        <v>2093</v>
      </c>
      <c r="L67" s="28" t="s">
        <v>1837</v>
      </c>
      <c r="M67" s="28" t="s">
        <v>2093</v>
      </c>
      <c r="N67" s="29">
        <v>60</v>
      </c>
      <c r="O67" s="30" t="b">
        <v>0</v>
      </c>
      <c r="P67" s="28" t="s">
        <v>1842</v>
      </c>
      <c r="Q67" t="s">
        <v>1843</v>
      </c>
      <c r="R67" s="28" t="s">
        <v>1886</v>
      </c>
    </row>
    <row r="68" spans="1:18" x14ac:dyDescent="0.25">
      <c r="A68" s="28" t="s">
        <v>2094</v>
      </c>
      <c r="B68" s="28" t="s">
        <v>2095</v>
      </c>
      <c r="C68" s="28" t="s">
        <v>1837</v>
      </c>
      <c r="D68" s="28" t="s">
        <v>2096</v>
      </c>
      <c r="E68" s="28" t="s">
        <v>2097</v>
      </c>
      <c r="F68" s="28"/>
      <c r="G68" s="28"/>
      <c r="H68" s="28"/>
      <c r="I68" s="28" t="s">
        <v>1895</v>
      </c>
      <c r="J68" s="28" t="s">
        <v>2098</v>
      </c>
      <c r="K68" s="28" t="s">
        <v>2099</v>
      </c>
      <c r="L68" s="28" t="s">
        <v>1837</v>
      </c>
      <c r="M68" s="28" t="s">
        <v>2100</v>
      </c>
      <c r="N68" s="29">
        <v>60</v>
      </c>
      <c r="O68" s="30" t="b">
        <v>0</v>
      </c>
      <c r="P68" s="28" t="s">
        <v>1842</v>
      </c>
      <c r="Q68" t="s">
        <v>1843</v>
      </c>
      <c r="R68" s="28" t="s">
        <v>1886</v>
      </c>
    </row>
    <row r="69" spans="1:18" x14ac:dyDescent="0.25">
      <c r="A69" s="22" t="s">
        <v>2101</v>
      </c>
      <c r="B69" s="22" t="s">
        <v>2102</v>
      </c>
      <c r="C69" s="22" t="s">
        <v>1837</v>
      </c>
      <c r="D69" s="22" t="s">
        <v>1838</v>
      </c>
      <c r="E69" s="22" t="s">
        <v>1901</v>
      </c>
      <c r="F69" s="22"/>
      <c r="G69" s="22" t="s">
        <v>66</v>
      </c>
      <c r="H69" s="22" t="s">
        <v>1794</v>
      </c>
      <c r="I69" s="22" t="s">
        <v>1895</v>
      </c>
      <c r="J69" s="22" t="s">
        <v>2102</v>
      </c>
      <c r="K69" s="22" t="s">
        <v>2103</v>
      </c>
      <c r="L69" s="22" t="s">
        <v>1837</v>
      </c>
      <c r="M69" s="22" t="s">
        <v>2103</v>
      </c>
      <c r="N69" s="22">
        <v>60</v>
      </c>
      <c r="O69" s="22" t="b">
        <v>0</v>
      </c>
      <c r="P69" s="22" t="s">
        <v>1842</v>
      </c>
      <c r="Q69" s="22" t="s">
        <v>1843</v>
      </c>
      <c r="R69" s="22" t="s">
        <v>1886</v>
      </c>
    </row>
    <row r="70" spans="1:18" x14ac:dyDescent="0.25">
      <c r="A70" s="22" t="s">
        <v>2104</v>
      </c>
      <c r="B70" s="22" t="s">
        <v>2105</v>
      </c>
      <c r="C70" s="22" t="s">
        <v>1837</v>
      </c>
      <c r="D70" s="22" t="s">
        <v>1838</v>
      </c>
      <c r="E70" s="22" t="s">
        <v>2106</v>
      </c>
      <c r="F70" s="22"/>
      <c r="G70" s="22" t="s">
        <v>65</v>
      </c>
      <c r="H70" s="22" t="s">
        <v>1796</v>
      </c>
      <c r="I70" s="22" t="s">
        <v>1895</v>
      </c>
      <c r="J70" s="22" t="s">
        <v>2107</v>
      </c>
      <c r="K70" s="22" t="s">
        <v>2108</v>
      </c>
      <c r="L70" s="22" t="s">
        <v>1837</v>
      </c>
      <c r="M70" s="22" t="s">
        <v>2108</v>
      </c>
      <c r="N70" s="22">
        <v>60</v>
      </c>
      <c r="O70" s="22" t="b">
        <v>0</v>
      </c>
      <c r="P70" s="22" t="s">
        <v>1842</v>
      </c>
      <c r="Q70" s="22" t="s">
        <v>1843</v>
      </c>
      <c r="R70" s="22" t="s">
        <v>1886</v>
      </c>
    </row>
    <row r="71" spans="1:18" x14ac:dyDescent="0.25">
      <c r="A71" s="22" t="s">
        <v>2109</v>
      </c>
      <c r="B71" s="22" t="s">
        <v>2110</v>
      </c>
      <c r="C71" s="22" t="s">
        <v>1837</v>
      </c>
      <c r="D71" s="22" t="s">
        <v>1838</v>
      </c>
      <c r="E71" s="22" t="s">
        <v>1901</v>
      </c>
      <c r="F71" s="22"/>
      <c r="G71" s="22" t="s">
        <v>66</v>
      </c>
      <c r="H71" s="22" t="s">
        <v>1794</v>
      </c>
      <c r="I71" s="22" t="s">
        <v>1895</v>
      </c>
      <c r="J71" s="22" t="s">
        <v>2111</v>
      </c>
      <c r="K71" s="22" t="s">
        <v>2112</v>
      </c>
      <c r="L71" s="22" t="s">
        <v>1837</v>
      </c>
      <c r="M71" s="22" t="s">
        <v>2112</v>
      </c>
      <c r="N71" s="22">
        <v>60</v>
      </c>
      <c r="O71" s="22" t="b">
        <v>0</v>
      </c>
      <c r="P71" s="22" t="s">
        <v>1842</v>
      </c>
      <c r="Q71" s="22" t="s">
        <v>1843</v>
      </c>
      <c r="R71" s="22" t="s">
        <v>1886</v>
      </c>
    </row>
    <row r="72" spans="1:18" x14ac:dyDescent="0.25">
      <c r="A72" s="22" t="s">
        <v>2113</v>
      </c>
      <c r="B72" s="22" t="s">
        <v>2114</v>
      </c>
      <c r="C72" s="22" t="s">
        <v>1837</v>
      </c>
      <c r="D72" s="22" t="s">
        <v>1838</v>
      </c>
      <c r="E72" s="22" t="s">
        <v>2073</v>
      </c>
      <c r="F72" s="22"/>
      <c r="G72" s="22" t="s">
        <v>66</v>
      </c>
      <c r="H72" s="22" t="s">
        <v>1794</v>
      </c>
      <c r="I72" s="22" t="s">
        <v>1895</v>
      </c>
      <c r="J72" s="22" t="s">
        <v>2115</v>
      </c>
      <c r="K72" s="22" t="s">
        <v>2116</v>
      </c>
      <c r="L72" s="22" t="s">
        <v>1837</v>
      </c>
      <c r="M72" s="22" t="s">
        <v>2116</v>
      </c>
      <c r="N72" s="22">
        <v>60</v>
      </c>
      <c r="O72" s="22" t="b">
        <v>0</v>
      </c>
      <c r="P72" s="22" t="s">
        <v>1842</v>
      </c>
      <c r="Q72" s="22" t="s">
        <v>1843</v>
      </c>
      <c r="R72" s="22" t="s">
        <v>1886</v>
      </c>
    </row>
    <row r="73" spans="1:18" x14ac:dyDescent="0.25">
      <c r="A73" s="22" t="s">
        <v>2117</v>
      </c>
      <c r="B73" s="22" t="s">
        <v>2118</v>
      </c>
      <c r="C73" s="22" t="s">
        <v>1837</v>
      </c>
      <c r="D73" s="22" t="s">
        <v>1838</v>
      </c>
      <c r="E73" s="22" t="s">
        <v>1958</v>
      </c>
      <c r="F73" s="22"/>
      <c r="G73" s="22" t="s">
        <v>65</v>
      </c>
      <c r="H73" s="22" t="s">
        <v>1796</v>
      </c>
      <c r="I73" s="22" t="s">
        <v>1895</v>
      </c>
      <c r="J73" s="22" t="s">
        <v>2118</v>
      </c>
      <c r="K73" s="22" t="s">
        <v>2119</v>
      </c>
      <c r="L73" s="22" t="s">
        <v>1837</v>
      </c>
      <c r="M73" s="22" t="s">
        <v>2119</v>
      </c>
      <c r="N73" s="22">
        <v>60</v>
      </c>
      <c r="O73" s="22" t="b">
        <v>0</v>
      </c>
      <c r="P73" s="22" t="s">
        <v>1842</v>
      </c>
      <c r="Q73" s="22" t="s">
        <v>1843</v>
      </c>
      <c r="R73" s="22" t="s">
        <v>1886</v>
      </c>
    </row>
    <row r="74" spans="1:18" x14ac:dyDescent="0.25">
      <c r="A74" s="22" t="s">
        <v>2120</v>
      </c>
      <c r="B74" s="22" t="s">
        <v>2121</v>
      </c>
      <c r="C74" s="22" t="s">
        <v>1837</v>
      </c>
      <c r="D74" s="22" t="s">
        <v>1838</v>
      </c>
      <c r="E74" s="22" t="s">
        <v>2122</v>
      </c>
      <c r="F74" s="22"/>
      <c r="G74" s="22" t="s">
        <v>1803</v>
      </c>
      <c r="H74" s="22" t="s">
        <v>1804</v>
      </c>
      <c r="I74" s="22" t="s">
        <v>1895</v>
      </c>
      <c r="J74" s="22" t="s">
        <v>2121</v>
      </c>
      <c r="K74" s="22" t="s">
        <v>2123</v>
      </c>
      <c r="L74" s="22" t="s">
        <v>1837</v>
      </c>
      <c r="M74" s="22" t="s">
        <v>2123</v>
      </c>
      <c r="N74" s="22">
        <v>60</v>
      </c>
      <c r="O74" s="22" t="b">
        <v>0</v>
      </c>
      <c r="P74" s="22" t="s">
        <v>1842</v>
      </c>
      <c r="Q74" s="22" t="s">
        <v>1843</v>
      </c>
      <c r="R74" s="22" t="s">
        <v>1886</v>
      </c>
    </row>
    <row r="75" spans="1:18" x14ac:dyDescent="0.25">
      <c r="A75" s="22" t="s">
        <v>2124</v>
      </c>
      <c r="B75" s="22" t="s">
        <v>2125</v>
      </c>
      <c r="C75" s="22" t="s">
        <v>1837</v>
      </c>
      <c r="D75" s="22" t="s">
        <v>1838</v>
      </c>
      <c r="E75" s="22" t="s">
        <v>1950</v>
      </c>
      <c r="F75" s="22"/>
      <c r="G75" s="22" t="s">
        <v>66</v>
      </c>
      <c r="H75" s="22" t="s">
        <v>1794</v>
      </c>
      <c r="I75" s="22" t="s">
        <v>1895</v>
      </c>
      <c r="J75" s="22" t="s">
        <v>2125</v>
      </c>
      <c r="K75" s="22" t="s">
        <v>2125</v>
      </c>
      <c r="L75" s="22" t="s">
        <v>1837</v>
      </c>
      <c r="M75" s="22" t="s">
        <v>2125</v>
      </c>
      <c r="N75" s="22">
        <v>60</v>
      </c>
      <c r="O75" s="22" t="b">
        <v>0</v>
      </c>
      <c r="P75" s="22" t="s">
        <v>1842</v>
      </c>
      <c r="Q75" s="22" t="s">
        <v>1843</v>
      </c>
      <c r="R75" s="22" t="s">
        <v>1886</v>
      </c>
    </row>
    <row r="76" spans="1:18" x14ac:dyDescent="0.25">
      <c r="A76" s="22" t="s">
        <v>2126</v>
      </c>
      <c r="B76" s="22" t="s">
        <v>2127</v>
      </c>
      <c r="C76" s="22" t="s">
        <v>1837</v>
      </c>
      <c r="D76" s="22" t="s">
        <v>1838</v>
      </c>
      <c r="E76" s="22" t="s">
        <v>1931</v>
      </c>
      <c r="F76" s="22"/>
      <c r="G76" s="22" t="s">
        <v>66</v>
      </c>
      <c r="H76" s="22" t="s">
        <v>1794</v>
      </c>
      <c r="I76" s="22" t="s">
        <v>1895</v>
      </c>
      <c r="J76" s="22" t="s">
        <v>2128</v>
      </c>
      <c r="K76" s="22" t="s">
        <v>2128</v>
      </c>
      <c r="L76" s="22" t="s">
        <v>1837</v>
      </c>
      <c r="M76" s="22" t="s">
        <v>2128</v>
      </c>
      <c r="N76" s="22">
        <v>60</v>
      </c>
      <c r="O76" s="22" t="b">
        <v>0</v>
      </c>
      <c r="P76" s="22" t="s">
        <v>1842</v>
      </c>
      <c r="Q76" s="22" t="s">
        <v>1843</v>
      </c>
      <c r="R76" s="22" t="s">
        <v>1886</v>
      </c>
    </row>
    <row r="77" spans="1:18" x14ac:dyDescent="0.25">
      <c r="A77" s="22" t="s">
        <v>2129</v>
      </c>
      <c r="B77" s="22" t="s">
        <v>2130</v>
      </c>
      <c r="C77" s="22" t="s">
        <v>1837</v>
      </c>
      <c r="D77" s="22" t="s">
        <v>1838</v>
      </c>
      <c r="E77" s="22" t="s">
        <v>1950</v>
      </c>
      <c r="F77" s="22"/>
      <c r="G77" s="22" t="s">
        <v>66</v>
      </c>
      <c r="H77" s="22" t="s">
        <v>1794</v>
      </c>
      <c r="I77" s="22" t="s">
        <v>1895</v>
      </c>
      <c r="J77" s="22" t="s">
        <v>2131</v>
      </c>
      <c r="K77" s="22" t="s">
        <v>2131</v>
      </c>
      <c r="L77" s="22" t="s">
        <v>1837</v>
      </c>
      <c r="M77" s="22" t="s">
        <v>2131</v>
      </c>
      <c r="N77" s="22">
        <v>60</v>
      </c>
      <c r="O77" s="22" t="b">
        <v>0</v>
      </c>
      <c r="P77" s="22" t="s">
        <v>1842</v>
      </c>
      <c r="Q77" s="22" t="s">
        <v>1843</v>
      </c>
      <c r="R77" s="22" t="s">
        <v>1886</v>
      </c>
    </row>
    <row r="78" spans="1:18" x14ac:dyDescent="0.25">
      <c r="A78" s="22" t="s">
        <v>2132</v>
      </c>
      <c r="B78" s="22" t="s">
        <v>2133</v>
      </c>
      <c r="C78" s="22" t="s">
        <v>1837</v>
      </c>
      <c r="D78" s="22" t="s">
        <v>1838</v>
      </c>
      <c r="E78" s="22" t="s">
        <v>1839</v>
      </c>
      <c r="F78" s="22"/>
      <c r="G78" s="22" t="s">
        <v>1803</v>
      </c>
      <c r="H78" s="22" t="s">
        <v>1804</v>
      </c>
      <c r="I78" s="22" t="s">
        <v>1895</v>
      </c>
      <c r="J78" s="22" t="s">
        <v>2134</v>
      </c>
      <c r="K78" s="22" t="s">
        <v>2135</v>
      </c>
      <c r="L78" s="22" t="s">
        <v>1837</v>
      </c>
      <c r="M78" s="22" t="s">
        <v>2135</v>
      </c>
      <c r="N78" s="22">
        <v>60</v>
      </c>
      <c r="O78" s="22" t="b">
        <v>0</v>
      </c>
      <c r="P78" s="22" t="s">
        <v>1842</v>
      </c>
      <c r="Q78" s="22" t="s">
        <v>1843</v>
      </c>
      <c r="R78" s="22" t="s">
        <v>1886</v>
      </c>
    </row>
    <row r="79" spans="1:18" x14ac:dyDescent="0.25">
      <c r="A79" s="22" t="s">
        <v>2136</v>
      </c>
      <c r="B79" s="22" t="s">
        <v>2137</v>
      </c>
      <c r="C79" s="22" t="s">
        <v>1837</v>
      </c>
      <c r="D79" s="22" t="s">
        <v>1838</v>
      </c>
      <c r="E79" s="22" t="s">
        <v>1950</v>
      </c>
      <c r="F79" s="22" t="s">
        <v>2138</v>
      </c>
      <c r="G79" s="22" t="s">
        <v>66</v>
      </c>
      <c r="H79" s="22" t="s">
        <v>1794</v>
      </c>
      <c r="I79" s="22" t="s">
        <v>1895</v>
      </c>
      <c r="J79" s="22" t="s">
        <v>2137</v>
      </c>
      <c r="K79" s="22" t="s">
        <v>2139</v>
      </c>
      <c r="L79" s="22" t="s">
        <v>1837</v>
      </c>
      <c r="M79" s="22" t="s">
        <v>2139</v>
      </c>
      <c r="N79" s="22">
        <v>60</v>
      </c>
      <c r="O79" s="22" t="b">
        <v>0</v>
      </c>
      <c r="P79" s="22" t="s">
        <v>1842</v>
      </c>
      <c r="Q79" s="22" t="s">
        <v>1843</v>
      </c>
      <c r="R79" s="22" t="s">
        <v>1886</v>
      </c>
    </row>
    <row r="80" spans="1:18" x14ac:dyDescent="0.25">
      <c r="A80" s="22" t="s">
        <v>2140</v>
      </c>
      <c r="B80" s="22" t="s">
        <v>2141</v>
      </c>
      <c r="C80" s="22" t="s">
        <v>1837</v>
      </c>
      <c r="D80" s="22" t="s">
        <v>1922</v>
      </c>
      <c r="E80" s="22"/>
      <c r="F80" s="22"/>
      <c r="G80" s="22"/>
      <c r="H80" s="22"/>
      <c r="I80" s="22" t="s">
        <v>1895</v>
      </c>
      <c r="J80" s="22" t="s">
        <v>2141</v>
      </c>
      <c r="K80" s="22" t="s">
        <v>2142</v>
      </c>
      <c r="L80" s="22" t="s">
        <v>1837</v>
      </c>
      <c r="M80" s="22" t="s">
        <v>2142</v>
      </c>
      <c r="N80" s="22">
        <v>60</v>
      </c>
      <c r="O80" s="22" t="b">
        <v>0</v>
      </c>
      <c r="P80" s="22" t="s">
        <v>1842</v>
      </c>
      <c r="Q80" s="22" t="s">
        <v>1843</v>
      </c>
      <c r="R80" s="22" t="s">
        <v>1886</v>
      </c>
    </row>
    <row r="81" spans="1:18" x14ac:dyDescent="0.25">
      <c r="A81" s="22" t="s">
        <v>2143</v>
      </c>
      <c r="B81" s="22" t="s">
        <v>2144</v>
      </c>
      <c r="C81" s="22" t="s">
        <v>1837</v>
      </c>
      <c r="D81" s="22" t="s">
        <v>1838</v>
      </c>
      <c r="E81" s="22" t="s">
        <v>1931</v>
      </c>
      <c r="F81" s="22"/>
      <c r="G81" s="22" t="s">
        <v>66</v>
      </c>
      <c r="H81" s="22" t="s">
        <v>1794</v>
      </c>
      <c r="I81" s="22" t="s">
        <v>1888</v>
      </c>
      <c r="J81" s="22" t="s">
        <v>2145</v>
      </c>
      <c r="K81" s="22" t="s">
        <v>2146</v>
      </c>
      <c r="L81" s="22" t="s">
        <v>1837</v>
      </c>
      <c r="M81" s="22" t="s">
        <v>2146</v>
      </c>
      <c r="N81" s="22">
        <v>60</v>
      </c>
      <c r="O81" s="22" t="b">
        <v>0</v>
      </c>
      <c r="P81" s="22" t="s">
        <v>1842</v>
      </c>
      <c r="Q81" s="22" t="s">
        <v>1843</v>
      </c>
      <c r="R81" s="22" t="s">
        <v>1886</v>
      </c>
    </row>
    <row r="82" spans="1:18" x14ac:dyDescent="0.25">
      <c r="A82" s="22" t="s">
        <v>2147</v>
      </c>
      <c r="B82" s="22" t="s">
        <v>2148</v>
      </c>
      <c r="C82" s="22" t="s">
        <v>1837</v>
      </c>
      <c r="D82" s="22" t="s">
        <v>1838</v>
      </c>
      <c r="E82" s="22" t="s">
        <v>1839</v>
      </c>
      <c r="F82" s="22"/>
      <c r="G82" s="22" t="s">
        <v>1803</v>
      </c>
      <c r="H82" s="22" t="s">
        <v>1804</v>
      </c>
      <c r="I82" s="22" t="s">
        <v>1888</v>
      </c>
      <c r="J82" s="22" t="s">
        <v>2148</v>
      </c>
      <c r="K82" s="22" t="s">
        <v>2148</v>
      </c>
      <c r="L82" s="22" t="s">
        <v>1837</v>
      </c>
      <c r="M82" s="22" t="s">
        <v>2148</v>
      </c>
      <c r="N82" s="22">
        <v>60</v>
      </c>
      <c r="O82" s="22" t="b">
        <v>0</v>
      </c>
      <c r="P82" s="22" t="s">
        <v>1842</v>
      </c>
      <c r="Q82" s="22" t="s">
        <v>1843</v>
      </c>
      <c r="R82" s="22" t="s">
        <v>1886</v>
      </c>
    </row>
    <row r="83" spans="1:18" x14ac:dyDescent="0.25">
      <c r="A83" s="22" t="s">
        <v>2149</v>
      </c>
      <c r="B83" s="22" t="s">
        <v>2150</v>
      </c>
      <c r="C83" s="22" t="s">
        <v>1837</v>
      </c>
      <c r="D83" s="22" t="s">
        <v>1838</v>
      </c>
      <c r="E83" s="22" t="s">
        <v>1975</v>
      </c>
      <c r="F83" s="22"/>
      <c r="G83" s="22" t="s">
        <v>1803</v>
      </c>
      <c r="H83" s="22" t="s">
        <v>1804</v>
      </c>
      <c r="I83" s="22" t="s">
        <v>1888</v>
      </c>
      <c r="J83" s="22" t="s">
        <v>2151</v>
      </c>
      <c r="K83" s="22" t="s">
        <v>2152</v>
      </c>
      <c r="L83" s="22" t="s">
        <v>1837</v>
      </c>
      <c r="M83" s="22" t="s">
        <v>2152</v>
      </c>
      <c r="N83" s="22">
        <v>60</v>
      </c>
      <c r="O83" s="22" t="b">
        <v>0</v>
      </c>
      <c r="P83" s="22" t="s">
        <v>1842</v>
      </c>
      <c r="Q83" s="22" t="s">
        <v>1843</v>
      </c>
      <c r="R83" s="22" t="s">
        <v>1886</v>
      </c>
    </row>
    <row r="84" spans="1:18" x14ac:dyDescent="0.25">
      <c r="A84" s="23" t="s">
        <v>2153</v>
      </c>
      <c r="B84" s="23" t="s">
        <v>2154</v>
      </c>
      <c r="C84" s="23" t="s">
        <v>1837</v>
      </c>
      <c r="D84" s="23" t="s">
        <v>1838</v>
      </c>
      <c r="E84" s="23" t="s">
        <v>1878</v>
      </c>
      <c r="F84" s="23"/>
      <c r="G84" s="23" t="s">
        <v>1803</v>
      </c>
      <c r="H84" s="23" t="s">
        <v>1804</v>
      </c>
      <c r="I84" s="23" t="s">
        <v>1888</v>
      </c>
      <c r="J84" s="23" t="s">
        <v>2155</v>
      </c>
      <c r="K84" s="23" t="s">
        <v>2156</v>
      </c>
      <c r="L84" s="23" t="s">
        <v>1837</v>
      </c>
      <c r="M84" s="23" t="s">
        <v>2156</v>
      </c>
      <c r="N84" s="23">
        <v>60</v>
      </c>
      <c r="O84" s="23" t="b">
        <v>0</v>
      </c>
      <c r="P84" s="23" t="s">
        <v>1842</v>
      </c>
      <c r="Q84" s="23" t="s">
        <v>1843</v>
      </c>
      <c r="R84" s="23" t="s">
        <v>1886</v>
      </c>
    </row>
    <row r="85" spans="1:18" x14ac:dyDescent="0.25">
      <c r="A85" s="23" t="s">
        <v>2157</v>
      </c>
      <c r="B85" s="23" t="s">
        <v>2158</v>
      </c>
      <c r="C85" s="23" t="s">
        <v>2159</v>
      </c>
      <c r="D85" s="23" t="s">
        <v>1838</v>
      </c>
      <c r="E85" s="23" t="s">
        <v>2092</v>
      </c>
      <c r="F85" s="23" t="s">
        <v>2160</v>
      </c>
      <c r="G85" s="23"/>
      <c r="H85" s="23"/>
      <c r="I85" s="23" t="s">
        <v>1872</v>
      </c>
      <c r="J85" s="23"/>
      <c r="K85" s="23"/>
      <c r="L85" s="23" t="s">
        <v>2161</v>
      </c>
      <c r="M85" s="23" t="s">
        <v>2162</v>
      </c>
      <c r="N85" s="23"/>
      <c r="O85" s="23" t="b">
        <v>0</v>
      </c>
      <c r="P85" s="23" t="s">
        <v>1842</v>
      </c>
      <c r="Q85" s="23" t="s">
        <v>1843</v>
      </c>
      <c r="R85" s="23" t="s">
        <v>2157</v>
      </c>
    </row>
    <row r="86" spans="1:18" x14ac:dyDescent="0.25">
      <c r="A86" s="22" t="s">
        <v>2163</v>
      </c>
      <c r="B86" s="22" t="s">
        <v>660</v>
      </c>
      <c r="C86" s="22"/>
      <c r="D86" s="22" t="s">
        <v>1838</v>
      </c>
      <c r="E86" s="22"/>
      <c r="F86" s="22"/>
      <c r="G86" s="22" t="s">
        <v>1799</v>
      </c>
      <c r="H86" s="22" t="s">
        <v>1800</v>
      </c>
      <c r="I86" s="22"/>
      <c r="J86" s="22"/>
      <c r="K86" s="22"/>
      <c r="L86" s="22"/>
      <c r="M86" s="22" t="s">
        <v>2164</v>
      </c>
      <c r="N86" s="22"/>
      <c r="O86" s="22" t="b">
        <v>1</v>
      </c>
      <c r="P86" s="22" t="s">
        <v>1842</v>
      </c>
      <c r="Q86" s="22" t="s">
        <v>1843</v>
      </c>
      <c r="R86" s="22" t="s">
        <v>2163</v>
      </c>
    </row>
    <row r="87" spans="1:18" x14ac:dyDescent="0.25">
      <c r="A87" s="22" t="s">
        <v>2165</v>
      </c>
      <c r="B87" s="22" t="s">
        <v>2166</v>
      </c>
      <c r="C87" s="22"/>
      <c r="D87" s="22" t="s">
        <v>2167</v>
      </c>
      <c r="E87" s="22"/>
      <c r="F87" s="22"/>
      <c r="G87" s="22"/>
      <c r="H87" s="22"/>
      <c r="I87" s="22" t="s">
        <v>1872</v>
      </c>
      <c r="J87" s="22"/>
      <c r="K87" s="22"/>
      <c r="L87" s="22"/>
      <c r="M87" s="22" t="s">
        <v>2168</v>
      </c>
      <c r="N87" s="22"/>
      <c r="O87" s="22" t="b">
        <v>0</v>
      </c>
      <c r="P87" s="22" t="s">
        <v>1842</v>
      </c>
      <c r="Q87" s="22" t="s">
        <v>1843</v>
      </c>
      <c r="R87" s="22" t="s">
        <v>2165</v>
      </c>
    </row>
    <row r="88" spans="1:18" x14ac:dyDescent="0.25">
      <c r="A88" s="23" t="s">
        <v>2169</v>
      </c>
      <c r="B88" s="23" t="s">
        <v>2170</v>
      </c>
      <c r="C88" s="23" t="s">
        <v>1837</v>
      </c>
      <c r="D88" s="23" t="s">
        <v>1922</v>
      </c>
      <c r="E88" s="23" t="s">
        <v>2171</v>
      </c>
      <c r="F88" s="23" t="s">
        <v>2172</v>
      </c>
      <c r="G88" s="23" t="s">
        <v>1799</v>
      </c>
      <c r="H88" s="23" t="s">
        <v>1800</v>
      </c>
      <c r="I88" s="23" t="s">
        <v>2173</v>
      </c>
      <c r="J88" s="23" t="s">
        <v>2170</v>
      </c>
      <c r="K88" s="23" t="s">
        <v>2174</v>
      </c>
      <c r="L88" s="23" t="s">
        <v>2175</v>
      </c>
      <c r="M88" s="23" t="s">
        <v>2174</v>
      </c>
      <c r="N88" s="23"/>
      <c r="O88" s="23" t="b">
        <v>0</v>
      </c>
      <c r="P88" s="23" t="s">
        <v>1842</v>
      </c>
      <c r="Q88" s="23" t="s">
        <v>1843</v>
      </c>
      <c r="R88" s="23" t="s">
        <v>2169</v>
      </c>
    </row>
    <row r="89" spans="1:18" x14ac:dyDescent="0.25">
      <c r="A89" s="23" t="s">
        <v>701</v>
      </c>
      <c r="B89" s="23" t="s">
        <v>702</v>
      </c>
      <c r="C89" s="23"/>
      <c r="D89" s="23" t="s">
        <v>1838</v>
      </c>
      <c r="E89" s="23"/>
      <c r="F89" s="23"/>
      <c r="G89" s="23"/>
      <c r="H89" s="23"/>
      <c r="I89" s="23" t="s">
        <v>2176</v>
      </c>
      <c r="J89" s="23"/>
      <c r="K89" s="23"/>
      <c r="L89" s="23" t="s">
        <v>2177</v>
      </c>
      <c r="M89" s="23" t="s">
        <v>2178</v>
      </c>
      <c r="N89" s="23">
        <v>67</v>
      </c>
      <c r="O89" s="23" t="b">
        <v>0</v>
      </c>
      <c r="P89" s="23" t="s">
        <v>1842</v>
      </c>
      <c r="Q89" s="23" t="s">
        <v>1843</v>
      </c>
      <c r="R89" s="23" t="s">
        <v>545</v>
      </c>
    </row>
    <row r="90" spans="1:18" x14ac:dyDescent="0.25">
      <c r="A90" s="23" t="s">
        <v>703</v>
      </c>
      <c r="B90" s="23" t="s">
        <v>704</v>
      </c>
      <c r="C90" s="23"/>
      <c r="D90" s="23" t="s">
        <v>2096</v>
      </c>
      <c r="E90" s="23"/>
      <c r="F90" s="23"/>
      <c r="G90" s="23"/>
      <c r="H90" s="23"/>
      <c r="I90" s="23" t="s">
        <v>2176</v>
      </c>
      <c r="J90" s="23"/>
      <c r="K90" s="23"/>
      <c r="L90" s="23" t="s">
        <v>2179</v>
      </c>
      <c r="M90" s="23" t="s">
        <v>2180</v>
      </c>
      <c r="N90" s="23">
        <v>67</v>
      </c>
      <c r="O90" s="23" t="b">
        <v>0</v>
      </c>
      <c r="P90" s="23" t="s">
        <v>1842</v>
      </c>
      <c r="Q90" s="23" t="s">
        <v>1843</v>
      </c>
      <c r="R90" s="23" t="s">
        <v>545</v>
      </c>
    </row>
    <row r="91" spans="1:18" x14ac:dyDescent="0.25">
      <c r="A91" s="23" t="s">
        <v>705</v>
      </c>
      <c r="B91" s="23" t="s">
        <v>706</v>
      </c>
      <c r="C91" s="23"/>
      <c r="D91" s="23" t="s">
        <v>1922</v>
      </c>
      <c r="E91" s="23"/>
      <c r="F91" s="23"/>
      <c r="G91" s="23"/>
      <c r="H91" s="23"/>
      <c r="I91" s="23" t="s">
        <v>2176</v>
      </c>
      <c r="J91" s="23"/>
      <c r="K91" s="23"/>
      <c r="L91" s="23" t="s">
        <v>2181</v>
      </c>
      <c r="M91" s="23" t="s">
        <v>2182</v>
      </c>
      <c r="N91" s="23">
        <v>67</v>
      </c>
      <c r="O91" s="23" t="b">
        <v>0</v>
      </c>
      <c r="P91" s="23" t="s">
        <v>1842</v>
      </c>
      <c r="Q91" s="23" t="s">
        <v>1843</v>
      </c>
      <c r="R91" s="23" t="s">
        <v>545</v>
      </c>
    </row>
    <row r="92" spans="1:18" x14ac:dyDescent="0.25">
      <c r="A92" s="22" t="s">
        <v>707</v>
      </c>
      <c r="B92" s="22" t="s">
        <v>708</v>
      </c>
      <c r="C92" s="22"/>
      <c r="D92" s="22" t="s">
        <v>1856</v>
      </c>
      <c r="E92" s="22"/>
      <c r="F92" s="22"/>
      <c r="G92" s="22"/>
      <c r="H92" s="22"/>
      <c r="I92" s="22" t="s">
        <v>2176</v>
      </c>
      <c r="J92" s="22"/>
      <c r="K92" s="22" t="s">
        <v>2183</v>
      </c>
      <c r="L92" s="22" t="s">
        <v>2184</v>
      </c>
      <c r="M92" s="22" t="s">
        <v>2183</v>
      </c>
      <c r="N92" s="22">
        <v>67</v>
      </c>
      <c r="O92" s="22" t="b">
        <v>0</v>
      </c>
      <c r="P92" s="22" t="s">
        <v>1842</v>
      </c>
      <c r="Q92" s="22" t="s">
        <v>1843</v>
      </c>
      <c r="R92" s="22" t="s">
        <v>545</v>
      </c>
    </row>
    <row r="93" spans="1:18" x14ac:dyDescent="0.25">
      <c r="A93" s="23" t="s">
        <v>709</v>
      </c>
      <c r="B93" s="23" t="s">
        <v>710</v>
      </c>
      <c r="C93" s="23"/>
      <c r="D93" s="23" t="s">
        <v>2167</v>
      </c>
      <c r="E93" s="23"/>
      <c r="F93" s="23"/>
      <c r="G93" s="23"/>
      <c r="H93" s="23"/>
      <c r="I93" s="23" t="s">
        <v>2176</v>
      </c>
      <c r="J93" s="23"/>
      <c r="K93" s="23"/>
      <c r="L93" s="23" t="s">
        <v>2185</v>
      </c>
      <c r="M93" s="23" t="s">
        <v>2186</v>
      </c>
      <c r="N93" s="23">
        <v>67</v>
      </c>
      <c r="O93" s="23" t="b">
        <v>0</v>
      </c>
      <c r="P93" s="23" t="s">
        <v>1842</v>
      </c>
      <c r="Q93" s="23" t="s">
        <v>1843</v>
      </c>
      <c r="R93" s="23" t="s">
        <v>545</v>
      </c>
    </row>
    <row r="94" spans="1:18" x14ac:dyDescent="0.25">
      <c r="A94" s="23" t="s">
        <v>711</v>
      </c>
      <c r="B94" s="23" t="s">
        <v>712</v>
      </c>
      <c r="C94" s="23"/>
      <c r="D94" s="23" t="s">
        <v>2187</v>
      </c>
      <c r="E94" s="23"/>
      <c r="F94" s="23"/>
      <c r="G94" s="23"/>
      <c r="H94" s="23"/>
      <c r="I94" s="23" t="s">
        <v>2176</v>
      </c>
      <c r="J94" s="23"/>
      <c r="K94" s="23"/>
      <c r="L94" s="23" t="s">
        <v>2188</v>
      </c>
      <c r="M94" s="23" t="s">
        <v>2189</v>
      </c>
      <c r="N94" s="23">
        <v>67</v>
      </c>
      <c r="O94" s="23" t="b">
        <v>0</v>
      </c>
      <c r="P94" s="23" t="s">
        <v>1842</v>
      </c>
      <c r="Q94" s="23" t="s">
        <v>1843</v>
      </c>
      <c r="R94" s="23" t="s">
        <v>545</v>
      </c>
    </row>
    <row r="95" spans="1:18" x14ac:dyDescent="0.25">
      <c r="A95" s="22" t="s">
        <v>2190</v>
      </c>
      <c r="B95" s="22" t="s">
        <v>2191</v>
      </c>
      <c r="C95" s="22"/>
      <c r="D95" s="22" t="s">
        <v>2096</v>
      </c>
      <c r="E95" s="22"/>
      <c r="F95" s="22"/>
      <c r="G95" s="22"/>
      <c r="H95" s="22"/>
      <c r="I95" s="22" t="s">
        <v>2176</v>
      </c>
      <c r="J95" s="22" t="s">
        <v>2191</v>
      </c>
      <c r="K95" s="22"/>
      <c r="L95" s="22"/>
      <c r="M95" s="22" t="s">
        <v>2192</v>
      </c>
      <c r="N95" s="22">
        <v>67</v>
      </c>
      <c r="O95" s="22" t="b">
        <v>0</v>
      </c>
      <c r="P95" s="22" t="s">
        <v>1842</v>
      </c>
      <c r="Q95" s="22" t="s">
        <v>1843</v>
      </c>
      <c r="R95" s="22" t="s">
        <v>545</v>
      </c>
    </row>
    <row r="96" spans="1:18" x14ac:dyDescent="0.25">
      <c r="A96" s="22" t="s">
        <v>2193</v>
      </c>
      <c r="B96" s="22" t="s">
        <v>2194</v>
      </c>
      <c r="C96" s="22"/>
      <c r="D96" s="22" t="s">
        <v>2096</v>
      </c>
      <c r="E96" s="22"/>
      <c r="F96" s="22"/>
      <c r="G96" s="22"/>
      <c r="H96" s="22"/>
      <c r="I96" s="22" t="s">
        <v>2176</v>
      </c>
      <c r="J96" s="22" t="s">
        <v>2194</v>
      </c>
      <c r="K96" s="22"/>
      <c r="L96" s="22"/>
      <c r="M96" s="22" t="s">
        <v>2195</v>
      </c>
      <c r="N96" s="22">
        <v>67</v>
      </c>
      <c r="O96" s="22" t="b">
        <v>0</v>
      </c>
      <c r="P96" s="22" t="s">
        <v>1842</v>
      </c>
      <c r="Q96" s="22" t="s">
        <v>1843</v>
      </c>
      <c r="R96" s="22" t="s">
        <v>545</v>
      </c>
    </row>
    <row r="97" spans="1:18" x14ac:dyDescent="0.25">
      <c r="A97" s="22" t="s">
        <v>2196</v>
      </c>
      <c r="B97" s="22" t="s">
        <v>2197</v>
      </c>
      <c r="C97" s="22"/>
      <c r="D97" s="22" t="s">
        <v>2096</v>
      </c>
      <c r="E97" s="22" t="s">
        <v>2198</v>
      </c>
      <c r="F97" s="22" t="s">
        <v>2199</v>
      </c>
      <c r="G97" s="22"/>
      <c r="H97" s="22"/>
      <c r="I97" s="22" t="s">
        <v>2176</v>
      </c>
      <c r="J97" s="22" t="s">
        <v>2200</v>
      </c>
      <c r="K97" s="22" t="s">
        <v>2201</v>
      </c>
      <c r="L97" s="22"/>
      <c r="M97" s="22" t="s">
        <v>2201</v>
      </c>
      <c r="N97" s="22">
        <v>67</v>
      </c>
      <c r="O97" s="22" t="b">
        <v>0</v>
      </c>
      <c r="P97" s="22" t="s">
        <v>1842</v>
      </c>
      <c r="Q97" s="22" t="s">
        <v>1843</v>
      </c>
      <c r="R97" s="22" t="s">
        <v>545</v>
      </c>
    </row>
    <row r="98" spans="1:18" x14ac:dyDescent="0.25">
      <c r="A98" s="22" t="s">
        <v>2202</v>
      </c>
      <c r="B98" s="22" t="s">
        <v>2203</v>
      </c>
      <c r="C98" s="22"/>
      <c r="D98" s="22" t="s">
        <v>2096</v>
      </c>
      <c r="E98" s="22" t="s">
        <v>2198</v>
      </c>
      <c r="F98" s="22" t="s">
        <v>2204</v>
      </c>
      <c r="G98" s="22"/>
      <c r="H98" s="22"/>
      <c r="I98" s="22" t="s">
        <v>2176</v>
      </c>
      <c r="J98" s="22" t="s">
        <v>2203</v>
      </c>
      <c r="K98" s="22" t="s">
        <v>2205</v>
      </c>
      <c r="L98" s="22"/>
      <c r="M98" s="22" t="s">
        <v>2205</v>
      </c>
      <c r="N98" s="22">
        <v>67</v>
      </c>
      <c r="O98" s="22" t="b">
        <v>0</v>
      </c>
      <c r="P98" s="22" t="s">
        <v>1842</v>
      </c>
      <c r="Q98" s="22" t="s">
        <v>1843</v>
      </c>
      <c r="R98" s="22" t="s">
        <v>545</v>
      </c>
    </row>
    <row r="99" spans="1:18" x14ac:dyDescent="0.25">
      <c r="A99" s="22" t="s">
        <v>2206</v>
      </c>
      <c r="B99" s="22" t="s">
        <v>2207</v>
      </c>
      <c r="C99" s="22"/>
      <c r="D99" s="22" t="s">
        <v>2096</v>
      </c>
      <c r="E99" s="22" t="s">
        <v>2198</v>
      </c>
      <c r="F99" s="22" t="s">
        <v>2204</v>
      </c>
      <c r="G99" s="22"/>
      <c r="H99" s="22"/>
      <c r="I99" s="22" t="s">
        <v>2176</v>
      </c>
      <c r="J99" s="22" t="s">
        <v>2207</v>
      </c>
      <c r="K99" s="22" t="s">
        <v>2208</v>
      </c>
      <c r="L99" s="22"/>
      <c r="M99" s="22" t="s">
        <v>2208</v>
      </c>
      <c r="N99" s="22">
        <v>67</v>
      </c>
      <c r="O99" s="22" t="b">
        <v>0</v>
      </c>
      <c r="P99" s="22" t="s">
        <v>1842</v>
      </c>
      <c r="Q99" s="22" t="s">
        <v>1843</v>
      </c>
      <c r="R99" s="22" t="s">
        <v>545</v>
      </c>
    </row>
    <row r="100" spans="1:18" x14ac:dyDescent="0.25">
      <c r="A100" s="22" t="s">
        <v>2209</v>
      </c>
      <c r="B100" s="22" t="s">
        <v>2210</v>
      </c>
      <c r="C100" s="22"/>
      <c r="D100" s="22" t="s">
        <v>1838</v>
      </c>
      <c r="E100" s="22"/>
      <c r="F100" s="22"/>
      <c r="G100" s="22" t="s">
        <v>65</v>
      </c>
      <c r="H100" s="22" t="s">
        <v>1796</v>
      </c>
      <c r="I100" s="22" t="s">
        <v>2176</v>
      </c>
      <c r="J100" s="22" t="s">
        <v>2210</v>
      </c>
      <c r="K100" s="22"/>
      <c r="L100" s="22"/>
      <c r="M100" s="22" t="s">
        <v>2211</v>
      </c>
      <c r="N100" s="22">
        <v>67</v>
      </c>
      <c r="O100" s="22" t="b">
        <v>0</v>
      </c>
      <c r="P100" s="22" t="s">
        <v>1842</v>
      </c>
      <c r="Q100" s="22" t="s">
        <v>1843</v>
      </c>
      <c r="R100" s="22" t="s">
        <v>545</v>
      </c>
    </row>
    <row r="101" spans="1:18" x14ac:dyDescent="0.25">
      <c r="A101" s="22" t="s">
        <v>2212</v>
      </c>
      <c r="B101" s="22" t="s">
        <v>2213</v>
      </c>
      <c r="C101" s="22"/>
      <c r="D101" s="22" t="s">
        <v>1838</v>
      </c>
      <c r="E101" s="22"/>
      <c r="F101" s="22"/>
      <c r="G101" s="22" t="s">
        <v>66</v>
      </c>
      <c r="H101" s="22" t="s">
        <v>1794</v>
      </c>
      <c r="I101" s="22" t="s">
        <v>2176</v>
      </c>
      <c r="J101" s="22" t="s">
        <v>2213</v>
      </c>
      <c r="K101" s="22"/>
      <c r="L101" s="22"/>
      <c r="M101" s="22" t="s">
        <v>2214</v>
      </c>
      <c r="N101" s="22">
        <v>67</v>
      </c>
      <c r="O101" s="22" t="b">
        <v>0</v>
      </c>
      <c r="P101" s="22" t="s">
        <v>1842</v>
      </c>
      <c r="Q101" s="22" t="s">
        <v>1843</v>
      </c>
      <c r="R101" s="22" t="s">
        <v>545</v>
      </c>
    </row>
    <row r="102" spans="1:18" x14ac:dyDescent="0.25">
      <c r="A102" s="22" t="s">
        <v>2215</v>
      </c>
      <c r="B102" s="22" t="s">
        <v>2216</v>
      </c>
      <c r="C102" s="22"/>
      <c r="D102" s="22" t="s">
        <v>1838</v>
      </c>
      <c r="E102" s="22"/>
      <c r="F102" s="22"/>
      <c r="G102" s="22" t="s">
        <v>65</v>
      </c>
      <c r="H102" s="22" t="s">
        <v>1796</v>
      </c>
      <c r="I102" s="22" t="s">
        <v>2176</v>
      </c>
      <c r="J102" s="22" t="s">
        <v>2216</v>
      </c>
      <c r="K102" s="22"/>
      <c r="L102" s="22"/>
      <c r="M102" s="22" t="s">
        <v>2217</v>
      </c>
      <c r="N102" s="22">
        <v>67</v>
      </c>
      <c r="O102" s="22" t="b">
        <v>0</v>
      </c>
      <c r="P102" s="22" t="s">
        <v>1842</v>
      </c>
      <c r="Q102" s="22" t="s">
        <v>1843</v>
      </c>
      <c r="R102" s="22" t="s">
        <v>545</v>
      </c>
    </row>
    <row r="103" spans="1:18" x14ac:dyDescent="0.25">
      <c r="A103" s="22" t="s">
        <v>2218</v>
      </c>
      <c r="B103" s="22" t="s">
        <v>2219</v>
      </c>
      <c r="C103" s="22"/>
      <c r="D103" s="22" t="s">
        <v>1838</v>
      </c>
      <c r="E103" s="22"/>
      <c r="F103" s="22"/>
      <c r="G103" s="22" t="s">
        <v>65</v>
      </c>
      <c r="H103" s="22" t="s">
        <v>1796</v>
      </c>
      <c r="I103" s="22" t="s">
        <v>2176</v>
      </c>
      <c r="J103" s="22" t="s">
        <v>2219</v>
      </c>
      <c r="K103" s="22"/>
      <c r="L103" s="22"/>
      <c r="M103" s="22" t="s">
        <v>2220</v>
      </c>
      <c r="N103" s="22">
        <v>67</v>
      </c>
      <c r="O103" s="22" t="b">
        <v>0</v>
      </c>
      <c r="P103" s="22" t="s">
        <v>1842</v>
      </c>
      <c r="Q103" s="22" t="s">
        <v>1843</v>
      </c>
      <c r="R103" s="22" t="s">
        <v>545</v>
      </c>
    </row>
    <row r="104" spans="1:18" x14ac:dyDescent="0.25">
      <c r="A104" s="22" t="s">
        <v>2221</v>
      </c>
      <c r="B104" s="22" t="s">
        <v>2222</v>
      </c>
      <c r="C104" s="22"/>
      <c r="D104" s="22" t="s">
        <v>1838</v>
      </c>
      <c r="E104" s="22"/>
      <c r="F104" s="22"/>
      <c r="G104" s="22" t="s">
        <v>1803</v>
      </c>
      <c r="H104" s="22" t="s">
        <v>1804</v>
      </c>
      <c r="I104" s="22" t="s">
        <v>2176</v>
      </c>
      <c r="J104" s="22" t="s">
        <v>2222</v>
      </c>
      <c r="K104" s="22"/>
      <c r="L104" s="22"/>
      <c r="M104" s="22" t="s">
        <v>2223</v>
      </c>
      <c r="N104" s="22">
        <v>67</v>
      </c>
      <c r="O104" s="22" t="b">
        <v>0</v>
      </c>
      <c r="P104" s="22" t="s">
        <v>1842</v>
      </c>
      <c r="Q104" s="22" t="s">
        <v>1843</v>
      </c>
      <c r="R104" s="22" t="s">
        <v>545</v>
      </c>
    </row>
    <row r="105" spans="1:18" x14ac:dyDescent="0.25">
      <c r="A105" s="22" t="s">
        <v>2224</v>
      </c>
      <c r="B105" s="22" t="s">
        <v>2225</v>
      </c>
      <c r="C105" s="22"/>
      <c r="D105" s="22" t="s">
        <v>1838</v>
      </c>
      <c r="E105" s="22"/>
      <c r="F105" s="22"/>
      <c r="G105" s="22" t="s">
        <v>1803</v>
      </c>
      <c r="H105" s="22" t="s">
        <v>1804</v>
      </c>
      <c r="I105" s="22" t="s">
        <v>2176</v>
      </c>
      <c r="J105" s="22" t="s">
        <v>2225</v>
      </c>
      <c r="K105" s="22"/>
      <c r="L105" s="22"/>
      <c r="M105" s="22" t="s">
        <v>2226</v>
      </c>
      <c r="N105" s="22">
        <v>67</v>
      </c>
      <c r="O105" s="22" t="b">
        <v>0</v>
      </c>
      <c r="P105" s="22" t="s">
        <v>1842</v>
      </c>
      <c r="Q105" s="22" t="s">
        <v>1843</v>
      </c>
      <c r="R105" s="22" t="s">
        <v>545</v>
      </c>
    </row>
    <row r="106" spans="1:18" x14ac:dyDescent="0.25">
      <c r="A106" s="22" t="s">
        <v>2227</v>
      </c>
      <c r="B106" s="22" t="s">
        <v>2228</v>
      </c>
      <c r="C106" s="22"/>
      <c r="D106" s="22" t="s">
        <v>1838</v>
      </c>
      <c r="E106" s="22"/>
      <c r="F106" s="22"/>
      <c r="G106" s="22" t="s">
        <v>65</v>
      </c>
      <c r="H106" s="22" t="s">
        <v>1796</v>
      </c>
      <c r="I106" s="22" t="s">
        <v>2176</v>
      </c>
      <c r="J106" s="22" t="s">
        <v>2228</v>
      </c>
      <c r="K106" s="22"/>
      <c r="L106" s="22"/>
      <c r="M106" s="22" t="s">
        <v>2229</v>
      </c>
      <c r="N106" s="22">
        <v>67</v>
      </c>
      <c r="O106" s="22" t="b">
        <v>0</v>
      </c>
      <c r="P106" s="22" t="s">
        <v>1842</v>
      </c>
      <c r="Q106" s="22" t="s">
        <v>1843</v>
      </c>
      <c r="R106" s="22" t="s">
        <v>545</v>
      </c>
    </row>
    <row r="107" spans="1:18" x14ac:dyDescent="0.25">
      <c r="A107" s="22" t="s">
        <v>2230</v>
      </c>
      <c r="B107" s="22" t="s">
        <v>2231</v>
      </c>
      <c r="C107" s="22"/>
      <c r="D107" s="22" t="s">
        <v>1838</v>
      </c>
      <c r="E107" s="22"/>
      <c r="F107" s="22"/>
      <c r="G107" s="22" t="s">
        <v>65</v>
      </c>
      <c r="H107" s="22" t="s">
        <v>1796</v>
      </c>
      <c r="I107" s="22" t="s">
        <v>2176</v>
      </c>
      <c r="J107" s="22" t="s">
        <v>2231</v>
      </c>
      <c r="K107" s="22"/>
      <c r="L107" s="22"/>
      <c r="M107" s="22" t="s">
        <v>2232</v>
      </c>
      <c r="N107" s="22">
        <v>67</v>
      </c>
      <c r="O107" s="22" t="b">
        <v>0</v>
      </c>
      <c r="P107" s="22" t="s">
        <v>1842</v>
      </c>
      <c r="Q107" s="22" t="s">
        <v>1843</v>
      </c>
      <c r="R107" s="22" t="s">
        <v>545</v>
      </c>
    </row>
    <row r="108" spans="1:18" x14ac:dyDescent="0.25">
      <c r="A108" s="22" t="s">
        <v>2233</v>
      </c>
      <c r="B108" s="22" t="s">
        <v>2234</v>
      </c>
      <c r="C108" s="22"/>
      <c r="D108" s="22" t="s">
        <v>1838</v>
      </c>
      <c r="E108" s="22"/>
      <c r="F108" s="22"/>
      <c r="G108" s="22" t="s">
        <v>65</v>
      </c>
      <c r="H108" s="22" t="s">
        <v>1796</v>
      </c>
      <c r="I108" s="22" t="s">
        <v>2176</v>
      </c>
      <c r="J108" s="22" t="s">
        <v>2234</v>
      </c>
      <c r="K108" s="22"/>
      <c r="L108" s="22"/>
      <c r="M108" s="22" t="s">
        <v>2235</v>
      </c>
      <c r="N108" s="22">
        <v>67</v>
      </c>
      <c r="O108" s="22" t="b">
        <v>0</v>
      </c>
      <c r="P108" s="22" t="s">
        <v>1842</v>
      </c>
      <c r="Q108" s="22" t="s">
        <v>1843</v>
      </c>
      <c r="R108" s="22" t="s">
        <v>545</v>
      </c>
    </row>
    <row r="109" spans="1:18" x14ac:dyDescent="0.25">
      <c r="A109" s="22" t="s">
        <v>2236</v>
      </c>
      <c r="B109" s="22" t="s">
        <v>2237</v>
      </c>
      <c r="C109" s="22"/>
      <c r="D109" s="22" t="s">
        <v>1838</v>
      </c>
      <c r="E109" s="22"/>
      <c r="F109" s="22"/>
      <c r="G109" s="22" t="s">
        <v>65</v>
      </c>
      <c r="H109" s="22" t="s">
        <v>1796</v>
      </c>
      <c r="I109" s="22" t="s">
        <v>2176</v>
      </c>
      <c r="J109" s="22" t="s">
        <v>2237</v>
      </c>
      <c r="K109" s="22"/>
      <c r="L109" s="22"/>
      <c r="M109" s="22" t="s">
        <v>2238</v>
      </c>
      <c r="N109" s="22">
        <v>67</v>
      </c>
      <c r="O109" s="22" t="b">
        <v>0</v>
      </c>
      <c r="P109" s="22" t="s">
        <v>1842</v>
      </c>
      <c r="Q109" s="22" t="s">
        <v>1843</v>
      </c>
      <c r="R109" s="22" t="s">
        <v>545</v>
      </c>
    </row>
    <row r="110" spans="1:18" x14ac:dyDescent="0.25">
      <c r="A110" s="22" t="s">
        <v>2239</v>
      </c>
      <c r="B110" s="22" t="s">
        <v>2240</v>
      </c>
      <c r="C110" s="22"/>
      <c r="D110" s="22" t="s">
        <v>1838</v>
      </c>
      <c r="E110" s="22"/>
      <c r="F110" s="22"/>
      <c r="G110" s="22" t="s">
        <v>65</v>
      </c>
      <c r="H110" s="22" t="s">
        <v>1796</v>
      </c>
      <c r="I110" s="22" t="s">
        <v>2176</v>
      </c>
      <c r="J110" s="22" t="s">
        <v>2240</v>
      </c>
      <c r="K110" s="22"/>
      <c r="L110" s="22"/>
      <c r="M110" s="22" t="s">
        <v>2241</v>
      </c>
      <c r="N110" s="22">
        <v>67</v>
      </c>
      <c r="O110" s="22" t="b">
        <v>0</v>
      </c>
      <c r="P110" s="22" t="s">
        <v>1842</v>
      </c>
      <c r="Q110" s="22" t="s">
        <v>1843</v>
      </c>
      <c r="R110" s="22" t="s">
        <v>545</v>
      </c>
    </row>
    <row r="111" spans="1:18" x14ac:dyDescent="0.25">
      <c r="A111" s="22" t="s">
        <v>2242</v>
      </c>
      <c r="B111" s="22" t="s">
        <v>2243</v>
      </c>
      <c r="C111" s="22"/>
      <c r="D111" s="22" t="s">
        <v>1838</v>
      </c>
      <c r="E111" s="22"/>
      <c r="F111" s="22"/>
      <c r="G111" s="22" t="s">
        <v>65</v>
      </c>
      <c r="H111" s="22" t="s">
        <v>1796</v>
      </c>
      <c r="I111" s="22" t="s">
        <v>2176</v>
      </c>
      <c r="J111" s="22" t="s">
        <v>2243</v>
      </c>
      <c r="K111" s="22"/>
      <c r="L111" s="22"/>
      <c r="M111" s="22" t="s">
        <v>2244</v>
      </c>
      <c r="N111" s="22">
        <v>67</v>
      </c>
      <c r="O111" s="22" t="b">
        <v>0</v>
      </c>
      <c r="P111" s="22" t="s">
        <v>1842</v>
      </c>
      <c r="Q111" s="22" t="s">
        <v>1843</v>
      </c>
      <c r="R111" s="22" t="s">
        <v>545</v>
      </c>
    </row>
    <row r="112" spans="1:18" x14ac:dyDescent="0.25">
      <c r="A112" s="22" t="s">
        <v>2245</v>
      </c>
      <c r="B112" s="22" t="s">
        <v>2246</v>
      </c>
      <c r="C112" s="22"/>
      <c r="D112" s="22" t="s">
        <v>1838</v>
      </c>
      <c r="E112" s="22"/>
      <c r="F112" s="22"/>
      <c r="G112" s="22" t="s">
        <v>65</v>
      </c>
      <c r="H112" s="22" t="s">
        <v>1796</v>
      </c>
      <c r="I112" s="22" t="s">
        <v>2176</v>
      </c>
      <c r="J112" s="22" t="s">
        <v>2246</v>
      </c>
      <c r="K112" s="22"/>
      <c r="L112" s="22"/>
      <c r="M112" s="22" t="s">
        <v>2247</v>
      </c>
      <c r="N112" s="22">
        <v>67</v>
      </c>
      <c r="O112" s="22" t="b">
        <v>0</v>
      </c>
      <c r="P112" s="22" t="s">
        <v>1842</v>
      </c>
      <c r="Q112" s="22" t="s">
        <v>1843</v>
      </c>
      <c r="R112" s="22" t="s">
        <v>545</v>
      </c>
    </row>
    <row r="113" spans="1:18" x14ac:dyDescent="0.25">
      <c r="A113" s="22" t="s">
        <v>2248</v>
      </c>
      <c r="B113" s="22" t="s">
        <v>2249</v>
      </c>
      <c r="C113" s="22"/>
      <c r="D113" s="22" t="s">
        <v>1838</v>
      </c>
      <c r="E113" s="22"/>
      <c r="F113" s="22"/>
      <c r="G113" s="22" t="s">
        <v>1803</v>
      </c>
      <c r="H113" s="22" t="s">
        <v>1804</v>
      </c>
      <c r="I113" s="22" t="s">
        <v>2176</v>
      </c>
      <c r="J113" s="22" t="s">
        <v>2249</v>
      </c>
      <c r="K113" s="22"/>
      <c r="L113" s="22"/>
      <c r="M113" s="22" t="s">
        <v>2250</v>
      </c>
      <c r="N113" s="22">
        <v>67</v>
      </c>
      <c r="O113" s="22" t="b">
        <v>0</v>
      </c>
      <c r="P113" s="22" t="s">
        <v>1842</v>
      </c>
      <c r="Q113" s="22" t="s">
        <v>1843</v>
      </c>
      <c r="R113" s="22" t="s">
        <v>545</v>
      </c>
    </row>
    <row r="114" spans="1:18" x14ac:dyDescent="0.25">
      <c r="A114" s="22" t="s">
        <v>2251</v>
      </c>
      <c r="B114" s="22" t="s">
        <v>2252</v>
      </c>
      <c r="C114" s="22"/>
      <c r="D114" s="22" t="s">
        <v>1838</v>
      </c>
      <c r="E114" s="22"/>
      <c r="F114" s="22"/>
      <c r="G114" s="22" t="s">
        <v>1803</v>
      </c>
      <c r="H114" s="22" t="s">
        <v>1804</v>
      </c>
      <c r="I114" s="22" t="s">
        <v>2176</v>
      </c>
      <c r="J114" s="22" t="s">
        <v>2252</v>
      </c>
      <c r="K114" s="22"/>
      <c r="L114" s="22"/>
      <c r="M114" s="22" t="s">
        <v>2253</v>
      </c>
      <c r="N114" s="22">
        <v>67</v>
      </c>
      <c r="O114" s="22" t="b">
        <v>0</v>
      </c>
      <c r="P114" s="22" t="s">
        <v>1842</v>
      </c>
      <c r="Q114" s="22" t="s">
        <v>1843</v>
      </c>
      <c r="R114" s="22" t="s">
        <v>545</v>
      </c>
    </row>
    <row r="115" spans="1:18" x14ac:dyDescent="0.25">
      <c r="A115" s="22" t="s">
        <v>2254</v>
      </c>
      <c r="B115" s="22" t="s">
        <v>2255</v>
      </c>
      <c r="C115" s="22"/>
      <c r="D115" s="22" t="s">
        <v>1838</v>
      </c>
      <c r="E115" s="22"/>
      <c r="F115" s="22"/>
      <c r="G115" s="22" t="s">
        <v>66</v>
      </c>
      <c r="H115" s="22" t="s">
        <v>1794</v>
      </c>
      <c r="I115" s="22" t="s">
        <v>2176</v>
      </c>
      <c r="J115" s="22" t="s">
        <v>2255</v>
      </c>
      <c r="K115" s="22"/>
      <c r="L115" s="22"/>
      <c r="M115" s="22" t="s">
        <v>2256</v>
      </c>
      <c r="N115" s="22">
        <v>67</v>
      </c>
      <c r="O115" s="22" t="b">
        <v>0</v>
      </c>
      <c r="P115" s="22" t="s">
        <v>1842</v>
      </c>
      <c r="Q115" s="22" t="s">
        <v>1843</v>
      </c>
      <c r="R115" s="22" t="s">
        <v>545</v>
      </c>
    </row>
    <row r="116" spans="1:18" x14ac:dyDescent="0.25">
      <c r="A116" s="22" t="s">
        <v>2257</v>
      </c>
      <c r="B116" s="22" t="s">
        <v>2258</v>
      </c>
      <c r="C116" s="22"/>
      <c r="D116" s="22" t="s">
        <v>1838</v>
      </c>
      <c r="E116" s="22"/>
      <c r="F116" s="22"/>
      <c r="G116" s="22" t="s">
        <v>66</v>
      </c>
      <c r="H116" s="22" t="s">
        <v>1794</v>
      </c>
      <c r="I116" s="22" t="s">
        <v>2176</v>
      </c>
      <c r="J116" s="22" t="s">
        <v>2258</v>
      </c>
      <c r="K116" s="22"/>
      <c r="L116" s="22"/>
      <c r="M116" s="22" t="s">
        <v>2259</v>
      </c>
      <c r="N116" s="22">
        <v>67</v>
      </c>
      <c r="O116" s="22" t="b">
        <v>0</v>
      </c>
      <c r="P116" s="22" t="s">
        <v>1842</v>
      </c>
      <c r="Q116" s="22" t="s">
        <v>1843</v>
      </c>
      <c r="R116" s="22" t="s">
        <v>545</v>
      </c>
    </row>
    <row r="117" spans="1:18" x14ac:dyDescent="0.25">
      <c r="A117" s="22" t="s">
        <v>2260</v>
      </c>
      <c r="B117" s="22" t="s">
        <v>2261</v>
      </c>
      <c r="C117" s="22"/>
      <c r="D117" s="22" t="s">
        <v>1838</v>
      </c>
      <c r="E117" s="22"/>
      <c r="F117" s="22"/>
      <c r="G117" s="22" t="s">
        <v>65</v>
      </c>
      <c r="H117" s="22" t="s">
        <v>1796</v>
      </c>
      <c r="I117" s="22" t="s">
        <v>2176</v>
      </c>
      <c r="J117" s="22" t="s">
        <v>2261</v>
      </c>
      <c r="K117" s="22"/>
      <c r="L117" s="22"/>
      <c r="M117" s="22" t="s">
        <v>2262</v>
      </c>
      <c r="N117" s="22">
        <v>67</v>
      </c>
      <c r="O117" s="22" t="b">
        <v>0</v>
      </c>
      <c r="P117" s="22" t="s">
        <v>1842</v>
      </c>
      <c r="Q117" s="22" t="s">
        <v>1843</v>
      </c>
      <c r="R117" s="22" t="s">
        <v>545</v>
      </c>
    </row>
    <row r="118" spans="1:18" x14ac:dyDescent="0.25">
      <c r="A118" s="22" t="s">
        <v>2263</v>
      </c>
      <c r="B118" s="22" t="s">
        <v>2264</v>
      </c>
      <c r="C118" s="22"/>
      <c r="D118" s="22" t="s">
        <v>1838</v>
      </c>
      <c r="E118" s="22"/>
      <c r="F118" s="22"/>
      <c r="G118" s="22" t="s">
        <v>1803</v>
      </c>
      <c r="H118" s="22" t="s">
        <v>1804</v>
      </c>
      <c r="I118" s="22" t="s">
        <v>2176</v>
      </c>
      <c r="J118" s="22" t="s">
        <v>2264</v>
      </c>
      <c r="K118" s="22"/>
      <c r="L118" s="22"/>
      <c r="M118" s="22" t="s">
        <v>2265</v>
      </c>
      <c r="N118" s="22">
        <v>67</v>
      </c>
      <c r="O118" s="22" t="b">
        <v>0</v>
      </c>
      <c r="P118" s="22" t="s">
        <v>1842</v>
      </c>
      <c r="Q118" s="22" t="s">
        <v>1843</v>
      </c>
      <c r="R118" s="22" t="s">
        <v>545</v>
      </c>
    </row>
    <row r="119" spans="1:18" x14ac:dyDescent="0.25">
      <c r="A119" s="22" t="s">
        <v>2266</v>
      </c>
      <c r="B119" s="22" t="s">
        <v>2267</v>
      </c>
      <c r="C119" s="22"/>
      <c r="D119" s="22" t="s">
        <v>1838</v>
      </c>
      <c r="E119" s="22"/>
      <c r="F119" s="22"/>
      <c r="G119" s="22" t="s">
        <v>65</v>
      </c>
      <c r="H119" s="22" t="s">
        <v>1796</v>
      </c>
      <c r="I119" s="22" t="s">
        <v>2176</v>
      </c>
      <c r="J119" s="22" t="s">
        <v>2267</v>
      </c>
      <c r="K119" s="22"/>
      <c r="L119" s="22"/>
      <c r="M119" s="22" t="s">
        <v>2268</v>
      </c>
      <c r="N119" s="22">
        <v>67</v>
      </c>
      <c r="O119" s="22" t="b">
        <v>0</v>
      </c>
      <c r="P119" s="22" t="s">
        <v>1842</v>
      </c>
      <c r="Q119" s="22" t="s">
        <v>1843</v>
      </c>
      <c r="R119" s="22" t="s">
        <v>545</v>
      </c>
    </row>
    <row r="120" spans="1:18" x14ac:dyDescent="0.25">
      <c r="A120" s="22" t="s">
        <v>2269</v>
      </c>
      <c r="B120" s="22" t="s">
        <v>2270</v>
      </c>
      <c r="C120" s="22"/>
      <c r="D120" s="22" t="s">
        <v>1838</v>
      </c>
      <c r="E120" s="22"/>
      <c r="F120" s="22"/>
      <c r="G120" s="22" t="s">
        <v>65</v>
      </c>
      <c r="H120" s="22" t="s">
        <v>1796</v>
      </c>
      <c r="I120" s="22" t="s">
        <v>2176</v>
      </c>
      <c r="J120" s="22" t="s">
        <v>2270</v>
      </c>
      <c r="K120" s="22"/>
      <c r="L120" s="22"/>
      <c r="M120" s="22" t="s">
        <v>2271</v>
      </c>
      <c r="N120" s="22">
        <v>67</v>
      </c>
      <c r="O120" s="22" t="b">
        <v>0</v>
      </c>
      <c r="P120" s="22" t="s">
        <v>1842</v>
      </c>
      <c r="Q120" s="22" t="s">
        <v>1843</v>
      </c>
      <c r="R120" s="22" t="s">
        <v>545</v>
      </c>
    </row>
    <row r="121" spans="1:18" x14ac:dyDescent="0.25">
      <c r="A121" s="22" t="s">
        <v>2272</v>
      </c>
      <c r="B121" s="22" t="s">
        <v>2273</v>
      </c>
      <c r="C121" s="22"/>
      <c r="D121" s="22" t="s">
        <v>1838</v>
      </c>
      <c r="E121" s="22"/>
      <c r="F121" s="22"/>
      <c r="G121" s="22" t="s">
        <v>66</v>
      </c>
      <c r="H121" s="22" t="s">
        <v>1794</v>
      </c>
      <c r="I121" s="22" t="s">
        <v>2176</v>
      </c>
      <c r="J121" s="22" t="s">
        <v>2273</v>
      </c>
      <c r="K121" s="22"/>
      <c r="L121" s="22"/>
      <c r="M121" s="22" t="s">
        <v>2274</v>
      </c>
      <c r="N121" s="22">
        <v>67</v>
      </c>
      <c r="O121" s="22" t="b">
        <v>0</v>
      </c>
      <c r="P121" s="22" t="s">
        <v>1842</v>
      </c>
      <c r="Q121" s="22" t="s">
        <v>1843</v>
      </c>
      <c r="R121" s="22" t="s">
        <v>545</v>
      </c>
    </row>
    <row r="122" spans="1:18" x14ac:dyDescent="0.25">
      <c r="A122" s="22" t="s">
        <v>2275</v>
      </c>
      <c r="B122" s="22" t="s">
        <v>2276</v>
      </c>
      <c r="C122" s="22"/>
      <c r="D122" s="22" t="s">
        <v>1838</v>
      </c>
      <c r="E122" s="22"/>
      <c r="F122" s="22"/>
      <c r="G122" s="22" t="s">
        <v>65</v>
      </c>
      <c r="H122" s="22" t="s">
        <v>1796</v>
      </c>
      <c r="I122" s="22" t="s">
        <v>2176</v>
      </c>
      <c r="J122" s="22" t="s">
        <v>2276</v>
      </c>
      <c r="K122" s="22"/>
      <c r="L122" s="22"/>
      <c r="M122" s="22" t="s">
        <v>2277</v>
      </c>
      <c r="N122" s="22">
        <v>67</v>
      </c>
      <c r="O122" s="22" t="b">
        <v>0</v>
      </c>
      <c r="P122" s="22" t="s">
        <v>1842</v>
      </c>
      <c r="Q122" s="22" t="s">
        <v>1843</v>
      </c>
      <c r="R122" s="22" t="s">
        <v>545</v>
      </c>
    </row>
    <row r="123" spans="1:18" x14ac:dyDescent="0.25">
      <c r="A123" s="22" t="s">
        <v>2278</v>
      </c>
      <c r="B123" s="22" t="s">
        <v>2279</v>
      </c>
      <c r="C123" s="22"/>
      <c r="D123" s="22" t="s">
        <v>1838</v>
      </c>
      <c r="E123" s="22"/>
      <c r="F123" s="22"/>
      <c r="G123" s="22" t="s">
        <v>65</v>
      </c>
      <c r="H123" s="22" t="s">
        <v>1796</v>
      </c>
      <c r="I123" s="22" t="s">
        <v>2176</v>
      </c>
      <c r="J123" s="22" t="s">
        <v>2279</v>
      </c>
      <c r="K123" s="22"/>
      <c r="L123" s="22"/>
      <c r="M123" s="22" t="s">
        <v>2280</v>
      </c>
      <c r="N123" s="22">
        <v>67</v>
      </c>
      <c r="O123" s="22" t="b">
        <v>0</v>
      </c>
      <c r="P123" s="22" t="s">
        <v>1842</v>
      </c>
      <c r="Q123" s="22" t="s">
        <v>1843</v>
      </c>
      <c r="R123" s="22" t="s">
        <v>545</v>
      </c>
    </row>
    <row r="124" spans="1:18" x14ac:dyDescent="0.25">
      <c r="A124" s="22" t="s">
        <v>2281</v>
      </c>
      <c r="B124" s="22" t="s">
        <v>2282</v>
      </c>
      <c r="C124" s="22"/>
      <c r="D124" s="22" t="s">
        <v>1838</v>
      </c>
      <c r="E124" s="22"/>
      <c r="F124" s="22"/>
      <c r="G124" s="22" t="s">
        <v>1803</v>
      </c>
      <c r="H124" s="22" t="s">
        <v>1804</v>
      </c>
      <c r="I124" s="22" t="s">
        <v>2176</v>
      </c>
      <c r="J124" s="22" t="s">
        <v>2282</v>
      </c>
      <c r="K124" s="22"/>
      <c r="L124" s="22"/>
      <c r="M124" s="22" t="s">
        <v>2283</v>
      </c>
      <c r="N124" s="22">
        <v>67</v>
      </c>
      <c r="O124" s="22" t="b">
        <v>0</v>
      </c>
      <c r="P124" s="22" t="s">
        <v>1842</v>
      </c>
      <c r="Q124" s="22" t="s">
        <v>1843</v>
      </c>
      <c r="R124" s="22" t="s">
        <v>545</v>
      </c>
    </row>
    <row r="125" spans="1:18" x14ac:dyDescent="0.25">
      <c r="A125" s="22" t="s">
        <v>2284</v>
      </c>
      <c r="B125" s="22" t="s">
        <v>2285</v>
      </c>
      <c r="C125" s="22"/>
      <c r="D125" s="22" t="s">
        <v>1838</v>
      </c>
      <c r="E125" s="22"/>
      <c r="F125" s="22"/>
      <c r="G125" s="22" t="s">
        <v>1803</v>
      </c>
      <c r="H125" s="22" t="s">
        <v>1804</v>
      </c>
      <c r="I125" s="22" t="s">
        <v>2176</v>
      </c>
      <c r="J125" s="22" t="s">
        <v>2285</v>
      </c>
      <c r="K125" s="22"/>
      <c r="L125" s="22"/>
      <c r="M125" s="22" t="s">
        <v>2286</v>
      </c>
      <c r="N125" s="22">
        <v>67</v>
      </c>
      <c r="O125" s="22" t="b">
        <v>0</v>
      </c>
      <c r="P125" s="22" t="s">
        <v>1842</v>
      </c>
      <c r="Q125" s="22" t="s">
        <v>1843</v>
      </c>
      <c r="R125" s="22" t="s">
        <v>545</v>
      </c>
    </row>
    <row r="126" spans="1:18" x14ac:dyDescent="0.25">
      <c r="A126" s="22" t="s">
        <v>2287</v>
      </c>
      <c r="B126" s="22" t="s">
        <v>2288</v>
      </c>
      <c r="C126" s="22"/>
      <c r="D126" s="22" t="s">
        <v>1838</v>
      </c>
      <c r="E126" s="22"/>
      <c r="F126" s="22"/>
      <c r="G126" s="22" t="s">
        <v>1803</v>
      </c>
      <c r="H126" s="22" t="s">
        <v>1804</v>
      </c>
      <c r="I126" s="22" t="s">
        <v>2176</v>
      </c>
      <c r="J126" s="22" t="s">
        <v>2288</v>
      </c>
      <c r="K126" s="22"/>
      <c r="L126" s="22"/>
      <c r="M126" s="22" t="s">
        <v>2289</v>
      </c>
      <c r="N126" s="22">
        <v>67</v>
      </c>
      <c r="O126" s="22" t="b">
        <v>0</v>
      </c>
      <c r="P126" s="22" t="s">
        <v>1842</v>
      </c>
      <c r="Q126" s="22" t="s">
        <v>1843</v>
      </c>
      <c r="R126" s="22" t="s">
        <v>545</v>
      </c>
    </row>
    <row r="127" spans="1:18" x14ac:dyDescent="0.25">
      <c r="A127" s="22" t="s">
        <v>2290</v>
      </c>
      <c r="B127" s="22" t="s">
        <v>2291</v>
      </c>
      <c r="C127" s="22"/>
      <c r="D127" s="22" t="s">
        <v>1838</v>
      </c>
      <c r="E127" s="22"/>
      <c r="F127" s="22"/>
      <c r="G127" s="22" t="s">
        <v>1803</v>
      </c>
      <c r="H127" s="22" t="s">
        <v>1804</v>
      </c>
      <c r="I127" s="22" t="s">
        <v>2176</v>
      </c>
      <c r="J127" s="22" t="s">
        <v>2291</v>
      </c>
      <c r="K127" s="22"/>
      <c r="L127" s="22"/>
      <c r="M127" s="22" t="s">
        <v>2292</v>
      </c>
      <c r="N127" s="22">
        <v>67</v>
      </c>
      <c r="O127" s="22" t="b">
        <v>0</v>
      </c>
      <c r="P127" s="22" t="s">
        <v>1842</v>
      </c>
      <c r="Q127" s="22" t="s">
        <v>1843</v>
      </c>
      <c r="R127" s="22" t="s">
        <v>545</v>
      </c>
    </row>
    <row r="128" spans="1:18" x14ac:dyDescent="0.25">
      <c r="A128" s="22" t="s">
        <v>2293</v>
      </c>
      <c r="B128" s="22" t="s">
        <v>2294</v>
      </c>
      <c r="C128" s="22"/>
      <c r="D128" s="22" t="s">
        <v>1838</v>
      </c>
      <c r="E128" s="22"/>
      <c r="F128" s="22"/>
      <c r="G128" s="22" t="s">
        <v>1803</v>
      </c>
      <c r="H128" s="22" t="s">
        <v>1804</v>
      </c>
      <c r="I128" s="22" t="s">
        <v>2176</v>
      </c>
      <c r="J128" s="22" t="s">
        <v>2294</v>
      </c>
      <c r="K128" s="22"/>
      <c r="L128" s="22"/>
      <c r="M128" s="22" t="s">
        <v>2295</v>
      </c>
      <c r="N128" s="22">
        <v>67</v>
      </c>
      <c r="O128" s="22" t="b">
        <v>0</v>
      </c>
      <c r="P128" s="22" t="s">
        <v>1842</v>
      </c>
      <c r="Q128" s="22" t="s">
        <v>1843</v>
      </c>
      <c r="R128" s="22" t="s">
        <v>545</v>
      </c>
    </row>
    <row r="129" spans="1:18" x14ac:dyDescent="0.25">
      <c r="A129" s="22" t="s">
        <v>2296</v>
      </c>
      <c r="B129" s="22" t="s">
        <v>2297</v>
      </c>
      <c r="C129" s="22"/>
      <c r="D129" s="22" t="s">
        <v>1838</v>
      </c>
      <c r="E129" s="22"/>
      <c r="F129" s="22"/>
      <c r="G129" s="22" t="s">
        <v>1803</v>
      </c>
      <c r="H129" s="22" t="s">
        <v>1804</v>
      </c>
      <c r="I129" s="22" t="s">
        <v>2176</v>
      </c>
      <c r="J129" s="22" t="s">
        <v>2297</v>
      </c>
      <c r="K129" s="22"/>
      <c r="L129" s="22"/>
      <c r="M129" s="22" t="s">
        <v>2298</v>
      </c>
      <c r="N129" s="22">
        <v>67</v>
      </c>
      <c r="O129" s="22" t="b">
        <v>0</v>
      </c>
      <c r="P129" s="22" t="s">
        <v>1842</v>
      </c>
      <c r="Q129" s="22" t="s">
        <v>1843</v>
      </c>
      <c r="R129" s="22" t="s">
        <v>545</v>
      </c>
    </row>
    <row r="130" spans="1:18" x14ac:dyDescent="0.25">
      <c r="A130" s="22" t="s">
        <v>2299</v>
      </c>
      <c r="B130" s="22" t="s">
        <v>2300</v>
      </c>
      <c r="C130" s="22"/>
      <c r="D130" s="22" t="s">
        <v>1838</v>
      </c>
      <c r="E130" s="22"/>
      <c r="F130" s="22"/>
      <c r="G130" s="22" t="s">
        <v>1803</v>
      </c>
      <c r="H130" s="22" t="s">
        <v>1804</v>
      </c>
      <c r="I130" s="22" t="s">
        <v>2176</v>
      </c>
      <c r="J130" s="22" t="s">
        <v>2300</v>
      </c>
      <c r="K130" s="22"/>
      <c r="L130" s="22"/>
      <c r="M130" s="22" t="s">
        <v>2301</v>
      </c>
      <c r="N130" s="22">
        <v>67</v>
      </c>
      <c r="O130" s="22" t="b">
        <v>0</v>
      </c>
      <c r="P130" s="22" t="s">
        <v>1842</v>
      </c>
      <c r="Q130" s="22" t="s">
        <v>1843</v>
      </c>
      <c r="R130" s="22" t="s">
        <v>545</v>
      </c>
    </row>
    <row r="131" spans="1:18" x14ac:dyDescent="0.25">
      <c r="A131" s="22" t="s">
        <v>2302</v>
      </c>
      <c r="B131" s="22" t="s">
        <v>2303</v>
      </c>
      <c r="C131" s="22"/>
      <c r="D131" s="22" t="s">
        <v>1838</v>
      </c>
      <c r="E131" s="22"/>
      <c r="F131" s="22"/>
      <c r="G131" s="22" t="s">
        <v>65</v>
      </c>
      <c r="H131" s="22" t="s">
        <v>1796</v>
      </c>
      <c r="I131" s="22" t="s">
        <v>2176</v>
      </c>
      <c r="J131" s="22" t="s">
        <v>2303</v>
      </c>
      <c r="K131" s="22"/>
      <c r="L131" s="22"/>
      <c r="M131" s="22" t="s">
        <v>2304</v>
      </c>
      <c r="N131" s="22">
        <v>67</v>
      </c>
      <c r="O131" s="22" t="b">
        <v>0</v>
      </c>
      <c r="P131" s="22" t="s">
        <v>1842</v>
      </c>
      <c r="Q131" s="22" t="s">
        <v>1843</v>
      </c>
      <c r="R131" s="22" t="s">
        <v>545</v>
      </c>
    </row>
    <row r="132" spans="1:18" x14ac:dyDescent="0.25">
      <c r="A132" s="22" t="s">
        <v>2305</v>
      </c>
      <c r="B132" s="22" t="s">
        <v>2306</v>
      </c>
      <c r="C132" s="22"/>
      <c r="D132" s="22" t="s">
        <v>1838</v>
      </c>
      <c r="E132" s="22"/>
      <c r="F132" s="22"/>
      <c r="G132" s="22" t="s">
        <v>65</v>
      </c>
      <c r="H132" s="22" t="s">
        <v>1796</v>
      </c>
      <c r="I132" s="22" t="s">
        <v>2176</v>
      </c>
      <c r="J132" s="22" t="s">
        <v>2306</v>
      </c>
      <c r="K132" s="22"/>
      <c r="L132" s="22"/>
      <c r="M132" s="22" t="s">
        <v>2307</v>
      </c>
      <c r="N132" s="22">
        <v>67</v>
      </c>
      <c r="O132" s="22" t="b">
        <v>0</v>
      </c>
      <c r="P132" s="22" t="s">
        <v>1842</v>
      </c>
      <c r="Q132" s="22" t="s">
        <v>1843</v>
      </c>
      <c r="R132" s="22" t="s">
        <v>545</v>
      </c>
    </row>
    <row r="133" spans="1:18" x14ac:dyDescent="0.25">
      <c r="A133" s="22" t="s">
        <v>2308</v>
      </c>
      <c r="B133" s="22" t="s">
        <v>2309</v>
      </c>
      <c r="C133" s="22"/>
      <c r="D133" s="22" t="s">
        <v>1838</v>
      </c>
      <c r="E133" s="22"/>
      <c r="F133" s="22"/>
      <c r="G133" s="22" t="s">
        <v>65</v>
      </c>
      <c r="H133" s="22" t="s">
        <v>1796</v>
      </c>
      <c r="I133" s="22" t="s">
        <v>2176</v>
      </c>
      <c r="J133" s="22" t="s">
        <v>2309</v>
      </c>
      <c r="K133" s="22"/>
      <c r="L133" s="22"/>
      <c r="M133" s="22" t="s">
        <v>2310</v>
      </c>
      <c r="N133" s="22">
        <v>67</v>
      </c>
      <c r="O133" s="22" t="b">
        <v>0</v>
      </c>
      <c r="P133" s="22" t="s">
        <v>1842</v>
      </c>
      <c r="Q133" s="22" t="s">
        <v>1843</v>
      </c>
      <c r="R133" s="22" t="s">
        <v>545</v>
      </c>
    </row>
    <row r="134" spans="1:18" x14ac:dyDescent="0.25">
      <c r="A134" s="22" t="s">
        <v>2311</v>
      </c>
      <c r="B134" s="22" t="s">
        <v>2312</v>
      </c>
      <c r="C134" s="22"/>
      <c r="D134" s="22" t="s">
        <v>1838</v>
      </c>
      <c r="E134" s="22"/>
      <c r="F134" s="22"/>
      <c r="G134" s="22" t="s">
        <v>65</v>
      </c>
      <c r="H134" s="22" t="s">
        <v>1796</v>
      </c>
      <c r="I134" s="22" t="s">
        <v>2176</v>
      </c>
      <c r="J134" s="22" t="s">
        <v>2312</v>
      </c>
      <c r="K134" s="22"/>
      <c r="L134" s="22"/>
      <c r="M134" s="22" t="s">
        <v>2313</v>
      </c>
      <c r="N134" s="22">
        <v>67</v>
      </c>
      <c r="O134" s="22" t="b">
        <v>0</v>
      </c>
      <c r="P134" s="22" t="s">
        <v>1842</v>
      </c>
      <c r="Q134" s="22" t="s">
        <v>1843</v>
      </c>
      <c r="R134" s="22" t="s">
        <v>545</v>
      </c>
    </row>
    <row r="135" spans="1:18" x14ac:dyDescent="0.25">
      <c r="A135" s="22" t="s">
        <v>2314</v>
      </c>
      <c r="B135" s="22" t="s">
        <v>2315</v>
      </c>
      <c r="C135" s="22"/>
      <c r="D135" s="22" t="s">
        <v>1838</v>
      </c>
      <c r="E135" s="22"/>
      <c r="F135" s="22"/>
      <c r="G135" s="22" t="s">
        <v>65</v>
      </c>
      <c r="H135" s="22" t="s">
        <v>1796</v>
      </c>
      <c r="I135" s="22" t="s">
        <v>2176</v>
      </c>
      <c r="J135" s="22" t="s">
        <v>2315</v>
      </c>
      <c r="K135" s="22"/>
      <c r="L135" s="22"/>
      <c r="M135" s="22" t="s">
        <v>2316</v>
      </c>
      <c r="N135" s="22">
        <v>67</v>
      </c>
      <c r="O135" s="22" t="b">
        <v>0</v>
      </c>
      <c r="P135" s="22" t="s">
        <v>1842</v>
      </c>
      <c r="Q135" s="22" t="s">
        <v>1843</v>
      </c>
      <c r="R135" s="22" t="s">
        <v>545</v>
      </c>
    </row>
    <row r="136" spans="1:18" x14ac:dyDescent="0.25">
      <c r="A136" s="22" t="s">
        <v>2317</v>
      </c>
      <c r="B136" s="22" t="s">
        <v>2318</v>
      </c>
      <c r="C136" s="22"/>
      <c r="D136" s="22" t="s">
        <v>1838</v>
      </c>
      <c r="E136" s="22"/>
      <c r="F136" s="22"/>
      <c r="G136" s="22" t="s">
        <v>1803</v>
      </c>
      <c r="H136" s="22" t="s">
        <v>1804</v>
      </c>
      <c r="I136" s="22" t="s">
        <v>2176</v>
      </c>
      <c r="J136" s="22" t="s">
        <v>2318</v>
      </c>
      <c r="K136" s="22"/>
      <c r="L136" s="22"/>
      <c r="M136" s="22" t="s">
        <v>2319</v>
      </c>
      <c r="N136" s="22">
        <v>67</v>
      </c>
      <c r="O136" s="22" t="b">
        <v>0</v>
      </c>
      <c r="P136" s="22" t="s">
        <v>1842</v>
      </c>
      <c r="Q136" s="22" t="s">
        <v>1843</v>
      </c>
      <c r="R136" s="22" t="s">
        <v>545</v>
      </c>
    </row>
    <row r="137" spans="1:18" x14ac:dyDescent="0.25">
      <c r="A137" s="22" t="s">
        <v>2320</v>
      </c>
      <c r="B137" s="22" t="s">
        <v>2321</v>
      </c>
      <c r="C137" s="22"/>
      <c r="D137" s="22" t="s">
        <v>1838</v>
      </c>
      <c r="E137" s="22"/>
      <c r="F137" s="22"/>
      <c r="G137" s="22" t="s">
        <v>66</v>
      </c>
      <c r="H137" s="22" t="s">
        <v>1794</v>
      </c>
      <c r="I137" s="22" t="s">
        <v>2176</v>
      </c>
      <c r="J137" s="22" t="s">
        <v>2321</v>
      </c>
      <c r="K137" s="22"/>
      <c r="L137" s="22"/>
      <c r="M137" s="22" t="s">
        <v>2322</v>
      </c>
      <c r="N137" s="22">
        <v>67</v>
      </c>
      <c r="O137" s="22" t="b">
        <v>0</v>
      </c>
      <c r="P137" s="22" t="s">
        <v>1842</v>
      </c>
      <c r="Q137" s="22" t="s">
        <v>1843</v>
      </c>
      <c r="R137" s="22" t="s">
        <v>545</v>
      </c>
    </row>
    <row r="138" spans="1:18" x14ac:dyDescent="0.25">
      <c r="A138" s="22" t="s">
        <v>2323</v>
      </c>
      <c r="B138" s="22" t="s">
        <v>2324</v>
      </c>
      <c r="C138" s="22"/>
      <c r="D138" s="22" t="s">
        <v>1838</v>
      </c>
      <c r="E138" s="22"/>
      <c r="F138" s="22"/>
      <c r="G138" s="22" t="s">
        <v>65</v>
      </c>
      <c r="H138" s="22" t="s">
        <v>1796</v>
      </c>
      <c r="I138" s="22" t="s">
        <v>2176</v>
      </c>
      <c r="J138" s="22" t="s">
        <v>2324</v>
      </c>
      <c r="K138" s="22"/>
      <c r="L138" s="22"/>
      <c r="M138" s="22" t="s">
        <v>2325</v>
      </c>
      <c r="N138" s="22">
        <v>67</v>
      </c>
      <c r="O138" s="22" t="b">
        <v>0</v>
      </c>
      <c r="P138" s="22" t="s">
        <v>1842</v>
      </c>
      <c r="Q138" s="22" t="s">
        <v>1843</v>
      </c>
      <c r="R138" s="22" t="s">
        <v>545</v>
      </c>
    </row>
    <row r="139" spans="1:18" x14ac:dyDescent="0.25">
      <c r="A139" s="22" t="s">
        <v>2326</v>
      </c>
      <c r="B139" s="22" t="s">
        <v>2327</v>
      </c>
      <c r="C139" s="22"/>
      <c r="D139" s="22" t="s">
        <v>1838</v>
      </c>
      <c r="E139" s="22"/>
      <c r="F139" s="22"/>
      <c r="G139" s="22" t="s">
        <v>65</v>
      </c>
      <c r="H139" s="22" t="s">
        <v>1796</v>
      </c>
      <c r="I139" s="22" t="s">
        <v>2176</v>
      </c>
      <c r="J139" s="22" t="s">
        <v>2327</v>
      </c>
      <c r="K139" s="22"/>
      <c r="L139" s="22"/>
      <c r="M139" s="22" t="s">
        <v>2328</v>
      </c>
      <c r="N139" s="22">
        <v>67</v>
      </c>
      <c r="O139" s="22" t="b">
        <v>0</v>
      </c>
      <c r="P139" s="22" t="s">
        <v>1842</v>
      </c>
      <c r="Q139" s="22" t="s">
        <v>1843</v>
      </c>
      <c r="R139" s="22" t="s">
        <v>545</v>
      </c>
    </row>
    <row r="140" spans="1:18" x14ac:dyDescent="0.25">
      <c r="A140" s="22" t="s">
        <v>2329</v>
      </c>
      <c r="B140" s="22" t="s">
        <v>2330</v>
      </c>
      <c r="C140" s="22"/>
      <c r="D140" s="22" t="s">
        <v>1838</v>
      </c>
      <c r="E140" s="22"/>
      <c r="F140" s="22"/>
      <c r="G140" s="22" t="s">
        <v>65</v>
      </c>
      <c r="H140" s="22" t="s">
        <v>1796</v>
      </c>
      <c r="I140" s="22" t="s">
        <v>2176</v>
      </c>
      <c r="J140" s="22" t="s">
        <v>2330</v>
      </c>
      <c r="K140" s="22"/>
      <c r="L140" s="22"/>
      <c r="M140" s="22" t="s">
        <v>2331</v>
      </c>
      <c r="N140" s="22">
        <v>67</v>
      </c>
      <c r="O140" s="22" t="b">
        <v>0</v>
      </c>
      <c r="P140" s="22" t="s">
        <v>1842</v>
      </c>
      <c r="Q140" s="22" t="s">
        <v>1843</v>
      </c>
      <c r="R140" s="22" t="s">
        <v>545</v>
      </c>
    </row>
    <row r="141" spans="1:18" x14ac:dyDescent="0.25">
      <c r="A141" s="22" t="s">
        <v>2332</v>
      </c>
      <c r="B141" s="22" t="s">
        <v>2333</v>
      </c>
      <c r="C141" s="22"/>
      <c r="D141" s="22" t="s">
        <v>1838</v>
      </c>
      <c r="E141" s="22"/>
      <c r="F141" s="22"/>
      <c r="G141" s="22" t="s">
        <v>65</v>
      </c>
      <c r="H141" s="22" t="s">
        <v>1796</v>
      </c>
      <c r="I141" s="22" t="s">
        <v>2176</v>
      </c>
      <c r="J141" s="22" t="s">
        <v>2333</v>
      </c>
      <c r="K141" s="22"/>
      <c r="L141" s="22"/>
      <c r="M141" s="22" t="s">
        <v>2334</v>
      </c>
      <c r="N141" s="22">
        <v>67</v>
      </c>
      <c r="O141" s="22" t="b">
        <v>0</v>
      </c>
      <c r="P141" s="22" t="s">
        <v>1842</v>
      </c>
      <c r="Q141" s="22" t="s">
        <v>1843</v>
      </c>
      <c r="R141" s="22" t="s">
        <v>545</v>
      </c>
    </row>
    <row r="142" spans="1:18" x14ac:dyDescent="0.25">
      <c r="A142" s="22" t="s">
        <v>2335</v>
      </c>
      <c r="B142" s="22" t="s">
        <v>2336</v>
      </c>
      <c r="C142" s="22"/>
      <c r="D142" s="22" t="s">
        <v>1838</v>
      </c>
      <c r="E142" s="22"/>
      <c r="F142" s="22"/>
      <c r="G142" s="22" t="s">
        <v>65</v>
      </c>
      <c r="H142" s="22" t="s">
        <v>1796</v>
      </c>
      <c r="I142" s="22" t="s">
        <v>2176</v>
      </c>
      <c r="J142" s="22" t="s">
        <v>2336</v>
      </c>
      <c r="K142" s="22"/>
      <c r="L142" s="22"/>
      <c r="M142" s="22" t="s">
        <v>2337</v>
      </c>
      <c r="N142" s="22">
        <v>67</v>
      </c>
      <c r="O142" s="22" t="b">
        <v>0</v>
      </c>
      <c r="P142" s="22" t="s">
        <v>1842</v>
      </c>
      <c r="Q142" s="22" t="s">
        <v>1843</v>
      </c>
      <c r="R142" s="22" t="s">
        <v>545</v>
      </c>
    </row>
    <row r="143" spans="1:18" x14ac:dyDescent="0.25">
      <c r="A143" s="22" t="s">
        <v>2338</v>
      </c>
      <c r="B143" s="22" t="s">
        <v>2339</v>
      </c>
      <c r="C143" s="22"/>
      <c r="D143" s="22" t="s">
        <v>1838</v>
      </c>
      <c r="E143" s="22"/>
      <c r="F143" s="22"/>
      <c r="G143" s="22" t="s">
        <v>65</v>
      </c>
      <c r="H143" s="22" t="s">
        <v>1796</v>
      </c>
      <c r="I143" s="22" t="s">
        <v>2176</v>
      </c>
      <c r="J143" s="22" t="s">
        <v>2339</v>
      </c>
      <c r="K143" s="22"/>
      <c r="L143" s="22"/>
      <c r="M143" s="22" t="s">
        <v>2340</v>
      </c>
      <c r="N143" s="22">
        <v>67</v>
      </c>
      <c r="O143" s="22" t="b">
        <v>0</v>
      </c>
      <c r="P143" s="22" t="s">
        <v>1842</v>
      </c>
      <c r="Q143" s="22" t="s">
        <v>1843</v>
      </c>
      <c r="R143" s="22" t="s">
        <v>545</v>
      </c>
    </row>
    <row r="144" spans="1:18" x14ac:dyDescent="0.25">
      <c r="A144" s="22" t="s">
        <v>2341</v>
      </c>
      <c r="B144" s="22" t="s">
        <v>2342</v>
      </c>
      <c r="C144" s="22"/>
      <c r="D144" s="22" t="s">
        <v>1838</v>
      </c>
      <c r="E144" s="22"/>
      <c r="F144" s="22"/>
      <c r="G144" s="22" t="s">
        <v>66</v>
      </c>
      <c r="H144" s="22" t="s">
        <v>1794</v>
      </c>
      <c r="I144" s="22" t="s">
        <v>2176</v>
      </c>
      <c r="J144" s="22" t="s">
        <v>2342</v>
      </c>
      <c r="K144" s="22"/>
      <c r="L144" s="22"/>
      <c r="M144" s="22" t="s">
        <v>2343</v>
      </c>
      <c r="N144" s="22">
        <v>67</v>
      </c>
      <c r="O144" s="22" t="b">
        <v>0</v>
      </c>
      <c r="P144" s="22" t="s">
        <v>1842</v>
      </c>
      <c r="Q144" s="22" t="s">
        <v>1843</v>
      </c>
      <c r="R144" s="22" t="s">
        <v>545</v>
      </c>
    </row>
    <row r="145" spans="1:18" x14ac:dyDescent="0.25">
      <c r="A145" s="22" t="s">
        <v>2344</v>
      </c>
      <c r="B145" s="22" t="s">
        <v>2345</v>
      </c>
      <c r="C145" s="22"/>
      <c r="D145" s="22" t="s">
        <v>1838</v>
      </c>
      <c r="E145" s="22"/>
      <c r="F145" s="22"/>
      <c r="G145" s="22" t="s">
        <v>66</v>
      </c>
      <c r="H145" s="22" t="s">
        <v>1794</v>
      </c>
      <c r="I145" s="22" t="s">
        <v>2176</v>
      </c>
      <c r="J145" s="22" t="s">
        <v>2345</v>
      </c>
      <c r="K145" s="22"/>
      <c r="L145" s="22"/>
      <c r="M145" s="22" t="s">
        <v>2346</v>
      </c>
      <c r="N145" s="22">
        <v>67</v>
      </c>
      <c r="O145" s="22" t="b">
        <v>0</v>
      </c>
      <c r="P145" s="22" t="s">
        <v>1842</v>
      </c>
      <c r="Q145" s="22" t="s">
        <v>1843</v>
      </c>
      <c r="R145" s="22" t="s">
        <v>545</v>
      </c>
    </row>
    <row r="146" spans="1:18" x14ac:dyDescent="0.25">
      <c r="A146" s="22" t="s">
        <v>2347</v>
      </c>
      <c r="B146" s="22" t="s">
        <v>2348</v>
      </c>
      <c r="C146" s="22"/>
      <c r="D146" s="22" t="s">
        <v>1838</v>
      </c>
      <c r="E146" s="22"/>
      <c r="F146" s="22"/>
      <c r="G146" s="22" t="s">
        <v>65</v>
      </c>
      <c r="H146" s="22" t="s">
        <v>1796</v>
      </c>
      <c r="I146" s="22" t="s">
        <v>2176</v>
      </c>
      <c r="J146" s="22" t="s">
        <v>2348</v>
      </c>
      <c r="K146" s="22"/>
      <c r="L146" s="22"/>
      <c r="M146" s="22" t="s">
        <v>2349</v>
      </c>
      <c r="N146" s="22">
        <v>67</v>
      </c>
      <c r="O146" s="22" t="b">
        <v>0</v>
      </c>
      <c r="P146" s="22" t="s">
        <v>1842</v>
      </c>
      <c r="Q146" s="22" t="s">
        <v>1843</v>
      </c>
      <c r="R146" s="22" t="s">
        <v>545</v>
      </c>
    </row>
    <row r="147" spans="1:18" x14ac:dyDescent="0.25">
      <c r="A147" s="22" t="s">
        <v>2350</v>
      </c>
      <c r="B147" s="22" t="s">
        <v>2351</v>
      </c>
      <c r="C147" s="22"/>
      <c r="D147" s="22" t="s">
        <v>1838</v>
      </c>
      <c r="E147" s="22"/>
      <c r="F147" s="22"/>
      <c r="G147" s="22" t="s">
        <v>1803</v>
      </c>
      <c r="H147" s="22" t="s">
        <v>1804</v>
      </c>
      <c r="I147" s="22" t="s">
        <v>2176</v>
      </c>
      <c r="J147" s="22" t="s">
        <v>2351</v>
      </c>
      <c r="K147" s="22"/>
      <c r="L147" s="22"/>
      <c r="M147" s="22" t="s">
        <v>2352</v>
      </c>
      <c r="N147" s="22">
        <v>67</v>
      </c>
      <c r="O147" s="22" t="b">
        <v>0</v>
      </c>
      <c r="P147" s="22" t="s">
        <v>1842</v>
      </c>
      <c r="Q147" s="22" t="s">
        <v>1843</v>
      </c>
      <c r="R147" s="22" t="s">
        <v>545</v>
      </c>
    </row>
    <row r="148" spans="1:18" x14ac:dyDescent="0.25">
      <c r="A148" s="22" t="s">
        <v>2353</v>
      </c>
      <c r="B148" s="22" t="s">
        <v>2354</v>
      </c>
      <c r="C148" s="22"/>
      <c r="D148" s="22" t="s">
        <v>1838</v>
      </c>
      <c r="E148" s="22"/>
      <c r="F148" s="22"/>
      <c r="G148" s="22" t="s">
        <v>1803</v>
      </c>
      <c r="H148" s="22" t="s">
        <v>1804</v>
      </c>
      <c r="I148" s="22" t="s">
        <v>2176</v>
      </c>
      <c r="J148" s="22" t="s">
        <v>2354</v>
      </c>
      <c r="K148" s="22"/>
      <c r="L148" s="22"/>
      <c r="M148" s="22" t="s">
        <v>2355</v>
      </c>
      <c r="N148" s="22">
        <v>67</v>
      </c>
      <c r="O148" s="22" t="b">
        <v>0</v>
      </c>
      <c r="P148" s="22" t="s">
        <v>1842</v>
      </c>
      <c r="Q148" s="22" t="s">
        <v>1843</v>
      </c>
      <c r="R148" s="22" t="s">
        <v>545</v>
      </c>
    </row>
    <row r="149" spans="1:18" x14ac:dyDescent="0.25">
      <c r="A149" s="22" t="s">
        <v>2356</v>
      </c>
      <c r="B149" s="22" t="s">
        <v>2357</v>
      </c>
      <c r="C149" s="22"/>
      <c r="D149" s="22" t="s">
        <v>1838</v>
      </c>
      <c r="E149" s="22"/>
      <c r="F149" s="22"/>
      <c r="G149" s="22" t="s">
        <v>1803</v>
      </c>
      <c r="H149" s="22" t="s">
        <v>1804</v>
      </c>
      <c r="I149" s="22" t="s">
        <v>2176</v>
      </c>
      <c r="J149" s="22" t="s">
        <v>2357</v>
      </c>
      <c r="K149" s="22"/>
      <c r="L149" s="22"/>
      <c r="M149" s="22" t="s">
        <v>2358</v>
      </c>
      <c r="N149" s="22">
        <v>67</v>
      </c>
      <c r="O149" s="22" t="b">
        <v>0</v>
      </c>
      <c r="P149" s="22" t="s">
        <v>1842</v>
      </c>
      <c r="Q149" s="22" t="s">
        <v>1843</v>
      </c>
      <c r="R149" s="22" t="s">
        <v>545</v>
      </c>
    </row>
    <row r="150" spans="1:18" x14ac:dyDescent="0.25">
      <c r="A150" s="22" t="s">
        <v>2359</v>
      </c>
      <c r="B150" s="22" t="s">
        <v>2360</v>
      </c>
      <c r="C150" s="22"/>
      <c r="D150" s="22" t="s">
        <v>1838</v>
      </c>
      <c r="E150" s="22"/>
      <c r="F150" s="22"/>
      <c r="G150" s="22" t="s">
        <v>1803</v>
      </c>
      <c r="H150" s="22" t="s">
        <v>1804</v>
      </c>
      <c r="I150" s="22" t="s">
        <v>2176</v>
      </c>
      <c r="J150" s="22" t="s">
        <v>2360</v>
      </c>
      <c r="K150" s="22"/>
      <c r="L150" s="22"/>
      <c r="M150" s="22" t="s">
        <v>2361</v>
      </c>
      <c r="N150" s="22">
        <v>67</v>
      </c>
      <c r="O150" s="22" t="b">
        <v>0</v>
      </c>
      <c r="P150" s="22" t="s">
        <v>1842</v>
      </c>
      <c r="Q150" s="22" t="s">
        <v>1843</v>
      </c>
      <c r="R150" s="22" t="s">
        <v>545</v>
      </c>
    </row>
    <row r="151" spans="1:18" x14ac:dyDescent="0.25">
      <c r="A151" s="22" t="s">
        <v>2362</v>
      </c>
      <c r="B151" s="22" t="s">
        <v>2363</v>
      </c>
      <c r="C151" s="22"/>
      <c r="D151" s="22" t="s">
        <v>1838</v>
      </c>
      <c r="E151" s="22"/>
      <c r="F151" s="22"/>
      <c r="G151" s="22" t="s">
        <v>66</v>
      </c>
      <c r="H151" s="22" t="s">
        <v>1794</v>
      </c>
      <c r="I151" s="22" t="s">
        <v>2176</v>
      </c>
      <c r="J151" s="22" t="s">
        <v>2363</v>
      </c>
      <c r="K151" s="22"/>
      <c r="L151" s="22"/>
      <c r="M151" s="22" t="s">
        <v>2364</v>
      </c>
      <c r="N151" s="22">
        <v>67</v>
      </c>
      <c r="O151" s="22" t="b">
        <v>0</v>
      </c>
      <c r="P151" s="22" t="s">
        <v>1842</v>
      </c>
      <c r="Q151" s="22" t="s">
        <v>1843</v>
      </c>
      <c r="R151" s="22" t="s">
        <v>545</v>
      </c>
    </row>
    <row r="152" spans="1:18" x14ac:dyDescent="0.25">
      <c r="A152" s="22" t="s">
        <v>2365</v>
      </c>
      <c r="B152" s="22" t="s">
        <v>2366</v>
      </c>
      <c r="C152" s="22"/>
      <c r="D152" s="22" t="s">
        <v>1838</v>
      </c>
      <c r="E152" s="22"/>
      <c r="F152" s="22"/>
      <c r="G152" s="22" t="s">
        <v>66</v>
      </c>
      <c r="H152" s="22" t="s">
        <v>1794</v>
      </c>
      <c r="I152" s="22" t="s">
        <v>2176</v>
      </c>
      <c r="J152" s="22" t="s">
        <v>2366</v>
      </c>
      <c r="K152" s="22"/>
      <c r="L152" s="22"/>
      <c r="M152" s="22" t="s">
        <v>2367</v>
      </c>
      <c r="N152" s="22">
        <v>67</v>
      </c>
      <c r="O152" s="22" t="b">
        <v>0</v>
      </c>
      <c r="P152" s="22" t="s">
        <v>1842</v>
      </c>
      <c r="Q152" s="22" t="s">
        <v>1843</v>
      </c>
      <c r="R152" s="22" t="s">
        <v>545</v>
      </c>
    </row>
    <row r="153" spans="1:18" x14ac:dyDescent="0.25">
      <c r="A153" s="22" t="s">
        <v>2368</v>
      </c>
      <c r="B153" s="22" t="s">
        <v>2369</v>
      </c>
      <c r="C153" s="22"/>
      <c r="D153" s="22" t="s">
        <v>1838</v>
      </c>
      <c r="E153" s="22"/>
      <c r="F153" s="22"/>
      <c r="G153" s="22" t="s">
        <v>65</v>
      </c>
      <c r="H153" s="22" t="s">
        <v>1796</v>
      </c>
      <c r="I153" s="22" t="s">
        <v>2176</v>
      </c>
      <c r="J153" s="22" t="s">
        <v>2369</v>
      </c>
      <c r="K153" s="22"/>
      <c r="L153" s="22"/>
      <c r="M153" s="22" t="s">
        <v>2370</v>
      </c>
      <c r="N153" s="22">
        <v>67</v>
      </c>
      <c r="O153" s="22" t="b">
        <v>0</v>
      </c>
      <c r="P153" s="22" t="s">
        <v>1842</v>
      </c>
      <c r="Q153" s="22" t="s">
        <v>1843</v>
      </c>
      <c r="R153" s="22" t="s">
        <v>545</v>
      </c>
    </row>
    <row r="154" spans="1:18" x14ac:dyDescent="0.25">
      <c r="A154" s="22" t="s">
        <v>2371</v>
      </c>
      <c r="B154" s="22" t="s">
        <v>2372</v>
      </c>
      <c r="C154" s="22"/>
      <c r="D154" s="22" t="s">
        <v>1838</v>
      </c>
      <c r="E154" s="22"/>
      <c r="F154" s="22"/>
      <c r="G154" s="22" t="s">
        <v>1803</v>
      </c>
      <c r="H154" s="22" t="s">
        <v>1804</v>
      </c>
      <c r="I154" s="22" t="s">
        <v>2176</v>
      </c>
      <c r="J154" s="22" t="s">
        <v>2372</v>
      </c>
      <c r="K154" s="22"/>
      <c r="L154" s="22"/>
      <c r="M154" s="22" t="s">
        <v>2373</v>
      </c>
      <c r="N154" s="22">
        <v>67</v>
      </c>
      <c r="O154" s="22" t="b">
        <v>0</v>
      </c>
      <c r="P154" s="22" t="s">
        <v>1842</v>
      </c>
      <c r="Q154" s="22" t="s">
        <v>1843</v>
      </c>
      <c r="R154" s="22" t="s">
        <v>545</v>
      </c>
    </row>
    <row r="155" spans="1:18" x14ac:dyDescent="0.25">
      <c r="A155" s="22" t="s">
        <v>2374</v>
      </c>
      <c r="B155" s="22" t="s">
        <v>2375</v>
      </c>
      <c r="C155" s="22"/>
      <c r="D155" s="22" t="s">
        <v>1838</v>
      </c>
      <c r="E155" s="22"/>
      <c r="F155" s="22"/>
      <c r="G155" s="22" t="s">
        <v>65</v>
      </c>
      <c r="H155" s="22" t="s">
        <v>1796</v>
      </c>
      <c r="I155" s="22" t="s">
        <v>2176</v>
      </c>
      <c r="J155" s="22" t="s">
        <v>2375</v>
      </c>
      <c r="K155" s="22"/>
      <c r="L155" s="22"/>
      <c r="M155" s="22" t="s">
        <v>2376</v>
      </c>
      <c r="N155" s="22">
        <v>67</v>
      </c>
      <c r="O155" s="22" t="b">
        <v>0</v>
      </c>
      <c r="P155" s="22" t="s">
        <v>1842</v>
      </c>
      <c r="Q155" s="22" t="s">
        <v>1843</v>
      </c>
      <c r="R155" s="22" t="s">
        <v>545</v>
      </c>
    </row>
    <row r="156" spans="1:18" x14ac:dyDescent="0.25">
      <c r="A156" s="22" t="s">
        <v>2377</v>
      </c>
      <c r="B156" s="22" t="s">
        <v>2378</v>
      </c>
      <c r="C156" s="22"/>
      <c r="D156" s="22" t="s">
        <v>1838</v>
      </c>
      <c r="E156" s="22"/>
      <c r="F156" s="22"/>
      <c r="G156" s="22" t="s">
        <v>1803</v>
      </c>
      <c r="H156" s="22" t="s">
        <v>1804</v>
      </c>
      <c r="I156" s="22" t="s">
        <v>2176</v>
      </c>
      <c r="J156" s="22" t="s">
        <v>2378</v>
      </c>
      <c r="K156" s="22"/>
      <c r="L156" s="22"/>
      <c r="M156" s="22" t="s">
        <v>2379</v>
      </c>
      <c r="N156" s="22">
        <v>67</v>
      </c>
      <c r="O156" s="22" t="b">
        <v>0</v>
      </c>
      <c r="P156" s="22" t="s">
        <v>1842</v>
      </c>
      <c r="Q156" s="22" t="s">
        <v>1843</v>
      </c>
      <c r="R156" s="22" t="s">
        <v>545</v>
      </c>
    </row>
    <row r="157" spans="1:18" x14ac:dyDescent="0.25">
      <c r="A157" s="22" t="s">
        <v>2380</v>
      </c>
      <c r="B157" s="22" t="s">
        <v>2381</v>
      </c>
      <c r="C157" s="22"/>
      <c r="D157" s="22" t="s">
        <v>1838</v>
      </c>
      <c r="E157" s="22"/>
      <c r="F157" s="22"/>
      <c r="G157" s="22" t="s">
        <v>66</v>
      </c>
      <c r="H157" s="22" t="s">
        <v>1794</v>
      </c>
      <c r="I157" s="22" t="s">
        <v>2176</v>
      </c>
      <c r="J157" s="22" t="s">
        <v>2381</v>
      </c>
      <c r="K157" s="22"/>
      <c r="L157" s="22"/>
      <c r="M157" s="22" t="s">
        <v>2382</v>
      </c>
      <c r="N157" s="22">
        <v>67</v>
      </c>
      <c r="O157" s="22" t="b">
        <v>0</v>
      </c>
      <c r="P157" s="22" t="s">
        <v>1842</v>
      </c>
      <c r="Q157" s="22" t="s">
        <v>1843</v>
      </c>
      <c r="R157" s="22" t="s">
        <v>545</v>
      </c>
    </row>
    <row r="158" spans="1:18" x14ac:dyDescent="0.25">
      <c r="A158" s="22" t="s">
        <v>2383</v>
      </c>
      <c r="B158" s="22" t="s">
        <v>2384</v>
      </c>
      <c r="C158" s="22"/>
      <c r="D158" s="22" t="s">
        <v>1838</v>
      </c>
      <c r="E158" s="22"/>
      <c r="F158" s="22"/>
      <c r="G158" s="22" t="s">
        <v>65</v>
      </c>
      <c r="H158" s="22" t="s">
        <v>1796</v>
      </c>
      <c r="I158" s="22" t="s">
        <v>2176</v>
      </c>
      <c r="J158" s="22" t="s">
        <v>2384</v>
      </c>
      <c r="K158" s="22"/>
      <c r="L158" s="22"/>
      <c r="M158" s="22" t="s">
        <v>2385</v>
      </c>
      <c r="N158" s="22">
        <v>67</v>
      </c>
      <c r="O158" s="22" t="b">
        <v>0</v>
      </c>
      <c r="P158" s="22" t="s">
        <v>1842</v>
      </c>
      <c r="Q158" s="22" t="s">
        <v>1843</v>
      </c>
      <c r="R158" s="22" t="s">
        <v>545</v>
      </c>
    </row>
    <row r="159" spans="1:18" x14ac:dyDescent="0.25">
      <c r="A159" s="22" t="s">
        <v>2386</v>
      </c>
      <c r="B159" s="22" t="s">
        <v>2387</v>
      </c>
      <c r="C159" s="22"/>
      <c r="D159" s="22" t="s">
        <v>1838</v>
      </c>
      <c r="E159" s="22"/>
      <c r="F159" s="22"/>
      <c r="G159" s="22" t="s">
        <v>1803</v>
      </c>
      <c r="H159" s="22" t="s">
        <v>1804</v>
      </c>
      <c r="I159" s="22" t="s">
        <v>2176</v>
      </c>
      <c r="J159" s="22" t="s">
        <v>2387</v>
      </c>
      <c r="K159" s="22"/>
      <c r="L159" s="22"/>
      <c r="M159" s="22" t="s">
        <v>2388</v>
      </c>
      <c r="N159" s="22">
        <v>67</v>
      </c>
      <c r="O159" s="22" t="b">
        <v>0</v>
      </c>
      <c r="P159" s="22" t="s">
        <v>1842</v>
      </c>
      <c r="Q159" s="22" t="s">
        <v>1843</v>
      </c>
      <c r="R159" s="22" t="s">
        <v>545</v>
      </c>
    </row>
    <row r="160" spans="1:18" x14ac:dyDescent="0.25">
      <c r="A160" s="22" t="s">
        <v>2389</v>
      </c>
      <c r="B160" s="22" t="s">
        <v>2390</v>
      </c>
      <c r="C160" s="22"/>
      <c r="D160" s="22" t="s">
        <v>1838</v>
      </c>
      <c r="E160" s="22"/>
      <c r="F160" s="22"/>
      <c r="G160" s="22" t="s">
        <v>65</v>
      </c>
      <c r="H160" s="22" t="s">
        <v>1796</v>
      </c>
      <c r="I160" s="22" t="s">
        <v>2176</v>
      </c>
      <c r="J160" s="22" t="s">
        <v>2390</v>
      </c>
      <c r="K160" s="22"/>
      <c r="L160" s="22"/>
      <c r="M160" s="22" t="s">
        <v>2391</v>
      </c>
      <c r="N160" s="22">
        <v>67</v>
      </c>
      <c r="O160" s="22" t="b">
        <v>0</v>
      </c>
      <c r="P160" s="22" t="s">
        <v>1842</v>
      </c>
      <c r="Q160" s="22" t="s">
        <v>1843</v>
      </c>
      <c r="R160" s="22" t="s">
        <v>545</v>
      </c>
    </row>
    <row r="161" spans="1:18" x14ac:dyDescent="0.25">
      <c r="A161" s="22" t="s">
        <v>2392</v>
      </c>
      <c r="B161" s="22" t="s">
        <v>2393</v>
      </c>
      <c r="C161" s="22"/>
      <c r="D161" s="22" t="s">
        <v>1838</v>
      </c>
      <c r="E161" s="22"/>
      <c r="F161" s="22"/>
      <c r="G161" s="22" t="s">
        <v>65</v>
      </c>
      <c r="H161" s="22" t="s">
        <v>1796</v>
      </c>
      <c r="I161" s="22" t="s">
        <v>2176</v>
      </c>
      <c r="J161" s="22" t="s">
        <v>2393</v>
      </c>
      <c r="K161" s="22"/>
      <c r="L161" s="22"/>
      <c r="M161" s="22" t="s">
        <v>2394</v>
      </c>
      <c r="N161" s="22">
        <v>67</v>
      </c>
      <c r="O161" s="22" t="b">
        <v>0</v>
      </c>
      <c r="P161" s="22" t="s">
        <v>1842</v>
      </c>
      <c r="Q161" s="22" t="s">
        <v>1843</v>
      </c>
      <c r="R161" s="22" t="s">
        <v>545</v>
      </c>
    </row>
    <row r="162" spans="1:18" x14ac:dyDescent="0.25">
      <c r="A162" s="22" t="s">
        <v>2395</v>
      </c>
      <c r="B162" s="22" t="s">
        <v>2396</v>
      </c>
      <c r="C162" s="22"/>
      <c r="D162" s="22" t="s">
        <v>1838</v>
      </c>
      <c r="E162" s="22"/>
      <c r="F162" s="22"/>
      <c r="G162" s="22" t="s">
        <v>1803</v>
      </c>
      <c r="H162" s="22" t="s">
        <v>1804</v>
      </c>
      <c r="I162" s="22" t="s">
        <v>2176</v>
      </c>
      <c r="J162" s="22" t="s">
        <v>2396</v>
      </c>
      <c r="K162" s="22"/>
      <c r="L162" s="22"/>
      <c r="M162" s="22" t="s">
        <v>2397</v>
      </c>
      <c r="N162" s="22">
        <v>67</v>
      </c>
      <c r="O162" s="22" t="b">
        <v>0</v>
      </c>
      <c r="P162" s="22" t="s">
        <v>1842</v>
      </c>
      <c r="Q162" s="22" t="s">
        <v>1843</v>
      </c>
      <c r="R162" s="22" t="s">
        <v>545</v>
      </c>
    </row>
    <row r="163" spans="1:18" x14ac:dyDescent="0.25">
      <c r="A163" s="22" t="s">
        <v>2398</v>
      </c>
      <c r="B163" s="22" t="s">
        <v>2399</v>
      </c>
      <c r="C163" s="22"/>
      <c r="D163" s="22" t="s">
        <v>1838</v>
      </c>
      <c r="E163" s="22"/>
      <c r="F163" s="22"/>
      <c r="G163" s="22" t="s">
        <v>65</v>
      </c>
      <c r="H163" s="22" t="s">
        <v>1796</v>
      </c>
      <c r="I163" s="22" t="s">
        <v>2176</v>
      </c>
      <c r="J163" s="22" t="s">
        <v>2399</v>
      </c>
      <c r="K163" s="22"/>
      <c r="L163" s="22"/>
      <c r="M163" s="22" t="s">
        <v>2400</v>
      </c>
      <c r="N163" s="22">
        <v>67</v>
      </c>
      <c r="O163" s="22" t="b">
        <v>0</v>
      </c>
      <c r="P163" s="22" t="s">
        <v>1842</v>
      </c>
      <c r="Q163" s="22" t="s">
        <v>1843</v>
      </c>
      <c r="R163" s="22" t="s">
        <v>545</v>
      </c>
    </row>
    <row r="164" spans="1:18" x14ac:dyDescent="0.25">
      <c r="A164" s="22" t="s">
        <v>2401</v>
      </c>
      <c r="B164" s="22" t="s">
        <v>2402</v>
      </c>
      <c r="C164" s="22"/>
      <c r="D164" s="22" t="s">
        <v>1838</v>
      </c>
      <c r="E164" s="22"/>
      <c r="F164" s="22"/>
      <c r="G164" s="22" t="s">
        <v>65</v>
      </c>
      <c r="H164" s="22" t="s">
        <v>1796</v>
      </c>
      <c r="I164" s="22" t="s">
        <v>2176</v>
      </c>
      <c r="J164" s="22" t="s">
        <v>2402</v>
      </c>
      <c r="K164" s="22"/>
      <c r="L164" s="22"/>
      <c r="M164" s="22" t="s">
        <v>2403</v>
      </c>
      <c r="N164" s="22">
        <v>67</v>
      </c>
      <c r="O164" s="22" t="b">
        <v>0</v>
      </c>
      <c r="P164" s="22" t="s">
        <v>1842</v>
      </c>
      <c r="Q164" s="22" t="s">
        <v>1843</v>
      </c>
      <c r="R164" s="22" t="s">
        <v>545</v>
      </c>
    </row>
    <row r="165" spans="1:18" x14ac:dyDescent="0.25">
      <c r="A165" s="22" t="s">
        <v>2404</v>
      </c>
      <c r="B165" s="22" t="s">
        <v>2405</v>
      </c>
      <c r="C165" s="22"/>
      <c r="D165" s="22" t="s">
        <v>1838</v>
      </c>
      <c r="E165" s="22"/>
      <c r="F165" s="22"/>
      <c r="G165" s="22" t="s">
        <v>66</v>
      </c>
      <c r="H165" s="22" t="s">
        <v>1794</v>
      </c>
      <c r="I165" s="22" t="s">
        <v>2176</v>
      </c>
      <c r="J165" s="22" t="s">
        <v>2405</v>
      </c>
      <c r="K165" s="22"/>
      <c r="L165" s="22"/>
      <c r="M165" s="22" t="s">
        <v>2406</v>
      </c>
      <c r="N165" s="22">
        <v>67</v>
      </c>
      <c r="O165" s="22" t="b">
        <v>0</v>
      </c>
      <c r="P165" s="22" t="s">
        <v>1842</v>
      </c>
      <c r="Q165" s="22" t="s">
        <v>1843</v>
      </c>
      <c r="R165" s="22" t="s">
        <v>545</v>
      </c>
    </row>
    <row r="166" spans="1:18" x14ac:dyDescent="0.25">
      <c r="A166" s="22" t="s">
        <v>2407</v>
      </c>
      <c r="B166" s="22" t="s">
        <v>2408</v>
      </c>
      <c r="C166" s="22"/>
      <c r="D166" s="22" t="s">
        <v>1838</v>
      </c>
      <c r="E166" s="22"/>
      <c r="F166" s="22"/>
      <c r="G166" s="22" t="s">
        <v>1803</v>
      </c>
      <c r="H166" s="22" t="s">
        <v>1804</v>
      </c>
      <c r="I166" s="22" t="s">
        <v>2176</v>
      </c>
      <c r="J166" s="22" t="s">
        <v>2408</v>
      </c>
      <c r="K166" s="22"/>
      <c r="L166" s="22"/>
      <c r="M166" s="22" t="s">
        <v>2409</v>
      </c>
      <c r="N166" s="22">
        <v>67</v>
      </c>
      <c r="O166" s="22" t="b">
        <v>0</v>
      </c>
      <c r="P166" s="22" t="s">
        <v>1842</v>
      </c>
      <c r="Q166" s="22" t="s">
        <v>1843</v>
      </c>
      <c r="R166" s="22" t="s">
        <v>545</v>
      </c>
    </row>
    <row r="167" spans="1:18" x14ac:dyDescent="0.25">
      <c r="A167" s="22" t="s">
        <v>2410</v>
      </c>
      <c r="B167" s="22" t="s">
        <v>2411</v>
      </c>
      <c r="C167" s="22"/>
      <c r="D167" s="22" t="s">
        <v>1838</v>
      </c>
      <c r="E167" s="22"/>
      <c r="F167" s="22"/>
      <c r="G167" s="22" t="s">
        <v>65</v>
      </c>
      <c r="H167" s="22" t="s">
        <v>1796</v>
      </c>
      <c r="I167" s="22" t="s">
        <v>2176</v>
      </c>
      <c r="J167" s="22" t="s">
        <v>2411</v>
      </c>
      <c r="K167" s="22"/>
      <c r="L167" s="22"/>
      <c r="M167" s="22" t="s">
        <v>2412</v>
      </c>
      <c r="N167" s="22">
        <v>67</v>
      </c>
      <c r="O167" s="22" t="b">
        <v>0</v>
      </c>
      <c r="P167" s="22" t="s">
        <v>1842</v>
      </c>
      <c r="Q167" s="22" t="s">
        <v>1843</v>
      </c>
      <c r="R167" s="22" t="s">
        <v>545</v>
      </c>
    </row>
    <row r="168" spans="1:18" x14ac:dyDescent="0.25">
      <c r="A168" s="22" t="s">
        <v>2413</v>
      </c>
      <c r="B168" s="22" t="s">
        <v>2414</v>
      </c>
      <c r="C168" s="22"/>
      <c r="D168" s="22" t="s">
        <v>1838</v>
      </c>
      <c r="E168" s="22"/>
      <c r="F168" s="22"/>
      <c r="G168" s="22" t="s">
        <v>1803</v>
      </c>
      <c r="H168" s="22" t="s">
        <v>1804</v>
      </c>
      <c r="I168" s="22" t="s">
        <v>2176</v>
      </c>
      <c r="J168" s="22" t="s">
        <v>2414</v>
      </c>
      <c r="K168" s="22"/>
      <c r="L168" s="22"/>
      <c r="M168" s="22" t="s">
        <v>2415</v>
      </c>
      <c r="N168" s="22">
        <v>67</v>
      </c>
      <c r="O168" s="22" t="b">
        <v>0</v>
      </c>
      <c r="P168" s="22" t="s">
        <v>1842</v>
      </c>
      <c r="Q168" s="22" t="s">
        <v>1843</v>
      </c>
      <c r="R168" s="22" t="s">
        <v>545</v>
      </c>
    </row>
    <row r="169" spans="1:18" x14ac:dyDescent="0.25">
      <c r="A169" s="22" t="s">
        <v>2416</v>
      </c>
      <c r="B169" s="22" t="s">
        <v>2417</v>
      </c>
      <c r="C169" s="22"/>
      <c r="D169" s="22" t="s">
        <v>1838</v>
      </c>
      <c r="E169" s="22"/>
      <c r="F169" s="22"/>
      <c r="G169" s="22" t="s">
        <v>66</v>
      </c>
      <c r="H169" s="22" t="s">
        <v>1794</v>
      </c>
      <c r="I169" s="22" t="s">
        <v>2176</v>
      </c>
      <c r="J169" s="22" t="s">
        <v>2417</v>
      </c>
      <c r="K169" s="22"/>
      <c r="L169" s="22"/>
      <c r="M169" s="22" t="s">
        <v>2418</v>
      </c>
      <c r="N169" s="22">
        <v>67</v>
      </c>
      <c r="O169" s="22" t="b">
        <v>0</v>
      </c>
      <c r="P169" s="22" t="s">
        <v>1842</v>
      </c>
      <c r="Q169" s="22" t="s">
        <v>1843</v>
      </c>
      <c r="R169" s="22" t="s">
        <v>545</v>
      </c>
    </row>
    <row r="170" spans="1:18" x14ac:dyDescent="0.25">
      <c r="A170" s="22" t="s">
        <v>2419</v>
      </c>
      <c r="B170" s="22" t="s">
        <v>2420</v>
      </c>
      <c r="C170" s="22"/>
      <c r="D170" s="22" t="s">
        <v>1838</v>
      </c>
      <c r="E170" s="22"/>
      <c r="F170" s="22"/>
      <c r="G170" s="22" t="s">
        <v>1803</v>
      </c>
      <c r="H170" s="22" t="s">
        <v>1804</v>
      </c>
      <c r="I170" s="22" t="s">
        <v>2176</v>
      </c>
      <c r="J170" s="22" t="s">
        <v>2420</v>
      </c>
      <c r="K170" s="22"/>
      <c r="L170" s="22"/>
      <c r="M170" s="22" t="s">
        <v>2421</v>
      </c>
      <c r="N170" s="22">
        <v>67</v>
      </c>
      <c r="O170" s="22" t="b">
        <v>0</v>
      </c>
      <c r="P170" s="22" t="s">
        <v>1842</v>
      </c>
      <c r="Q170" s="22" t="s">
        <v>1843</v>
      </c>
      <c r="R170" s="22" t="s">
        <v>545</v>
      </c>
    </row>
    <row r="171" spans="1:18" x14ac:dyDescent="0.25">
      <c r="A171" s="22" t="s">
        <v>2422</v>
      </c>
      <c r="B171" s="22" t="s">
        <v>2423</v>
      </c>
      <c r="C171" s="22"/>
      <c r="D171" s="22" t="s">
        <v>1838</v>
      </c>
      <c r="E171" s="22"/>
      <c r="F171" s="22"/>
      <c r="G171" s="22" t="s">
        <v>1803</v>
      </c>
      <c r="H171" s="22" t="s">
        <v>1804</v>
      </c>
      <c r="I171" s="22" t="s">
        <v>2176</v>
      </c>
      <c r="J171" s="22" t="s">
        <v>2423</v>
      </c>
      <c r="K171" s="22"/>
      <c r="L171" s="22"/>
      <c r="M171" s="22" t="s">
        <v>2424</v>
      </c>
      <c r="N171" s="22">
        <v>67</v>
      </c>
      <c r="O171" s="22" t="b">
        <v>0</v>
      </c>
      <c r="P171" s="22" t="s">
        <v>1842</v>
      </c>
      <c r="Q171" s="22" t="s">
        <v>1843</v>
      </c>
      <c r="R171" s="22" t="s">
        <v>545</v>
      </c>
    </row>
    <row r="172" spans="1:18" x14ac:dyDescent="0.25">
      <c r="A172" s="22" t="s">
        <v>2425</v>
      </c>
      <c r="B172" s="22" t="s">
        <v>2426</v>
      </c>
      <c r="C172" s="22"/>
      <c r="D172" s="22" t="s">
        <v>1838</v>
      </c>
      <c r="E172" s="22"/>
      <c r="F172" s="22"/>
      <c r="G172" s="22" t="s">
        <v>65</v>
      </c>
      <c r="H172" s="22" t="s">
        <v>1796</v>
      </c>
      <c r="I172" s="22" t="s">
        <v>2176</v>
      </c>
      <c r="J172" s="22" t="s">
        <v>2426</v>
      </c>
      <c r="K172" s="22"/>
      <c r="L172" s="22"/>
      <c r="M172" s="22" t="s">
        <v>2427</v>
      </c>
      <c r="N172" s="22">
        <v>67</v>
      </c>
      <c r="O172" s="22" t="b">
        <v>0</v>
      </c>
      <c r="P172" s="22" t="s">
        <v>1842</v>
      </c>
      <c r="Q172" s="22" t="s">
        <v>1843</v>
      </c>
      <c r="R172" s="22" t="s">
        <v>545</v>
      </c>
    </row>
    <row r="173" spans="1:18" x14ac:dyDescent="0.25">
      <c r="A173" s="22" t="s">
        <v>2428</v>
      </c>
      <c r="B173" s="22" t="s">
        <v>2429</v>
      </c>
      <c r="C173" s="22"/>
      <c r="D173" s="22" t="s">
        <v>1838</v>
      </c>
      <c r="E173" s="22"/>
      <c r="F173" s="22"/>
      <c r="G173" s="22" t="s">
        <v>65</v>
      </c>
      <c r="H173" s="22" t="s">
        <v>1796</v>
      </c>
      <c r="I173" s="22" t="s">
        <v>2176</v>
      </c>
      <c r="J173" s="22" t="s">
        <v>2429</v>
      </c>
      <c r="K173" s="22"/>
      <c r="L173" s="22"/>
      <c r="M173" s="22" t="s">
        <v>2430</v>
      </c>
      <c r="N173" s="22">
        <v>67</v>
      </c>
      <c r="O173" s="22" t="b">
        <v>0</v>
      </c>
      <c r="P173" s="22" t="s">
        <v>1842</v>
      </c>
      <c r="Q173" s="22" t="s">
        <v>1843</v>
      </c>
      <c r="R173" s="22" t="s">
        <v>545</v>
      </c>
    </row>
    <row r="174" spans="1:18" x14ac:dyDescent="0.25">
      <c r="A174" s="22" t="s">
        <v>2431</v>
      </c>
      <c r="B174" s="22" t="s">
        <v>2432</v>
      </c>
      <c r="C174" s="22"/>
      <c r="D174" s="22" t="s">
        <v>1838</v>
      </c>
      <c r="E174" s="22"/>
      <c r="F174" s="22"/>
      <c r="G174" s="22" t="s">
        <v>1803</v>
      </c>
      <c r="H174" s="22" t="s">
        <v>1804</v>
      </c>
      <c r="I174" s="22" t="s">
        <v>2176</v>
      </c>
      <c r="J174" s="22" t="s">
        <v>2432</v>
      </c>
      <c r="K174" s="22"/>
      <c r="L174" s="22"/>
      <c r="M174" s="22" t="s">
        <v>2433</v>
      </c>
      <c r="N174" s="22">
        <v>67</v>
      </c>
      <c r="O174" s="22" t="b">
        <v>0</v>
      </c>
      <c r="P174" s="22" t="s">
        <v>1842</v>
      </c>
      <c r="Q174" s="22" t="s">
        <v>1843</v>
      </c>
      <c r="R174" s="22" t="s">
        <v>545</v>
      </c>
    </row>
    <row r="175" spans="1:18" x14ac:dyDescent="0.25">
      <c r="A175" s="22" t="s">
        <v>2434</v>
      </c>
      <c r="B175" s="22" t="s">
        <v>2435</v>
      </c>
      <c r="C175" s="22"/>
      <c r="D175" s="22" t="s">
        <v>1838</v>
      </c>
      <c r="E175" s="22"/>
      <c r="F175" s="22"/>
      <c r="G175" s="22" t="s">
        <v>1803</v>
      </c>
      <c r="H175" s="22" t="s">
        <v>1804</v>
      </c>
      <c r="I175" s="22" t="s">
        <v>2176</v>
      </c>
      <c r="J175" s="22" t="s">
        <v>2435</v>
      </c>
      <c r="K175" s="22"/>
      <c r="L175" s="22"/>
      <c r="M175" s="22" t="s">
        <v>2436</v>
      </c>
      <c r="N175" s="22">
        <v>67</v>
      </c>
      <c r="O175" s="22" t="b">
        <v>0</v>
      </c>
      <c r="P175" s="22" t="s">
        <v>1842</v>
      </c>
      <c r="Q175" s="22" t="s">
        <v>1843</v>
      </c>
      <c r="R175" s="22" t="s">
        <v>545</v>
      </c>
    </row>
    <row r="176" spans="1:18" x14ac:dyDescent="0.25">
      <c r="A176" s="22" t="s">
        <v>2437</v>
      </c>
      <c r="B176" s="22" t="s">
        <v>2438</v>
      </c>
      <c r="C176" s="22"/>
      <c r="D176" s="22" t="s">
        <v>1838</v>
      </c>
      <c r="E176" s="22"/>
      <c r="F176" s="22"/>
      <c r="G176" s="22" t="s">
        <v>65</v>
      </c>
      <c r="H176" s="22" t="s">
        <v>1796</v>
      </c>
      <c r="I176" s="22" t="s">
        <v>2176</v>
      </c>
      <c r="J176" s="22" t="s">
        <v>2438</v>
      </c>
      <c r="K176" s="22"/>
      <c r="L176" s="22"/>
      <c r="M176" s="22" t="s">
        <v>2439</v>
      </c>
      <c r="N176" s="22">
        <v>67</v>
      </c>
      <c r="O176" s="22" t="b">
        <v>0</v>
      </c>
      <c r="P176" s="22" t="s">
        <v>1842</v>
      </c>
      <c r="Q176" s="22" t="s">
        <v>1843</v>
      </c>
      <c r="R176" s="22" t="s">
        <v>545</v>
      </c>
    </row>
    <row r="177" spans="1:18" x14ac:dyDescent="0.25">
      <c r="A177" s="22" t="s">
        <v>2440</v>
      </c>
      <c r="B177" s="22" t="s">
        <v>2441</v>
      </c>
      <c r="C177" s="22"/>
      <c r="D177" s="22" t="s">
        <v>1838</v>
      </c>
      <c r="E177" s="22"/>
      <c r="F177" s="22"/>
      <c r="G177" s="22" t="s">
        <v>1803</v>
      </c>
      <c r="H177" s="22" t="s">
        <v>1804</v>
      </c>
      <c r="I177" s="22" t="s">
        <v>2176</v>
      </c>
      <c r="J177" s="22" t="s">
        <v>2441</v>
      </c>
      <c r="K177" s="22"/>
      <c r="L177" s="22"/>
      <c r="M177" s="22" t="s">
        <v>2442</v>
      </c>
      <c r="N177" s="22">
        <v>67</v>
      </c>
      <c r="O177" s="22" t="b">
        <v>0</v>
      </c>
      <c r="P177" s="22" t="s">
        <v>1842</v>
      </c>
      <c r="Q177" s="22" t="s">
        <v>1843</v>
      </c>
      <c r="R177" s="22" t="s">
        <v>545</v>
      </c>
    </row>
    <row r="178" spans="1:18" x14ac:dyDescent="0.25">
      <c r="A178" s="22" t="s">
        <v>2443</v>
      </c>
      <c r="B178" s="22" t="s">
        <v>2444</v>
      </c>
      <c r="C178" s="22"/>
      <c r="D178" s="22" t="s">
        <v>1838</v>
      </c>
      <c r="E178" s="22"/>
      <c r="F178" s="22"/>
      <c r="G178" s="22" t="s">
        <v>65</v>
      </c>
      <c r="H178" s="22" t="s">
        <v>1796</v>
      </c>
      <c r="I178" s="22" t="s">
        <v>2176</v>
      </c>
      <c r="J178" s="22" t="s">
        <v>2444</v>
      </c>
      <c r="K178" s="22"/>
      <c r="L178" s="22"/>
      <c r="M178" s="22" t="s">
        <v>2445</v>
      </c>
      <c r="N178" s="22">
        <v>67</v>
      </c>
      <c r="O178" s="22" t="b">
        <v>0</v>
      </c>
      <c r="P178" s="22" t="s">
        <v>1842</v>
      </c>
      <c r="Q178" s="22" t="s">
        <v>1843</v>
      </c>
      <c r="R178" s="22" t="s">
        <v>545</v>
      </c>
    </row>
    <row r="179" spans="1:18" x14ac:dyDescent="0.25">
      <c r="A179" s="22" t="s">
        <v>2446</v>
      </c>
      <c r="B179" s="22" t="s">
        <v>2447</v>
      </c>
      <c r="C179" s="22"/>
      <c r="D179" s="22" t="s">
        <v>1838</v>
      </c>
      <c r="E179" s="22"/>
      <c r="F179" s="22"/>
      <c r="G179" s="22" t="s">
        <v>66</v>
      </c>
      <c r="H179" s="22" t="s">
        <v>1794</v>
      </c>
      <c r="I179" s="22" t="s">
        <v>2176</v>
      </c>
      <c r="J179" s="22" t="s">
        <v>2447</v>
      </c>
      <c r="K179" s="22"/>
      <c r="L179" s="22"/>
      <c r="M179" s="22" t="s">
        <v>2448</v>
      </c>
      <c r="N179" s="22">
        <v>67</v>
      </c>
      <c r="O179" s="22" t="b">
        <v>0</v>
      </c>
      <c r="P179" s="22" t="s">
        <v>1842</v>
      </c>
      <c r="Q179" s="22" t="s">
        <v>1843</v>
      </c>
      <c r="R179" s="22" t="s">
        <v>545</v>
      </c>
    </row>
    <row r="180" spans="1:18" x14ac:dyDescent="0.25">
      <c r="A180" s="22" t="s">
        <v>2449</v>
      </c>
      <c r="B180" s="22" t="s">
        <v>2450</v>
      </c>
      <c r="C180" s="22"/>
      <c r="D180" s="22" t="s">
        <v>1838</v>
      </c>
      <c r="E180" s="22"/>
      <c r="F180" s="22"/>
      <c r="G180" s="22" t="s">
        <v>65</v>
      </c>
      <c r="H180" s="22" t="s">
        <v>1796</v>
      </c>
      <c r="I180" s="22" t="s">
        <v>2176</v>
      </c>
      <c r="J180" s="22" t="s">
        <v>2450</v>
      </c>
      <c r="K180" s="22"/>
      <c r="L180" s="22"/>
      <c r="M180" s="22" t="s">
        <v>2451</v>
      </c>
      <c r="N180" s="22">
        <v>67</v>
      </c>
      <c r="O180" s="22" t="b">
        <v>0</v>
      </c>
      <c r="P180" s="22" t="s">
        <v>1842</v>
      </c>
      <c r="Q180" s="22" t="s">
        <v>1843</v>
      </c>
      <c r="R180" s="22" t="s">
        <v>545</v>
      </c>
    </row>
    <row r="181" spans="1:18" x14ac:dyDescent="0.25">
      <c r="A181" s="22" t="s">
        <v>2452</v>
      </c>
      <c r="B181" s="22" t="s">
        <v>2453</v>
      </c>
      <c r="C181" s="22"/>
      <c r="D181" s="22" t="s">
        <v>1838</v>
      </c>
      <c r="E181" s="22"/>
      <c r="F181" s="22"/>
      <c r="G181" s="22" t="s">
        <v>66</v>
      </c>
      <c r="H181" s="22" t="s">
        <v>1794</v>
      </c>
      <c r="I181" s="22" t="s">
        <v>2176</v>
      </c>
      <c r="J181" s="22" t="s">
        <v>2453</v>
      </c>
      <c r="K181" s="22"/>
      <c r="L181" s="22"/>
      <c r="M181" s="22" t="s">
        <v>2454</v>
      </c>
      <c r="N181" s="22">
        <v>67</v>
      </c>
      <c r="O181" s="22" t="b">
        <v>0</v>
      </c>
      <c r="P181" s="22" t="s">
        <v>1842</v>
      </c>
      <c r="Q181" s="22" t="s">
        <v>1843</v>
      </c>
      <c r="R181" s="22" t="s">
        <v>545</v>
      </c>
    </row>
    <row r="182" spans="1:18" x14ac:dyDescent="0.25">
      <c r="A182" s="22" t="s">
        <v>2455</v>
      </c>
      <c r="B182" s="22" t="s">
        <v>2456</v>
      </c>
      <c r="C182" s="22"/>
      <c r="D182" s="22" t="s">
        <v>1838</v>
      </c>
      <c r="E182" s="22"/>
      <c r="F182" s="22"/>
      <c r="G182" s="22" t="s">
        <v>1803</v>
      </c>
      <c r="H182" s="22" t="s">
        <v>1804</v>
      </c>
      <c r="I182" s="22" t="s">
        <v>2176</v>
      </c>
      <c r="J182" s="22" t="s">
        <v>2456</v>
      </c>
      <c r="K182" s="22"/>
      <c r="L182" s="22"/>
      <c r="M182" s="22" t="s">
        <v>2457</v>
      </c>
      <c r="N182" s="22">
        <v>67</v>
      </c>
      <c r="O182" s="22" t="b">
        <v>0</v>
      </c>
      <c r="P182" s="22" t="s">
        <v>1842</v>
      </c>
      <c r="Q182" s="22" t="s">
        <v>1843</v>
      </c>
      <c r="R182" s="22" t="s">
        <v>545</v>
      </c>
    </row>
    <row r="183" spans="1:18" x14ac:dyDescent="0.25">
      <c r="A183" s="22" t="s">
        <v>2458</v>
      </c>
      <c r="B183" s="22" t="s">
        <v>2459</v>
      </c>
      <c r="C183" s="22"/>
      <c r="D183" s="22" t="s">
        <v>1838</v>
      </c>
      <c r="E183" s="22"/>
      <c r="F183" s="22"/>
      <c r="G183" s="22" t="s">
        <v>1803</v>
      </c>
      <c r="H183" s="22" t="s">
        <v>1804</v>
      </c>
      <c r="I183" s="22" t="s">
        <v>2176</v>
      </c>
      <c r="J183" s="22" t="s">
        <v>2459</v>
      </c>
      <c r="K183" s="22"/>
      <c r="L183" s="22"/>
      <c r="M183" s="22" t="s">
        <v>2460</v>
      </c>
      <c r="N183" s="22">
        <v>67</v>
      </c>
      <c r="O183" s="22" t="b">
        <v>0</v>
      </c>
      <c r="P183" s="22" t="s">
        <v>1842</v>
      </c>
      <c r="Q183" s="22" t="s">
        <v>1843</v>
      </c>
      <c r="R183" s="22" t="s">
        <v>545</v>
      </c>
    </row>
    <row r="184" spans="1:18" x14ac:dyDescent="0.25">
      <c r="A184" s="22" t="s">
        <v>2461</v>
      </c>
      <c r="B184" s="22" t="s">
        <v>2462</v>
      </c>
      <c r="C184" s="22"/>
      <c r="D184" s="22" t="s">
        <v>1838</v>
      </c>
      <c r="E184" s="22"/>
      <c r="F184" s="22"/>
      <c r="G184" s="22" t="s">
        <v>1803</v>
      </c>
      <c r="H184" s="22" t="s">
        <v>1804</v>
      </c>
      <c r="I184" s="22" t="s">
        <v>2176</v>
      </c>
      <c r="J184" s="22" t="s">
        <v>2462</v>
      </c>
      <c r="K184" s="22"/>
      <c r="L184" s="22"/>
      <c r="M184" s="22" t="s">
        <v>2463</v>
      </c>
      <c r="N184" s="22">
        <v>67</v>
      </c>
      <c r="O184" s="22" t="b">
        <v>0</v>
      </c>
      <c r="P184" s="22" t="s">
        <v>1842</v>
      </c>
      <c r="Q184" s="22" t="s">
        <v>1843</v>
      </c>
      <c r="R184" s="22" t="s">
        <v>545</v>
      </c>
    </row>
    <row r="185" spans="1:18" x14ac:dyDescent="0.25">
      <c r="A185" s="22" t="s">
        <v>2464</v>
      </c>
      <c r="B185" s="22" t="s">
        <v>2465</v>
      </c>
      <c r="C185" s="22"/>
      <c r="D185" s="22" t="s">
        <v>1838</v>
      </c>
      <c r="E185" s="22"/>
      <c r="F185" s="22"/>
      <c r="G185" s="22" t="s">
        <v>66</v>
      </c>
      <c r="H185" s="22" t="s">
        <v>1794</v>
      </c>
      <c r="I185" s="22" t="s">
        <v>2176</v>
      </c>
      <c r="J185" s="22" t="s">
        <v>2465</v>
      </c>
      <c r="K185" s="22"/>
      <c r="L185" s="22"/>
      <c r="M185" s="22" t="s">
        <v>2466</v>
      </c>
      <c r="N185" s="22">
        <v>67</v>
      </c>
      <c r="O185" s="22" t="b">
        <v>0</v>
      </c>
      <c r="P185" s="22" t="s">
        <v>1842</v>
      </c>
      <c r="Q185" s="22" t="s">
        <v>1843</v>
      </c>
      <c r="R185" s="22" t="s">
        <v>545</v>
      </c>
    </row>
    <row r="186" spans="1:18" x14ac:dyDescent="0.25">
      <c r="A186" s="22" t="s">
        <v>2467</v>
      </c>
      <c r="B186" s="22" t="s">
        <v>2468</v>
      </c>
      <c r="C186" s="22"/>
      <c r="D186" s="22" t="s">
        <v>1838</v>
      </c>
      <c r="E186" s="22"/>
      <c r="F186" s="22"/>
      <c r="G186" s="22" t="s">
        <v>66</v>
      </c>
      <c r="H186" s="22" t="s">
        <v>1794</v>
      </c>
      <c r="I186" s="22" t="s">
        <v>2176</v>
      </c>
      <c r="J186" s="22" t="s">
        <v>2468</v>
      </c>
      <c r="K186" s="22"/>
      <c r="L186" s="22"/>
      <c r="M186" s="22" t="s">
        <v>2469</v>
      </c>
      <c r="N186" s="22">
        <v>67</v>
      </c>
      <c r="O186" s="22" t="b">
        <v>0</v>
      </c>
      <c r="P186" s="22" t="s">
        <v>1842</v>
      </c>
      <c r="Q186" s="22" t="s">
        <v>1843</v>
      </c>
      <c r="R186" s="22" t="s">
        <v>545</v>
      </c>
    </row>
    <row r="187" spans="1:18" x14ac:dyDescent="0.25">
      <c r="A187" s="22" t="s">
        <v>2470</v>
      </c>
      <c r="B187" s="22" t="s">
        <v>2471</v>
      </c>
      <c r="C187" s="22"/>
      <c r="D187" s="22" t="s">
        <v>1838</v>
      </c>
      <c r="E187" s="22"/>
      <c r="F187" s="22"/>
      <c r="G187" s="22" t="s">
        <v>1803</v>
      </c>
      <c r="H187" s="22" t="s">
        <v>1804</v>
      </c>
      <c r="I187" s="22" t="s">
        <v>2176</v>
      </c>
      <c r="J187" s="22" t="s">
        <v>2471</v>
      </c>
      <c r="K187" s="22"/>
      <c r="L187" s="22"/>
      <c r="M187" s="22" t="s">
        <v>2472</v>
      </c>
      <c r="N187" s="22">
        <v>67</v>
      </c>
      <c r="O187" s="22" t="b">
        <v>0</v>
      </c>
      <c r="P187" s="22" t="s">
        <v>1842</v>
      </c>
      <c r="Q187" s="22" t="s">
        <v>1843</v>
      </c>
      <c r="R187" s="22" t="s">
        <v>545</v>
      </c>
    </row>
    <row r="188" spans="1:18" x14ac:dyDescent="0.25">
      <c r="A188" s="22" t="s">
        <v>2473</v>
      </c>
      <c r="B188" s="22" t="s">
        <v>2474</v>
      </c>
      <c r="C188" s="22"/>
      <c r="D188" s="22" t="s">
        <v>1838</v>
      </c>
      <c r="E188" s="22"/>
      <c r="F188" s="22"/>
      <c r="G188" s="22" t="s">
        <v>1803</v>
      </c>
      <c r="H188" s="22" t="s">
        <v>1804</v>
      </c>
      <c r="I188" s="22" t="s">
        <v>2176</v>
      </c>
      <c r="J188" s="22" t="s">
        <v>2474</v>
      </c>
      <c r="K188" s="22"/>
      <c r="L188" s="22"/>
      <c r="M188" s="22" t="s">
        <v>2475</v>
      </c>
      <c r="N188" s="22">
        <v>67</v>
      </c>
      <c r="O188" s="22" t="b">
        <v>0</v>
      </c>
      <c r="P188" s="22" t="s">
        <v>1842</v>
      </c>
      <c r="Q188" s="22" t="s">
        <v>1843</v>
      </c>
      <c r="R188" s="22" t="s">
        <v>545</v>
      </c>
    </row>
    <row r="189" spans="1:18" x14ac:dyDescent="0.25">
      <c r="A189" s="22" t="s">
        <v>2476</v>
      </c>
      <c r="B189" s="22" t="s">
        <v>2477</v>
      </c>
      <c r="C189" s="22"/>
      <c r="D189" s="22" t="s">
        <v>1838</v>
      </c>
      <c r="E189" s="22"/>
      <c r="F189" s="22"/>
      <c r="G189" s="22" t="s">
        <v>66</v>
      </c>
      <c r="H189" s="22" t="s">
        <v>1794</v>
      </c>
      <c r="I189" s="22" t="s">
        <v>2176</v>
      </c>
      <c r="J189" s="22" t="s">
        <v>2477</v>
      </c>
      <c r="K189" s="22"/>
      <c r="L189" s="22"/>
      <c r="M189" s="22" t="s">
        <v>2478</v>
      </c>
      <c r="N189" s="22">
        <v>67</v>
      </c>
      <c r="O189" s="22" t="b">
        <v>0</v>
      </c>
      <c r="P189" s="22" t="s">
        <v>1842</v>
      </c>
      <c r="Q189" s="22" t="s">
        <v>1843</v>
      </c>
      <c r="R189" s="22" t="s">
        <v>545</v>
      </c>
    </row>
    <row r="190" spans="1:18" x14ac:dyDescent="0.25">
      <c r="A190" s="22" t="s">
        <v>2479</v>
      </c>
      <c r="B190" s="22" t="s">
        <v>2480</v>
      </c>
      <c r="C190" s="22"/>
      <c r="D190" s="22" t="s">
        <v>1838</v>
      </c>
      <c r="E190" s="22"/>
      <c r="F190" s="22"/>
      <c r="G190" s="22" t="s">
        <v>66</v>
      </c>
      <c r="H190" s="22" t="s">
        <v>1794</v>
      </c>
      <c r="I190" s="22" t="s">
        <v>2176</v>
      </c>
      <c r="J190" s="22" t="s">
        <v>2480</v>
      </c>
      <c r="K190" s="22"/>
      <c r="L190" s="22"/>
      <c r="M190" s="22" t="s">
        <v>2481</v>
      </c>
      <c r="N190" s="22">
        <v>67</v>
      </c>
      <c r="O190" s="22" t="b">
        <v>0</v>
      </c>
      <c r="P190" s="22" t="s">
        <v>1842</v>
      </c>
      <c r="Q190" s="22" t="s">
        <v>1843</v>
      </c>
      <c r="R190" s="22" t="s">
        <v>545</v>
      </c>
    </row>
    <row r="191" spans="1:18" x14ac:dyDescent="0.25">
      <c r="A191" s="22" t="s">
        <v>2482</v>
      </c>
      <c r="B191" s="22" t="s">
        <v>2483</v>
      </c>
      <c r="C191" s="22"/>
      <c r="D191" s="22" t="s">
        <v>1838</v>
      </c>
      <c r="E191" s="22"/>
      <c r="F191" s="22"/>
      <c r="G191" s="22" t="s">
        <v>66</v>
      </c>
      <c r="H191" s="22" t="s">
        <v>1794</v>
      </c>
      <c r="I191" s="22" t="s">
        <v>2176</v>
      </c>
      <c r="J191" s="22" t="s">
        <v>2483</v>
      </c>
      <c r="K191" s="22"/>
      <c r="L191" s="22"/>
      <c r="M191" s="22" t="s">
        <v>2484</v>
      </c>
      <c r="N191" s="22">
        <v>67</v>
      </c>
      <c r="O191" s="22" t="b">
        <v>0</v>
      </c>
      <c r="P191" s="22" t="s">
        <v>1842</v>
      </c>
      <c r="Q191" s="22" t="s">
        <v>1843</v>
      </c>
      <c r="R191" s="22" t="s">
        <v>545</v>
      </c>
    </row>
    <row r="192" spans="1:18" x14ac:dyDescent="0.25">
      <c r="A192" s="22" t="s">
        <v>2485</v>
      </c>
      <c r="B192" s="22" t="s">
        <v>2486</v>
      </c>
      <c r="C192" s="22"/>
      <c r="D192" s="22" t="s">
        <v>1838</v>
      </c>
      <c r="E192" s="22"/>
      <c r="F192" s="22"/>
      <c r="G192" s="22" t="s">
        <v>1803</v>
      </c>
      <c r="H192" s="22" t="s">
        <v>1804</v>
      </c>
      <c r="I192" s="22" t="s">
        <v>2176</v>
      </c>
      <c r="J192" s="22" t="s">
        <v>2486</v>
      </c>
      <c r="K192" s="22"/>
      <c r="L192" s="22"/>
      <c r="M192" s="22" t="s">
        <v>2487</v>
      </c>
      <c r="N192" s="22">
        <v>67</v>
      </c>
      <c r="O192" s="22" t="b">
        <v>0</v>
      </c>
      <c r="P192" s="22" t="s">
        <v>1842</v>
      </c>
      <c r="Q192" s="22" t="s">
        <v>1843</v>
      </c>
      <c r="R192" s="22" t="s">
        <v>545</v>
      </c>
    </row>
    <row r="193" spans="1:18" x14ac:dyDescent="0.25">
      <c r="A193" s="22" t="s">
        <v>2488</v>
      </c>
      <c r="B193" s="22" t="s">
        <v>2489</v>
      </c>
      <c r="C193" s="22"/>
      <c r="D193" s="22" t="s">
        <v>1838</v>
      </c>
      <c r="E193" s="22"/>
      <c r="F193" s="22"/>
      <c r="G193" s="22" t="s">
        <v>1803</v>
      </c>
      <c r="H193" s="22" t="s">
        <v>1804</v>
      </c>
      <c r="I193" s="22" t="s">
        <v>2176</v>
      </c>
      <c r="J193" s="22" t="s">
        <v>2489</v>
      </c>
      <c r="K193" s="22"/>
      <c r="L193" s="22"/>
      <c r="M193" s="22" t="s">
        <v>2490</v>
      </c>
      <c r="N193" s="22">
        <v>67</v>
      </c>
      <c r="O193" s="22" t="b">
        <v>0</v>
      </c>
      <c r="P193" s="22" t="s">
        <v>1842</v>
      </c>
      <c r="Q193" s="22" t="s">
        <v>1843</v>
      </c>
      <c r="R193" s="22" t="s">
        <v>545</v>
      </c>
    </row>
    <row r="194" spans="1:18" x14ac:dyDescent="0.25">
      <c r="A194" s="22" t="s">
        <v>2491</v>
      </c>
      <c r="B194" s="22" t="s">
        <v>2492</v>
      </c>
      <c r="C194" s="22"/>
      <c r="D194" s="22" t="s">
        <v>1838</v>
      </c>
      <c r="E194" s="22"/>
      <c r="F194" s="22"/>
      <c r="G194" s="22" t="s">
        <v>65</v>
      </c>
      <c r="H194" s="22" t="s">
        <v>1796</v>
      </c>
      <c r="I194" s="22" t="s">
        <v>2176</v>
      </c>
      <c r="J194" s="22" t="s">
        <v>2492</v>
      </c>
      <c r="K194" s="22"/>
      <c r="L194" s="22"/>
      <c r="M194" s="22" t="s">
        <v>2493</v>
      </c>
      <c r="N194" s="22">
        <v>67</v>
      </c>
      <c r="O194" s="22" t="b">
        <v>0</v>
      </c>
      <c r="P194" s="22" t="s">
        <v>1842</v>
      </c>
      <c r="Q194" s="22" t="s">
        <v>1843</v>
      </c>
      <c r="R194" s="22" t="s">
        <v>545</v>
      </c>
    </row>
    <row r="195" spans="1:18" x14ac:dyDescent="0.25">
      <c r="A195" s="22" t="s">
        <v>2494</v>
      </c>
      <c r="B195" s="22" t="s">
        <v>2495</v>
      </c>
      <c r="C195" s="22"/>
      <c r="D195" s="22" t="s">
        <v>1838</v>
      </c>
      <c r="E195" s="22"/>
      <c r="F195" s="22"/>
      <c r="G195" s="22" t="s">
        <v>66</v>
      </c>
      <c r="H195" s="22" t="s">
        <v>1794</v>
      </c>
      <c r="I195" s="22" t="s">
        <v>2176</v>
      </c>
      <c r="J195" s="22" t="s">
        <v>2495</v>
      </c>
      <c r="K195" s="22"/>
      <c r="L195" s="22"/>
      <c r="M195" s="22" t="s">
        <v>2496</v>
      </c>
      <c r="N195" s="22">
        <v>67</v>
      </c>
      <c r="O195" s="22" t="b">
        <v>0</v>
      </c>
      <c r="P195" s="22" t="s">
        <v>1842</v>
      </c>
      <c r="Q195" s="22" t="s">
        <v>1843</v>
      </c>
      <c r="R195" s="22" t="s">
        <v>545</v>
      </c>
    </row>
    <row r="196" spans="1:18" x14ac:dyDescent="0.25">
      <c r="A196" s="22" t="s">
        <v>2497</v>
      </c>
      <c r="B196" s="22" t="s">
        <v>2498</v>
      </c>
      <c r="C196" s="22"/>
      <c r="D196" s="22" t="s">
        <v>1838</v>
      </c>
      <c r="E196" s="22"/>
      <c r="F196" s="22"/>
      <c r="G196" s="22" t="s">
        <v>66</v>
      </c>
      <c r="H196" s="22" t="s">
        <v>1794</v>
      </c>
      <c r="I196" s="22" t="s">
        <v>2176</v>
      </c>
      <c r="J196" s="22" t="s">
        <v>2498</v>
      </c>
      <c r="K196" s="22"/>
      <c r="L196" s="22"/>
      <c r="M196" s="22" t="s">
        <v>2499</v>
      </c>
      <c r="N196" s="22">
        <v>67</v>
      </c>
      <c r="O196" s="22" t="b">
        <v>0</v>
      </c>
      <c r="P196" s="22" t="s">
        <v>1842</v>
      </c>
      <c r="Q196" s="22" t="s">
        <v>1843</v>
      </c>
      <c r="R196" s="22" t="s">
        <v>545</v>
      </c>
    </row>
    <row r="197" spans="1:18" x14ac:dyDescent="0.25">
      <c r="A197" s="22" t="s">
        <v>2500</v>
      </c>
      <c r="B197" s="22" t="s">
        <v>2501</v>
      </c>
      <c r="C197" s="22"/>
      <c r="D197" s="22" t="s">
        <v>1838</v>
      </c>
      <c r="E197" s="22"/>
      <c r="F197" s="22"/>
      <c r="G197" s="22" t="s">
        <v>65</v>
      </c>
      <c r="H197" s="22" t="s">
        <v>1796</v>
      </c>
      <c r="I197" s="22" t="s">
        <v>2176</v>
      </c>
      <c r="J197" s="22" t="s">
        <v>2501</v>
      </c>
      <c r="K197" s="22"/>
      <c r="L197" s="22"/>
      <c r="M197" s="22" t="s">
        <v>2502</v>
      </c>
      <c r="N197" s="22">
        <v>67</v>
      </c>
      <c r="O197" s="22" t="b">
        <v>0</v>
      </c>
      <c r="P197" s="22" t="s">
        <v>1842</v>
      </c>
      <c r="Q197" s="22" t="s">
        <v>1843</v>
      </c>
      <c r="R197" s="22" t="s">
        <v>545</v>
      </c>
    </row>
    <row r="198" spans="1:18" x14ac:dyDescent="0.25">
      <c r="A198" s="22" t="s">
        <v>2503</v>
      </c>
      <c r="B198" s="22" t="s">
        <v>2504</v>
      </c>
      <c r="C198" s="22"/>
      <c r="D198" s="22" t="s">
        <v>1838</v>
      </c>
      <c r="E198" s="22"/>
      <c r="F198" s="22"/>
      <c r="G198" s="22" t="s">
        <v>66</v>
      </c>
      <c r="H198" s="22" t="s">
        <v>1794</v>
      </c>
      <c r="I198" s="22" t="s">
        <v>2176</v>
      </c>
      <c r="J198" s="22" t="s">
        <v>2504</v>
      </c>
      <c r="K198" s="22"/>
      <c r="L198" s="22"/>
      <c r="M198" s="22" t="s">
        <v>2505</v>
      </c>
      <c r="N198" s="22">
        <v>67</v>
      </c>
      <c r="O198" s="22" t="b">
        <v>0</v>
      </c>
      <c r="P198" s="22" t="s">
        <v>1842</v>
      </c>
      <c r="Q198" s="22" t="s">
        <v>1843</v>
      </c>
      <c r="R198" s="22" t="s">
        <v>545</v>
      </c>
    </row>
    <row r="199" spans="1:18" x14ac:dyDescent="0.25">
      <c r="A199" s="22" t="s">
        <v>2506</v>
      </c>
      <c r="B199" s="22" t="s">
        <v>2507</v>
      </c>
      <c r="C199" s="22"/>
      <c r="D199" s="22" t="s">
        <v>1838</v>
      </c>
      <c r="E199" s="22"/>
      <c r="F199" s="22"/>
      <c r="G199" s="22" t="s">
        <v>65</v>
      </c>
      <c r="H199" s="22" t="s">
        <v>1796</v>
      </c>
      <c r="I199" s="22" t="s">
        <v>2176</v>
      </c>
      <c r="J199" s="22" t="s">
        <v>2507</v>
      </c>
      <c r="K199" s="22"/>
      <c r="L199" s="22"/>
      <c r="M199" s="22" t="s">
        <v>2508</v>
      </c>
      <c r="N199" s="22">
        <v>67</v>
      </c>
      <c r="O199" s="22" t="b">
        <v>0</v>
      </c>
      <c r="P199" s="22" t="s">
        <v>1842</v>
      </c>
      <c r="Q199" s="22" t="s">
        <v>1843</v>
      </c>
      <c r="R199" s="22" t="s">
        <v>545</v>
      </c>
    </row>
    <row r="200" spans="1:18" x14ac:dyDescent="0.25">
      <c r="A200" s="22" t="s">
        <v>2509</v>
      </c>
      <c r="B200" s="22" t="s">
        <v>2510</v>
      </c>
      <c r="C200" s="22"/>
      <c r="D200" s="22" t="s">
        <v>1838</v>
      </c>
      <c r="E200" s="22"/>
      <c r="F200" s="22"/>
      <c r="G200" s="22" t="s">
        <v>65</v>
      </c>
      <c r="H200" s="22" t="s">
        <v>1796</v>
      </c>
      <c r="I200" s="22" t="s">
        <v>2176</v>
      </c>
      <c r="J200" s="22" t="s">
        <v>2510</v>
      </c>
      <c r="K200" s="22"/>
      <c r="L200" s="22"/>
      <c r="M200" s="22" t="s">
        <v>2511</v>
      </c>
      <c r="N200" s="22">
        <v>67</v>
      </c>
      <c r="O200" s="22" t="b">
        <v>0</v>
      </c>
      <c r="P200" s="22" t="s">
        <v>1842</v>
      </c>
      <c r="Q200" s="22" t="s">
        <v>1843</v>
      </c>
      <c r="R200" s="22" t="s">
        <v>545</v>
      </c>
    </row>
    <row r="201" spans="1:18" x14ac:dyDescent="0.25">
      <c r="A201" s="22" t="s">
        <v>2512</v>
      </c>
      <c r="B201" s="22" t="s">
        <v>2513</v>
      </c>
      <c r="C201" s="22"/>
      <c r="D201" s="22" t="s">
        <v>1838</v>
      </c>
      <c r="E201" s="22"/>
      <c r="F201" s="22"/>
      <c r="G201" s="22" t="s">
        <v>1803</v>
      </c>
      <c r="H201" s="22" t="s">
        <v>1804</v>
      </c>
      <c r="I201" s="22" t="s">
        <v>2176</v>
      </c>
      <c r="J201" s="22" t="s">
        <v>2513</v>
      </c>
      <c r="K201" s="22"/>
      <c r="L201" s="22"/>
      <c r="M201" s="22" t="s">
        <v>2514</v>
      </c>
      <c r="N201" s="22">
        <v>67</v>
      </c>
      <c r="O201" s="22" t="b">
        <v>0</v>
      </c>
      <c r="P201" s="22" t="s">
        <v>1842</v>
      </c>
      <c r="Q201" s="22" t="s">
        <v>1843</v>
      </c>
      <c r="R201" s="22" t="s">
        <v>545</v>
      </c>
    </row>
    <row r="202" spans="1:18" x14ac:dyDescent="0.25">
      <c r="A202" s="22" t="s">
        <v>2515</v>
      </c>
      <c r="B202" s="22" t="s">
        <v>2516</v>
      </c>
      <c r="C202" s="22"/>
      <c r="D202" s="22" t="s">
        <v>1838</v>
      </c>
      <c r="E202" s="22"/>
      <c r="F202" s="22"/>
      <c r="G202" s="22" t="s">
        <v>1803</v>
      </c>
      <c r="H202" s="22" t="s">
        <v>1804</v>
      </c>
      <c r="I202" s="22" t="s">
        <v>2176</v>
      </c>
      <c r="J202" s="22" t="s">
        <v>2516</v>
      </c>
      <c r="K202" s="22"/>
      <c r="L202" s="22"/>
      <c r="M202" s="22" t="s">
        <v>2517</v>
      </c>
      <c r="N202" s="22">
        <v>67</v>
      </c>
      <c r="O202" s="22" t="b">
        <v>0</v>
      </c>
      <c r="P202" s="22" t="s">
        <v>1842</v>
      </c>
      <c r="Q202" s="22" t="s">
        <v>1843</v>
      </c>
      <c r="R202" s="22" t="s">
        <v>545</v>
      </c>
    </row>
    <row r="203" spans="1:18" x14ac:dyDescent="0.25">
      <c r="A203" s="22" t="s">
        <v>2518</v>
      </c>
      <c r="B203" s="22" t="s">
        <v>2519</v>
      </c>
      <c r="C203" s="22"/>
      <c r="D203" s="22" t="s">
        <v>1838</v>
      </c>
      <c r="E203" s="22"/>
      <c r="F203" s="22"/>
      <c r="G203" s="22" t="s">
        <v>1803</v>
      </c>
      <c r="H203" s="22" t="s">
        <v>1804</v>
      </c>
      <c r="I203" s="22" t="s">
        <v>2176</v>
      </c>
      <c r="J203" s="22" t="s">
        <v>2519</v>
      </c>
      <c r="K203" s="22"/>
      <c r="L203" s="22"/>
      <c r="M203" s="22" t="s">
        <v>2520</v>
      </c>
      <c r="N203" s="22">
        <v>67</v>
      </c>
      <c r="O203" s="22" t="b">
        <v>0</v>
      </c>
      <c r="P203" s="22" t="s">
        <v>1842</v>
      </c>
      <c r="Q203" s="22" t="s">
        <v>1843</v>
      </c>
      <c r="R203" s="22" t="s">
        <v>545</v>
      </c>
    </row>
    <row r="204" spans="1:18" x14ac:dyDescent="0.25">
      <c r="A204" s="22" t="s">
        <v>2521</v>
      </c>
      <c r="B204" s="22" t="s">
        <v>2522</v>
      </c>
      <c r="C204" s="22"/>
      <c r="D204" s="22" t="s">
        <v>1838</v>
      </c>
      <c r="E204" s="22"/>
      <c r="F204" s="22"/>
      <c r="G204" s="22" t="s">
        <v>1803</v>
      </c>
      <c r="H204" s="22" t="s">
        <v>1804</v>
      </c>
      <c r="I204" s="22" t="s">
        <v>2176</v>
      </c>
      <c r="J204" s="22" t="s">
        <v>2522</v>
      </c>
      <c r="K204" s="22"/>
      <c r="L204" s="22"/>
      <c r="M204" s="22" t="s">
        <v>2523</v>
      </c>
      <c r="N204" s="22">
        <v>67</v>
      </c>
      <c r="O204" s="22" t="b">
        <v>0</v>
      </c>
      <c r="P204" s="22" t="s">
        <v>1842</v>
      </c>
      <c r="Q204" s="22" t="s">
        <v>1843</v>
      </c>
      <c r="R204" s="22" t="s">
        <v>545</v>
      </c>
    </row>
    <row r="205" spans="1:18" x14ac:dyDescent="0.25">
      <c r="A205" s="22" t="s">
        <v>2524</v>
      </c>
      <c r="B205" s="22" t="s">
        <v>2525</v>
      </c>
      <c r="C205" s="22"/>
      <c r="D205" s="22" t="s">
        <v>1838</v>
      </c>
      <c r="E205" s="22"/>
      <c r="F205" s="22"/>
      <c r="G205" s="22" t="s">
        <v>1803</v>
      </c>
      <c r="H205" s="22" t="s">
        <v>1804</v>
      </c>
      <c r="I205" s="22" t="s">
        <v>2176</v>
      </c>
      <c r="J205" s="22" t="s">
        <v>2525</v>
      </c>
      <c r="K205" s="22"/>
      <c r="L205" s="22"/>
      <c r="M205" s="22" t="s">
        <v>2526</v>
      </c>
      <c r="N205" s="22">
        <v>67</v>
      </c>
      <c r="O205" s="22" t="b">
        <v>0</v>
      </c>
      <c r="P205" s="22" t="s">
        <v>1842</v>
      </c>
      <c r="Q205" s="22" t="s">
        <v>1843</v>
      </c>
      <c r="R205" s="22" t="s">
        <v>545</v>
      </c>
    </row>
    <row r="206" spans="1:18" x14ac:dyDescent="0.25">
      <c r="A206" s="22" t="s">
        <v>2527</v>
      </c>
      <c r="B206" s="22" t="s">
        <v>2528</v>
      </c>
      <c r="C206" s="22"/>
      <c r="D206" s="22" t="s">
        <v>1838</v>
      </c>
      <c r="E206" s="22"/>
      <c r="F206" s="22"/>
      <c r="G206" s="22" t="s">
        <v>66</v>
      </c>
      <c r="H206" s="22" t="s">
        <v>1794</v>
      </c>
      <c r="I206" s="22" t="s">
        <v>2176</v>
      </c>
      <c r="J206" s="22" t="s">
        <v>2528</v>
      </c>
      <c r="K206" s="22"/>
      <c r="L206" s="22"/>
      <c r="M206" s="22" t="s">
        <v>2529</v>
      </c>
      <c r="N206" s="22">
        <v>67</v>
      </c>
      <c r="O206" s="22" t="b">
        <v>0</v>
      </c>
      <c r="P206" s="22" t="s">
        <v>1842</v>
      </c>
      <c r="Q206" s="22" t="s">
        <v>1843</v>
      </c>
      <c r="R206" s="22" t="s">
        <v>545</v>
      </c>
    </row>
    <row r="207" spans="1:18" x14ac:dyDescent="0.25">
      <c r="A207" s="22" t="s">
        <v>2530</v>
      </c>
      <c r="B207" s="22" t="s">
        <v>2531</v>
      </c>
      <c r="C207" s="22"/>
      <c r="D207" s="22" t="s">
        <v>1838</v>
      </c>
      <c r="E207" s="22"/>
      <c r="F207" s="22"/>
      <c r="G207" s="22" t="s">
        <v>65</v>
      </c>
      <c r="H207" s="22" t="s">
        <v>1796</v>
      </c>
      <c r="I207" s="22" t="s">
        <v>2176</v>
      </c>
      <c r="J207" s="22" t="s">
        <v>2531</v>
      </c>
      <c r="K207" s="22"/>
      <c r="L207" s="22"/>
      <c r="M207" s="22" t="s">
        <v>2532</v>
      </c>
      <c r="N207" s="22">
        <v>67</v>
      </c>
      <c r="O207" s="22" t="b">
        <v>0</v>
      </c>
      <c r="P207" s="22" t="s">
        <v>1842</v>
      </c>
      <c r="Q207" s="22" t="s">
        <v>1843</v>
      </c>
      <c r="R207" s="22" t="s">
        <v>545</v>
      </c>
    </row>
    <row r="208" spans="1:18" x14ac:dyDescent="0.25">
      <c r="A208" s="22" t="s">
        <v>2533</v>
      </c>
      <c r="B208" s="22" t="s">
        <v>2534</v>
      </c>
      <c r="C208" s="22"/>
      <c r="D208" s="22" t="s">
        <v>1838</v>
      </c>
      <c r="E208" s="22"/>
      <c r="F208" s="22"/>
      <c r="G208" s="22" t="s">
        <v>1803</v>
      </c>
      <c r="H208" s="22" t="s">
        <v>1804</v>
      </c>
      <c r="I208" s="22" t="s">
        <v>2176</v>
      </c>
      <c r="J208" s="22" t="s">
        <v>2534</v>
      </c>
      <c r="K208" s="22"/>
      <c r="L208" s="22"/>
      <c r="M208" s="22" t="s">
        <v>2535</v>
      </c>
      <c r="N208" s="22">
        <v>67</v>
      </c>
      <c r="O208" s="22" t="b">
        <v>0</v>
      </c>
      <c r="P208" s="22" t="s">
        <v>1842</v>
      </c>
      <c r="Q208" s="22" t="s">
        <v>1843</v>
      </c>
      <c r="R208" s="22" t="s">
        <v>545</v>
      </c>
    </row>
    <row r="209" spans="1:18" x14ac:dyDescent="0.25">
      <c r="A209" s="22" t="s">
        <v>2536</v>
      </c>
      <c r="B209" s="22" t="s">
        <v>2537</v>
      </c>
      <c r="C209" s="22"/>
      <c r="D209" s="22" t="s">
        <v>1838</v>
      </c>
      <c r="E209" s="22"/>
      <c r="F209" s="22"/>
      <c r="G209" s="22" t="s">
        <v>66</v>
      </c>
      <c r="H209" s="22" t="s">
        <v>1794</v>
      </c>
      <c r="I209" s="22" t="s">
        <v>2176</v>
      </c>
      <c r="J209" s="22" t="s">
        <v>2537</v>
      </c>
      <c r="K209" s="22"/>
      <c r="L209" s="22"/>
      <c r="M209" s="22" t="s">
        <v>2538</v>
      </c>
      <c r="N209" s="22">
        <v>67</v>
      </c>
      <c r="O209" s="22" t="b">
        <v>0</v>
      </c>
      <c r="P209" s="22" t="s">
        <v>1842</v>
      </c>
      <c r="Q209" s="22" t="s">
        <v>1843</v>
      </c>
      <c r="R209" s="22" t="s">
        <v>545</v>
      </c>
    </row>
    <row r="210" spans="1:18" x14ac:dyDescent="0.25">
      <c r="A210" s="22" t="s">
        <v>2539</v>
      </c>
      <c r="B210" s="22" t="s">
        <v>2540</v>
      </c>
      <c r="C210" s="22"/>
      <c r="D210" s="22" t="s">
        <v>1838</v>
      </c>
      <c r="E210" s="22"/>
      <c r="F210" s="22"/>
      <c r="G210" s="22" t="s">
        <v>65</v>
      </c>
      <c r="H210" s="22" t="s">
        <v>1796</v>
      </c>
      <c r="I210" s="22" t="s">
        <v>2176</v>
      </c>
      <c r="J210" s="22" t="s">
        <v>2540</v>
      </c>
      <c r="K210" s="22"/>
      <c r="L210" s="22"/>
      <c r="M210" s="22" t="s">
        <v>2541</v>
      </c>
      <c r="N210" s="22">
        <v>67</v>
      </c>
      <c r="O210" s="22" t="b">
        <v>0</v>
      </c>
      <c r="P210" s="22" t="s">
        <v>1842</v>
      </c>
      <c r="Q210" s="22" t="s">
        <v>1843</v>
      </c>
      <c r="R210" s="22" t="s">
        <v>545</v>
      </c>
    </row>
    <row r="211" spans="1:18" x14ac:dyDescent="0.25">
      <c r="A211" s="22" t="s">
        <v>2542</v>
      </c>
      <c r="B211" s="22" t="s">
        <v>2543</v>
      </c>
      <c r="C211" s="22"/>
      <c r="D211" s="22" t="s">
        <v>1838</v>
      </c>
      <c r="E211" s="22"/>
      <c r="F211" s="22"/>
      <c r="G211" s="22" t="s">
        <v>65</v>
      </c>
      <c r="H211" s="22" t="s">
        <v>1796</v>
      </c>
      <c r="I211" s="22" t="s">
        <v>2176</v>
      </c>
      <c r="J211" s="22" t="s">
        <v>2543</v>
      </c>
      <c r="K211" s="22"/>
      <c r="L211" s="22"/>
      <c r="M211" s="22" t="s">
        <v>2544</v>
      </c>
      <c r="N211" s="22">
        <v>67</v>
      </c>
      <c r="O211" s="22" t="b">
        <v>0</v>
      </c>
      <c r="P211" s="22" t="s">
        <v>1842</v>
      </c>
      <c r="Q211" s="22" t="s">
        <v>1843</v>
      </c>
      <c r="R211" s="22" t="s">
        <v>545</v>
      </c>
    </row>
    <row r="212" spans="1:18" x14ac:dyDescent="0.25">
      <c r="A212" s="22" t="s">
        <v>2545</v>
      </c>
      <c r="B212" s="22" t="s">
        <v>2546</v>
      </c>
      <c r="C212" s="22"/>
      <c r="D212" s="22" t="s">
        <v>1838</v>
      </c>
      <c r="E212" s="22"/>
      <c r="F212" s="22"/>
      <c r="G212" s="22" t="s">
        <v>66</v>
      </c>
      <c r="H212" s="22" t="s">
        <v>1794</v>
      </c>
      <c r="I212" s="22" t="s">
        <v>2176</v>
      </c>
      <c r="J212" s="22" t="s">
        <v>2546</v>
      </c>
      <c r="K212" s="22"/>
      <c r="L212" s="22"/>
      <c r="M212" s="22" t="s">
        <v>2547</v>
      </c>
      <c r="N212" s="22">
        <v>67</v>
      </c>
      <c r="O212" s="22" t="b">
        <v>0</v>
      </c>
      <c r="P212" s="22" t="s">
        <v>1842</v>
      </c>
      <c r="Q212" s="22" t="s">
        <v>1843</v>
      </c>
      <c r="R212" s="22" t="s">
        <v>545</v>
      </c>
    </row>
    <row r="213" spans="1:18" x14ac:dyDescent="0.25">
      <c r="A213" s="22" t="s">
        <v>2548</v>
      </c>
      <c r="B213" s="22" t="s">
        <v>2549</v>
      </c>
      <c r="C213" s="22"/>
      <c r="D213" s="22" t="s">
        <v>1838</v>
      </c>
      <c r="E213" s="22"/>
      <c r="F213" s="22"/>
      <c r="G213" s="22" t="s">
        <v>66</v>
      </c>
      <c r="H213" s="22" t="s">
        <v>1794</v>
      </c>
      <c r="I213" s="22" t="s">
        <v>2176</v>
      </c>
      <c r="J213" s="22" t="s">
        <v>2549</v>
      </c>
      <c r="K213" s="22"/>
      <c r="L213" s="22"/>
      <c r="M213" s="22" t="s">
        <v>2550</v>
      </c>
      <c r="N213" s="22">
        <v>67</v>
      </c>
      <c r="O213" s="22" t="b">
        <v>0</v>
      </c>
      <c r="P213" s="22" t="s">
        <v>1842</v>
      </c>
      <c r="Q213" s="22" t="s">
        <v>1843</v>
      </c>
      <c r="R213" s="22" t="s">
        <v>545</v>
      </c>
    </row>
    <row r="214" spans="1:18" x14ac:dyDescent="0.25">
      <c r="A214" s="22" t="s">
        <v>2551</v>
      </c>
      <c r="B214" s="22" t="s">
        <v>2552</v>
      </c>
      <c r="C214" s="22"/>
      <c r="D214" s="22" t="s">
        <v>1838</v>
      </c>
      <c r="E214" s="22"/>
      <c r="F214" s="22"/>
      <c r="G214" s="22" t="s">
        <v>66</v>
      </c>
      <c r="H214" s="22" t="s">
        <v>1794</v>
      </c>
      <c r="I214" s="22" t="s">
        <v>2176</v>
      </c>
      <c r="J214" s="22" t="s">
        <v>2552</v>
      </c>
      <c r="K214" s="22"/>
      <c r="L214" s="22"/>
      <c r="M214" s="22" t="s">
        <v>2553</v>
      </c>
      <c r="N214" s="22">
        <v>67</v>
      </c>
      <c r="O214" s="22" t="b">
        <v>0</v>
      </c>
      <c r="P214" s="22" t="s">
        <v>1842</v>
      </c>
      <c r="Q214" s="22" t="s">
        <v>1843</v>
      </c>
      <c r="R214" s="22" t="s">
        <v>545</v>
      </c>
    </row>
    <row r="215" spans="1:18" x14ac:dyDescent="0.25">
      <c r="A215" s="22" t="s">
        <v>2554</v>
      </c>
      <c r="B215" s="22" t="s">
        <v>2555</v>
      </c>
      <c r="C215" s="22"/>
      <c r="D215" s="22" t="s">
        <v>1838</v>
      </c>
      <c r="E215" s="22"/>
      <c r="F215" s="22"/>
      <c r="G215" s="22" t="s">
        <v>65</v>
      </c>
      <c r="H215" s="22" t="s">
        <v>1796</v>
      </c>
      <c r="I215" s="22" t="s">
        <v>2176</v>
      </c>
      <c r="J215" s="22" t="s">
        <v>2555</v>
      </c>
      <c r="K215" s="22"/>
      <c r="L215" s="22"/>
      <c r="M215" s="22" t="s">
        <v>2556</v>
      </c>
      <c r="N215" s="22">
        <v>67</v>
      </c>
      <c r="O215" s="22" t="b">
        <v>0</v>
      </c>
      <c r="P215" s="22" t="s">
        <v>1842</v>
      </c>
      <c r="Q215" s="22" t="s">
        <v>1843</v>
      </c>
      <c r="R215" s="22" t="s">
        <v>545</v>
      </c>
    </row>
    <row r="216" spans="1:18" x14ac:dyDescent="0.25">
      <c r="A216" s="22" t="s">
        <v>2557</v>
      </c>
      <c r="B216" s="22" t="s">
        <v>2558</v>
      </c>
      <c r="C216" s="22"/>
      <c r="D216" s="22" t="s">
        <v>1838</v>
      </c>
      <c r="E216" s="22"/>
      <c r="F216" s="22"/>
      <c r="G216" s="22" t="s">
        <v>65</v>
      </c>
      <c r="H216" s="22" t="s">
        <v>1796</v>
      </c>
      <c r="I216" s="22" t="s">
        <v>2176</v>
      </c>
      <c r="J216" s="22" t="s">
        <v>2558</v>
      </c>
      <c r="K216" s="22"/>
      <c r="L216" s="22"/>
      <c r="M216" s="22" t="s">
        <v>2559</v>
      </c>
      <c r="N216" s="22">
        <v>67</v>
      </c>
      <c r="O216" s="22" t="b">
        <v>0</v>
      </c>
      <c r="P216" s="22" t="s">
        <v>1842</v>
      </c>
      <c r="Q216" s="22" t="s">
        <v>1843</v>
      </c>
      <c r="R216" s="22" t="s">
        <v>545</v>
      </c>
    </row>
    <row r="217" spans="1:18" x14ac:dyDescent="0.25">
      <c r="A217" s="22" t="s">
        <v>2560</v>
      </c>
      <c r="B217" s="22" t="s">
        <v>2561</v>
      </c>
      <c r="C217" s="22"/>
      <c r="D217" s="22" t="s">
        <v>1838</v>
      </c>
      <c r="E217" s="22"/>
      <c r="F217" s="22"/>
      <c r="G217" s="22" t="s">
        <v>1803</v>
      </c>
      <c r="H217" s="22" t="s">
        <v>1804</v>
      </c>
      <c r="I217" s="22" t="s">
        <v>2176</v>
      </c>
      <c r="J217" s="22" t="s">
        <v>2561</v>
      </c>
      <c r="K217" s="22"/>
      <c r="L217" s="22"/>
      <c r="M217" s="22" t="s">
        <v>2562</v>
      </c>
      <c r="N217" s="22">
        <v>67</v>
      </c>
      <c r="O217" s="22" t="b">
        <v>0</v>
      </c>
      <c r="P217" s="22" t="s">
        <v>1842</v>
      </c>
      <c r="Q217" s="22" t="s">
        <v>1843</v>
      </c>
      <c r="R217" s="22" t="s">
        <v>545</v>
      </c>
    </row>
    <row r="218" spans="1:18" x14ac:dyDescent="0.25">
      <c r="A218" s="22" t="s">
        <v>2563</v>
      </c>
      <c r="B218" s="22" t="s">
        <v>2564</v>
      </c>
      <c r="C218" s="22"/>
      <c r="D218" s="22" t="s">
        <v>1838</v>
      </c>
      <c r="E218" s="22"/>
      <c r="F218" s="22"/>
      <c r="G218" s="22" t="s">
        <v>66</v>
      </c>
      <c r="H218" s="22" t="s">
        <v>1794</v>
      </c>
      <c r="I218" s="22" t="s">
        <v>2176</v>
      </c>
      <c r="J218" s="22" t="s">
        <v>2564</v>
      </c>
      <c r="K218" s="22"/>
      <c r="L218" s="22"/>
      <c r="M218" s="22" t="s">
        <v>2565</v>
      </c>
      <c r="N218" s="22">
        <v>67</v>
      </c>
      <c r="O218" s="22" t="b">
        <v>0</v>
      </c>
      <c r="P218" s="22" t="s">
        <v>1842</v>
      </c>
      <c r="Q218" s="22" t="s">
        <v>1843</v>
      </c>
      <c r="R218" s="22" t="s">
        <v>545</v>
      </c>
    </row>
    <row r="219" spans="1:18" x14ac:dyDescent="0.25">
      <c r="A219" s="22" t="s">
        <v>2566</v>
      </c>
      <c r="B219" s="22" t="s">
        <v>2567</v>
      </c>
      <c r="C219" s="22"/>
      <c r="D219" s="22" t="s">
        <v>1838</v>
      </c>
      <c r="E219" s="22"/>
      <c r="F219" s="22"/>
      <c r="G219" s="22" t="s">
        <v>66</v>
      </c>
      <c r="H219" s="22" t="s">
        <v>1794</v>
      </c>
      <c r="I219" s="22" t="s">
        <v>2176</v>
      </c>
      <c r="J219" s="22" t="s">
        <v>2567</v>
      </c>
      <c r="K219" s="22"/>
      <c r="L219" s="22"/>
      <c r="M219" s="22" t="s">
        <v>2568</v>
      </c>
      <c r="N219" s="22">
        <v>67</v>
      </c>
      <c r="O219" s="22" t="b">
        <v>0</v>
      </c>
      <c r="P219" s="22" t="s">
        <v>1842</v>
      </c>
      <c r="Q219" s="22" t="s">
        <v>1843</v>
      </c>
      <c r="R219" s="22" t="s">
        <v>545</v>
      </c>
    </row>
    <row r="220" spans="1:18" x14ac:dyDescent="0.25">
      <c r="A220" s="22" t="s">
        <v>2569</v>
      </c>
      <c r="B220" s="22" t="s">
        <v>2570</v>
      </c>
      <c r="C220" s="22"/>
      <c r="D220" s="22" t="s">
        <v>1838</v>
      </c>
      <c r="E220" s="22"/>
      <c r="F220" s="22"/>
      <c r="G220" s="22" t="s">
        <v>1803</v>
      </c>
      <c r="H220" s="22" t="s">
        <v>1804</v>
      </c>
      <c r="I220" s="22" t="s">
        <v>2176</v>
      </c>
      <c r="J220" s="22" t="s">
        <v>2570</v>
      </c>
      <c r="K220" s="22"/>
      <c r="L220" s="22"/>
      <c r="M220" s="22" t="s">
        <v>2571</v>
      </c>
      <c r="N220" s="22">
        <v>67</v>
      </c>
      <c r="O220" s="22" t="b">
        <v>0</v>
      </c>
      <c r="P220" s="22" t="s">
        <v>1842</v>
      </c>
      <c r="Q220" s="22" t="s">
        <v>1843</v>
      </c>
      <c r="R220" s="22" t="s">
        <v>545</v>
      </c>
    </row>
    <row r="221" spans="1:18" x14ac:dyDescent="0.25">
      <c r="A221" s="22" t="s">
        <v>2572</v>
      </c>
      <c r="B221" s="22" t="s">
        <v>2573</v>
      </c>
      <c r="C221" s="22"/>
      <c r="D221" s="22" t="s">
        <v>1838</v>
      </c>
      <c r="E221" s="22"/>
      <c r="F221" s="22"/>
      <c r="G221" s="22" t="s">
        <v>65</v>
      </c>
      <c r="H221" s="22" t="s">
        <v>1796</v>
      </c>
      <c r="I221" s="22" t="s">
        <v>2176</v>
      </c>
      <c r="J221" s="22" t="s">
        <v>2573</v>
      </c>
      <c r="K221" s="22"/>
      <c r="L221" s="22"/>
      <c r="M221" s="22" t="s">
        <v>2574</v>
      </c>
      <c r="N221" s="22">
        <v>67</v>
      </c>
      <c r="O221" s="22" t="b">
        <v>0</v>
      </c>
      <c r="P221" s="22" t="s">
        <v>1842</v>
      </c>
      <c r="Q221" s="22" t="s">
        <v>1843</v>
      </c>
      <c r="R221" s="22" t="s">
        <v>545</v>
      </c>
    </row>
    <row r="222" spans="1:18" x14ac:dyDescent="0.25">
      <c r="A222" s="22" t="s">
        <v>2575</v>
      </c>
      <c r="B222" s="22" t="s">
        <v>2576</v>
      </c>
      <c r="C222" s="22"/>
      <c r="D222" s="22" t="s">
        <v>1838</v>
      </c>
      <c r="E222" s="22"/>
      <c r="F222" s="22"/>
      <c r="G222" s="22" t="s">
        <v>66</v>
      </c>
      <c r="H222" s="22" t="s">
        <v>1794</v>
      </c>
      <c r="I222" s="22" t="s">
        <v>2176</v>
      </c>
      <c r="J222" s="22" t="s">
        <v>2576</v>
      </c>
      <c r="K222" s="22"/>
      <c r="L222" s="22"/>
      <c r="M222" s="22" t="s">
        <v>2577</v>
      </c>
      <c r="N222" s="22">
        <v>67</v>
      </c>
      <c r="O222" s="22" t="b">
        <v>0</v>
      </c>
      <c r="P222" s="22" t="s">
        <v>1842</v>
      </c>
      <c r="Q222" s="22" t="s">
        <v>1843</v>
      </c>
      <c r="R222" s="22" t="s">
        <v>545</v>
      </c>
    </row>
    <row r="223" spans="1:18" x14ac:dyDescent="0.25">
      <c r="A223" s="22" t="s">
        <v>2578</v>
      </c>
      <c r="B223" s="22" t="s">
        <v>2579</v>
      </c>
      <c r="C223" s="22"/>
      <c r="D223" s="22" t="s">
        <v>1838</v>
      </c>
      <c r="E223" s="22"/>
      <c r="F223" s="22"/>
      <c r="G223" s="22" t="s">
        <v>65</v>
      </c>
      <c r="H223" s="22" t="s">
        <v>1796</v>
      </c>
      <c r="I223" s="22" t="s">
        <v>2176</v>
      </c>
      <c r="J223" s="22" t="s">
        <v>2579</v>
      </c>
      <c r="K223" s="22"/>
      <c r="L223" s="22"/>
      <c r="M223" s="22" t="s">
        <v>2580</v>
      </c>
      <c r="N223" s="22">
        <v>67</v>
      </c>
      <c r="O223" s="22" t="b">
        <v>0</v>
      </c>
      <c r="P223" s="22" t="s">
        <v>1842</v>
      </c>
      <c r="Q223" s="22" t="s">
        <v>1843</v>
      </c>
      <c r="R223" s="22" t="s">
        <v>545</v>
      </c>
    </row>
    <row r="224" spans="1:18" x14ac:dyDescent="0.25">
      <c r="A224" s="22" t="s">
        <v>2581</v>
      </c>
      <c r="B224" s="22" t="s">
        <v>2582</v>
      </c>
      <c r="C224" s="22"/>
      <c r="D224" s="22" t="s">
        <v>1838</v>
      </c>
      <c r="E224" s="22"/>
      <c r="F224" s="22"/>
      <c r="G224" s="22" t="s">
        <v>66</v>
      </c>
      <c r="H224" s="22" t="s">
        <v>1794</v>
      </c>
      <c r="I224" s="22" t="s">
        <v>2176</v>
      </c>
      <c r="J224" s="22" t="s">
        <v>2582</v>
      </c>
      <c r="K224" s="22"/>
      <c r="L224" s="22"/>
      <c r="M224" s="22" t="s">
        <v>2583</v>
      </c>
      <c r="N224" s="22">
        <v>67</v>
      </c>
      <c r="O224" s="22" t="b">
        <v>0</v>
      </c>
      <c r="P224" s="22" t="s">
        <v>1842</v>
      </c>
      <c r="Q224" s="22" t="s">
        <v>1843</v>
      </c>
      <c r="R224" s="22" t="s">
        <v>545</v>
      </c>
    </row>
    <row r="225" spans="1:18" x14ac:dyDescent="0.25">
      <c r="A225" s="22" t="s">
        <v>2584</v>
      </c>
      <c r="B225" s="22" t="s">
        <v>2585</v>
      </c>
      <c r="C225" s="22"/>
      <c r="D225" s="22" t="s">
        <v>1838</v>
      </c>
      <c r="E225" s="22"/>
      <c r="F225" s="22"/>
      <c r="G225" s="22" t="s">
        <v>66</v>
      </c>
      <c r="H225" s="22" t="s">
        <v>1794</v>
      </c>
      <c r="I225" s="22" t="s">
        <v>2176</v>
      </c>
      <c r="J225" s="22" t="s">
        <v>2585</v>
      </c>
      <c r="K225" s="22"/>
      <c r="L225" s="22"/>
      <c r="M225" s="22" t="s">
        <v>2586</v>
      </c>
      <c r="N225" s="22">
        <v>67</v>
      </c>
      <c r="O225" s="22" t="b">
        <v>0</v>
      </c>
      <c r="P225" s="22" t="s">
        <v>1842</v>
      </c>
      <c r="Q225" s="22" t="s">
        <v>1843</v>
      </c>
      <c r="R225" s="22" t="s">
        <v>545</v>
      </c>
    </row>
    <row r="226" spans="1:18" x14ac:dyDescent="0.25">
      <c r="A226" s="22" t="s">
        <v>2587</v>
      </c>
      <c r="B226" s="22" t="s">
        <v>2588</v>
      </c>
      <c r="C226" s="22"/>
      <c r="D226" s="22" t="s">
        <v>1838</v>
      </c>
      <c r="E226" s="22"/>
      <c r="F226" s="22"/>
      <c r="G226" s="22" t="s">
        <v>65</v>
      </c>
      <c r="H226" s="22" t="s">
        <v>1796</v>
      </c>
      <c r="I226" s="22" t="s">
        <v>2176</v>
      </c>
      <c r="J226" s="22" t="s">
        <v>2588</v>
      </c>
      <c r="K226" s="22"/>
      <c r="L226" s="22"/>
      <c r="M226" s="22" t="s">
        <v>2589</v>
      </c>
      <c r="N226" s="22">
        <v>67</v>
      </c>
      <c r="O226" s="22" t="b">
        <v>0</v>
      </c>
      <c r="P226" s="22" t="s">
        <v>1842</v>
      </c>
      <c r="Q226" s="22" t="s">
        <v>1843</v>
      </c>
      <c r="R226" s="22" t="s">
        <v>545</v>
      </c>
    </row>
    <row r="227" spans="1:18" x14ac:dyDescent="0.25">
      <c r="A227" s="22" t="s">
        <v>2590</v>
      </c>
      <c r="B227" s="22" t="s">
        <v>2591</v>
      </c>
      <c r="C227" s="22"/>
      <c r="D227" s="22" t="s">
        <v>1838</v>
      </c>
      <c r="E227" s="22"/>
      <c r="F227" s="22"/>
      <c r="G227" s="22" t="s">
        <v>66</v>
      </c>
      <c r="H227" s="22" t="s">
        <v>1794</v>
      </c>
      <c r="I227" s="22" t="s">
        <v>2176</v>
      </c>
      <c r="J227" s="22" t="s">
        <v>2591</v>
      </c>
      <c r="K227" s="22"/>
      <c r="L227" s="22"/>
      <c r="M227" s="22" t="s">
        <v>2592</v>
      </c>
      <c r="N227" s="22">
        <v>67</v>
      </c>
      <c r="O227" s="22" t="b">
        <v>0</v>
      </c>
      <c r="P227" s="22" t="s">
        <v>1842</v>
      </c>
      <c r="Q227" s="22" t="s">
        <v>1843</v>
      </c>
      <c r="R227" s="22" t="s">
        <v>545</v>
      </c>
    </row>
    <row r="228" spans="1:18" x14ac:dyDescent="0.25">
      <c r="A228" s="22" t="s">
        <v>2593</v>
      </c>
      <c r="B228" s="22" t="s">
        <v>2594</v>
      </c>
      <c r="C228" s="22"/>
      <c r="D228" s="22" t="s">
        <v>1838</v>
      </c>
      <c r="E228" s="22"/>
      <c r="F228" s="22"/>
      <c r="G228" s="22" t="s">
        <v>66</v>
      </c>
      <c r="H228" s="22" t="s">
        <v>1794</v>
      </c>
      <c r="I228" s="22" t="s">
        <v>2176</v>
      </c>
      <c r="J228" s="22" t="s">
        <v>2594</v>
      </c>
      <c r="K228" s="22"/>
      <c r="L228" s="22"/>
      <c r="M228" s="22" t="s">
        <v>2595</v>
      </c>
      <c r="N228" s="22">
        <v>67</v>
      </c>
      <c r="O228" s="22" t="b">
        <v>0</v>
      </c>
      <c r="P228" s="22" t="s">
        <v>1842</v>
      </c>
      <c r="Q228" s="22" t="s">
        <v>1843</v>
      </c>
      <c r="R228" s="22" t="s">
        <v>545</v>
      </c>
    </row>
    <row r="229" spans="1:18" x14ac:dyDescent="0.25">
      <c r="A229" s="22" t="s">
        <v>2596</v>
      </c>
      <c r="B229" s="22" t="s">
        <v>2597</v>
      </c>
      <c r="C229" s="22"/>
      <c r="D229" s="22" t="s">
        <v>1838</v>
      </c>
      <c r="E229" s="22"/>
      <c r="F229" s="22"/>
      <c r="G229" s="22" t="s">
        <v>66</v>
      </c>
      <c r="H229" s="22" t="s">
        <v>1794</v>
      </c>
      <c r="I229" s="22" t="s">
        <v>2176</v>
      </c>
      <c r="J229" s="22" t="s">
        <v>2597</v>
      </c>
      <c r="K229" s="22"/>
      <c r="L229" s="22"/>
      <c r="M229" s="22" t="s">
        <v>2598</v>
      </c>
      <c r="N229" s="22">
        <v>67</v>
      </c>
      <c r="O229" s="22" t="b">
        <v>0</v>
      </c>
      <c r="P229" s="22" t="s">
        <v>1842</v>
      </c>
      <c r="Q229" s="22" t="s">
        <v>1843</v>
      </c>
      <c r="R229" s="22" t="s">
        <v>545</v>
      </c>
    </row>
    <row r="230" spans="1:18" x14ac:dyDescent="0.25">
      <c r="A230" s="22" t="s">
        <v>2599</v>
      </c>
      <c r="B230" s="22" t="s">
        <v>2600</v>
      </c>
      <c r="C230" s="22"/>
      <c r="D230" s="22" t="s">
        <v>1838</v>
      </c>
      <c r="E230" s="22"/>
      <c r="F230" s="22"/>
      <c r="G230" s="22" t="s">
        <v>66</v>
      </c>
      <c r="H230" s="22" t="s">
        <v>1794</v>
      </c>
      <c r="I230" s="22" t="s">
        <v>2176</v>
      </c>
      <c r="J230" s="22" t="s">
        <v>2600</v>
      </c>
      <c r="K230" s="22"/>
      <c r="L230" s="22"/>
      <c r="M230" s="22" t="s">
        <v>2601</v>
      </c>
      <c r="N230" s="22">
        <v>67</v>
      </c>
      <c r="O230" s="22" t="b">
        <v>0</v>
      </c>
      <c r="P230" s="22" t="s">
        <v>1842</v>
      </c>
      <c r="Q230" s="22" t="s">
        <v>1843</v>
      </c>
      <c r="R230" s="22" t="s">
        <v>545</v>
      </c>
    </row>
    <row r="231" spans="1:18" x14ac:dyDescent="0.25">
      <c r="A231" s="22" t="s">
        <v>2602</v>
      </c>
      <c r="B231" s="22" t="s">
        <v>2603</v>
      </c>
      <c r="C231" s="22"/>
      <c r="D231" s="22" t="s">
        <v>1838</v>
      </c>
      <c r="E231" s="22"/>
      <c r="F231" s="22"/>
      <c r="G231" s="22" t="s">
        <v>66</v>
      </c>
      <c r="H231" s="22" t="s">
        <v>1794</v>
      </c>
      <c r="I231" s="22" t="s">
        <v>2176</v>
      </c>
      <c r="J231" s="22" t="s">
        <v>2603</v>
      </c>
      <c r="K231" s="22"/>
      <c r="L231" s="22"/>
      <c r="M231" s="22" t="s">
        <v>2604</v>
      </c>
      <c r="N231" s="22">
        <v>67</v>
      </c>
      <c r="O231" s="22" t="b">
        <v>0</v>
      </c>
      <c r="P231" s="22" t="s">
        <v>1842</v>
      </c>
      <c r="Q231" s="22" t="s">
        <v>1843</v>
      </c>
      <c r="R231" s="22" t="s">
        <v>545</v>
      </c>
    </row>
    <row r="232" spans="1:18" x14ac:dyDescent="0.25">
      <c r="A232" s="22" t="s">
        <v>2605</v>
      </c>
      <c r="B232" s="22" t="s">
        <v>2606</v>
      </c>
      <c r="C232" s="22"/>
      <c r="D232" s="22" t="s">
        <v>1838</v>
      </c>
      <c r="E232" s="22"/>
      <c r="F232" s="22"/>
      <c r="G232" s="22" t="s">
        <v>66</v>
      </c>
      <c r="H232" s="22" t="s">
        <v>1794</v>
      </c>
      <c r="I232" s="22" t="s">
        <v>2176</v>
      </c>
      <c r="J232" s="22" t="s">
        <v>2606</v>
      </c>
      <c r="K232" s="22"/>
      <c r="L232" s="22"/>
      <c r="M232" s="22" t="s">
        <v>2607</v>
      </c>
      <c r="N232" s="22">
        <v>67</v>
      </c>
      <c r="O232" s="22" t="b">
        <v>0</v>
      </c>
      <c r="P232" s="22" t="s">
        <v>1842</v>
      </c>
      <c r="Q232" s="22" t="s">
        <v>1843</v>
      </c>
      <c r="R232" s="22" t="s">
        <v>545</v>
      </c>
    </row>
    <row r="233" spans="1:18" x14ac:dyDescent="0.25">
      <c r="A233" s="22" t="s">
        <v>2608</v>
      </c>
      <c r="B233" s="22" t="s">
        <v>2609</v>
      </c>
      <c r="C233" s="22"/>
      <c r="D233" s="22" t="s">
        <v>1838</v>
      </c>
      <c r="E233" s="22"/>
      <c r="F233" s="22"/>
      <c r="G233" s="22" t="s">
        <v>1803</v>
      </c>
      <c r="H233" s="22" t="s">
        <v>1804</v>
      </c>
      <c r="I233" s="22" t="s">
        <v>2176</v>
      </c>
      <c r="J233" s="22" t="s">
        <v>2609</v>
      </c>
      <c r="K233" s="22"/>
      <c r="L233" s="22"/>
      <c r="M233" s="22" t="s">
        <v>2610</v>
      </c>
      <c r="N233" s="22">
        <v>67</v>
      </c>
      <c r="O233" s="22" t="b">
        <v>0</v>
      </c>
      <c r="P233" s="22" t="s">
        <v>1842</v>
      </c>
      <c r="Q233" s="22" t="s">
        <v>1843</v>
      </c>
      <c r="R233" s="22" t="s">
        <v>545</v>
      </c>
    </row>
    <row r="234" spans="1:18" x14ac:dyDescent="0.25">
      <c r="A234" s="22" t="s">
        <v>2611</v>
      </c>
      <c r="B234" s="22" t="s">
        <v>2612</v>
      </c>
      <c r="C234" s="22"/>
      <c r="D234" s="22" t="s">
        <v>1838</v>
      </c>
      <c r="E234" s="22"/>
      <c r="F234" s="22"/>
      <c r="G234" s="22" t="s">
        <v>65</v>
      </c>
      <c r="H234" s="22" t="s">
        <v>1796</v>
      </c>
      <c r="I234" s="22" t="s">
        <v>2176</v>
      </c>
      <c r="J234" s="22" t="s">
        <v>2612</v>
      </c>
      <c r="K234" s="22"/>
      <c r="L234" s="22"/>
      <c r="M234" s="22" t="s">
        <v>2613</v>
      </c>
      <c r="N234" s="22">
        <v>67</v>
      </c>
      <c r="O234" s="22" t="b">
        <v>0</v>
      </c>
      <c r="P234" s="22" t="s">
        <v>1842</v>
      </c>
      <c r="Q234" s="22" t="s">
        <v>1843</v>
      </c>
      <c r="R234" s="22" t="s">
        <v>545</v>
      </c>
    </row>
    <row r="235" spans="1:18" x14ac:dyDescent="0.25">
      <c r="A235" s="22" t="s">
        <v>2614</v>
      </c>
      <c r="B235" s="22" t="s">
        <v>2615</v>
      </c>
      <c r="C235" s="22"/>
      <c r="D235" s="22" t="s">
        <v>1838</v>
      </c>
      <c r="E235" s="22"/>
      <c r="F235" s="22"/>
      <c r="G235" s="22" t="s">
        <v>65</v>
      </c>
      <c r="H235" s="22" t="s">
        <v>1796</v>
      </c>
      <c r="I235" s="22" t="s">
        <v>2176</v>
      </c>
      <c r="J235" s="22" t="s">
        <v>2615</v>
      </c>
      <c r="K235" s="22"/>
      <c r="L235" s="22"/>
      <c r="M235" s="22" t="s">
        <v>2616</v>
      </c>
      <c r="N235" s="22">
        <v>67</v>
      </c>
      <c r="O235" s="22" t="b">
        <v>0</v>
      </c>
      <c r="P235" s="22" t="s">
        <v>1842</v>
      </c>
      <c r="Q235" s="22" t="s">
        <v>1843</v>
      </c>
      <c r="R235" s="22" t="s">
        <v>545</v>
      </c>
    </row>
    <row r="236" spans="1:18" x14ac:dyDescent="0.25">
      <c r="A236" s="22" t="s">
        <v>2617</v>
      </c>
      <c r="B236" s="22" t="s">
        <v>2618</v>
      </c>
      <c r="C236" s="22"/>
      <c r="D236" s="22" t="s">
        <v>1838</v>
      </c>
      <c r="E236" s="22"/>
      <c r="F236" s="22"/>
      <c r="G236" s="22" t="s">
        <v>66</v>
      </c>
      <c r="H236" s="22" t="s">
        <v>1794</v>
      </c>
      <c r="I236" s="22" t="s">
        <v>2176</v>
      </c>
      <c r="J236" s="22" t="s">
        <v>2618</v>
      </c>
      <c r="K236" s="22"/>
      <c r="L236" s="22"/>
      <c r="M236" s="22" t="s">
        <v>2619</v>
      </c>
      <c r="N236" s="22">
        <v>67</v>
      </c>
      <c r="O236" s="22" t="b">
        <v>0</v>
      </c>
      <c r="P236" s="22" t="s">
        <v>1842</v>
      </c>
      <c r="Q236" s="22" t="s">
        <v>1843</v>
      </c>
      <c r="R236" s="22" t="s">
        <v>545</v>
      </c>
    </row>
    <row r="237" spans="1:18" x14ac:dyDescent="0.25">
      <c r="A237" s="22" t="s">
        <v>2620</v>
      </c>
      <c r="B237" s="22" t="s">
        <v>2621</v>
      </c>
      <c r="C237" s="22"/>
      <c r="D237" s="22" t="s">
        <v>1838</v>
      </c>
      <c r="E237" s="22"/>
      <c r="F237" s="22"/>
      <c r="G237" s="22" t="s">
        <v>66</v>
      </c>
      <c r="H237" s="22" t="s">
        <v>1794</v>
      </c>
      <c r="I237" s="22" t="s">
        <v>2176</v>
      </c>
      <c r="J237" s="22" t="s">
        <v>2621</v>
      </c>
      <c r="K237" s="22"/>
      <c r="L237" s="22"/>
      <c r="M237" s="22" t="s">
        <v>2622</v>
      </c>
      <c r="N237" s="22">
        <v>67</v>
      </c>
      <c r="O237" s="22" t="b">
        <v>0</v>
      </c>
      <c r="P237" s="22" t="s">
        <v>1842</v>
      </c>
      <c r="Q237" s="22" t="s">
        <v>1843</v>
      </c>
      <c r="R237" s="22" t="s">
        <v>545</v>
      </c>
    </row>
    <row r="238" spans="1:18" x14ac:dyDescent="0.25">
      <c r="A238" s="22" t="s">
        <v>2623</v>
      </c>
      <c r="B238" s="22" t="s">
        <v>2624</v>
      </c>
      <c r="C238" s="22"/>
      <c r="D238" s="22" t="s">
        <v>1838</v>
      </c>
      <c r="E238" s="22" t="s">
        <v>1975</v>
      </c>
      <c r="F238" s="22" t="s">
        <v>2625</v>
      </c>
      <c r="G238" s="22" t="s">
        <v>66</v>
      </c>
      <c r="H238" s="22" t="s">
        <v>1794</v>
      </c>
      <c r="I238" s="22" t="s">
        <v>2176</v>
      </c>
      <c r="J238" s="22" t="s">
        <v>2624</v>
      </c>
      <c r="K238" s="22"/>
      <c r="L238" s="22"/>
      <c r="M238" s="22" t="s">
        <v>2626</v>
      </c>
      <c r="N238" s="22">
        <v>67</v>
      </c>
      <c r="O238" s="22" t="b">
        <v>0</v>
      </c>
      <c r="P238" s="22" t="s">
        <v>1842</v>
      </c>
      <c r="Q238" s="22" t="s">
        <v>1843</v>
      </c>
      <c r="R238" s="22" t="s">
        <v>545</v>
      </c>
    </row>
    <row r="239" spans="1:18" x14ac:dyDescent="0.25">
      <c r="A239" s="22" t="s">
        <v>2627</v>
      </c>
      <c r="B239" s="22" t="s">
        <v>2628</v>
      </c>
      <c r="C239" s="22"/>
      <c r="D239" s="22" t="s">
        <v>1838</v>
      </c>
      <c r="E239" s="22"/>
      <c r="F239" s="22"/>
      <c r="G239" s="22" t="s">
        <v>65</v>
      </c>
      <c r="H239" s="22" t="s">
        <v>1796</v>
      </c>
      <c r="I239" s="22" t="s">
        <v>2176</v>
      </c>
      <c r="J239" s="22" t="s">
        <v>2628</v>
      </c>
      <c r="K239" s="22"/>
      <c r="L239" s="22"/>
      <c r="M239" s="22" t="s">
        <v>2629</v>
      </c>
      <c r="N239" s="22">
        <v>67</v>
      </c>
      <c r="O239" s="22" t="b">
        <v>0</v>
      </c>
      <c r="P239" s="22" t="s">
        <v>1842</v>
      </c>
      <c r="Q239" s="22" t="s">
        <v>1843</v>
      </c>
      <c r="R239" s="22" t="s">
        <v>545</v>
      </c>
    </row>
    <row r="240" spans="1:18" x14ac:dyDescent="0.25">
      <c r="A240" s="22" t="s">
        <v>2630</v>
      </c>
      <c r="B240" s="22" t="s">
        <v>2631</v>
      </c>
      <c r="C240" s="22"/>
      <c r="D240" s="22" t="s">
        <v>1838</v>
      </c>
      <c r="E240" s="22"/>
      <c r="F240" s="22"/>
      <c r="G240" s="22" t="s">
        <v>66</v>
      </c>
      <c r="H240" s="22" t="s">
        <v>1794</v>
      </c>
      <c r="I240" s="22" t="s">
        <v>2176</v>
      </c>
      <c r="J240" s="22" t="s">
        <v>2631</v>
      </c>
      <c r="K240" s="22"/>
      <c r="L240" s="22"/>
      <c r="M240" s="22" t="s">
        <v>2632</v>
      </c>
      <c r="N240" s="22">
        <v>67</v>
      </c>
      <c r="O240" s="22" t="b">
        <v>0</v>
      </c>
      <c r="P240" s="22" t="s">
        <v>1842</v>
      </c>
      <c r="Q240" s="22" t="s">
        <v>1843</v>
      </c>
      <c r="R240" s="22" t="s">
        <v>545</v>
      </c>
    </row>
    <row r="241" spans="1:18" x14ac:dyDescent="0.25">
      <c r="A241" s="22" t="s">
        <v>2633</v>
      </c>
      <c r="B241" s="22" t="s">
        <v>2634</v>
      </c>
      <c r="C241" s="22"/>
      <c r="D241" s="22" t="s">
        <v>1838</v>
      </c>
      <c r="E241" s="22"/>
      <c r="F241" s="22"/>
      <c r="G241" s="22" t="s">
        <v>1803</v>
      </c>
      <c r="H241" s="22" t="s">
        <v>1804</v>
      </c>
      <c r="I241" s="22" t="s">
        <v>2176</v>
      </c>
      <c r="J241" s="22" t="s">
        <v>2635</v>
      </c>
      <c r="K241" s="22"/>
      <c r="L241" s="22"/>
      <c r="M241" s="22" t="s">
        <v>2636</v>
      </c>
      <c r="N241" s="22">
        <v>67</v>
      </c>
      <c r="O241" s="22" t="b">
        <v>0</v>
      </c>
      <c r="P241" s="22" t="s">
        <v>1842</v>
      </c>
      <c r="Q241" s="22" t="s">
        <v>1843</v>
      </c>
      <c r="R241" s="22" t="s">
        <v>545</v>
      </c>
    </row>
    <row r="242" spans="1:18" x14ac:dyDescent="0.25">
      <c r="A242" s="22" t="s">
        <v>2637</v>
      </c>
      <c r="B242" s="22" t="s">
        <v>2638</v>
      </c>
      <c r="C242" s="22"/>
      <c r="D242" s="22" t="s">
        <v>1838</v>
      </c>
      <c r="E242" s="22"/>
      <c r="F242" s="22"/>
      <c r="G242" s="22" t="s">
        <v>1803</v>
      </c>
      <c r="H242" s="22" t="s">
        <v>1804</v>
      </c>
      <c r="I242" s="22" t="s">
        <v>2176</v>
      </c>
      <c r="J242" s="22" t="s">
        <v>2639</v>
      </c>
      <c r="K242" s="22"/>
      <c r="L242" s="22"/>
      <c r="M242" s="22" t="s">
        <v>2640</v>
      </c>
      <c r="N242" s="22">
        <v>67</v>
      </c>
      <c r="O242" s="22" t="b">
        <v>0</v>
      </c>
      <c r="P242" s="22" t="s">
        <v>1842</v>
      </c>
      <c r="Q242" s="22" t="s">
        <v>1843</v>
      </c>
      <c r="R242" s="22" t="s">
        <v>545</v>
      </c>
    </row>
    <row r="243" spans="1:18" x14ac:dyDescent="0.25">
      <c r="A243" s="22" t="s">
        <v>2641</v>
      </c>
      <c r="B243" s="22" t="s">
        <v>2642</v>
      </c>
      <c r="C243" s="22"/>
      <c r="D243" s="22" t="s">
        <v>1838</v>
      </c>
      <c r="E243" s="22"/>
      <c r="F243" s="22"/>
      <c r="G243" s="22" t="s">
        <v>66</v>
      </c>
      <c r="H243" s="22" t="s">
        <v>1794</v>
      </c>
      <c r="I243" s="22" t="s">
        <v>2176</v>
      </c>
      <c r="J243" s="22" t="s">
        <v>2642</v>
      </c>
      <c r="K243" s="22"/>
      <c r="L243" s="22"/>
      <c r="M243" s="22" t="s">
        <v>2643</v>
      </c>
      <c r="N243" s="22">
        <v>67</v>
      </c>
      <c r="O243" s="22" t="b">
        <v>0</v>
      </c>
      <c r="P243" s="22" t="s">
        <v>1842</v>
      </c>
      <c r="Q243" s="22" t="s">
        <v>1843</v>
      </c>
      <c r="R243" s="22" t="s">
        <v>545</v>
      </c>
    </row>
    <row r="244" spans="1:18" x14ac:dyDescent="0.25">
      <c r="A244" s="22" t="s">
        <v>2644</v>
      </c>
      <c r="B244" s="22" t="s">
        <v>2645</v>
      </c>
      <c r="C244" s="22"/>
      <c r="D244" s="22" t="s">
        <v>1838</v>
      </c>
      <c r="E244" s="22"/>
      <c r="F244" s="22"/>
      <c r="G244" s="22" t="s">
        <v>1803</v>
      </c>
      <c r="H244" s="22" t="s">
        <v>1804</v>
      </c>
      <c r="I244" s="22" t="s">
        <v>2176</v>
      </c>
      <c r="J244" s="22" t="s">
        <v>2646</v>
      </c>
      <c r="K244" s="22"/>
      <c r="L244" s="22"/>
      <c r="M244" s="22" t="s">
        <v>2647</v>
      </c>
      <c r="N244" s="22">
        <v>67</v>
      </c>
      <c r="O244" s="22" t="b">
        <v>0</v>
      </c>
      <c r="P244" s="22" t="s">
        <v>1842</v>
      </c>
      <c r="Q244" s="22" t="s">
        <v>1843</v>
      </c>
      <c r="R244" s="22" t="s">
        <v>545</v>
      </c>
    </row>
    <row r="245" spans="1:18" x14ac:dyDescent="0.25">
      <c r="A245" s="22" t="s">
        <v>2648</v>
      </c>
      <c r="B245" s="22" t="s">
        <v>2649</v>
      </c>
      <c r="C245" s="22"/>
      <c r="D245" s="22" t="s">
        <v>1838</v>
      </c>
      <c r="E245" s="22"/>
      <c r="F245" s="22"/>
      <c r="G245" s="22" t="s">
        <v>65</v>
      </c>
      <c r="H245" s="22" t="s">
        <v>1796</v>
      </c>
      <c r="I245" s="22" t="s">
        <v>2176</v>
      </c>
      <c r="J245" s="22" t="s">
        <v>2650</v>
      </c>
      <c r="K245" s="22"/>
      <c r="L245" s="22"/>
      <c r="M245" s="22" t="s">
        <v>2651</v>
      </c>
      <c r="N245" s="22">
        <v>67</v>
      </c>
      <c r="O245" s="22" t="b">
        <v>0</v>
      </c>
      <c r="P245" s="22" t="s">
        <v>1842</v>
      </c>
      <c r="Q245" s="22" t="s">
        <v>1843</v>
      </c>
      <c r="R245" s="22" t="s">
        <v>545</v>
      </c>
    </row>
    <row r="246" spans="1:18" x14ac:dyDescent="0.25">
      <c r="A246" s="22" t="s">
        <v>2652</v>
      </c>
      <c r="B246" s="22" t="s">
        <v>2653</v>
      </c>
      <c r="C246" s="22"/>
      <c r="D246" s="22" t="s">
        <v>1838</v>
      </c>
      <c r="E246" s="22"/>
      <c r="F246" s="22"/>
      <c r="G246" s="22" t="s">
        <v>1803</v>
      </c>
      <c r="H246" s="22" t="s">
        <v>1804</v>
      </c>
      <c r="I246" s="22" t="s">
        <v>2176</v>
      </c>
      <c r="J246" s="22" t="s">
        <v>2653</v>
      </c>
      <c r="K246" s="22"/>
      <c r="L246" s="22"/>
      <c r="M246" s="22" t="s">
        <v>2654</v>
      </c>
      <c r="N246" s="22">
        <v>67</v>
      </c>
      <c r="O246" s="22" t="b">
        <v>0</v>
      </c>
      <c r="P246" s="22" t="s">
        <v>1842</v>
      </c>
      <c r="Q246" s="22" t="s">
        <v>1843</v>
      </c>
      <c r="R246" s="22" t="s">
        <v>545</v>
      </c>
    </row>
    <row r="247" spans="1:18" x14ac:dyDescent="0.25">
      <c r="A247" s="22" t="s">
        <v>2655</v>
      </c>
      <c r="B247" s="22" t="s">
        <v>2656</v>
      </c>
      <c r="C247" s="22"/>
      <c r="D247" s="22" t="s">
        <v>1838</v>
      </c>
      <c r="E247" s="22"/>
      <c r="F247" s="22"/>
      <c r="G247" s="22" t="s">
        <v>1803</v>
      </c>
      <c r="H247" s="22" t="s">
        <v>1804</v>
      </c>
      <c r="I247" s="22" t="s">
        <v>2176</v>
      </c>
      <c r="J247" s="22" t="s">
        <v>2657</v>
      </c>
      <c r="K247" s="22"/>
      <c r="L247" s="22"/>
      <c r="M247" s="22" t="s">
        <v>2658</v>
      </c>
      <c r="N247" s="22">
        <v>67</v>
      </c>
      <c r="O247" s="22" t="b">
        <v>0</v>
      </c>
      <c r="P247" s="22" t="s">
        <v>1842</v>
      </c>
      <c r="Q247" s="22" t="s">
        <v>1843</v>
      </c>
      <c r="R247" s="22" t="s">
        <v>545</v>
      </c>
    </row>
    <row r="248" spans="1:18" x14ac:dyDescent="0.25">
      <c r="A248" s="22" t="s">
        <v>2659</v>
      </c>
      <c r="B248" s="22" t="s">
        <v>2660</v>
      </c>
      <c r="C248" s="22"/>
      <c r="D248" s="22" t="s">
        <v>1838</v>
      </c>
      <c r="E248" s="22"/>
      <c r="F248" s="22"/>
      <c r="G248" s="22" t="s">
        <v>66</v>
      </c>
      <c r="H248" s="22" t="s">
        <v>1794</v>
      </c>
      <c r="I248" s="22" t="s">
        <v>2176</v>
      </c>
      <c r="J248" s="22" t="s">
        <v>2660</v>
      </c>
      <c r="K248" s="22"/>
      <c r="L248" s="22"/>
      <c r="M248" s="22" t="s">
        <v>2661</v>
      </c>
      <c r="N248" s="22">
        <v>67</v>
      </c>
      <c r="O248" s="22" t="b">
        <v>0</v>
      </c>
      <c r="P248" s="22" t="s">
        <v>1842</v>
      </c>
      <c r="Q248" s="22" t="s">
        <v>1843</v>
      </c>
      <c r="R248" s="22" t="s">
        <v>545</v>
      </c>
    </row>
    <row r="249" spans="1:18" x14ac:dyDescent="0.25">
      <c r="A249" s="22" t="s">
        <v>2662</v>
      </c>
      <c r="B249" s="22" t="s">
        <v>2663</v>
      </c>
      <c r="C249" s="22"/>
      <c r="D249" s="22" t="s">
        <v>1838</v>
      </c>
      <c r="E249" s="22"/>
      <c r="F249" s="22"/>
      <c r="G249" s="22" t="s">
        <v>66</v>
      </c>
      <c r="H249" s="22" t="s">
        <v>1794</v>
      </c>
      <c r="I249" s="22" t="s">
        <v>2176</v>
      </c>
      <c r="J249" s="22" t="s">
        <v>2663</v>
      </c>
      <c r="K249" s="22"/>
      <c r="L249" s="22"/>
      <c r="M249" s="22" t="s">
        <v>2664</v>
      </c>
      <c r="N249" s="22">
        <v>67</v>
      </c>
      <c r="O249" s="22" t="b">
        <v>0</v>
      </c>
      <c r="P249" s="22" t="s">
        <v>1842</v>
      </c>
      <c r="Q249" s="22" t="s">
        <v>1843</v>
      </c>
      <c r="R249" s="22" t="s">
        <v>545</v>
      </c>
    </row>
    <row r="250" spans="1:18" x14ac:dyDescent="0.25">
      <c r="A250" s="22" t="s">
        <v>2665</v>
      </c>
      <c r="B250" s="22" t="s">
        <v>2666</v>
      </c>
      <c r="C250" s="22"/>
      <c r="D250" s="22" t="s">
        <v>1838</v>
      </c>
      <c r="E250" s="22"/>
      <c r="F250" s="22"/>
      <c r="G250" s="22" t="s">
        <v>66</v>
      </c>
      <c r="H250" s="22" t="s">
        <v>1794</v>
      </c>
      <c r="I250" s="22" t="s">
        <v>2176</v>
      </c>
      <c r="J250" s="22" t="s">
        <v>2666</v>
      </c>
      <c r="K250" s="22"/>
      <c r="L250" s="22"/>
      <c r="M250" s="22" t="s">
        <v>2667</v>
      </c>
      <c r="N250" s="22">
        <v>67</v>
      </c>
      <c r="O250" s="22" t="b">
        <v>0</v>
      </c>
      <c r="P250" s="22" t="s">
        <v>1842</v>
      </c>
      <c r="Q250" s="22" t="s">
        <v>1843</v>
      </c>
      <c r="R250" s="22" t="s">
        <v>545</v>
      </c>
    </row>
    <row r="251" spans="1:18" x14ac:dyDescent="0.25">
      <c r="A251" s="22" t="s">
        <v>2668</v>
      </c>
      <c r="B251" s="22" t="s">
        <v>2669</v>
      </c>
      <c r="C251" s="22"/>
      <c r="D251" s="22" t="s">
        <v>1838</v>
      </c>
      <c r="E251" s="22"/>
      <c r="F251" s="22"/>
      <c r="G251" s="22" t="s">
        <v>65</v>
      </c>
      <c r="H251" s="22" t="s">
        <v>1796</v>
      </c>
      <c r="I251" s="22" t="s">
        <v>2176</v>
      </c>
      <c r="J251" s="22" t="s">
        <v>2669</v>
      </c>
      <c r="K251" s="22"/>
      <c r="L251" s="22"/>
      <c r="M251" s="22" t="s">
        <v>2670</v>
      </c>
      <c r="N251" s="22">
        <v>67</v>
      </c>
      <c r="O251" s="22" t="b">
        <v>0</v>
      </c>
      <c r="P251" s="22" t="s">
        <v>1842</v>
      </c>
      <c r="Q251" s="22" t="s">
        <v>1843</v>
      </c>
      <c r="R251" s="22" t="s">
        <v>545</v>
      </c>
    </row>
    <row r="252" spans="1:18" x14ac:dyDescent="0.25">
      <c r="A252" s="22" t="s">
        <v>2671</v>
      </c>
      <c r="B252" s="22" t="s">
        <v>2672</v>
      </c>
      <c r="C252" s="22"/>
      <c r="D252" s="22" t="s">
        <v>1838</v>
      </c>
      <c r="E252" s="22"/>
      <c r="F252" s="22"/>
      <c r="G252" s="22" t="s">
        <v>1803</v>
      </c>
      <c r="H252" s="22" t="s">
        <v>1804</v>
      </c>
      <c r="I252" s="22" t="s">
        <v>2176</v>
      </c>
      <c r="J252" s="22" t="s">
        <v>2672</v>
      </c>
      <c r="K252" s="22"/>
      <c r="L252" s="22"/>
      <c r="M252" s="22" t="s">
        <v>2673</v>
      </c>
      <c r="N252" s="22">
        <v>67</v>
      </c>
      <c r="O252" s="22" t="b">
        <v>0</v>
      </c>
      <c r="P252" s="22" t="s">
        <v>1842</v>
      </c>
      <c r="Q252" s="22" t="s">
        <v>1843</v>
      </c>
      <c r="R252" s="22" t="s">
        <v>545</v>
      </c>
    </row>
    <row r="253" spans="1:18" x14ac:dyDescent="0.25">
      <c r="A253" s="22" t="s">
        <v>2674</v>
      </c>
      <c r="B253" s="22" t="s">
        <v>2675</v>
      </c>
      <c r="C253" s="22"/>
      <c r="D253" s="22" t="s">
        <v>1838</v>
      </c>
      <c r="E253" s="22"/>
      <c r="F253" s="22"/>
      <c r="G253" s="22" t="s">
        <v>66</v>
      </c>
      <c r="H253" s="22" t="s">
        <v>1794</v>
      </c>
      <c r="I253" s="22" t="s">
        <v>2176</v>
      </c>
      <c r="J253" s="22" t="s">
        <v>2675</v>
      </c>
      <c r="K253" s="22"/>
      <c r="L253" s="22"/>
      <c r="M253" s="22" t="s">
        <v>2676</v>
      </c>
      <c r="N253" s="22">
        <v>67</v>
      </c>
      <c r="O253" s="22" t="b">
        <v>0</v>
      </c>
      <c r="P253" s="22" t="s">
        <v>1842</v>
      </c>
      <c r="Q253" s="22" t="s">
        <v>1843</v>
      </c>
      <c r="R253" s="22" t="s">
        <v>545</v>
      </c>
    </row>
    <row r="254" spans="1:18" x14ac:dyDescent="0.25">
      <c r="A254" s="22" t="s">
        <v>2677</v>
      </c>
      <c r="B254" s="22" t="s">
        <v>2678</v>
      </c>
      <c r="C254" s="22"/>
      <c r="D254" s="22" t="s">
        <v>1838</v>
      </c>
      <c r="E254" s="22"/>
      <c r="F254" s="22"/>
      <c r="G254" s="22" t="s">
        <v>65</v>
      </c>
      <c r="H254" s="22" t="s">
        <v>1796</v>
      </c>
      <c r="I254" s="22" t="s">
        <v>2176</v>
      </c>
      <c r="J254" s="22" t="s">
        <v>2678</v>
      </c>
      <c r="K254" s="22"/>
      <c r="L254" s="22"/>
      <c r="M254" s="22" t="s">
        <v>2679</v>
      </c>
      <c r="N254" s="22">
        <v>67</v>
      </c>
      <c r="O254" s="22" t="b">
        <v>0</v>
      </c>
      <c r="P254" s="22" t="s">
        <v>1842</v>
      </c>
      <c r="Q254" s="22" t="s">
        <v>1843</v>
      </c>
      <c r="R254" s="22" t="s">
        <v>545</v>
      </c>
    </row>
    <row r="255" spans="1:18" x14ac:dyDescent="0.25">
      <c r="A255" s="22" t="s">
        <v>2680</v>
      </c>
      <c r="B255" s="22" t="s">
        <v>2681</v>
      </c>
      <c r="C255" s="22"/>
      <c r="D255" s="22" t="s">
        <v>1838</v>
      </c>
      <c r="E255" s="22" t="s">
        <v>2106</v>
      </c>
      <c r="F255" s="22" t="s">
        <v>2682</v>
      </c>
      <c r="G255" s="22" t="s">
        <v>65</v>
      </c>
      <c r="H255" s="22" t="s">
        <v>1796</v>
      </c>
      <c r="I255" s="22" t="s">
        <v>2176</v>
      </c>
      <c r="J255" s="22" t="s">
        <v>2681</v>
      </c>
      <c r="K255" s="22"/>
      <c r="L255" s="22"/>
      <c r="M255" s="22" t="s">
        <v>2683</v>
      </c>
      <c r="N255" s="22">
        <v>67</v>
      </c>
      <c r="O255" s="22" t="b">
        <v>0</v>
      </c>
      <c r="P255" s="22" t="s">
        <v>1842</v>
      </c>
      <c r="Q255" s="22" t="s">
        <v>1843</v>
      </c>
      <c r="R255" s="22" t="s">
        <v>545</v>
      </c>
    </row>
    <row r="256" spans="1:18" x14ac:dyDescent="0.25">
      <c r="A256" s="22" t="s">
        <v>2684</v>
      </c>
      <c r="B256" s="22" t="s">
        <v>2685</v>
      </c>
      <c r="C256" s="22"/>
      <c r="D256" s="22" t="s">
        <v>1838</v>
      </c>
      <c r="E256" s="22"/>
      <c r="F256" s="22"/>
      <c r="G256" s="22" t="s">
        <v>1803</v>
      </c>
      <c r="H256" s="22" t="s">
        <v>1804</v>
      </c>
      <c r="I256" s="22" t="s">
        <v>2176</v>
      </c>
      <c r="J256" s="22" t="s">
        <v>2685</v>
      </c>
      <c r="K256" s="22"/>
      <c r="L256" s="22"/>
      <c r="M256" s="22" t="s">
        <v>2686</v>
      </c>
      <c r="N256" s="22">
        <v>67</v>
      </c>
      <c r="O256" s="22" t="b">
        <v>0</v>
      </c>
      <c r="P256" s="22" t="s">
        <v>1842</v>
      </c>
      <c r="Q256" s="22" t="s">
        <v>1843</v>
      </c>
      <c r="R256" s="22" t="s">
        <v>545</v>
      </c>
    </row>
    <row r="257" spans="1:18" x14ac:dyDescent="0.25">
      <c r="A257" s="22" t="s">
        <v>2687</v>
      </c>
      <c r="B257" s="22" t="s">
        <v>2688</v>
      </c>
      <c r="C257" s="22"/>
      <c r="D257" s="22" t="s">
        <v>1838</v>
      </c>
      <c r="E257" s="22"/>
      <c r="F257" s="22"/>
      <c r="G257" s="22" t="s">
        <v>1803</v>
      </c>
      <c r="H257" s="22" t="s">
        <v>1804</v>
      </c>
      <c r="I257" s="22" t="s">
        <v>2176</v>
      </c>
      <c r="J257" s="22" t="s">
        <v>2688</v>
      </c>
      <c r="K257" s="22"/>
      <c r="L257" s="22"/>
      <c r="M257" s="22" t="s">
        <v>2689</v>
      </c>
      <c r="N257" s="22">
        <v>67</v>
      </c>
      <c r="O257" s="22" t="b">
        <v>0</v>
      </c>
      <c r="P257" s="22" t="s">
        <v>1842</v>
      </c>
      <c r="Q257" s="22" t="s">
        <v>1843</v>
      </c>
      <c r="R257" s="22" t="s">
        <v>545</v>
      </c>
    </row>
    <row r="258" spans="1:18" x14ac:dyDescent="0.25">
      <c r="A258" s="22" t="s">
        <v>2690</v>
      </c>
      <c r="B258" s="22" t="s">
        <v>2691</v>
      </c>
      <c r="C258" s="22"/>
      <c r="D258" s="22" t="s">
        <v>1838</v>
      </c>
      <c r="E258" s="22"/>
      <c r="F258" s="22"/>
      <c r="G258" s="22" t="s">
        <v>66</v>
      </c>
      <c r="H258" s="22" t="s">
        <v>1794</v>
      </c>
      <c r="I258" s="22" t="s">
        <v>2176</v>
      </c>
      <c r="J258" s="22" t="s">
        <v>2691</v>
      </c>
      <c r="K258" s="22" t="s">
        <v>2692</v>
      </c>
      <c r="L258" s="22"/>
      <c r="M258" s="22" t="s">
        <v>2692</v>
      </c>
      <c r="N258" s="22">
        <v>67</v>
      </c>
      <c r="O258" s="22" t="b">
        <v>0</v>
      </c>
      <c r="P258" s="22" t="s">
        <v>1842</v>
      </c>
      <c r="Q258" s="22" t="s">
        <v>1843</v>
      </c>
      <c r="R258" s="22" t="s">
        <v>545</v>
      </c>
    </row>
    <row r="259" spans="1:18" x14ac:dyDescent="0.25">
      <c r="A259" s="22" t="s">
        <v>2693</v>
      </c>
      <c r="B259" s="22" t="s">
        <v>2694</v>
      </c>
      <c r="C259" s="22"/>
      <c r="D259" s="22" t="s">
        <v>1838</v>
      </c>
      <c r="E259" s="22"/>
      <c r="F259" s="22"/>
      <c r="G259" s="22" t="s">
        <v>1803</v>
      </c>
      <c r="H259" s="22" t="s">
        <v>1804</v>
      </c>
      <c r="I259" s="22" t="s">
        <v>2176</v>
      </c>
      <c r="J259" s="22" t="s">
        <v>2694</v>
      </c>
      <c r="K259" s="22" t="s">
        <v>2695</v>
      </c>
      <c r="L259" s="22"/>
      <c r="M259" s="22" t="s">
        <v>2695</v>
      </c>
      <c r="N259" s="22">
        <v>67</v>
      </c>
      <c r="O259" s="22" t="b">
        <v>0</v>
      </c>
      <c r="P259" s="22" t="s">
        <v>1842</v>
      </c>
      <c r="Q259" s="22" t="s">
        <v>1843</v>
      </c>
      <c r="R259" s="22" t="s">
        <v>545</v>
      </c>
    </row>
    <row r="260" spans="1:18" x14ac:dyDescent="0.25">
      <c r="A260" s="22" t="s">
        <v>2696</v>
      </c>
      <c r="B260" s="22" t="s">
        <v>2697</v>
      </c>
      <c r="C260" s="22"/>
      <c r="D260" s="22" t="s">
        <v>1838</v>
      </c>
      <c r="E260" s="22" t="s">
        <v>1946</v>
      </c>
      <c r="F260" s="22"/>
      <c r="G260" s="22" t="s">
        <v>65</v>
      </c>
      <c r="H260" s="22" t="s">
        <v>1796</v>
      </c>
      <c r="I260" s="22" t="s">
        <v>2176</v>
      </c>
      <c r="J260" s="22" t="s">
        <v>2697</v>
      </c>
      <c r="K260" s="22" t="s">
        <v>2698</v>
      </c>
      <c r="L260" s="22"/>
      <c r="M260" s="22" t="s">
        <v>2698</v>
      </c>
      <c r="N260" s="22">
        <v>67</v>
      </c>
      <c r="O260" s="22" t="b">
        <v>0</v>
      </c>
      <c r="P260" s="22" t="s">
        <v>1842</v>
      </c>
      <c r="Q260" s="22" t="s">
        <v>1843</v>
      </c>
      <c r="R260" s="22" t="s">
        <v>545</v>
      </c>
    </row>
    <row r="261" spans="1:18" x14ac:dyDescent="0.25">
      <c r="A261" s="22" t="s">
        <v>2699</v>
      </c>
      <c r="B261" s="22" t="s">
        <v>2700</v>
      </c>
      <c r="C261" s="22"/>
      <c r="D261" s="22" t="s">
        <v>1838</v>
      </c>
      <c r="E261" s="22" t="s">
        <v>1931</v>
      </c>
      <c r="F261" s="22" t="s">
        <v>2701</v>
      </c>
      <c r="G261" s="22" t="s">
        <v>65</v>
      </c>
      <c r="H261" s="22" t="s">
        <v>1796</v>
      </c>
      <c r="I261" s="22" t="s">
        <v>2176</v>
      </c>
      <c r="J261" s="22" t="s">
        <v>1837</v>
      </c>
      <c r="K261" s="22" t="s">
        <v>2702</v>
      </c>
      <c r="L261" s="22"/>
      <c r="M261" s="22" t="s">
        <v>2702</v>
      </c>
      <c r="N261" s="22">
        <v>67</v>
      </c>
      <c r="O261" s="22" t="b">
        <v>0</v>
      </c>
      <c r="P261" s="22" t="s">
        <v>1842</v>
      </c>
      <c r="Q261" s="22" t="s">
        <v>1843</v>
      </c>
      <c r="R261" s="22" t="s">
        <v>545</v>
      </c>
    </row>
    <row r="262" spans="1:18" x14ac:dyDescent="0.25">
      <c r="A262" s="22" t="s">
        <v>2703</v>
      </c>
      <c r="B262" s="22" t="s">
        <v>2704</v>
      </c>
      <c r="C262" s="22"/>
      <c r="D262" s="22" t="s">
        <v>1838</v>
      </c>
      <c r="E262" s="22" t="s">
        <v>1975</v>
      </c>
      <c r="F262" s="22" t="s">
        <v>2705</v>
      </c>
      <c r="G262" s="22"/>
      <c r="H262" s="22"/>
      <c r="I262" s="22" t="s">
        <v>2176</v>
      </c>
      <c r="J262" s="22"/>
      <c r="K262" s="22" t="s">
        <v>2706</v>
      </c>
      <c r="L262" s="22"/>
      <c r="M262" s="22" t="s">
        <v>2706</v>
      </c>
      <c r="N262" s="22">
        <v>67</v>
      </c>
      <c r="O262" s="22" t="b">
        <v>0</v>
      </c>
      <c r="P262" s="22" t="s">
        <v>1842</v>
      </c>
      <c r="Q262" s="22" t="s">
        <v>1843</v>
      </c>
      <c r="R262" s="22" t="s">
        <v>545</v>
      </c>
    </row>
    <row r="263" spans="1:18" x14ac:dyDescent="0.25">
      <c r="A263" s="22" t="s">
        <v>2707</v>
      </c>
      <c r="B263" s="22" t="s">
        <v>2708</v>
      </c>
      <c r="C263" s="22"/>
      <c r="D263" s="22" t="s">
        <v>1838</v>
      </c>
      <c r="E263" s="22"/>
      <c r="F263" s="22"/>
      <c r="G263" s="22" t="s">
        <v>66</v>
      </c>
      <c r="H263" s="22" t="s">
        <v>1794</v>
      </c>
      <c r="I263" s="22" t="s">
        <v>2176</v>
      </c>
      <c r="J263" s="22"/>
      <c r="K263" s="22" t="s">
        <v>2709</v>
      </c>
      <c r="L263" s="22"/>
      <c r="M263" s="22" t="s">
        <v>2709</v>
      </c>
      <c r="N263" s="22">
        <v>67</v>
      </c>
      <c r="O263" s="22" t="b">
        <v>0</v>
      </c>
      <c r="P263" s="22" t="s">
        <v>1842</v>
      </c>
      <c r="Q263" s="22" t="s">
        <v>1843</v>
      </c>
      <c r="R263" s="22" t="s">
        <v>545</v>
      </c>
    </row>
    <row r="264" spans="1:18" x14ac:dyDescent="0.25">
      <c r="A264" s="22" t="s">
        <v>2710</v>
      </c>
      <c r="B264" s="22" t="s">
        <v>2711</v>
      </c>
      <c r="C264" s="22"/>
      <c r="D264" s="22" t="s">
        <v>1838</v>
      </c>
      <c r="E264" s="22" t="s">
        <v>1839</v>
      </c>
      <c r="F264" s="22" t="s">
        <v>2712</v>
      </c>
      <c r="G264" s="22"/>
      <c r="H264" s="22"/>
      <c r="I264" s="22" t="s">
        <v>2176</v>
      </c>
      <c r="J264" s="22" t="s">
        <v>2711</v>
      </c>
      <c r="K264" s="22" t="s">
        <v>2713</v>
      </c>
      <c r="L264" s="22"/>
      <c r="M264" s="22" t="s">
        <v>2713</v>
      </c>
      <c r="N264" s="22">
        <v>67</v>
      </c>
      <c r="O264" s="22" t="b">
        <v>0</v>
      </c>
      <c r="P264" s="22" t="s">
        <v>1842</v>
      </c>
      <c r="Q264" s="22" t="s">
        <v>1843</v>
      </c>
      <c r="R264" s="22" t="s">
        <v>545</v>
      </c>
    </row>
    <row r="265" spans="1:18" x14ac:dyDescent="0.25">
      <c r="A265" s="22" t="s">
        <v>2714</v>
      </c>
      <c r="B265" s="22" t="s">
        <v>2715</v>
      </c>
      <c r="C265" s="22"/>
      <c r="D265" s="22" t="s">
        <v>1838</v>
      </c>
      <c r="E265" s="22" t="s">
        <v>1931</v>
      </c>
      <c r="F265" s="22" t="s">
        <v>2716</v>
      </c>
      <c r="G265" s="22"/>
      <c r="H265" s="22"/>
      <c r="I265" s="22" t="s">
        <v>2176</v>
      </c>
      <c r="J265" s="22"/>
      <c r="K265" s="22" t="s">
        <v>2717</v>
      </c>
      <c r="L265" s="22"/>
      <c r="M265" s="22" t="s">
        <v>2717</v>
      </c>
      <c r="N265" s="22">
        <v>67</v>
      </c>
      <c r="O265" s="22" t="b">
        <v>0</v>
      </c>
      <c r="P265" s="22" t="s">
        <v>1842</v>
      </c>
      <c r="Q265" s="22" t="s">
        <v>1843</v>
      </c>
      <c r="R265" s="22" t="s">
        <v>545</v>
      </c>
    </row>
    <row r="266" spans="1:18" x14ac:dyDescent="0.25">
      <c r="A266" s="22" t="s">
        <v>2718</v>
      </c>
      <c r="B266" s="22" t="s">
        <v>2719</v>
      </c>
      <c r="C266" s="22"/>
      <c r="D266" s="22" t="s">
        <v>1838</v>
      </c>
      <c r="E266" s="22" t="s">
        <v>1946</v>
      </c>
      <c r="F266" s="22" t="s">
        <v>2720</v>
      </c>
      <c r="G266" s="22"/>
      <c r="H266" s="22"/>
      <c r="I266" s="22" t="s">
        <v>2176</v>
      </c>
      <c r="J266" s="22" t="s">
        <v>2719</v>
      </c>
      <c r="K266" s="22" t="s">
        <v>2721</v>
      </c>
      <c r="L266" s="22"/>
      <c r="M266" s="22" t="s">
        <v>2721</v>
      </c>
      <c r="N266" s="22">
        <v>67</v>
      </c>
      <c r="O266" s="22" t="b">
        <v>0</v>
      </c>
      <c r="P266" s="22" t="s">
        <v>1842</v>
      </c>
      <c r="Q266" s="22" t="s">
        <v>1843</v>
      </c>
      <c r="R266" s="22" t="s">
        <v>545</v>
      </c>
    </row>
    <row r="267" spans="1:18" x14ac:dyDescent="0.25">
      <c r="A267" s="22" t="s">
        <v>2722</v>
      </c>
      <c r="B267" s="22" t="s">
        <v>2723</v>
      </c>
      <c r="C267" s="22"/>
      <c r="D267" s="22" t="s">
        <v>1838</v>
      </c>
      <c r="E267" s="22" t="s">
        <v>1958</v>
      </c>
      <c r="F267" s="22" t="s">
        <v>2724</v>
      </c>
      <c r="G267" s="22" t="s">
        <v>65</v>
      </c>
      <c r="H267" s="22" t="s">
        <v>1796</v>
      </c>
      <c r="I267" s="22" t="s">
        <v>2176</v>
      </c>
      <c r="J267" s="22"/>
      <c r="K267" s="22" t="s">
        <v>2725</v>
      </c>
      <c r="L267" s="22"/>
      <c r="M267" s="22" t="s">
        <v>2725</v>
      </c>
      <c r="N267" s="22">
        <v>67</v>
      </c>
      <c r="O267" s="22" t="b">
        <v>0</v>
      </c>
      <c r="P267" s="22" t="s">
        <v>1842</v>
      </c>
      <c r="Q267" s="22" t="s">
        <v>1843</v>
      </c>
      <c r="R267" s="22" t="s">
        <v>545</v>
      </c>
    </row>
    <row r="268" spans="1:18" x14ac:dyDescent="0.25">
      <c r="A268" s="22" t="s">
        <v>2726</v>
      </c>
      <c r="B268" s="22" t="s">
        <v>2727</v>
      </c>
      <c r="C268" s="22"/>
      <c r="D268" s="22" t="s">
        <v>1838</v>
      </c>
      <c r="E268" s="22" t="s">
        <v>1946</v>
      </c>
      <c r="F268" s="22" t="s">
        <v>2728</v>
      </c>
      <c r="G268" s="22"/>
      <c r="H268" s="22"/>
      <c r="I268" s="22" t="s">
        <v>2176</v>
      </c>
      <c r="J268" s="22" t="s">
        <v>2727</v>
      </c>
      <c r="K268" s="22" t="s">
        <v>2729</v>
      </c>
      <c r="L268" s="22"/>
      <c r="M268" s="22" t="s">
        <v>2729</v>
      </c>
      <c r="N268" s="22">
        <v>67</v>
      </c>
      <c r="O268" s="22" t="b">
        <v>0</v>
      </c>
      <c r="P268" s="22" t="s">
        <v>1842</v>
      </c>
      <c r="Q268" s="22" t="s">
        <v>1843</v>
      </c>
      <c r="R268" s="22" t="s">
        <v>545</v>
      </c>
    </row>
    <row r="269" spans="1:18" x14ac:dyDescent="0.25">
      <c r="A269" s="22" t="s">
        <v>2730</v>
      </c>
      <c r="B269" s="22" t="s">
        <v>2731</v>
      </c>
      <c r="C269" s="22"/>
      <c r="D269" s="22" t="s">
        <v>1838</v>
      </c>
      <c r="E269" s="22" t="s">
        <v>1852</v>
      </c>
      <c r="F269" s="22" t="s">
        <v>1970</v>
      </c>
      <c r="G269" s="22"/>
      <c r="H269" s="22"/>
      <c r="I269" s="22" t="s">
        <v>2176</v>
      </c>
      <c r="J269" s="22"/>
      <c r="K269" s="22" t="s">
        <v>2732</v>
      </c>
      <c r="L269" s="22"/>
      <c r="M269" s="22" t="s">
        <v>2732</v>
      </c>
      <c r="N269" s="22">
        <v>67</v>
      </c>
      <c r="O269" s="22" t="b">
        <v>0</v>
      </c>
      <c r="P269" s="22" t="s">
        <v>1842</v>
      </c>
      <c r="Q269" s="22" t="s">
        <v>1843</v>
      </c>
      <c r="R269" s="22" t="s">
        <v>545</v>
      </c>
    </row>
    <row r="270" spans="1:18" x14ac:dyDescent="0.25">
      <c r="A270" s="22" t="s">
        <v>2733</v>
      </c>
      <c r="B270" s="22" t="s">
        <v>2734</v>
      </c>
      <c r="C270" s="22"/>
      <c r="D270" s="22" t="s">
        <v>1838</v>
      </c>
      <c r="E270" s="22" t="s">
        <v>1946</v>
      </c>
      <c r="F270" s="22" t="s">
        <v>2735</v>
      </c>
      <c r="G270" s="22"/>
      <c r="H270" s="22"/>
      <c r="I270" s="22" t="s">
        <v>2176</v>
      </c>
      <c r="J270" s="22" t="s">
        <v>2734</v>
      </c>
      <c r="K270" s="22" t="s">
        <v>2736</v>
      </c>
      <c r="L270" s="22"/>
      <c r="M270" s="22" t="s">
        <v>2736</v>
      </c>
      <c r="N270" s="22">
        <v>67</v>
      </c>
      <c r="O270" s="22" t="b">
        <v>0</v>
      </c>
      <c r="P270" s="22" t="s">
        <v>1842</v>
      </c>
      <c r="Q270" s="22" t="s">
        <v>1843</v>
      </c>
      <c r="R270" s="22" t="s">
        <v>545</v>
      </c>
    </row>
    <row r="271" spans="1:18" x14ac:dyDescent="0.25">
      <c r="A271" s="22" t="s">
        <v>2737</v>
      </c>
      <c r="B271" s="22" t="s">
        <v>2738</v>
      </c>
      <c r="C271" s="22"/>
      <c r="D271" s="22" t="s">
        <v>1838</v>
      </c>
      <c r="E271" s="22" t="s">
        <v>1958</v>
      </c>
      <c r="F271" s="22" t="s">
        <v>2739</v>
      </c>
      <c r="G271" s="22" t="s">
        <v>65</v>
      </c>
      <c r="H271" s="22" t="s">
        <v>1796</v>
      </c>
      <c r="I271" s="22" t="s">
        <v>2176</v>
      </c>
      <c r="J271" s="22" t="s">
        <v>2740</v>
      </c>
      <c r="K271" s="22" t="s">
        <v>2741</v>
      </c>
      <c r="L271" s="22"/>
      <c r="M271" s="22" t="s">
        <v>2741</v>
      </c>
      <c r="N271" s="22">
        <v>67</v>
      </c>
      <c r="O271" s="22" t="b">
        <v>0</v>
      </c>
      <c r="P271" s="22" t="s">
        <v>1842</v>
      </c>
      <c r="Q271" s="22" t="s">
        <v>1843</v>
      </c>
      <c r="R271" s="22" t="s">
        <v>545</v>
      </c>
    </row>
    <row r="272" spans="1:18" x14ac:dyDescent="0.25">
      <c r="A272" s="22" t="s">
        <v>2742</v>
      </c>
      <c r="B272" s="22" t="s">
        <v>2743</v>
      </c>
      <c r="C272" s="22"/>
      <c r="D272" s="22" t="s">
        <v>1838</v>
      </c>
      <c r="E272" s="22" t="s">
        <v>2092</v>
      </c>
      <c r="F272" s="22" t="s">
        <v>2744</v>
      </c>
      <c r="G272" s="22"/>
      <c r="H272" s="22"/>
      <c r="I272" s="22" t="s">
        <v>2176</v>
      </c>
      <c r="J272" s="22" t="s">
        <v>2743</v>
      </c>
      <c r="K272" s="22" t="s">
        <v>2745</v>
      </c>
      <c r="L272" s="22"/>
      <c r="M272" s="22" t="s">
        <v>2745</v>
      </c>
      <c r="N272" s="22">
        <v>67</v>
      </c>
      <c r="O272" s="22" t="b">
        <v>0</v>
      </c>
      <c r="P272" s="22" t="s">
        <v>1842</v>
      </c>
      <c r="Q272" s="22" t="s">
        <v>1843</v>
      </c>
      <c r="R272" s="22" t="s">
        <v>545</v>
      </c>
    </row>
    <row r="273" spans="1:18" x14ac:dyDescent="0.25">
      <c r="A273" s="22" t="s">
        <v>2746</v>
      </c>
      <c r="B273" s="22" t="s">
        <v>2747</v>
      </c>
      <c r="C273" s="22"/>
      <c r="D273" s="22" t="s">
        <v>1838</v>
      </c>
      <c r="E273" s="22"/>
      <c r="F273" s="22"/>
      <c r="G273" s="22" t="s">
        <v>65</v>
      </c>
      <c r="H273" s="22" t="s">
        <v>1796</v>
      </c>
      <c r="I273" s="22" t="s">
        <v>2176</v>
      </c>
      <c r="J273" s="22" t="s">
        <v>2747</v>
      </c>
      <c r="K273" s="22" t="s">
        <v>2748</v>
      </c>
      <c r="L273" s="22"/>
      <c r="M273" s="22" t="s">
        <v>2748</v>
      </c>
      <c r="N273" s="22">
        <v>67</v>
      </c>
      <c r="O273" s="22" t="b">
        <v>0</v>
      </c>
      <c r="P273" s="22" t="s">
        <v>1842</v>
      </c>
      <c r="Q273" s="22" t="s">
        <v>1843</v>
      </c>
      <c r="R273" s="22" t="s">
        <v>545</v>
      </c>
    </row>
    <row r="274" spans="1:18" x14ac:dyDescent="0.25">
      <c r="A274" s="22" t="s">
        <v>2749</v>
      </c>
      <c r="B274" s="22" t="s">
        <v>2750</v>
      </c>
      <c r="C274" s="22"/>
      <c r="D274" s="22" t="s">
        <v>2167</v>
      </c>
      <c r="E274" s="22"/>
      <c r="F274" s="22"/>
      <c r="G274" s="22"/>
      <c r="H274" s="22"/>
      <c r="I274" s="22" t="s">
        <v>2176</v>
      </c>
      <c r="J274" s="22" t="s">
        <v>2750</v>
      </c>
      <c r="K274" s="22"/>
      <c r="L274" s="22"/>
      <c r="M274" s="22" t="s">
        <v>2751</v>
      </c>
      <c r="N274" s="22">
        <v>67</v>
      </c>
      <c r="O274" s="22" t="b">
        <v>0</v>
      </c>
      <c r="P274" s="22" t="s">
        <v>1842</v>
      </c>
      <c r="Q274" s="22" t="s">
        <v>1843</v>
      </c>
      <c r="R274" s="22" t="s">
        <v>545</v>
      </c>
    </row>
    <row r="275" spans="1:18" x14ac:dyDescent="0.25">
      <c r="A275" s="22" t="s">
        <v>2752</v>
      </c>
      <c r="B275" s="22" t="s">
        <v>2753</v>
      </c>
      <c r="C275" s="22"/>
      <c r="D275" s="22" t="s">
        <v>1838</v>
      </c>
      <c r="E275" s="22" t="s">
        <v>2754</v>
      </c>
      <c r="F275" s="22"/>
      <c r="G275" s="22"/>
      <c r="H275" s="22"/>
      <c r="I275" s="22" t="s">
        <v>2176</v>
      </c>
      <c r="J275" s="22" t="s">
        <v>2755</v>
      </c>
      <c r="K275" s="22" t="s">
        <v>2756</v>
      </c>
      <c r="L275" s="22"/>
      <c r="M275" s="22" t="s">
        <v>2756</v>
      </c>
      <c r="N275" s="22">
        <v>67</v>
      </c>
      <c r="O275" s="22" t="b">
        <v>0</v>
      </c>
      <c r="P275" s="22" t="s">
        <v>1842</v>
      </c>
      <c r="Q275" s="22" t="s">
        <v>1843</v>
      </c>
      <c r="R275" s="22" t="s">
        <v>545</v>
      </c>
    </row>
    <row r="276" spans="1:18" x14ac:dyDescent="0.25">
      <c r="A276" s="22" t="s">
        <v>2757</v>
      </c>
      <c r="B276" s="22" t="s">
        <v>2758</v>
      </c>
      <c r="C276" s="22"/>
      <c r="D276" s="22" t="s">
        <v>1838</v>
      </c>
      <c r="E276" s="22"/>
      <c r="F276" s="22"/>
      <c r="G276" s="22" t="s">
        <v>65</v>
      </c>
      <c r="H276" s="22" t="s">
        <v>1796</v>
      </c>
      <c r="I276" s="22" t="s">
        <v>2176</v>
      </c>
      <c r="J276" s="22" t="s">
        <v>2758</v>
      </c>
      <c r="K276" s="22"/>
      <c r="L276" s="22"/>
      <c r="M276" s="22" t="s">
        <v>2759</v>
      </c>
      <c r="N276" s="22">
        <v>67</v>
      </c>
      <c r="O276" s="22" t="b">
        <v>0</v>
      </c>
      <c r="P276" s="22" t="s">
        <v>1842</v>
      </c>
      <c r="Q276" s="22" t="s">
        <v>1843</v>
      </c>
      <c r="R276" s="22" t="s">
        <v>545</v>
      </c>
    </row>
    <row r="277" spans="1:18" x14ac:dyDescent="0.25">
      <c r="A277" s="22" t="s">
        <v>2760</v>
      </c>
      <c r="B277" s="22" t="s">
        <v>2761</v>
      </c>
      <c r="C277" s="22"/>
      <c r="D277" s="22" t="s">
        <v>1838</v>
      </c>
      <c r="E277" s="22"/>
      <c r="F277" s="22"/>
      <c r="G277" s="22" t="s">
        <v>66</v>
      </c>
      <c r="H277" s="22" t="s">
        <v>1794</v>
      </c>
      <c r="I277" s="22" t="s">
        <v>2176</v>
      </c>
      <c r="J277" s="22" t="s">
        <v>2761</v>
      </c>
      <c r="K277" s="22" t="s">
        <v>2762</v>
      </c>
      <c r="L277" s="22"/>
      <c r="M277" s="22" t="s">
        <v>2762</v>
      </c>
      <c r="N277" s="22">
        <v>67</v>
      </c>
      <c r="O277" s="22" t="b">
        <v>0</v>
      </c>
      <c r="P277" s="22" t="s">
        <v>1842</v>
      </c>
      <c r="Q277" s="22" t="s">
        <v>1843</v>
      </c>
      <c r="R277" s="22" t="s">
        <v>545</v>
      </c>
    </row>
    <row r="278" spans="1:18" x14ac:dyDescent="0.25">
      <c r="A278" s="22" t="s">
        <v>2763</v>
      </c>
      <c r="B278" s="22" t="s">
        <v>2764</v>
      </c>
      <c r="C278" s="22"/>
      <c r="D278" s="22" t="s">
        <v>1838</v>
      </c>
      <c r="E278" s="22"/>
      <c r="F278" s="22"/>
      <c r="G278" s="22" t="s">
        <v>1803</v>
      </c>
      <c r="H278" s="22" t="s">
        <v>1804</v>
      </c>
      <c r="I278" s="22" t="s">
        <v>2176</v>
      </c>
      <c r="J278" s="22" t="s">
        <v>2764</v>
      </c>
      <c r="K278" s="22" t="s">
        <v>2765</v>
      </c>
      <c r="L278" s="22"/>
      <c r="M278" s="22" t="s">
        <v>2765</v>
      </c>
      <c r="N278" s="22">
        <v>67</v>
      </c>
      <c r="O278" s="22" t="b">
        <v>0</v>
      </c>
      <c r="P278" s="22" t="s">
        <v>1842</v>
      </c>
      <c r="Q278" s="22" t="s">
        <v>1843</v>
      </c>
      <c r="R278" s="22" t="s">
        <v>545</v>
      </c>
    </row>
    <row r="279" spans="1:18" x14ac:dyDescent="0.25">
      <c r="A279" s="22" t="s">
        <v>2766</v>
      </c>
      <c r="B279" s="22" t="s">
        <v>2767</v>
      </c>
      <c r="C279" s="22"/>
      <c r="D279" s="22" t="s">
        <v>1838</v>
      </c>
      <c r="E279" s="22" t="s">
        <v>1839</v>
      </c>
      <c r="F279" s="22" t="s">
        <v>2768</v>
      </c>
      <c r="G279" s="22" t="s">
        <v>1803</v>
      </c>
      <c r="H279" s="22" t="s">
        <v>1804</v>
      </c>
      <c r="I279" s="22" t="s">
        <v>2176</v>
      </c>
      <c r="J279" s="22" t="s">
        <v>2767</v>
      </c>
      <c r="K279" s="22"/>
      <c r="L279" s="22"/>
      <c r="M279" s="22" t="s">
        <v>2769</v>
      </c>
      <c r="N279" s="22">
        <v>67</v>
      </c>
      <c r="O279" s="22" t="b">
        <v>0</v>
      </c>
      <c r="P279" s="22" t="s">
        <v>1842</v>
      </c>
      <c r="Q279" s="22" t="s">
        <v>1843</v>
      </c>
      <c r="R279" s="22" t="s">
        <v>545</v>
      </c>
    </row>
    <row r="280" spans="1:18" x14ac:dyDescent="0.25">
      <c r="A280" s="22" t="s">
        <v>2770</v>
      </c>
      <c r="B280" s="22" t="s">
        <v>2771</v>
      </c>
      <c r="C280" s="22"/>
      <c r="D280" s="22" t="s">
        <v>1838</v>
      </c>
      <c r="E280" s="22" t="s">
        <v>1931</v>
      </c>
      <c r="F280" s="22" t="s">
        <v>2772</v>
      </c>
      <c r="G280" s="22" t="s">
        <v>66</v>
      </c>
      <c r="H280" s="22" t="s">
        <v>1794</v>
      </c>
      <c r="I280" s="22" t="s">
        <v>2176</v>
      </c>
      <c r="J280" s="22" t="s">
        <v>2771</v>
      </c>
      <c r="K280" s="22" t="s">
        <v>2773</v>
      </c>
      <c r="L280" s="22"/>
      <c r="M280" s="22" t="s">
        <v>2773</v>
      </c>
      <c r="N280" s="22">
        <v>67</v>
      </c>
      <c r="O280" s="22" t="b">
        <v>0</v>
      </c>
      <c r="P280" s="22" t="s">
        <v>1842</v>
      </c>
      <c r="Q280" s="22" t="s">
        <v>1843</v>
      </c>
      <c r="R280" s="22" t="s">
        <v>545</v>
      </c>
    </row>
    <row r="281" spans="1:18" x14ac:dyDescent="0.25">
      <c r="A281" s="22" t="s">
        <v>2774</v>
      </c>
      <c r="B281" s="22" t="s">
        <v>2775</v>
      </c>
      <c r="C281" s="22"/>
      <c r="D281" s="22" t="s">
        <v>2167</v>
      </c>
      <c r="E281" s="22" t="s">
        <v>2776</v>
      </c>
      <c r="F281" s="22" t="s">
        <v>2777</v>
      </c>
      <c r="G281" s="22"/>
      <c r="H281" s="22"/>
      <c r="I281" s="22" t="s">
        <v>2176</v>
      </c>
      <c r="J281" s="22" t="s">
        <v>2778</v>
      </c>
      <c r="K281" s="22"/>
      <c r="L281" s="22"/>
      <c r="M281" s="22" t="s">
        <v>2779</v>
      </c>
      <c r="N281" s="22">
        <v>67</v>
      </c>
      <c r="O281" s="22" t="b">
        <v>0</v>
      </c>
      <c r="P281" s="22" t="s">
        <v>1842</v>
      </c>
      <c r="Q281" s="22" t="s">
        <v>1843</v>
      </c>
      <c r="R281" s="22" t="s">
        <v>545</v>
      </c>
    </row>
    <row r="282" spans="1:18" x14ac:dyDescent="0.25">
      <c r="A282" s="22" t="s">
        <v>2780</v>
      </c>
      <c r="B282" s="22" t="s">
        <v>2781</v>
      </c>
      <c r="C282" s="22"/>
      <c r="D282" s="22" t="s">
        <v>1838</v>
      </c>
      <c r="E282" s="22" t="s">
        <v>1958</v>
      </c>
      <c r="F282" s="22" t="s">
        <v>2739</v>
      </c>
      <c r="G282" s="22" t="s">
        <v>65</v>
      </c>
      <c r="H282" s="22" t="s">
        <v>1796</v>
      </c>
      <c r="I282" s="22" t="s">
        <v>2176</v>
      </c>
      <c r="J282" s="22" t="s">
        <v>2782</v>
      </c>
      <c r="K282" s="22" t="s">
        <v>2783</v>
      </c>
      <c r="L282" s="22"/>
      <c r="M282" s="22" t="s">
        <v>2783</v>
      </c>
      <c r="N282" s="22">
        <v>67</v>
      </c>
      <c r="O282" s="22" t="b">
        <v>0</v>
      </c>
      <c r="P282" s="22" t="s">
        <v>1842</v>
      </c>
      <c r="Q282" s="22" t="s">
        <v>1843</v>
      </c>
      <c r="R282" s="22" t="s">
        <v>545</v>
      </c>
    </row>
    <row r="283" spans="1:18" x14ac:dyDescent="0.25">
      <c r="A283" s="22" t="s">
        <v>2784</v>
      </c>
      <c r="B283" s="22" t="s">
        <v>2785</v>
      </c>
      <c r="C283" s="22"/>
      <c r="D283" s="22" t="s">
        <v>1838</v>
      </c>
      <c r="E283" s="22"/>
      <c r="F283" s="22"/>
      <c r="G283" s="22" t="s">
        <v>1803</v>
      </c>
      <c r="H283" s="22" t="s">
        <v>1804</v>
      </c>
      <c r="I283" s="22" t="s">
        <v>2176</v>
      </c>
      <c r="J283" s="22" t="s">
        <v>2785</v>
      </c>
      <c r="K283" s="22"/>
      <c r="L283" s="22"/>
      <c r="M283" s="22" t="s">
        <v>2786</v>
      </c>
      <c r="N283" s="22">
        <v>67</v>
      </c>
      <c r="O283" s="22" t="b">
        <v>0</v>
      </c>
      <c r="P283" s="22" t="s">
        <v>1842</v>
      </c>
      <c r="Q283" s="22" t="s">
        <v>1843</v>
      </c>
      <c r="R283" s="22" t="s">
        <v>545</v>
      </c>
    </row>
    <row r="284" spans="1:18" x14ac:dyDescent="0.25">
      <c r="A284" s="22" t="s">
        <v>2787</v>
      </c>
      <c r="B284" s="22" t="s">
        <v>2788</v>
      </c>
      <c r="C284" s="22"/>
      <c r="D284" s="22" t="s">
        <v>1838</v>
      </c>
      <c r="E284" s="22"/>
      <c r="F284" s="22"/>
      <c r="G284" s="22" t="s">
        <v>66</v>
      </c>
      <c r="H284" s="22" t="s">
        <v>1794</v>
      </c>
      <c r="I284" s="22" t="s">
        <v>2176</v>
      </c>
      <c r="J284" s="22" t="s">
        <v>2788</v>
      </c>
      <c r="K284" s="22"/>
      <c r="L284" s="22"/>
      <c r="M284" s="22" t="s">
        <v>2789</v>
      </c>
      <c r="N284" s="22">
        <v>67</v>
      </c>
      <c r="O284" s="22" t="b">
        <v>0</v>
      </c>
      <c r="P284" s="22" t="s">
        <v>1842</v>
      </c>
      <c r="Q284" s="22" t="s">
        <v>1843</v>
      </c>
      <c r="R284" s="22" t="s">
        <v>545</v>
      </c>
    </row>
    <row r="285" spans="1:18" x14ac:dyDescent="0.25">
      <c r="A285" s="22" t="s">
        <v>2790</v>
      </c>
      <c r="B285" s="22" t="s">
        <v>2791</v>
      </c>
      <c r="C285" s="22"/>
      <c r="D285" s="22" t="s">
        <v>1838</v>
      </c>
      <c r="E285" s="22"/>
      <c r="F285" s="22"/>
      <c r="G285" s="22" t="s">
        <v>1803</v>
      </c>
      <c r="H285" s="22" t="s">
        <v>1804</v>
      </c>
      <c r="I285" s="22" t="s">
        <v>2176</v>
      </c>
      <c r="J285" s="22" t="s">
        <v>2791</v>
      </c>
      <c r="K285" s="22" t="s">
        <v>2792</v>
      </c>
      <c r="L285" s="22"/>
      <c r="M285" s="22" t="s">
        <v>2792</v>
      </c>
      <c r="N285" s="22">
        <v>67</v>
      </c>
      <c r="O285" s="22" t="b">
        <v>0</v>
      </c>
      <c r="P285" s="22" t="s">
        <v>1842</v>
      </c>
      <c r="Q285" s="22" t="s">
        <v>1843</v>
      </c>
      <c r="R285" s="22" t="s">
        <v>545</v>
      </c>
    </row>
    <row r="286" spans="1:18" x14ac:dyDescent="0.25">
      <c r="A286" s="22" t="s">
        <v>2793</v>
      </c>
      <c r="B286" s="22" t="s">
        <v>2794</v>
      </c>
      <c r="C286" s="22"/>
      <c r="D286" s="22" t="s">
        <v>1838</v>
      </c>
      <c r="E286" s="22"/>
      <c r="F286" s="22"/>
      <c r="G286" s="22" t="s">
        <v>65</v>
      </c>
      <c r="H286" s="22" t="s">
        <v>1796</v>
      </c>
      <c r="I286" s="22" t="s">
        <v>2176</v>
      </c>
      <c r="J286" s="22" t="s">
        <v>2794</v>
      </c>
      <c r="K286" s="22"/>
      <c r="L286" s="22"/>
      <c r="M286" s="22" t="s">
        <v>2795</v>
      </c>
      <c r="N286" s="22">
        <v>67</v>
      </c>
      <c r="O286" s="22" t="b">
        <v>0</v>
      </c>
      <c r="P286" s="22" t="s">
        <v>1842</v>
      </c>
      <c r="Q286" s="22" t="s">
        <v>1843</v>
      </c>
      <c r="R286" s="22" t="s">
        <v>545</v>
      </c>
    </row>
    <row r="287" spans="1:18" x14ac:dyDescent="0.25">
      <c r="A287" s="22" t="s">
        <v>2796</v>
      </c>
      <c r="B287" s="22" t="s">
        <v>2797</v>
      </c>
      <c r="C287" s="22"/>
      <c r="D287" s="22" t="s">
        <v>1838</v>
      </c>
      <c r="E287" s="22" t="s">
        <v>1852</v>
      </c>
      <c r="F287" s="22" t="s">
        <v>1983</v>
      </c>
      <c r="G287" s="22" t="s">
        <v>65</v>
      </c>
      <c r="H287" s="22" t="s">
        <v>1796</v>
      </c>
      <c r="I287" s="22" t="s">
        <v>2176</v>
      </c>
      <c r="J287" s="22" t="s">
        <v>2797</v>
      </c>
      <c r="K287" s="22"/>
      <c r="L287" s="22"/>
      <c r="M287" s="22" t="s">
        <v>2798</v>
      </c>
      <c r="N287" s="22">
        <v>67</v>
      </c>
      <c r="O287" s="22" t="b">
        <v>0</v>
      </c>
      <c r="P287" s="22" t="s">
        <v>1842</v>
      </c>
      <c r="Q287" s="22" t="s">
        <v>1843</v>
      </c>
      <c r="R287" s="22" t="s">
        <v>545</v>
      </c>
    </row>
    <row r="288" spans="1:18" x14ac:dyDescent="0.25">
      <c r="A288" s="22" t="s">
        <v>2799</v>
      </c>
      <c r="B288" s="22" t="s">
        <v>2800</v>
      </c>
      <c r="C288" s="22"/>
      <c r="D288" s="22" t="s">
        <v>1838</v>
      </c>
      <c r="E288" s="22" t="s">
        <v>1852</v>
      </c>
      <c r="F288" s="22" t="s">
        <v>2801</v>
      </c>
      <c r="G288" s="22" t="s">
        <v>65</v>
      </c>
      <c r="H288" s="22" t="s">
        <v>1796</v>
      </c>
      <c r="I288" s="22" t="s">
        <v>2176</v>
      </c>
      <c r="J288" s="22" t="s">
        <v>2800</v>
      </c>
      <c r="K288" s="22"/>
      <c r="L288" s="22"/>
      <c r="M288" s="22" t="s">
        <v>2802</v>
      </c>
      <c r="N288" s="22">
        <v>67</v>
      </c>
      <c r="O288" s="22" t="b">
        <v>0</v>
      </c>
      <c r="P288" s="22" t="s">
        <v>1842</v>
      </c>
      <c r="Q288" s="22" t="s">
        <v>1843</v>
      </c>
      <c r="R288" s="22" t="s">
        <v>545</v>
      </c>
    </row>
    <row r="289" spans="1:18" x14ac:dyDescent="0.25">
      <c r="A289" s="22" t="s">
        <v>2803</v>
      </c>
      <c r="B289" s="22" t="s">
        <v>2804</v>
      </c>
      <c r="C289" s="22"/>
      <c r="D289" s="22" t="s">
        <v>1838</v>
      </c>
      <c r="E289" s="22" t="s">
        <v>1991</v>
      </c>
      <c r="F289" s="22" t="s">
        <v>2805</v>
      </c>
      <c r="G289" s="22" t="s">
        <v>66</v>
      </c>
      <c r="H289" s="22" t="s">
        <v>1794</v>
      </c>
      <c r="I289" s="22" t="s">
        <v>2176</v>
      </c>
      <c r="J289" s="22" t="s">
        <v>2804</v>
      </c>
      <c r="K289" s="22" t="s">
        <v>2806</v>
      </c>
      <c r="L289" s="22"/>
      <c r="M289" s="22" t="s">
        <v>2806</v>
      </c>
      <c r="N289" s="22">
        <v>67</v>
      </c>
      <c r="O289" s="22" t="b">
        <v>0</v>
      </c>
      <c r="P289" s="22" t="s">
        <v>1842</v>
      </c>
      <c r="Q289" s="22" t="s">
        <v>1843</v>
      </c>
      <c r="R289" s="22" t="s">
        <v>545</v>
      </c>
    </row>
    <row r="290" spans="1:18" x14ac:dyDescent="0.25">
      <c r="A290" s="22" t="s">
        <v>2807</v>
      </c>
      <c r="B290" s="22" t="s">
        <v>2808</v>
      </c>
      <c r="C290" s="22"/>
      <c r="D290" s="22" t="s">
        <v>1838</v>
      </c>
      <c r="E290" s="22"/>
      <c r="F290" s="22"/>
      <c r="G290" s="22" t="s">
        <v>66</v>
      </c>
      <c r="H290" s="22" t="s">
        <v>1794</v>
      </c>
      <c r="I290" s="22" t="s">
        <v>2176</v>
      </c>
      <c r="J290" s="22" t="s">
        <v>2808</v>
      </c>
      <c r="K290" s="22" t="s">
        <v>2809</v>
      </c>
      <c r="L290" s="22"/>
      <c r="M290" s="22" t="s">
        <v>2809</v>
      </c>
      <c r="N290" s="22">
        <v>67</v>
      </c>
      <c r="O290" s="22" t="b">
        <v>0</v>
      </c>
      <c r="P290" s="22" t="s">
        <v>1842</v>
      </c>
      <c r="Q290" s="22" t="s">
        <v>1843</v>
      </c>
      <c r="R290" s="22" t="s">
        <v>545</v>
      </c>
    </row>
    <row r="291" spans="1:18" x14ac:dyDescent="0.25">
      <c r="A291" s="22" t="s">
        <v>2810</v>
      </c>
      <c r="B291" s="22" t="s">
        <v>2811</v>
      </c>
      <c r="C291" s="22"/>
      <c r="D291" s="22" t="s">
        <v>2167</v>
      </c>
      <c r="E291" s="22"/>
      <c r="F291" s="22"/>
      <c r="G291" s="22"/>
      <c r="H291" s="22"/>
      <c r="I291" s="22" t="s">
        <v>2176</v>
      </c>
      <c r="J291" s="22" t="s">
        <v>2811</v>
      </c>
      <c r="K291" s="22"/>
      <c r="L291" s="22"/>
      <c r="M291" s="22" t="s">
        <v>2812</v>
      </c>
      <c r="N291" s="22">
        <v>67</v>
      </c>
      <c r="O291" s="22" t="b">
        <v>0</v>
      </c>
      <c r="P291" s="22" t="s">
        <v>1842</v>
      </c>
      <c r="Q291" s="22" t="s">
        <v>1843</v>
      </c>
      <c r="R291" s="22" t="s">
        <v>545</v>
      </c>
    </row>
    <row r="292" spans="1:18" x14ac:dyDescent="0.25">
      <c r="A292" s="22" t="s">
        <v>2813</v>
      </c>
      <c r="B292" s="22" t="s">
        <v>2814</v>
      </c>
      <c r="C292" s="22"/>
      <c r="D292" s="22" t="s">
        <v>1838</v>
      </c>
      <c r="E292" s="22"/>
      <c r="F292" s="22"/>
      <c r="G292" s="22" t="s">
        <v>65</v>
      </c>
      <c r="H292" s="22" t="s">
        <v>1796</v>
      </c>
      <c r="I292" s="22" t="s">
        <v>2176</v>
      </c>
      <c r="J292" s="22" t="s">
        <v>2814</v>
      </c>
      <c r="K292" s="22"/>
      <c r="L292" s="22"/>
      <c r="M292" s="22" t="s">
        <v>2815</v>
      </c>
      <c r="N292" s="22">
        <v>67</v>
      </c>
      <c r="O292" s="22" t="b">
        <v>0</v>
      </c>
      <c r="P292" s="22" t="s">
        <v>1842</v>
      </c>
      <c r="Q292" s="22" t="s">
        <v>1843</v>
      </c>
      <c r="R292" s="22" t="s">
        <v>545</v>
      </c>
    </row>
    <row r="293" spans="1:18" x14ac:dyDescent="0.25">
      <c r="A293" s="22" t="s">
        <v>2816</v>
      </c>
      <c r="B293" s="22" t="s">
        <v>2817</v>
      </c>
      <c r="C293" s="22"/>
      <c r="D293" s="22" t="s">
        <v>1838</v>
      </c>
      <c r="E293" s="22"/>
      <c r="F293" s="22"/>
      <c r="G293" s="22" t="s">
        <v>66</v>
      </c>
      <c r="H293" s="22" t="s">
        <v>1794</v>
      </c>
      <c r="I293" s="22" t="s">
        <v>2176</v>
      </c>
      <c r="J293" s="22" t="s">
        <v>2817</v>
      </c>
      <c r="K293" s="22"/>
      <c r="L293" s="22"/>
      <c r="M293" s="22" t="s">
        <v>2818</v>
      </c>
      <c r="N293" s="22">
        <v>67</v>
      </c>
      <c r="O293" s="22" t="b">
        <v>0</v>
      </c>
      <c r="P293" s="22" t="s">
        <v>1842</v>
      </c>
      <c r="Q293" s="22" t="s">
        <v>1843</v>
      </c>
      <c r="R293" s="22" t="s">
        <v>545</v>
      </c>
    </row>
    <row r="294" spans="1:18" x14ac:dyDescent="0.25">
      <c r="A294" s="22" t="s">
        <v>2819</v>
      </c>
      <c r="B294" s="22" t="s">
        <v>2820</v>
      </c>
      <c r="C294" s="22"/>
      <c r="D294" s="22" t="s">
        <v>1838</v>
      </c>
      <c r="E294" s="22" t="s">
        <v>1950</v>
      </c>
      <c r="F294" s="22" t="s">
        <v>2821</v>
      </c>
      <c r="G294" s="22" t="s">
        <v>66</v>
      </c>
      <c r="H294" s="22" t="s">
        <v>1794</v>
      </c>
      <c r="I294" s="22" t="s">
        <v>2176</v>
      </c>
      <c r="J294" s="22" t="s">
        <v>2820</v>
      </c>
      <c r="K294" s="22"/>
      <c r="L294" s="22"/>
      <c r="M294" s="22" t="s">
        <v>2822</v>
      </c>
      <c r="N294" s="22">
        <v>67</v>
      </c>
      <c r="O294" s="22" t="b">
        <v>0</v>
      </c>
      <c r="P294" s="22" t="s">
        <v>1842</v>
      </c>
      <c r="Q294" s="22" t="s">
        <v>1843</v>
      </c>
      <c r="R294" s="22" t="s">
        <v>545</v>
      </c>
    </row>
    <row r="295" spans="1:18" x14ac:dyDescent="0.25">
      <c r="A295" s="22" t="s">
        <v>2823</v>
      </c>
      <c r="B295" s="22" t="s">
        <v>2824</v>
      </c>
      <c r="C295" s="22"/>
      <c r="D295" s="22" t="s">
        <v>1838</v>
      </c>
      <c r="E295" s="22"/>
      <c r="F295" s="22"/>
      <c r="G295" s="22" t="s">
        <v>1803</v>
      </c>
      <c r="H295" s="22" t="s">
        <v>1804</v>
      </c>
      <c r="I295" s="22" t="s">
        <v>2176</v>
      </c>
      <c r="J295" s="22" t="s">
        <v>2824</v>
      </c>
      <c r="K295" s="22"/>
      <c r="L295" s="22"/>
      <c r="M295" s="22" t="s">
        <v>2825</v>
      </c>
      <c r="N295" s="22">
        <v>67</v>
      </c>
      <c r="O295" s="22" t="b">
        <v>0</v>
      </c>
      <c r="P295" s="22" t="s">
        <v>1842</v>
      </c>
      <c r="Q295" s="22" t="s">
        <v>1843</v>
      </c>
      <c r="R295" s="22" t="s">
        <v>545</v>
      </c>
    </row>
    <row r="296" spans="1:18" x14ac:dyDescent="0.25">
      <c r="A296" s="22" t="s">
        <v>2826</v>
      </c>
      <c r="B296" s="22" t="s">
        <v>2827</v>
      </c>
      <c r="C296" s="22"/>
      <c r="D296" s="22" t="s">
        <v>1838</v>
      </c>
      <c r="E296" s="22"/>
      <c r="F296" s="22"/>
      <c r="G296" s="22" t="s">
        <v>65</v>
      </c>
      <c r="H296" s="22" t="s">
        <v>1796</v>
      </c>
      <c r="I296" s="22" t="s">
        <v>2176</v>
      </c>
      <c r="J296" s="22" t="s">
        <v>2827</v>
      </c>
      <c r="K296" s="22"/>
      <c r="L296" s="22"/>
      <c r="M296" s="22" t="s">
        <v>2828</v>
      </c>
      <c r="N296" s="22">
        <v>67</v>
      </c>
      <c r="O296" s="22" t="b">
        <v>0</v>
      </c>
      <c r="P296" s="22" t="s">
        <v>1842</v>
      </c>
      <c r="Q296" s="22" t="s">
        <v>1843</v>
      </c>
      <c r="R296" s="22" t="s">
        <v>545</v>
      </c>
    </row>
    <row r="297" spans="1:18" x14ac:dyDescent="0.25">
      <c r="A297" s="22" t="s">
        <v>2829</v>
      </c>
      <c r="B297" s="22" t="s">
        <v>2830</v>
      </c>
      <c r="C297" s="22"/>
      <c r="D297" s="22" t="s">
        <v>1838</v>
      </c>
      <c r="E297" s="22"/>
      <c r="F297" s="22"/>
      <c r="G297" s="22" t="s">
        <v>66</v>
      </c>
      <c r="H297" s="22" t="s">
        <v>1794</v>
      </c>
      <c r="I297" s="22" t="s">
        <v>2176</v>
      </c>
      <c r="J297" s="22" t="s">
        <v>2830</v>
      </c>
      <c r="K297" s="22"/>
      <c r="L297" s="22"/>
      <c r="M297" s="22" t="s">
        <v>2831</v>
      </c>
      <c r="N297" s="22">
        <v>67</v>
      </c>
      <c r="O297" s="22" t="b">
        <v>0</v>
      </c>
      <c r="P297" s="22" t="s">
        <v>1842</v>
      </c>
      <c r="Q297" s="22" t="s">
        <v>1843</v>
      </c>
      <c r="R297" s="22" t="s">
        <v>545</v>
      </c>
    </row>
    <row r="298" spans="1:18" x14ac:dyDescent="0.25">
      <c r="A298" s="22" t="s">
        <v>2832</v>
      </c>
      <c r="B298" s="22" t="s">
        <v>2833</v>
      </c>
      <c r="C298" s="22"/>
      <c r="D298" s="22" t="s">
        <v>1838</v>
      </c>
      <c r="E298" s="22" t="s">
        <v>2754</v>
      </c>
      <c r="F298" s="22" t="s">
        <v>2834</v>
      </c>
      <c r="G298" s="22" t="s">
        <v>1803</v>
      </c>
      <c r="H298" s="22" t="s">
        <v>1804</v>
      </c>
      <c r="I298" s="22" t="s">
        <v>2176</v>
      </c>
      <c r="J298" s="22" t="s">
        <v>2833</v>
      </c>
      <c r="K298" s="22" t="s">
        <v>2835</v>
      </c>
      <c r="L298" s="22"/>
      <c r="M298" s="22" t="s">
        <v>2835</v>
      </c>
      <c r="N298" s="22">
        <v>67</v>
      </c>
      <c r="O298" s="22" t="b">
        <v>0</v>
      </c>
      <c r="P298" s="22" t="s">
        <v>1842</v>
      </c>
      <c r="Q298" s="22" t="s">
        <v>1843</v>
      </c>
      <c r="R298" s="22" t="s">
        <v>545</v>
      </c>
    </row>
    <row r="299" spans="1:18" x14ac:dyDescent="0.25">
      <c r="A299" s="22" t="s">
        <v>2836</v>
      </c>
      <c r="B299" s="22" t="s">
        <v>2837</v>
      </c>
      <c r="C299" s="22"/>
      <c r="D299" s="22" t="s">
        <v>1838</v>
      </c>
      <c r="E299" s="22"/>
      <c r="F299" s="22"/>
      <c r="G299" s="22" t="s">
        <v>1803</v>
      </c>
      <c r="H299" s="22" t="s">
        <v>1804</v>
      </c>
      <c r="I299" s="22" t="s">
        <v>2176</v>
      </c>
      <c r="J299" s="22" t="s">
        <v>2837</v>
      </c>
      <c r="K299" s="22"/>
      <c r="L299" s="22"/>
      <c r="M299" s="22" t="s">
        <v>2838</v>
      </c>
      <c r="N299" s="22">
        <v>67</v>
      </c>
      <c r="O299" s="22" t="b">
        <v>0</v>
      </c>
      <c r="P299" s="22" t="s">
        <v>1842</v>
      </c>
      <c r="Q299" s="22" t="s">
        <v>1843</v>
      </c>
      <c r="R299" s="22" t="s">
        <v>545</v>
      </c>
    </row>
    <row r="300" spans="1:18" x14ac:dyDescent="0.25">
      <c r="A300" s="22" t="s">
        <v>2839</v>
      </c>
      <c r="B300" s="22" t="s">
        <v>2840</v>
      </c>
      <c r="C300" s="22"/>
      <c r="D300" s="22" t="s">
        <v>1838</v>
      </c>
      <c r="E300" s="22" t="s">
        <v>1852</v>
      </c>
      <c r="F300" s="22" t="s">
        <v>1970</v>
      </c>
      <c r="G300" s="22" t="s">
        <v>65</v>
      </c>
      <c r="H300" s="22" t="s">
        <v>1796</v>
      </c>
      <c r="I300" s="22" t="s">
        <v>2176</v>
      </c>
      <c r="J300" s="22" t="s">
        <v>2840</v>
      </c>
      <c r="K300" s="22"/>
      <c r="L300" s="22"/>
      <c r="M300" s="22" t="s">
        <v>2841</v>
      </c>
      <c r="N300" s="22">
        <v>67</v>
      </c>
      <c r="O300" s="22" t="b">
        <v>0</v>
      </c>
      <c r="P300" s="22" t="s">
        <v>1842</v>
      </c>
      <c r="Q300" s="22" t="s">
        <v>1843</v>
      </c>
      <c r="R300" s="22" t="s">
        <v>545</v>
      </c>
    </row>
    <row r="301" spans="1:18" x14ac:dyDescent="0.25">
      <c r="A301" s="22" t="s">
        <v>2842</v>
      </c>
      <c r="B301" s="22" t="s">
        <v>2843</v>
      </c>
      <c r="C301" s="22"/>
      <c r="D301" s="22" t="s">
        <v>1838</v>
      </c>
      <c r="E301" s="22"/>
      <c r="F301" s="22"/>
      <c r="G301" s="22" t="s">
        <v>66</v>
      </c>
      <c r="H301" s="22" t="s">
        <v>1794</v>
      </c>
      <c r="I301" s="22" t="s">
        <v>2176</v>
      </c>
      <c r="J301" s="22" t="s">
        <v>2843</v>
      </c>
      <c r="K301" s="22"/>
      <c r="L301" s="22"/>
      <c r="M301" s="22" t="s">
        <v>2844</v>
      </c>
      <c r="N301" s="22">
        <v>67</v>
      </c>
      <c r="O301" s="22" t="b">
        <v>0</v>
      </c>
      <c r="P301" s="22" t="s">
        <v>1842</v>
      </c>
      <c r="Q301" s="22" t="s">
        <v>1843</v>
      </c>
      <c r="R301" s="22" t="s">
        <v>545</v>
      </c>
    </row>
    <row r="302" spans="1:18" x14ac:dyDescent="0.25">
      <c r="A302" s="22" t="s">
        <v>2845</v>
      </c>
      <c r="B302" s="22" t="s">
        <v>2846</v>
      </c>
      <c r="C302" s="22"/>
      <c r="D302" s="22" t="s">
        <v>1838</v>
      </c>
      <c r="E302" s="22"/>
      <c r="F302" s="22"/>
      <c r="G302" s="22" t="s">
        <v>66</v>
      </c>
      <c r="H302" s="22" t="s">
        <v>1794</v>
      </c>
      <c r="I302" s="22" t="s">
        <v>2176</v>
      </c>
      <c r="J302" s="22" t="s">
        <v>2846</v>
      </c>
      <c r="K302" s="22"/>
      <c r="L302" s="22"/>
      <c r="M302" s="22" t="s">
        <v>2847</v>
      </c>
      <c r="N302" s="22">
        <v>67</v>
      </c>
      <c r="O302" s="22" t="b">
        <v>0</v>
      </c>
      <c r="P302" s="22" t="s">
        <v>1842</v>
      </c>
      <c r="Q302" s="22" t="s">
        <v>1843</v>
      </c>
      <c r="R302" s="22" t="s">
        <v>545</v>
      </c>
    </row>
    <row r="303" spans="1:18" x14ac:dyDescent="0.25">
      <c r="A303" s="22" t="s">
        <v>2848</v>
      </c>
      <c r="B303" s="22" t="s">
        <v>2849</v>
      </c>
      <c r="C303" s="22"/>
      <c r="D303" s="22" t="s">
        <v>1838</v>
      </c>
      <c r="E303" s="22"/>
      <c r="F303" s="22"/>
      <c r="G303" s="22" t="s">
        <v>1803</v>
      </c>
      <c r="H303" s="22" t="s">
        <v>1804</v>
      </c>
      <c r="I303" s="22" t="s">
        <v>2176</v>
      </c>
      <c r="J303" s="22" t="s">
        <v>2849</v>
      </c>
      <c r="K303" s="22"/>
      <c r="L303" s="22"/>
      <c r="M303" s="22" t="s">
        <v>2850</v>
      </c>
      <c r="N303" s="22">
        <v>67</v>
      </c>
      <c r="O303" s="22" t="b">
        <v>0</v>
      </c>
      <c r="P303" s="22" t="s">
        <v>1842</v>
      </c>
      <c r="Q303" s="22" t="s">
        <v>1843</v>
      </c>
      <c r="R303" s="22" t="s">
        <v>545</v>
      </c>
    </row>
    <row r="304" spans="1:18" x14ac:dyDescent="0.25">
      <c r="A304" s="22" t="s">
        <v>2851</v>
      </c>
      <c r="B304" s="22" t="s">
        <v>2852</v>
      </c>
      <c r="C304" s="22"/>
      <c r="D304" s="22" t="s">
        <v>1838</v>
      </c>
      <c r="E304" s="22"/>
      <c r="F304" s="22"/>
      <c r="G304" s="22" t="s">
        <v>1803</v>
      </c>
      <c r="H304" s="22" t="s">
        <v>1804</v>
      </c>
      <c r="I304" s="22" t="s">
        <v>2176</v>
      </c>
      <c r="J304" s="22" t="s">
        <v>2852</v>
      </c>
      <c r="K304" s="22"/>
      <c r="L304" s="22"/>
      <c r="M304" s="22" t="s">
        <v>2853</v>
      </c>
      <c r="N304" s="22">
        <v>67</v>
      </c>
      <c r="O304" s="22" t="b">
        <v>0</v>
      </c>
      <c r="P304" s="22" t="s">
        <v>1842</v>
      </c>
      <c r="Q304" s="22" t="s">
        <v>1843</v>
      </c>
      <c r="R304" s="22" t="s">
        <v>545</v>
      </c>
    </row>
    <row r="305" spans="1:18" x14ac:dyDescent="0.25">
      <c r="A305" s="22" t="s">
        <v>2854</v>
      </c>
      <c r="B305" s="22" t="s">
        <v>2855</v>
      </c>
      <c r="C305" s="22"/>
      <c r="D305" s="22" t="s">
        <v>1838</v>
      </c>
      <c r="E305" s="22"/>
      <c r="F305" s="22"/>
      <c r="G305" s="22" t="s">
        <v>1803</v>
      </c>
      <c r="H305" s="22" t="s">
        <v>1804</v>
      </c>
      <c r="I305" s="22" t="s">
        <v>2176</v>
      </c>
      <c r="J305" s="22" t="s">
        <v>2855</v>
      </c>
      <c r="K305" s="22"/>
      <c r="L305" s="22"/>
      <c r="M305" s="22" t="s">
        <v>2856</v>
      </c>
      <c r="N305" s="22">
        <v>67</v>
      </c>
      <c r="O305" s="22" t="b">
        <v>0</v>
      </c>
      <c r="P305" s="22" t="s">
        <v>1842</v>
      </c>
      <c r="Q305" s="22" t="s">
        <v>1843</v>
      </c>
      <c r="R305" s="22" t="s">
        <v>545</v>
      </c>
    </row>
    <row r="306" spans="1:18" x14ac:dyDescent="0.25">
      <c r="A306" s="22" t="s">
        <v>2857</v>
      </c>
      <c r="B306" s="22" t="s">
        <v>2858</v>
      </c>
      <c r="C306" s="22"/>
      <c r="D306" s="22" t="s">
        <v>1838</v>
      </c>
      <c r="E306" s="22"/>
      <c r="F306" s="22"/>
      <c r="G306" s="22" t="s">
        <v>65</v>
      </c>
      <c r="H306" s="22" t="s">
        <v>1796</v>
      </c>
      <c r="I306" s="22" t="s">
        <v>2176</v>
      </c>
      <c r="J306" s="22" t="s">
        <v>2858</v>
      </c>
      <c r="K306" s="22"/>
      <c r="L306" s="22"/>
      <c r="M306" s="22" t="s">
        <v>2859</v>
      </c>
      <c r="N306" s="22">
        <v>67</v>
      </c>
      <c r="O306" s="22" t="b">
        <v>0</v>
      </c>
      <c r="P306" s="22" t="s">
        <v>1842</v>
      </c>
      <c r="Q306" s="22" t="s">
        <v>1843</v>
      </c>
      <c r="R306" s="22" t="s">
        <v>545</v>
      </c>
    </row>
    <row r="307" spans="1:18" x14ac:dyDescent="0.25">
      <c r="A307" s="22" t="s">
        <v>2860</v>
      </c>
      <c r="B307" s="22" t="s">
        <v>2861</v>
      </c>
      <c r="C307" s="22"/>
      <c r="D307" s="22" t="s">
        <v>1838</v>
      </c>
      <c r="E307" s="22" t="s">
        <v>1839</v>
      </c>
      <c r="F307" s="22"/>
      <c r="G307" s="22" t="s">
        <v>1803</v>
      </c>
      <c r="H307" s="22" t="s">
        <v>1804</v>
      </c>
      <c r="I307" s="22" t="s">
        <v>2176</v>
      </c>
      <c r="J307" s="22" t="s">
        <v>2861</v>
      </c>
      <c r="K307" s="22"/>
      <c r="L307" s="22"/>
      <c r="M307" s="22" t="s">
        <v>2862</v>
      </c>
      <c r="N307" s="22">
        <v>67</v>
      </c>
      <c r="O307" s="22" t="b">
        <v>0</v>
      </c>
      <c r="P307" s="22" t="s">
        <v>1842</v>
      </c>
      <c r="Q307" s="22" t="s">
        <v>1843</v>
      </c>
      <c r="R307" s="22" t="s">
        <v>545</v>
      </c>
    </row>
    <row r="308" spans="1:18" x14ac:dyDescent="0.25">
      <c r="A308" s="22" t="s">
        <v>2863</v>
      </c>
      <c r="B308" s="22" t="s">
        <v>2864</v>
      </c>
      <c r="C308" s="22"/>
      <c r="D308" s="22" t="s">
        <v>1838</v>
      </c>
      <c r="E308" s="22" t="s">
        <v>1852</v>
      </c>
      <c r="F308" s="22"/>
      <c r="G308" s="22" t="s">
        <v>65</v>
      </c>
      <c r="H308" s="22" t="s">
        <v>1796</v>
      </c>
      <c r="I308" s="22" t="s">
        <v>2176</v>
      </c>
      <c r="J308" s="22" t="s">
        <v>2864</v>
      </c>
      <c r="K308" s="22"/>
      <c r="L308" s="22"/>
      <c r="M308" s="22" t="s">
        <v>2865</v>
      </c>
      <c r="N308" s="22">
        <v>67</v>
      </c>
      <c r="O308" s="22" t="b">
        <v>0</v>
      </c>
      <c r="P308" s="22" t="s">
        <v>1842</v>
      </c>
      <c r="Q308" s="22" t="s">
        <v>1843</v>
      </c>
      <c r="R308" s="22" t="s">
        <v>545</v>
      </c>
    </row>
    <row r="309" spans="1:18" x14ac:dyDescent="0.25">
      <c r="A309" s="22" t="s">
        <v>2866</v>
      </c>
      <c r="B309" s="22" t="s">
        <v>2867</v>
      </c>
      <c r="C309" s="22"/>
      <c r="D309" s="22" t="s">
        <v>1838</v>
      </c>
      <c r="E309" s="22"/>
      <c r="F309" s="22"/>
      <c r="G309" s="22" t="s">
        <v>65</v>
      </c>
      <c r="H309" s="22" t="s">
        <v>1796</v>
      </c>
      <c r="I309" s="22" t="s">
        <v>2176</v>
      </c>
      <c r="J309" s="22" t="s">
        <v>2867</v>
      </c>
      <c r="K309" s="22"/>
      <c r="L309" s="22"/>
      <c r="M309" s="22" t="s">
        <v>2868</v>
      </c>
      <c r="N309" s="22">
        <v>67</v>
      </c>
      <c r="O309" s="22" t="b">
        <v>0</v>
      </c>
      <c r="P309" s="22" t="s">
        <v>1842</v>
      </c>
      <c r="Q309" s="22" t="s">
        <v>1843</v>
      </c>
      <c r="R309" s="22" t="s">
        <v>545</v>
      </c>
    </row>
    <row r="310" spans="1:18" x14ac:dyDescent="0.25">
      <c r="A310" s="22" t="s">
        <v>2869</v>
      </c>
      <c r="B310" s="22" t="s">
        <v>2870</v>
      </c>
      <c r="C310" s="22"/>
      <c r="D310" s="22" t="s">
        <v>2167</v>
      </c>
      <c r="E310" s="22"/>
      <c r="F310" s="22"/>
      <c r="G310" s="22"/>
      <c r="H310" s="22"/>
      <c r="I310" s="22" t="s">
        <v>2176</v>
      </c>
      <c r="J310" s="22" t="s">
        <v>2870</v>
      </c>
      <c r="K310" s="22"/>
      <c r="L310" s="22"/>
      <c r="M310" s="22" t="s">
        <v>2871</v>
      </c>
      <c r="N310" s="22">
        <v>67</v>
      </c>
      <c r="O310" s="22" t="b">
        <v>0</v>
      </c>
      <c r="P310" s="22" t="s">
        <v>1842</v>
      </c>
      <c r="Q310" s="22" t="s">
        <v>1843</v>
      </c>
      <c r="R310" s="22" t="s">
        <v>545</v>
      </c>
    </row>
    <row r="311" spans="1:18" x14ac:dyDescent="0.25">
      <c r="A311" s="22" t="s">
        <v>2872</v>
      </c>
      <c r="B311" s="22" t="s">
        <v>2873</v>
      </c>
      <c r="C311" s="22"/>
      <c r="D311" s="22" t="s">
        <v>1838</v>
      </c>
      <c r="E311" s="22" t="s">
        <v>2092</v>
      </c>
      <c r="F311" s="22" t="s">
        <v>2874</v>
      </c>
      <c r="G311" s="22"/>
      <c r="H311" s="22"/>
      <c r="I311" s="22" t="s">
        <v>2176</v>
      </c>
      <c r="J311" s="22" t="s">
        <v>2873</v>
      </c>
      <c r="K311" s="22" t="s">
        <v>2875</v>
      </c>
      <c r="L311" s="22"/>
      <c r="M311" s="22" t="s">
        <v>2875</v>
      </c>
      <c r="N311" s="22">
        <v>67</v>
      </c>
      <c r="O311" s="22" t="b">
        <v>0</v>
      </c>
      <c r="P311" s="22" t="s">
        <v>1842</v>
      </c>
      <c r="Q311" s="22" t="s">
        <v>1843</v>
      </c>
      <c r="R311" s="22" t="s">
        <v>545</v>
      </c>
    </row>
    <row r="312" spans="1:18" x14ac:dyDescent="0.25">
      <c r="A312" s="22" t="s">
        <v>2876</v>
      </c>
      <c r="B312" s="22" t="s">
        <v>2877</v>
      </c>
      <c r="C312" s="22"/>
      <c r="D312" s="22" t="s">
        <v>1838</v>
      </c>
      <c r="E312" s="22"/>
      <c r="F312" s="22"/>
      <c r="G312" s="22" t="s">
        <v>65</v>
      </c>
      <c r="H312" s="22" t="s">
        <v>1796</v>
      </c>
      <c r="I312" s="22" t="s">
        <v>2176</v>
      </c>
      <c r="J312" s="22" t="s">
        <v>2877</v>
      </c>
      <c r="K312" s="22"/>
      <c r="L312" s="22"/>
      <c r="M312" s="22" t="s">
        <v>2878</v>
      </c>
      <c r="N312" s="22">
        <v>67</v>
      </c>
      <c r="O312" s="22" t="b">
        <v>0</v>
      </c>
      <c r="P312" s="22" t="s">
        <v>1842</v>
      </c>
      <c r="Q312" s="22" t="s">
        <v>1843</v>
      </c>
      <c r="R312" s="22" t="s">
        <v>545</v>
      </c>
    </row>
    <row r="313" spans="1:18" x14ac:dyDescent="0.25">
      <c r="A313" s="22" t="s">
        <v>2879</v>
      </c>
      <c r="B313" s="22" t="s">
        <v>2880</v>
      </c>
      <c r="C313" s="22"/>
      <c r="D313" s="22" t="s">
        <v>1838</v>
      </c>
      <c r="E313" s="22"/>
      <c r="F313" s="22"/>
      <c r="G313" s="22" t="s">
        <v>65</v>
      </c>
      <c r="H313" s="22" t="s">
        <v>1796</v>
      </c>
      <c r="I313" s="22" t="s">
        <v>2176</v>
      </c>
      <c r="J313" s="22" t="s">
        <v>2880</v>
      </c>
      <c r="K313" s="22"/>
      <c r="L313" s="22"/>
      <c r="M313" s="22" t="s">
        <v>2881</v>
      </c>
      <c r="N313" s="22">
        <v>67</v>
      </c>
      <c r="O313" s="22" t="b">
        <v>0</v>
      </c>
      <c r="P313" s="22" t="s">
        <v>1842</v>
      </c>
      <c r="Q313" s="22" t="s">
        <v>1843</v>
      </c>
      <c r="R313" s="22" t="s">
        <v>545</v>
      </c>
    </row>
    <row r="314" spans="1:18" x14ac:dyDescent="0.25">
      <c r="A314" s="22" t="s">
        <v>2882</v>
      </c>
      <c r="B314" s="22" t="s">
        <v>2883</v>
      </c>
      <c r="C314" s="22"/>
      <c r="D314" s="22" t="s">
        <v>1838</v>
      </c>
      <c r="E314" s="22"/>
      <c r="F314" s="22"/>
      <c r="G314" s="22" t="s">
        <v>66</v>
      </c>
      <c r="H314" s="22" t="s">
        <v>1794</v>
      </c>
      <c r="I314" s="22" t="s">
        <v>2176</v>
      </c>
      <c r="J314" s="22" t="s">
        <v>2883</v>
      </c>
      <c r="K314" s="22"/>
      <c r="L314" s="22"/>
      <c r="M314" s="22" t="s">
        <v>2884</v>
      </c>
      <c r="N314" s="22">
        <v>67</v>
      </c>
      <c r="O314" s="22" t="b">
        <v>0</v>
      </c>
      <c r="P314" s="22" t="s">
        <v>1842</v>
      </c>
      <c r="Q314" s="22" t="s">
        <v>1843</v>
      </c>
      <c r="R314" s="22" t="s">
        <v>545</v>
      </c>
    </row>
    <row r="315" spans="1:18" x14ac:dyDescent="0.25">
      <c r="A315" s="22" t="s">
        <v>2885</v>
      </c>
      <c r="B315" s="22" t="s">
        <v>2886</v>
      </c>
      <c r="C315" s="22"/>
      <c r="D315" s="22" t="s">
        <v>1838</v>
      </c>
      <c r="E315" s="22"/>
      <c r="F315" s="22"/>
      <c r="G315" s="22" t="s">
        <v>1803</v>
      </c>
      <c r="H315" s="22" t="s">
        <v>1804</v>
      </c>
      <c r="I315" s="22" t="s">
        <v>2176</v>
      </c>
      <c r="J315" s="22" t="s">
        <v>2886</v>
      </c>
      <c r="K315" s="22"/>
      <c r="L315" s="22"/>
      <c r="M315" s="22" t="s">
        <v>2887</v>
      </c>
      <c r="N315" s="22">
        <v>67</v>
      </c>
      <c r="O315" s="22" t="b">
        <v>0</v>
      </c>
      <c r="P315" s="22" t="s">
        <v>1842</v>
      </c>
      <c r="Q315" s="22" t="s">
        <v>1843</v>
      </c>
      <c r="R315" s="22" t="s">
        <v>545</v>
      </c>
    </row>
    <row r="316" spans="1:18" x14ac:dyDescent="0.25">
      <c r="A316" s="22" t="s">
        <v>2888</v>
      </c>
      <c r="B316" s="22" t="s">
        <v>2889</v>
      </c>
      <c r="C316" s="22"/>
      <c r="D316" s="22" t="s">
        <v>1838</v>
      </c>
      <c r="E316" s="22"/>
      <c r="F316" s="22"/>
      <c r="G316" s="22" t="s">
        <v>66</v>
      </c>
      <c r="H316" s="22" t="s">
        <v>1794</v>
      </c>
      <c r="I316" s="22" t="s">
        <v>2176</v>
      </c>
      <c r="J316" s="22" t="s">
        <v>2889</v>
      </c>
      <c r="K316" s="22"/>
      <c r="L316" s="22"/>
      <c r="M316" s="22" t="s">
        <v>2890</v>
      </c>
      <c r="N316" s="22">
        <v>67</v>
      </c>
      <c r="O316" s="22" t="b">
        <v>0</v>
      </c>
      <c r="P316" s="22" t="s">
        <v>1842</v>
      </c>
      <c r="Q316" s="22" t="s">
        <v>1843</v>
      </c>
      <c r="R316" s="22" t="s">
        <v>545</v>
      </c>
    </row>
    <row r="317" spans="1:18" x14ac:dyDescent="0.25">
      <c r="A317" s="22" t="s">
        <v>2891</v>
      </c>
      <c r="B317" s="22" t="s">
        <v>2892</v>
      </c>
      <c r="C317" s="22"/>
      <c r="D317" s="22" t="s">
        <v>1838</v>
      </c>
      <c r="E317" s="22"/>
      <c r="F317" s="22"/>
      <c r="G317" s="22" t="s">
        <v>1803</v>
      </c>
      <c r="H317" s="22" t="s">
        <v>1804</v>
      </c>
      <c r="I317" s="22" t="s">
        <v>2176</v>
      </c>
      <c r="J317" s="22" t="s">
        <v>2892</v>
      </c>
      <c r="K317" s="22"/>
      <c r="L317" s="22"/>
      <c r="M317" s="22" t="s">
        <v>2893</v>
      </c>
      <c r="N317" s="22">
        <v>67</v>
      </c>
      <c r="O317" s="22" t="b">
        <v>0</v>
      </c>
      <c r="P317" s="22" t="s">
        <v>1842</v>
      </c>
      <c r="Q317" s="22" t="s">
        <v>1843</v>
      </c>
      <c r="R317" s="22" t="s">
        <v>545</v>
      </c>
    </row>
    <row r="318" spans="1:18" x14ac:dyDescent="0.25">
      <c r="A318" s="22" t="s">
        <v>2894</v>
      </c>
      <c r="B318" s="22" t="s">
        <v>2895</v>
      </c>
      <c r="C318" s="22"/>
      <c r="D318" s="22" t="s">
        <v>1838</v>
      </c>
      <c r="E318" s="22"/>
      <c r="F318" s="22"/>
      <c r="G318" s="22" t="s">
        <v>1803</v>
      </c>
      <c r="H318" s="22" t="s">
        <v>1804</v>
      </c>
      <c r="I318" s="22" t="s">
        <v>2176</v>
      </c>
      <c r="J318" s="22" t="s">
        <v>2895</v>
      </c>
      <c r="K318" s="22"/>
      <c r="L318" s="22"/>
      <c r="M318" s="22" t="s">
        <v>2896</v>
      </c>
      <c r="N318" s="22">
        <v>67</v>
      </c>
      <c r="O318" s="22" t="b">
        <v>0</v>
      </c>
      <c r="P318" s="22" t="s">
        <v>1842</v>
      </c>
      <c r="Q318" s="22" t="s">
        <v>1843</v>
      </c>
      <c r="R318" s="22" t="s">
        <v>545</v>
      </c>
    </row>
    <row r="319" spans="1:18" x14ac:dyDescent="0.25">
      <c r="A319" s="22" t="s">
        <v>2897</v>
      </c>
      <c r="B319" s="22" t="s">
        <v>2898</v>
      </c>
      <c r="C319" s="22"/>
      <c r="D319" s="22" t="s">
        <v>1838</v>
      </c>
      <c r="E319" s="22"/>
      <c r="F319" s="22"/>
      <c r="G319" s="22" t="s">
        <v>65</v>
      </c>
      <c r="H319" s="22" t="s">
        <v>1796</v>
      </c>
      <c r="I319" s="22" t="s">
        <v>2176</v>
      </c>
      <c r="J319" s="22" t="s">
        <v>2898</v>
      </c>
      <c r="K319" s="22"/>
      <c r="L319" s="22"/>
      <c r="M319" s="22" t="s">
        <v>2899</v>
      </c>
      <c r="N319" s="22">
        <v>67</v>
      </c>
      <c r="O319" s="22" t="b">
        <v>0</v>
      </c>
      <c r="P319" s="22" t="s">
        <v>1842</v>
      </c>
      <c r="Q319" s="22" t="s">
        <v>1843</v>
      </c>
      <c r="R319" s="22" t="s">
        <v>545</v>
      </c>
    </row>
    <row r="320" spans="1:18" x14ac:dyDescent="0.25">
      <c r="A320" s="22" t="s">
        <v>2900</v>
      </c>
      <c r="B320" s="22" t="s">
        <v>2901</v>
      </c>
      <c r="C320" s="22"/>
      <c r="D320" s="22" t="s">
        <v>1838</v>
      </c>
      <c r="E320" s="22"/>
      <c r="F320" s="22"/>
      <c r="G320" s="22" t="s">
        <v>65</v>
      </c>
      <c r="H320" s="22" t="s">
        <v>1796</v>
      </c>
      <c r="I320" s="22" t="s">
        <v>2176</v>
      </c>
      <c r="J320" s="22" t="s">
        <v>2901</v>
      </c>
      <c r="K320" s="22"/>
      <c r="L320" s="22"/>
      <c r="M320" s="22" t="s">
        <v>2902</v>
      </c>
      <c r="N320" s="22">
        <v>67</v>
      </c>
      <c r="O320" s="22" t="b">
        <v>0</v>
      </c>
      <c r="P320" s="22" t="s">
        <v>1842</v>
      </c>
      <c r="Q320" s="22" t="s">
        <v>1843</v>
      </c>
      <c r="R320" s="22" t="s">
        <v>545</v>
      </c>
    </row>
    <row r="321" spans="1:18" x14ac:dyDescent="0.25">
      <c r="A321" s="22" t="s">
        <v>2903</v>
      </c>
      <c r="B321" s="22" t="s">
        <v>2904</v>
      </c>
      <c r="C321" s="22"/>
      <c r="D321" s="22" t="s">
        <v>1922</v>
      </c>
      <c r="E321" s="22"/>
      <c r="F321" s="22"/>
      <c r="G321" s="22"/>
      <c r="H321" s="22"/>
      <c r="I321" s="22" t="s">
        <v>2176</v>
      </c>
      <c r="J321" s="22" t="s">
        <v>2904</v>
      </c>
      <c r="K321" s="22"/>
      <c r="L321" s="22"/>
      <c r="M321" s="22" t="s">
        <v>2905</v>
      </c>
      <c r="N321" s="22">
        <v>67</v>
      </c>
      <c r="O321" s="22" t="b">
        <v>0</v>
      </c>
      <c r="P321" s="22" t="s">
        <v>1842</v>
      </c>
      <c r="Q321" s="22" t="s">
        <v>1843</v>
      </c>
      <c r="R321" s="22" t="s">
        <v>545</v>
      </c>
    </row>
    <row r="322" spans="1:18" x14ac:dyDescent="0.25">
      <c r="A322" s="22" t="s">
        <v>2906</v>
      </c>
      <c r="B322" s="22" t="s">
        <v>2907</v>
      </c>
      <c r="C322" s="22"/>
      <c r="D322" s="22" t="s">
        <v>1922</v>
      </c>
      <c r="E322" s="22"/>
      <c r="F322" s="22"/>
      <c r="G322" s="22"/>
      <c r="H322" s="22"/>
      <c r="I322" s="22" t="s">
        <v>2176</v>
      </c>
      <c r="J322" s="22" t="s">
        <v>2907</v>
      </c>
      <c r="K322" s="22"/>
      <c r="L322" s="22"/>
      <c r="M322" s="22" t="s">
        <v>2908</v>
      </c>
      <c r="N322" s="22">
        <v>67</v>
      </c>
      <c r="O322" s="22" t="b">
        <v>0</v>
      </c>
      <c r="P322" s="22" t="s">
        <v>1842</v>
      </c>
      <c r="Q322" s="22" t="s">
        <v>1843</v>
      </c>
      <c r="R322" s="22" t="s">
        <v>545</v>
      </c>
    </row>
    <row r="323" spans="1:18" x14ac:dyDescent="0.25">
      <c r="A323" s="22" t="s">
        <v>2909</v>
      </c>
      <c r="B323" s="22" t="s">
        <v>2910</v>
      </c>
      <c r="C323" s="22"/>
      <c r="D323" s="22" t="s">
        <v>1922</v>
      </c>
      <c r="E323" s="22"/>
      <c r="F323" s="22"/>
      <c r="G323" s="22"/>
      <c r="H323" s="22"/>
      <c r="I323" s="22" t="s">
        <v>2176</v>
      </c>
      <c r="J323" s="22" t="s">
        <v>2910</v>
      </c>
      <c r="K323" s="22" t="s">
        <v>2911</v>
      </c>
      <c r="L323" s="22"/>
      <c r="M323" s="22" t="s">
        <v>2911</v>
      </c>
      <c r="N323" s="22">
        <v>67</v>
      </c>
      <c r="O323" s="22" t="b">
        <v>0</v>
      </c>
      <c r="P323" s="22" t="s">
        <v>1842</v>
      </c>
      <c r="Q323" s="22" t="s">
        <v>1843</v>
      </c>
      <c r="R323" s="22" t="s">
        <v>545</v>
      </c>
    </row>
    <row r="324" spans="1:18" x14ac:dyDescent="0.25">
      <c r="A324" s="22" t="s">
        <v>2912</v>
      </c>
      <c r="B324" s="22" t="s">
        <v>2913</v>
      </c>
      <c r="C324" s="22"/>
      <c r="D324" s="22" t="s">
        <v>1922</v>
      </c>
      <c r="E324" s="22"/>
      <c r="F324" s="22"/>
      <c r="G324" s="22"/>
      <c r="H324" s="22"/>
      <c r="I324" s="22" t="s">
        <v>2176</v>
      </c>
      <c r="J324" s="22" t="s">
        <v>2913</v>
      </c>
      <c r="K324" s="22" t="s">
        <v>2914</v>
      </c>
      <c r="L324" s="22"/>
      <c r="M324" s="22" t="s">
        <v>2914</v>
      </c>
      <c r="N324" s="22">
        <v>67</v>
      </c>
      <c r="O324" s="22" t="b">
        <v>0</v>
      </c>
      <c r="P324" s="22" t="s">
        <v>1842</v>
      </c>
      <c r="Q324" s="22" t="s">
        <v>1843</v>
      </c>
      <c r="R324" s="22" t="s">
        <v>545</v>
      </c>
    </row>
    <row r="325" spans="1:18" x14ac:dyDescent="0.25">
      <c r="A325" s="22" t="s">
        <v>2915</v>
      </c>
      <c r="B325" s="22" t="s">
        <v>2916</v>
      </c>
      <c r="C325" s="22"/>
      <c r="D325" s="22" t="s">
        <v>1922</v>
      </c>
      <c r="E325" s="22"/>
      <c r="F325" s="22"/>
      <c r="G325" s="22"/>
      <c r="H325" s="22"/>
      <c r="I325" s="22" t="s">
        <v>2176</v>
      </c>
      <c r="J325" s="22" t="s">
        <v>2916</v>
      </c>
      <c r="K325" s="22"/>
      <c r="L325" s="22"/>
      <c r="M325" s="22" t="s">
        <v>2917</v>
      </c>
      <c r="N325" s="22">
        <v>67</v>
      </c>
      <c r="O325" s="22" t="b">
        <v>0</v>
      </c>
      <c r="P325" s="22" t="s">
        <v>1842</v>
      </c>
      <c r="Q325" s="22" t="s">
        <v>1843</v>
      </c>
      <c r="R325" s="22" t="s">
        <v>545</v>
      </c>
    </row>
    <row r="326" spans="1:18" x14ac:dyDescent="0.25">
      <c r="A326" s="22" t="s">
        <v>2918</v>
      </c>
      <c r="B326" s="22" t="s">
        <v>2919</v>
      </c>
      <c r="C326" s="22"/>
      <c r="D326" s="22" t="s">
        <v>1922</v>
      </c>
      <c r="E326" s="22"/>
      <c r="F326" s="22"/>
      <c r="G326" s="22"/>
      <c r="H326" s="22"/>
      <c r="I326" s="22" t="s">
        <v>2176</v>
      </c>
      <c r="J326" s="22" t="s">
        <v>2919</v>
      </c>
      <c r="K326" s="22"/>
      <c r="L326" s="22"/>
      <c r="M326" s="22" t="s">
        <v>2920</v>
      </c>
      <c r="N326" s="22">
        <v>67</v>
      </c>
      <c r="O326" s="22" t="b">
        <v>0</v>
      </c>
      <c r="P326" s="22" t="s">
        <v>1842</v>
      </c>
      <c r="Q326" s="22" t="s">
        <v>1843</v>
      </c>
      <c r="R326" s="22" t="s">
        <v>545</v>
      </c>
    </row>
    <row r="327" spans="1:18" x14ac:dyDescent="0.25">
      <c r="A327" s="22" t="s">
        <v>2921</v>
      </c>
      <c r="B327" s="22" t="s">
        <v>2922</v>
      </c>
      <c r="C327" s="22"/>
      <c r="D327" s="22" t="s">
        <v>1922</v>
      </c>
      <c r="E327" s="22"/>
      <c r="F327" s="22"/>
      <c r="G327" s="22"/>
      <c r="H327" s="22"/>
      <c r="I327" s="22" t="s">
        <v>2176</v>
      </c>
      <c r="J327" s="22" t="s">
        <v>2922</v>
      </c>
      <c r="K327" s="22"/>
      <c r="L327" s="22"/>
      <c r="M327" s="22" t="s">
        <v>2923</v>
      </c>
      <c r="N327" s="22">
        <v>67</v>
      </c>
      <c r="O327" s="22" t="b">
        <v>0</v>
      </c>
      <c r="P327" s="22" t="s">
        <v>1842</v>
      </c>
      <c r="Q327" s="22" t="s">
        <v>1843</v>
      </c>
      <c r="R327" s="22" t="s">
        <v>545</v>
      </c>
    </row>
    <row r="328" spans="1:18" x14ac:dyDescent="0.25">
      <c r="A328" s="22" t="s">
        <v>2924</v>
      </c>
      <c r="B328" s="22" t="s">
        <v>2925</v>
      </c>
      <c r="C328" s="22"/>
      <c r="D328" s="22" t="s">
        <v>1838</v>
      </c>
      <c r="E328" s="22"/>
      <c r="F328" s="22"/>
      <c r="G328" s="22"/>
      <c r="H328" s="22"/>
      <c r="I328" s="22" t="s">
        <v>2176</v>
      </c>
      <c r="J328" s="22" t="s">
        <v>2925</v>
      </c>
      <c r="K328" s="22" t="s">
        <v>2926</v>
      </c>
      <c r="L328" s="22"/>
      <c r="M328" s="22" t="s">
        <v>2926</v>
      </c>
      <c r="N328" s="22">
        <v>67</v>
      </c>
      <c r="O328" s="22" t="b">
        <v>0</v>
      </c>
      <c r="P328" s="22" t="s">
        <v>1842</v>
      </c>
      <c r="Q328" s="22" t="s">
        <v>1843</v>
      </c>
      <c r="R328" s="22" t="s">
        <v>545</v>
      </c>
    </row>
    <row r="329" spans="1:18" x14ac:dyDescent="0.25">
      <c r="A329" s="22" t="s">
        <v>2927</v>
      </c>
      <c r="B329" s="22" t="s">
        <v>2928</v>
      </c>
      <c r="C329" s="22"/>
      <c r="D329" s="22" t="s">
        <v>1922</v>
      </c>
      <c r="E329" s="22"/>
      <c r="F329" s="22"/>
      <c r="G329" s="22"/>
      <c r="H329" s="22"/>
      <c r="I329" s="22" t="s">
        <v>2176</v>
      </c>
      <c r="J329" s="22" t="s">
        <v>2928</v>
      </c>
      <c r="K329" s="22" t="s">
        <v>2929</v>
      </c>
      <c r="L329" s="22"/>
      <c r="M329" s="22" t="s">
        <v>2929</v>
      </c>
      <c r="N329" s="22">
        <v>67</v>
      </c>
      <c r="O329" s="22" t="b">
        <v>0</v>
      </c>
      <c r="P329" s="22" t="s">
        <v>1842</v>
      </c>
      <c r="Q329" s="22" t="s">
        <v>1843</v>
      </c>
      <c r="R329" s="22" t="s">
        <v>545</v>
      </c>
    </row>
    <row r="330" spans="1:18" x14ac:dyDescent="0.25">
      <c r="A330" s="22" t="s">
        <v>2930</v>
      </c>
      <c r="B330" s="22" t="s">
        <v>2931</v>
      </c>
      <c r="C330" s="22"/>
      <c r="D330" s="22" t="s">
        <v>1922</v>
      </c>
      <c r="E330" s="22"/>
      <c r="F330" s="22"/>
      <c r="G330" s="22"/>
      <c r="H330" s="22"/>
      <c r="I330" s="22" t="s">
        <v>2176</v>
      </c>
      <c r="J330" s="22" t="s">
        <v>2931</v>
      </c>
      <c r="K330" s="22" t="s">
        <v>2932</v>
      </c>
      <c r="L330" s="22"/>
      <c r="M330" s="22" t="s">
        <v>2932</v>
      </c>
      <c r="N330" s="22">
        <v>67</v>
      </c>
      <c r="O330" s="22" t="b">
        <v>0</v>
      </c>
      <c r="P330" s="22" t="s">
        <v>1842</v>
      </c>
      <c r="Q330" s="22" t="s">
        <v>1843</v>
      </c>
      <c r="R330" s="22" t="s">
        <v>545</v>
      </c>
    </row>
    <row r="331" spans="1:18" x14ac:dyDescent="0.25">
      <c r="A331" s="22" t="s">
        <v>2933</v>
      </c>
      <c r="B331" s="22" t="s">
        <v>2934</v>
      </c>
      <c r="C331" s="22"/>
      <c r="D331" s="22" t="s">
        <v>1922</v>
      </c>
      <c r="E331" s="22"/>
      <c r="F331" s="22"/>
      <c r="G331" s="22"/>
      <c r="H331" s="22"/>
      <c r="I331" s="22" t="s">
        <v>2176</v>
      </c>
      <c r="J331" s="22" t="s">
        <v>2934</v>
      </c>
      <c r="K331" s="22" t="s">
        <v>2935</v>
      </c>
      <c r="L331" s="22"/>
      <c r="M331" s="22" t="s">
        <v>2935</v>
      </c>
      <c r="N331" s="22">
        <v>67</v>
      </c>
      <c r="O331" s="22" t="b">
        <v>0</v>
      </c>
      <c r="P331" s="22" t="s">
        <v>1842</v>
      </c>
      <c r="Q331" s="22" t="s">
        <v>1843</v>
      </c>
      <c r="R331" s="22" t="s">
        <v>545</v>
      </c>
    </row>
    <row r="332" spans="1:18" x14ac:dyDescent="0.25">
      <c r="A332" s="22" t="s">
        <v>2936</v>
      </c>
      <c r="B332" s="22" t="s">
        <v>2937</v>
      </c>
      <c r="C332" s="22"/>
      <c r="D332" s="22" t="s">
        <v>1922</v>
      </c>
      <c r="E332" s="22"/>
      <c r="F332" s="22"/>
      <c r="G332" s="22"/>
      <c r="H332" s="22"/>
      <c r="I332" s="22" t="s">
        <v>2176</v>
      </c>
      <c r="J332" s="22" t="s">
        <v>2938</v>
      </c>
      <c r="K332" s="22" t="s">
        <v>2939</v>
      </c>
      <c r="L332" s="22"/>
      <c r="M332" s="22" t="s">
        <v>2939</v>
      </c>
      <c r="N332" s="22">
        <v>67</v>
      </c>
      <c r="O332" s="22" t="b">
        <v>0</v>
      </c>
      <c r="P332" s="22" t="s">
        <v>1842</v>
      </c>
      <c r="Q332" s="22" t="s">
        <v>1843</v>
      </c>
      <c r="R332" s="22" t="s">
        <v>545</v>
      </c>
    </row>
    <row r="333" spans="1:18" x14ac:dyDescent="0.25">
      <c r="A333" s="22" t="s">
        <v>2940</v>
      </c>
      <c r="B333" s="22" t="s">
        <v>2941</v>
      </c>
      <c r="C333" s="22"/>
      <c r="D333" s="22" t="s">
        <v>1922</v>
      </c>
      <c r="E333" s="22"/>
      <c r="F333" s="22"/>
      <c r="G333" s="22"/>
      <c r="H333" s="22"/>
      <c r="I333" s="22" t="s">
        <v>2176</v>
      </c>
      <c r="J333" s="22" t="s">
        <v>2941</v>
      </c>
      <c r="K333" s="22" t="s">
        <v>2942</v>
      </c>
      <c r="L333" s="22"/>
      <c r="M333" s="22" t="s">
        <v>2942</v>
      </c>
      <c r="N333" s="22">
        <v>67</v>
      </c>
      <c r="O333" s="22" t="b">
        <v>0</v>
      </c>
      <c r="P333" s="22" t="s">
        <v>1842</v>
      </c>
      <c r="Q333" s="22" t="s">
        <v>1843</v>
      </c>
      <c r="R333" s="22" t="s">
        <v>545</v>
      </c>
    </row>
    <row r="334" spans="1:18" x14ac:dyDescent="0.25">
      <c r="A334" s="22" t="s">
        <v>2943</v>
      </c>
      <c r="B334" s="22" t="s">
        <v>2944</v>
      </c>
      <c r="C334" s="22"/>
      <c r="D334" s="22" t="s">
        <v>1922</v>
      </c>
      <c r="E334" s="22"/>
      <c r="F334" s="22"/>
      <c r="G334" s="22"/>
      <c r="H334" s="22"/>
      <c r="I334" s="22" t="s">
        <v>2176</v>
      </c>
      <c r="J334" s="22" t="s">
        <v>2944</v>
      </c>
      <c r="K334" s="22"/>
      <c r="L334" s="22"/>
      <c r="M334" s="22" t="s">
        <v>2945</v>
      </c>
      <c r="N334" s="22">
        <v>67</v>
      </c>
      <c r="O334" s="22" t="b">
        <v>0</v>
      </c>
      <c r="P334" s="22" t="s">
        <v>1842</v>
      </c>
      <c r="Q334" s="22" t="s">
        <v>1843</v>
      </c>
      <c r="R334" s="22" t="s">
        <v>545</v>
      </c>
    </row>
    <row r="335" spans="1:18" x14ac:dyDescent="0.25">
      <c r="A335" s="22" t="s">
        <v>2946</v>
      </c>
      <c r="B335" s="22" t="s">
        <v>2947</v>
      </c>
      <c r="C335" s="22"/>
      <c r="D335" s="22" t="s">
        <v>1922</v>
      </c>
      <c r="E335" s="22"/>
      <c r="F335" s="22"/>
      <c r="G335" s="22"/>
      <c r="H335" s="22"/>
      <c r="I335" s="22" t="s">
        <v>2176</v>
      </c>
      <c r="J335" s="22" t="s">
        <v>2947</v>
      </c>
      <c r="K335" s="22"/>
      <c r="L335" s="22"/>
      <c r="M335" s="22" t="s">
        <v>2948</v>
      </c>
      <c r="N335" s="22">
        <v>67</v>
      </c>
      <c r="O335" s="22" t="b">
        <v>0</v>
      </c>
      <c r="P335" s="22" t="s">
        <v>1842</v>
      </c>
      <c r="Q335" s="22" t="s">
        <v>1843</v>
      </c>
      <c r="R335" s="22" t="s">
        <v>545</v>
      </c>
    </row>
    <row r="336" spans="1:18" x14ac:dyDescent="0.25">
      <c r="A336" s="22" t="s">
        <v>2949</v>
      </c>
      <c r="B336" s="22" t="s">
        <v>2950</v>
      </c>
      <c r="C336" s="22"/>
      <c r="D336" s="22" t="s">
        <v>1922</v>
      </c>
      <c r="E336" s="22"/>
      <c r="F336" s="22"/>
      <c r="G336" s="22"/>
      <c r="H336" s="22"/>
      <c r="I336" s="22" t="s">
        <v>2176</v>
      </c>
      <c r="J336" s="22" t="s">
        <v>2950</v>
      </c>
      <c r="K336" s="22"/>
      <c r="L336" s="22"/>
      <c r="M336" s="22" t="s">
        <v>2951</v>
      </c>
      <c r="N336" s="22">
        <v>67</v>
      </c>
      <c r="O336" s="22" t="b">
        <v>0</v>
      </c>
      <c r="P336" s="22" t="s">
        <v>1842</v>
      </c>
      <c r="Q336" s="22" t="s">
        <v>1843</v>
      </c>
      <c r="R336" s="22" t="s">
        <v>545</v>
      </c>
    </row>
    <row r="337" spans="1:18" x14ac:dyDescent="0.25">
      <c r="A337" s="22" t="s">
        <v>2952</v>
      </c>
      <c r="B337" s="22" t="s">
        <v>2953</v>
      </c>
      <c r="C337" s="22"/>
      <c r="D337" s="22" t="s">
        <v>1922</v>
      </c>
      <c r="E337" s="22"/>
      <c r="F337" s="22"/>
      <c r="G337" s="22"/>
      <c r="H337" s="22"/>
      <c r="I337" s="22" t="s">
        <v>2176</v>
      </c>
      <c r="J337" s="22" t="s">
        <v>2953</v>
      </c>
      <c r="K337" s="22"/>
      <c r="L337" s="22"/>
      <c r="M337" s="22" t="s">
        <v>2954</v>
      </c>
      <c r="N337" s="22">
        <v>67</v>
      </c>
      <c r="O337" s="22" t="b">
        <v>0</v>
      </c>
      <c r="P337" s="22" t="s">
        <v>1842</v>
      </c>
      <c r="Q337" s="22" t="s">
        <v>1843</v>
      </c>
      <c r="R337" s="22" t="s">
        <v>545</v>
      </c>
    </row>
    <row r="338" spans="1:18" x14ac:dyDescent="0.25">
      <c r="A338" s="22" t="s">
        <v>2955</v>
      </c>
      <c r="B338" s="22" t="s">
        <v>2956</v>
      </c>
      <c r="C338" s="22"/>
      <c r="D338" s="22" t="s">
        <v>1856</v>
      </c>
      <c r="E338" s="22"/>
      <c r="F338" s="22"/>
      <c r="G338" s="22"/>
      <c r="H338" s="22"/>
      <c r="I338" s="22" t="s">
        <v>2176</v>
      </c>
      <c r="J338" s="22" t="s">
        <v>2956</v>
      </c>
      <c r="K338" s="22" t="s">
        <v>2957</v>
      </c>
      <c r="L338" s="22"/>
      <c r="M338" s="22" t="s">
        <v>2957</v>
      </c>
      <c r="N338" s="22">
        <v>67</v>
      </c>
      <c r="O338" s="22" t="b">
        <v>0</v>
      </c>
      <c r="P338" s="22" t="s">
        <v>1842</v>
      </c>
      <c r="Q338" s="22" t="s">
        <v>1843</v>
      </c>
      <c r="R338" s="22" t="s">
        <v>545</v>
      </c>
    </row>
    <row r="339" spans="1:18" x14ac:dyDescent="0.25">
      <c r="A339" s="22" t="s">
        <v>2958</v>
      </c>
      <c r="B339" s="22" t="s">
        <v>2959</v>
      </c>
      <c r="C339" s="22"/>
      <c r="D339" s="22" t="s">
        <v>1856</v>
      </c>
      <c r="E339" s="22"/>
      <c r="F339" s="22"/>
      <c r="G339" s="22"/>
      <c r="H339" s="22"/>
      <c r="I339" s="22" t="s">
        <v>2176</v>
      </c>
      <c r="J339" s="22" t="s">
        <v>2959</v>
      </c>
      <c r="K339" s="22" t="s">
        <v>2960</v>
      </c>
      <c r="L339" s="22"/>
      <c r="M339" s="22" t="s">
        <v>2961</v>
      </c>
      <c r="N339" s="22">
        <v>67</v>
      </c>
      <c r="O339" s="22" t="b">
        <v>0</v>
      </c>
      <c r="P339" s="22" t="s">
        <v>1842</v>
      </c>
      <c r="Q339" s="22" t="s">
        <v>1843</v>
      </c>
      <c r="R339" s="22" t="s">
        <v>545</v>
      </c>
    </row>
    <row r="340" spans="1:18" x14ac:dyDescent="0.25">
      <c r="A340" s="23" t="s">
        <v>2962</v>
      </c>
      <c r="B340" s="23" t="s">
        <v>2963</v>
      </c>
      <c r="C340" s="23"/>
      <c r="D340" s="23" t="s">
        <v>1856</v>
      </c>
      <c r="E340" s="23"/>
      <c r="F340" s="23"/>
      <c r="G340" s="23"/>
      <c r="H340" s="23"/>
      <c r="I340" s="23" t="s">
        <v>2176</v>
      </c>
      <c r="J340" s="23" t="s">
        <v>2963</v>
      </c>
      <c r="K340" s="23" t="s">
        <v>2964</v>
      </c>
      <c r="L340" s="23"/>
      <c r="M340" s="23" t="s">
        <v>2965</v>
      </c>
      <c r="N340" s="23">
        <v>67</v>
      </c>
      <c r="O340" s="23" t="b">
        <v>0</v>
      </c>
      <c r="P340" s="23" t="s">
        <v>1842</v>
      </c>
      <c r="Q340" s="23" t="s">
        <v>1843</v>
      </c>
      <c r="R340" s="23" t="s">
        <v>545</v>
      </c>
    </row>
    <row r="341" spans="1:18" x14ac:dyDescent="0.25">
      <c r="A341" s="22" t="s">
        <v>2966</v>
      </c>
      <c r="B341" s="22" t="s">
        <v>2967</v>
      </c>
      <c r="C341" s="22"/>
      <c r="D341" s="22" t="s">
        <v>2187</v>
      </c>
      <c r="E341" s="22"/>
      <c r="F341" s="22"/>
      <c r="G341" s="22"/>
      <c r="H341" s="22"/>
      <c r="I341" s="22" t="s">
        <v>2176</v>
      </c>
      <c r="J341" s="22" t="s">
        <v>2967</v>
      </c>
      <c r="K341" s="22"/>
      <c r="L341" s="22"/>
      <c r="M341" s="22" t="s">
        <v>2968</v>
      </c>
      <c r="N341" s="22">
        <v>67</v>
      </c>
      <c r="O341" s="22" t="b">
        <v>0</v>
      </c>
      <c r="P341" s="22" t="s">
        <v>1842</v>
      </c>
      <c r="Q341" s="22" t="s">
        <v>1843</v>
      </c>
      <c r="R341" s="22" t="s">
        <v>545</v>
      </c>
    </row>
    <row r="342" spans="1:18" x14ac:dyDescent="0.25">
      <c r="A342" s="22" t="s">
        <v>2969</v>
      </c>
      <c r="B342" s="22" t="s">
        <v>2970</v>
      </c>
      <c r="C342" s="22"/>
      <c r="D342" s="22" t="s">
        <v>2187</v>
      </c>
      <c r="E342" s="22"/>
      <c r="F342" s="22"/>
      <c r="G342" s="22"/>
      <c r="H342" s="22"/>
      <c r="I342" s="22" t="s">
        <v>2176</v>
      </c>
      <c r="J342" s="22" t="s">
        <v>2970</v>
      </c>
      <c r="K342" s="22"/>
      <c r="L342" s="22"/>
      <c r="M342" s="22" t="s">
        <v>2971</v>
      </c>
      <c r="N342" s="22">
        <v>67</v>
      </c>
      <c r="O342" s="22" t="b">
        <v>0</v>
      </c>
      <c r="P342" s="22" t="s">
        <v>1842</v>
      </c>
      <c r="Q342" s="22" t="s">
        <v>1843</v>
      </c>
      <c r="R342" s="22" t="s">
        <v>545</v>
      </c>
    </row>
    <row r="343" spans="1:18" x14ac:dyDescent="0.25">
      <c r="A343" s="22" t="s">
        <v>2972</v>
      </c>
      <c r="B343" s="22" t="s">
        <v>2973</v>
      </c>
      <c r="C343" s="22"/>
      <c r="D343" s="22" t="s">
        <v>2187</v>
      </c>
      <c r="E343" s="22"/>
      <c r="F343" s="22"/>
      <c r="G343" s="22"/>
      <c r="H343" s="22"/>
      <c r="I343" s="22" t="s">
        <v>2176</v>
      </c>
      <c r="J343" s="22" t="s">
        <v>2973</v>
      </c>
      <c r="K343" s="22"/>
      <c r="L343" s="22"/>
      <c r="M343" s="22" t="s">
        <v>2974</v>
      </c>
      <c r="N343" s="22">
        <v>67</v>
      </c>
      <c r="O343" s="22" t="b">
        <v>0</v>
      </c>
      <c r="P343" s="22" t="s">
        <v>1842</v>
      </c>
      <c r="Q343" s="22" t="s">
        <v>1843</v>
      </c>
      <c r="R343" s="22" t="s">
        <v>545</v>
      </c>
    </row>
    <row r="344" spans="1:18" x14ac:dyDescent="0.25">
      <c r="A344" s="23" t="s">
        <v>2975</v>
      </c>
      <c r="B344" s="23" t="s">
        <v>2976</v>
      </c>
      <c r="C344" s="23"/>
      <c r="D344" s="23" t="s">
        <v>2187</v>
      </c>
      <c r="E344" s="23"/>
      <c r="F344" s="23"/>
      <c r="G344" s="23"/>
      <c r="H344" s="23"/>
      <c r="I344" s="23" t="s">
        <v>2176</v>
      </c>
      <c r="J344" s="23" t="s">
        <v>2976</v>
      </c>
      <c r="K344" s="23"/>
      <c r="L344" s="23"/>
      <c r="M344" s="23" t="s">
        <v>2977</v>
      </c>
      <c r="N344" s="23">
        <v>67</v>
      </c>
      <c r="O344" s="23" t="b">
        <v>0</v>
      </c>
      <c r="P344" s="23" t="s">
        <v>1842</v>
      </c>
      <c r="Q344" s="23" t="s">
        <v>1843</v>
      </c>
      <c r="R344" s="23" t="s">
        <v>545</v>
      </c>
    </row>
    <row r="345" spans="1:18" x14ac:dyDescent="0.25">
      <c r="A345" s="22" t="s">
        <v>2978</v>
      </c>
      <c r="B345" s="22" t="s">
        <v>2979</v>
      </c>
      <c r="C345" s="22"/>
      <c r="D345" s="22" t="s">
        <v>1838</v>
      </c>
      <c r="E345" s="22"/>
      <c r="F345" s="22"/>
      <c r="G345" s="22" t="s">
        <v>1799</v>
      </c>
      <c r="H345" s="22" t="s">
        <v>1800</v>
      </c>
      <c r="I345" s="22" t="s">
        <v>1872</v>
      </c>
      <c r="J345" s="22" t="s">
        <v>1837</v>
      </c>
      <c r="K345" s="22"/>
      <c r="L345" s="22" t="s">
        <v>2980</v>
      </c>
      <c r="M345" s="22" t="s">
        <v>2981</v>
      </c>
      <c r="N345" s="22"/>
      <c r="O345" s="22" t="b">
        <v>0</v>
      </c>
      <c r="P345" s="22" t="s">
        <v>1842</v>
      </c>
      <c r="Q345" s="22" t="s">
        <v>1843</v>
      </c>
      <c r="R345" s="22" t="s">
        <v>2978</v>
      </c>
    </row>
    <row r="346" spans="1:18" x14ac:dyDescent="0.25">
      <c r="A346" s="22" t="s">
        <v>550</v>
      </c>
      <c r="B346" s="22" t="s">
        <v>551</v>
      </c>
      <c r="C346" s="22" t="s">
        <v>1837</v>
      </c>
      <c r="D346" s="22" t="s">
        <v>1838</v>
      </c>
      <c r="E346" s="22" t="s">
        <v>2754</v>
      </c>
      <c r="F346" s="22"/>
      <c r="G346" s="22"/>
      <c r="H346" s="22"/>
      <c r="I346" s="22" t="s">
        <v>1872</v>
      </c>
      <c r="J346" s="22"/>
      <c r="K346" s="22" t="s">
        <v>2982</v>
      </c>
      <c r="L346" s="22" t="s">
        <v>2983</v>
      </c>
      <c r="M346" s="22" t="s">
        <v>2982</v>
      </c>
      <c r="N346" s="22">
        <v>60</v>
      </c>
      <c r="O346" s="22" t="b">
        <v>0</v>
      </c>
      <c r="P346" s="22" t="s">
        <v>1842</v>
      </c>
      <c r="Q346" s="22" t="s">
        <v>1843</v>
      </c>
      <c r="R346" s="22" t="s">
        <v>550</v>
      </c>
    </row>
    <row r="347" spans="1:18" x14ac:dyDescent="0.25">
      <c r="A347" s="22" t="s">
        <v>2984</v>
      </c>
      <c r="B347" s="22" t="s">
        <v>2985</v>
      </c>
      <c r="C347" s="22" t="s">
        <v>1837</v>
      </c>
      <c r="D347" s="22" t="s">
        <v>1838</v>
      </c>
      <c r="E347" s="22" t="s">
        <v>1958</v>
      </c>
      <c r="F347" s="22"/>
      <c r="G347" s="22" t="s">
        <v>1801</v>
      </c>
      <c r="H347" s="22" t="s">
        <v>1802</v>
      </c>
      <c r="I347" s="22" t="s">
        <v>2986</v>
      </c>
      <c r="J347" s="22" t="s">
        <v>2985</v>
      </c>
      <c r="K347" s="22" t="s">
        <v>2987</v>
      </c>
      <c r="L347" s="22" t="s">
        <v>1837</v>
      </c>
      <c r="M347" s="22" t="s">
        <v>2987</v>
      </c>
      <c r="N347" s="22">
        <v>60</v>
      </c>
      <c r="O347" s="22" t="b">
        <v>0</v>
      </c>
      <c r="P347" s="22" t="s">
        <v>1842</v>
      </c>
      <c r="Q347" s="22" t="s">
        <v>1843</v>
      </c>
      <c r="R347" s="22" t="s">
        <v>550</v>
      </c>
    </row>
    <row r="348" spans="1:18" x14ac:dyDescent="0.25">
      <c r="A348" s="22" t="s">
        <v>2988</v>
      </c>
      <c r="B348" s="22" t="s">
        <v>2989</v>
      </c>
      <c r="C348" s="22" t="s">
        <v>1837</v>
      </c>
      <c r="D348" s="22" t="s">
        <v>1838</v>
      </c>
      <c r="E348" s="22" t="s">
        <v>1852</v>
      </c>
      <c r="F348" s="22"/>
      <c r="G348" s="22" t="s">
        <v>1799</v>
      </c>
      <c r="H348" s="22" t="s">
        <v>1800</v>
      </c>
      <c r="I348" s="22" t="s">
        <v>2986</v>
      </c>
      <c r="J348" s="22" t="s">
        <v>2989</v>
      </c>
      <c r="K348" s="22" t="s">
        <v>2990</v>
      </c>
      <c r="L348" s="22" t="s">
        <v>1837</v>
      </c>
      <c r="M348" s="22" t="s">
        <v>2991</v>
      </c>
      <c r="N348" s="22">
        <v>60</v>
      </c>
      <c r="O348" s="22" t="b">
        <v>0</v>
      </c>
      <c r="P348" s="22" t="s">
        <v>1842</v>
      </c>
      <c r="Q348" s="22" t="s">
        <v>1843</v>
      </c>
      <c r="R348" s="22" t="s">
        <v>550</v>
      </c>
    </row>
    <row r="349" spans="1:18" x14ac:dyDescent="0.25">
      <c r="A349" s="22" t="s">
        <v>2992</v>
      </c>
      <c r="B349" s="22" t="s">
        <v>2993</v>
      </c>
      <c r="C349" s="22" t="s">
        <v>1837</v>
      </c>
      <c r="D349" s="22" t="s">
        <v>1838</v>
      </c>
      <c r="E349" s="22" t="s">
        <v>2106</v>
      </c>
      <c r="F349" s="22"/>
      <c r="G349" s="22" t="s">
        <v>1799</v>
      </c>
      <c r="H349" s="22" t="s">
        <v>1800</v>
      </c>
      <c r="I349" s="22" t="s">
        <v>2986</v>
      </c>
      <c r="J349" s="22" t="s">
        <v>2993</v>
      </c>
      <c r="K349" s="22" t="s">
        <v>2994</v>
      </c>
      <c r="L349" s="22" t="s">
        <v>1837</v>
      </c>
      <c r="M349" s="22" t="s">
        <v>2995</v>
      </c>
      <c r="N349" s="22">
        <v>60</v>
      </c>
      <c r="O349" s="22" t="b">
        <v>0</v>
      </c>
      <c r="P349" s="22" t="s">
        <v>1842</v>
      </c>
      <c r="Q349" s="22" t="s">
        <v>1843</v>
      </c>
      <c r="R349" s="22" t="s">
        <v>550</v>
      </c>
    </row>
    <row r="350" spans="1:18" x14ac:dyDescent="0.25">
      <c r="A350" s="22" t="s">
        <v>2996</v>
      </c>
      <c r="B350" s="22" t="s">
        <v>2997</v>
      </c>
      <c r="C350" s="22" t="s">
        <v>1837</v>
      </c>
      <c r="D350" s="22" t="s">
        <v>1838</v>
      </c>
      <c r="E350" s="22" t="s">
        <v>1852</v>
      </c>
      <c r="F350" s="22"/>
      <c r="G350" s="22" t="s">
        <v>1799</v>
      </c>
      <c r="H350" s="22" t="s">
        <v>1800</v>
      </c>
      <c r="I350" s="22" t="s">
        <v>2986</v>
      </c>
      <c r="J350" s="22" t="s">
        <v>2997</v>
      </c>
      <c r="K350" s="22" t="s">
        <v>2998</v>
      </c>
      <c r="L350" s="22" t="s">
        <v>1837</v>
      </c>
      <c r="M350" s="22" t="s">
        <v>2998</v>
      </c>
      <c r="N350" s="22">
        <v>60</v>
      </c>
      <c r="O350" s="22" t="b">
        <v>0</v>
      </c>
      <c r="P350" s="22" t="s">
        <v>1842</v>
      </c>
      <c r="Q350" s="22" t="s">
        <v>1843</v>
      </c>
      <c r="R350" s="22" t="s">
        <v>550</v>
      </c>
    </row>
    <row r="351" spans="1:18" x14ac:dyDescent="0.25">
      <c r="A351" s="22" t="s">
        <v>2999</v>
      </c>
      <c r="B351" s="22" t="s">
        <v>3000</v>
      </c>
      <c r="C351" s="22" t="s">
        <v>1837</v>
      </c>
      <c r="D351" s="22" t="s">
        <v>1838</v>
      </c>
      <c r="E351" s="22" t="s">
        <v>1975</v>
      </c>
      <c r="F351" s="22"/>
      <c r="G351" s="22" t="s">
        <v>1801</v>
      </c>
      <c r="H351" s="22" t="s">
        <v>1802</v>
      </c>
      <c r="I351" s="22" t="s">
        <v>2986</v>
      </c>
      <c r="J351" s="22" t="s">
        <v>3000</v>
      </c>
      <c r="K351" s="22" t="s">
        <v>3001</v>
      </c>
      <c r="L351" s="22" t="s">
        <v>1837</v>
      </c>
      <c r="M351" s="22" t="s">
        <v>3002</v>
      </c>
      <c r="N351" s="22">
        <v>60</v>
      </c>
      <c r="O351" s="22" t="b">
        <v>0</v>
      </c>
      <c r="P351" s="22" t="s">
        <v>1842</v>
      </c>
      <c r="Q351" s="22" t="s">
        <v>1843</v>
      </c>
      <c r="R351" s="22" t="s">
        <v>550</v>
      </c>
    </row>
    <row r="352" spans="1:18" x14ac:dyDescent="0.25">
      <c r="A352" s="22" t="s">
        <v>3003</v>
      </c>
      <c r="B352" s="22" t="s">
        <v>3004</v>
      </c>
      <c r="C352" s="22" t="s">
        <v>1837</v>
      </c>
      <c r="D352" s="22" t="s">
        <v>1838</v>
      </c>
      <c r="E352" s="22" t="s">
        <v>2106</v>
      </c>
      <c r="F352" s="22"/>
      <c r="G352" s="22" t="s">
        <v>1801</v>
      </c>
      <c r="H352" s="22" t="s">
        <v>1802</v>
      </c>
      <c r="I352" s="22" t="s">
        <v>2986</v>
      </c>
      <c r="J352" s="22" t="s">
        <v>3004</v>
      </c>
      <c r="K352" s="22" t="s">
        <v>3005</v>
      </c>
      <c r="L352" s="22" t="s">
        <v>1837</v>
      </c>
      <c r="M352" s="22" t="s">
        <v>3006</v>
      </c>
      <c r="N352" s="22">
        <v>60</v>
      </c>
      <c r="O352" s="22" t="b">
        <v>0</v>
      </c>
      <c r="P352" s="22" t="s">
        <v>1842</v>
      </c>
      <c r="Q352" s="22" t="s">
        <v>1843</v>
      </c>
      <c r="R352" s="22" t="s">
        <v>550</v>
      </c>
    </row>
    <row r="353" spans="1:18" x14ac:dyDescent="0.25">
      <c r="A353" s="22" t="s">
        <v>3007</v>
      </c>
      <c r="B353" s="22" t="s">
        <v>3008</v>
      </c>
      <c r="C353" s="22" t="s">
        <v>1837</v>
      </c>
      <c r="D353" s="22" t="s">
        <v>1838</v>
      </c>
      <c r="E353" s="22" t="s">
        <v>1950</v>
      </c>
      <c r="F353" s="22"/>
      <c r="G353" s="22" t="s">
        <v>1801</v>
      </c>
      <c r="H353" s="22" t="s">
        <v>1802</v>
      </c>
      <c r="I353" s="22" t="s">
        <v>2986</v>
      </c>
      <c r="J353" s="22" t="s">
        <v>3008</v>
      </c>
      <c r="K353" s="22" t="s">
        <v>3009</v>
      </c>
      <c r="L353" s="22" t="s">
        <v>1837</v>
      </c>
      <c r="M353" s="22" t="s">
        <v>3010</v>
      </c>
      <c r="N353" s="22">
        <v>60</v>
      </c>
      <c r="O353" s="22" t="b">
        <v>0</v>
      </c>
      <c r="P353" s="22" t="s">
        <v>1842</v>
      </c>
      <c r="Q353" s="22" t="s">
        <v>1843</v>
      </c>
      <c r="R353" s="22" t="s">
        <v>550</v>
      </c>
    </row>
    <row r="354" spans="1:18" x14ac:dyDescent="0.25">
      <c r="A354" s="22" t="s">
        <v>3011</v>
      </c>
      <c r="B354" s="22" t="s">
        <v>3012</v>
      </c>
      <c r="C354" s="22" t="s">
        <v>1837</v>
      </c>
      <c r="D354" s="22" t="s">
        <v>1838</v>
      </c>
      <c r="E354" s="22" t="s">
        <v>1950</v>
      </c>
      <c r="F354" s="22"/>
      <c r="G354" s="22" t="s">
        <v>1801</v>
      </c>
      <c r="H354" s="22" t="s">
        <v>1802</v>
      </c>
      <c r="I354" s="22" t="s">
        <v>2986</v>
      </c>
      <c r="J354" s="22" t="s">
        <v>3012</v>
      </c>
      <c r="K354" s="22" t="s">
        <v>3013</v>
      </c>
      <c r="L354" s="22" t="s">
        <v>1837</v>
      </c>
      <c r="M354" s="22" t="s">
        <v>3014</v>
      </c>
      <c r="N354" s="22">
        <v>60</v>
      </c>
      <c r="O354" s="22" t="b">
        <v>0</v>
      </c>
      <c r="P354" s="22" t="s">
        <v>1842</v>
      </c>
      <c r="Q354" s="22" t="s">
        <v>1843</v>
      </c>
      <c r="R354" s="22" t="s">
        <v>550</v>
      </c>
    </row>
    <row r="355" spans="1:18" x14ac:dyDescent="0.25">
      <c r="A355" s="22" t="s">
        <v>3015</v>
      </c>
      <c r="B355" s="22" t="s">
        <v>3016</v>
      </c>
      <c r="C355" s="22" t="s">
        <v>1837</v>
      </c>
      <c r="D355" s="22" t="s">
        <v>1838</v>
      </c>
      <c r="E355" s="22" t="s">
        <v>1950</v>
      </c>
      <c r="F355" s="22"/>
      <c r="G355" s="22" t="s">
        <v>1801</v>
      </c>
      <c r="H355" s="22" t="s">
        <v>1802</v>
      </c>
      <c r="I355" s="22" t="s">
        <v>2986</v>
      </c>
      <c r="J355" s="22" t="s">
        <v>3016</v>
      </c>
      <c r="K355" s="22" t="s">
        <v>3017</v>
      </c>
      <c r="L355" s="22" t="s">
        <v>1837</v>
      </c>
      <c r="M355" s="22" t="s">
        <v>3018</v>
      </c>
      <c r="N355" s="22">
        <v>60</v>
      </c>
      <c r="O355" s="22" t="b">
        <v>0</v>
      </c>
      <c r="P355" s="22" t="s">
        <v>1842</v>
      </c>
      <c r="Q355" s="22" t="s">
        <v>1843</v>
      </c>
      <c r="R355" s="22" t="s">
        <v>550</v>
      </c>
    </row>
    <row r="356" spans="1:18" x14ac:dyDescent="0.25">
      <c r="A356" s="22" t="s">
        <v>3019</v>
      </c>
      <c r="B356" s="22" t="s">
        <v>3020</v>
      </c>
      <c r="C356" s="22" t="s">
        <v>1837</v>
      </c>
      <c r="D356" s="22" t="s">
        <v>1838</v>
      </c>
      <c r="E356" s="22" t="s">
        <v>1906</v>
      </c>
      <c r="F356" s="22"/>
      <c r="G356" s="22" t="s">
        <v>1799</v>
      </c>
      <c r="H356" s="22" t="s">
        <v>1800</v>
      </c>
      <c r="I356" s="22" t="s">
        <v>2986</v>
      </c>
      <c r="J356" s="22" t="s">
        <v>3020</v>
      </c>
      <c r="K356" s="22" t="s">
        <v>3021</v>
      </c>
      <c r="L356" s="22" t="s">
        <v>1837</v>
      </c>
      <c r="M356" s="22" t="s">
        <v>3021</v>
      </c>
      <c r="N356" s="22">
        <v>60</v>
      </c>
      <c r="O356" s="22" t="b">
        <v>0</v>
      </c>
      <c r="P356" s="22" t="s">
        <v>1842</v>
      </c>
      <c r="Q356" s="22" t="s">
        <v>1843</v>
      </c>
      <c r="R356" s="22" t="s">
        <v>550</v>
      </c>
    </row>
    <row r="357" spans="1:18" x14ac:dyDescent="0.25">
      <c r="A357" s="22" t="s">
        <v>3022</v>
      </c>
      <c r="B357" s="22" t="s">
        <v>3023</v>
      </c>
      <c r="C357" s="22" t="s">
        <v>1837</v>
      </c>
      <c r="D357" s="22" t="s">
        <v>1838</v>
      </c>
      <c r="E357" s="22" t="s">
        <v>1906</v>
      </c>
      <c r="F357" s="22"/>
      <c r="G357" s="22" t="s">
        <v>1799</v>
      </c>
      <c r="H357" s="22" t="s">
        <v>1800</v>
      </c>
      <c r="I357" s="22" t="s">
        <v>2986</v>
      </c>
      <c r="J357" s="22" t="s">
        <v>3023</v>
      </c>
      <c r="K357" s="22" t="s">
        <v>3024</v>
      </c>
      <c r="L357" s="22" t="s">
        <v>1837</v>
      </c>
      <c r="M357" s="22" t="s">
        <v>3024</v>
      </c>
      <c r="N357" s="22">
        <v>60</v>
      </c>
      <c r="O357" s="22" t="b">
        <v>0</v>
      </c>
      <c r="P357" s="22" t="s">
        <v>1842</v>
      </c>
      <c r="Q357" s="22" t="s">
        <v>1843</v>
      </c>
      <c r="R357" s="22" t="s">
        <v>550</v>
      </c>
    </row>
    <row r="358" spans="1:18" x14ac:dyDescent="0.25">
      <c r="A358" s="22" t="s">
        <v>3025</v>
      </c>
      <c r="B358" s="22" t="s">
        <v>3026</v>
      </c>
      <c r="C358" s="22" t="s">
        <v>1837</v>
      </c>
      <c r="D358" s="22" t="s">
        <v>1838</v>
      </c>
      <c r="E358" s="22" t="s">
        <v>1975</v>
      </c>
      <c r="F358" s="22"/>
      <c r="G358" s="22" t="s">
        <v>1801</v>
      </c>
      <c r="H358" s="22" t="s">
        <v>1802</v>
      </c>
      <c r="I358" s="22" t="s">
        <v>2986</v>
      </c>
      <c r="J358" s="22" t="s">
        <v>3026</v>
      </c>
      <c r="K358" s="22" t="s">
        <v>3027</v>
      </c>
      <c r="L358" s="22" t="s">
        <v>1837</v>
      </c>
      <c r="M358" s="22" t="s">
        <v>3027</v>
      </c>
      <c r="N358" s="22">
        <v>60</v>
      </c>
      <c r="O358" s="22" t="b">
        <v>0</v>
      </c>
      <c r="P358" s="22" t="s">
        <v>1842</v>
      </c>
      <c r="Q358" s="22" t="s">
        <v>1843</v>
      </c>
      <c r="R358" s="22" t="s">
        <v>550</v>
      </c>
    </row>
    <row r="359" spans="1:18" x14ac:dyDescent="0.25">
      <c r="A359" s="22" t="s">
        <v>3028</v>
      </c>
      <c r="B359" s="22" t="s">
        <v>3029</v>
      </c>
      <c r="C359" s="22"/>
      <c r="D359" s="22" t="s">
        <v>1838</v>
      </c>
      <c r="E359" s="22"/>
      <c r="F359" s="22"/>
      <c r="G359" s="22"/>
      <c r="H359" s="22"/>
      <c r="I359" s="22" t="s">
        <v>1872</v>
      </c>
      <c r="J359" s="22"/>
      <c r="K359" s="22"/>
      <c r="L359" s="22" t="s">
        <v>3030</v>
      </c>
      <c r="M359" s="22" t="s">
        <v>3031</v>
      </c>
      <c r="N359" s="22">
        <v>60</v>
      </c>
      <c r="O359" s="22" t="b">
        <v>0</v>
      </c>
      <c r="P359" s="22" t="s">
        <v>1842</v>
      </c>
      <c r="Q359" s="22" t="s">
        <v>1843</v>
      </c>
      <c r="R359" s="22" t="s">
        <v>3028</v>
      </c>
    </row>
    <row r="360" spans="1:18" x14ac:dyDescent="0.25">
      <c r="A360" s="23" t="s">
        <v>3032</v>
      </c>
      <c r="B360" s="23" t="s">
        <v>3033</v>
      </c>
      <c r="C360" s="23"/>
      <c r="D360" s="23" t="s">
        <v>1838</v>
      </c>
      <c r="E360" s="23"/>
      <c r="F360" s="23"/>
      <c r="G360" s="23"/>
      <c r="H360" s="23"/>
      <c r="I360" s="23" t="s">
        <v>1872</v>
      </c>
      <c r="J360" s="23"/>
      <c r="K360" s="23"/>
      <c r="L360" s="23" t="s">
        <v>3034</v>
      </c>
      <c r="M360" s="23" t="s">
        <v>3035</v>
      </c>
      <c r="N360" s="23"/>
      <c r="O360" s="23" t="b">
        <v>0</v>
      </c>
      <c r="P360" s="23" t="s">
        <v>1842</v>
      </c>
      <c r="Q360" s="23" t="s">
        <v>1843</v>
      </c>
      <c r="R360" s="23" t="s">
        <v>3032</v>
      </c>
    </row>
    <row r="361" spans="1:18" x14ac:dyDescent="0.25">
      <c r="A361" s="23" t="s">
        <v>3036</v>
      </c>
      <c r="B361" s="23" t="s">
        <v>3037</v>
      </c>
      <c r="C361" s="23"/>
      <c r="D361" s="23" t="s">
        <v>2096</v>
      </c>
      <c r="E361" s="23"/>
      <c r="F361" s="23"/>
      <c r="G361" s="23"/>
      <c r="H361" s="23"/>
      <c r="I361" s="23" t="s">
        <v>3038</v>
      </c>
      <c r="J361" s="23"/>
      <c r="K361" s="23"/>
      <c r="L361" s="23" t="s">
        <v>3039</v>
      </c>
      <c r="M361" s="23" t="s">
        <v>3040</v>
      </c>
      <c r="N361" s="23">
        <v>57</v>
      </c>
      <c r="O361" s="23" t="b">
        <v>0</v>
      </c>
      <c r="P361" s="23" t="s">
        <v>1842</v>
      </c>
      <c r="Q361" s="23" t="s">
        <v>1843</v>
      </c>
      <c r="R361" s="23" t="s">
        <v>552</v>
      </c>
    </row>
    <row r="362" spans="1:18" x14ac:dyDescent="0.25">
      <c r="A362" s="23" t="s">
        <v>713</v>
      </c>
      <c r="B362" s="23" t="s">
        <v>714</v>
      </c>
      <c r="C362" s="23"/>
      <c r="D362" s="23" t="s">
        <v>2167</v>
      </c>
      <c r="E362" s="23"/>
      <c r="F362" s="23"/>
      <c r="G362" s="23"/>
      <c r="H362" s="23"/>
      <c r="I362" s="23" t="s">
        <v>3041</v>
      </c>
      <c r="J362" s="23"/>
      <c r="K362" s="23"/>
      <c r="L362" s="23" t="s">
        <v>3042</v>
      </c>
      <c r="M362" s="23" t="s">
        <v>3043</v>
      </c>
      <c r="N362" s="23">
        <v>57</v>
      </c>
      <c r="O362" s="23" t="b">
        <v>0</v>
      </c>
      <c r="P362" s="23" t="s">
        <v>1842</v>
      </c>
      <c r="Q362" s="23" t="s">
        <v>1843</v>
      </c>
      <c r="R362" s="23" t="s">
        <v>552</v>
      </c>
    </row>
    <row r="363" spans="1:18" x14ac:dyDescent="0.25">
      <c r="A363" s="23" t="s">
        <v>3044</v>
      </c>
      <c r="B363" s="23" t="s">
        <v>3045</v>
      </c>
      <c r="C363" s="23"/>
      <c r="D363" s="23" t="s">
        <v>3046</v>
      </c>
      <c r="E363" s="23"/>
      <c r="F363" s="23"/>
      <c r="G363" s="23"/>
      <c r="H363" s="23"/>
      <c r="I363" s="23" t="s">
        <v>3038</v>
      </c>
      <c r="J363" s="23"/>
      <c r="K363" s="23"/>
      <c r="L363" s="23" t="s">
        <v>3047</v>
      </c>
      <c r="M363" s="23" t="s">
        <v>3048</v>
      </c>
      <c r="N363" s="23">
        <v>57</v>
      </c>
      <c r="O363" s="23" t="b">
        <v>0</v>
      </c>
      <c r="P363" s="23" t="s">
        <v>1842</v>
      </c>
      <c r="Q363" s="23" t="s">
        <v>1843</v>
      </c>
      <c r="R363" s="23" t="s">
        <v>552</v>
      </c>
    </row>
    <row r="364" spans="1:18" x14ac:dyDescent="0.25">
      <c r="A364" s="23" t="s">
        <v>3049</v>
      </c>
      <c r="B364" s="23" t="s">
        <v>3050</v>
      </c>
      <c r="C364" s="23"/>
      <c r="D364" s="23" t="s">
        <v>3051</v>
      </c>
      <c r="E364" s="23"/>
      <c r="F364" s="23"/>
      <c r="G364" s="23"/>
      <c r="H364" s="23"/>
      <c r="I364" s="23" t="s">
        <v>3038</v>
      </c>
      <c r="J364" s="23"/>
      <c r="K364" s="23"/>
      <c r="L364" s="23" t="s">
        <v>3052</v>
      </c>
      <c r="M364" s="23" t="s">
        <v>3053</v>
      </c>
      <c r="N364" s="23">
        <v>57</v>
      </c>
      <c r="O364" s="23" t="b">
        <v>0</v>
      </c>
      <c r="P364" s="23" t="s">
        <v>1842</v>
      </c>
      <c r="Q364" s="23" t="s">
        <v>1843</v>
      </c>
      <c r="R364" s="23" t="s">
        <v>552</v>
      </c>
    </row>
    <row r="365" spans="1:18" x14ac:dyDescent="0.25">
      <c r="A365" s="23" t="s">
        <v>3054</v>
      </c>
      <c r="B365" s="23" t="s">
        <v>3055</v>
      </c>
      <c r="C365" s="23"/>
      <c r="D365" s="23" t="s">
        <v>1922</v>
      </c>
      <c r="E365" s="23"/>
      <c r="F365" s="23" t="s">
        <v>3056</v>
      </c>
      <c r="G365" s="23"/>
      <c r="H365" s="23"/>
      <c r="I365" s="23" t="s">
        <v>3057</v>
      </c>
      <c r="J365" s="23" t="s">
        <v>3058</v>
      </c>
      <c r="K365" s="23" t="s">
        <v>3059</v>
      </c>
      <c r="L365" s="23" t="s">
        <v>3060</v>
      </c>
      <c r="M365" s="23" t="s">
        <v>3059</v>
      </c>
      <c r="N365" s="23">
        <v>57</v>
      </c>
      <c r="O365" s="23" t="b">
        <v>0</v>
      </c>
      <c r="P365" s="23" t="s">
        <v>1842</v>
      </c>
      <c r="Q365" s="23" t="s">
        <v>1843</v>
      </c>
      <c r="R365" s="23" t="s">
        <v>552</v>
      </c>
    </row>
    <row r="366" spans="1:18" x14ac:dyDescent="0.25">
      <c r="A366" s="22" t="s">
        <v>3061</v>
      </c>
      <c r="B366" s="22" t="s">
        <v>3062</v>
      </c>
      <c r="C366" s="22" t="s">
        <v>3063</v>
      </c>
      <c r="D366" s="22" t="s">
        <v>3064</v>
      </c>
      <c r="E366" s="22"/>
      <c r="F366" s="22"/>
      <c r="G366" s="22"/>
      <c r="H366" s="22"/>
      <c r="I366" s="22" t="s">
        <v>3065</v>
      </c>
      <c r="J366" s="22" t="s">
        <v>3062</v>
      </c>
      <c r="K366" s="22" t="s">
        <v>3066</v>
      </c>
      <c r="L366" s="22" t="s">
        <v>1837</v>
      </c>
      <c r="M366" s="22" t="s">
        <v>3066</v>
      </c>
      <c r="N366" s="23">
        <v>57</v>
      </c>
      <c r="O366" s="22" t="b">
        <v>0</v>
      </c>
      <c r="P366" s="22" t="s">
        <v>1842</v>
      </c>
      <c r="Q366" s="22" t="s">
        <v>1843</v>
      </c>
      <c r="R366" s="22" t="s">
        <v>552</v>
      </c>
    </row>
    <row r="367" spans="1:18" x14ac:dyDescent="0.25">
      <c r="A367" s="22" t="s">
        <v>3067</v>
      </c>
      <c r="B367" s="22" t="s">
        <v>3068</v>
      </c>
      <c r="C367" s="22"/>
      <c r="D367" s="22" t="s">
        <v>3064</v>
      </c>
      <c r="E367" s="22" t="s">
        <v>3069</v>
      </c>
      <c r="F367" s="22"/>
      <c r="G367" s="22" t="s">
        <v>3070</v>
      </c>
      <c r="H367" s="22" t="s">
        <v>3071</v>
      </c>
      <c r="I367" s="22" t="s">
        <v>3072</v>
      </c>
      <c r="J367" s="22" t="s">
        <v>3068</v>
      </c>
      <c r="K367" s="22" t="s">
        <v>3073</v>
      </c>
      <c r="L367" s="22" t="s">
        <v>1837</v>
      </c>
      <c r="M367" s="22" t="s">
        <v>3073</v>
      </c>
      <c r="N367" s="23">
        <v>57</v>
      </c>
      <c r="O367" s="22" t="b">
        <v>0</v>
      </c>
      <c r="P367" s="22" t="s">
        <v>1842</v>
      </c>
      <c r="Q367" s="22" t="s">
        <v>1843</v>
      </c>
      <c r="R367" s="22" t="s">
        <v>552</v>
      </c>
    </row>
    <row r="368" spans="1:18" x14ac:dyDescent="0.25">
      <c r="A368" s="23" t="s">
        <v>3074</v>
      </c>
      <c r="B368" s="23" t="s">
        <v>3075</v>
      </c>
      <c r="C368" s="23"/>
      <c r="D368" s="23" t="s">
        <v>3076</v>
      </c>
      <c r="E368" s="23"/>
      <c r="F368" s="23"/>
      <c r="G368" s="23"/>
      <c r="H368" s="23"/>
      <c r="I368" s="23" t="s">
        <v>3077</v>
      </c>
      <c r="J368" s="23" t="s">
        <v>3075</v>
      </c>
      <c r="K368" s="23" t="s">
        <v>3078</v>
      </c>
      <c r="L368" s="23"/>
      <c r="M368" s="23" t="s">
        <v>3078</v>
      </c>
      <c r="N368" s="23">
        <v>57</v>
      </c>
      <c r="O368" s="23" t="b">
        <v>0</v>
      </c>
      <c r="P368" s="23" t="s">
        <v>1842</v>
      </c>
      <c r="Q368" s="23" t="s">
        <v>1843</v>
      </c>
      <c r="R368" s="23" t="s">
        <v>552</v>
      </c>
    </row>
    <row r="369" spans="1:18" x14ac:dyDescent="0.25">
      <c r="A369" s="22" t="s">
        <v>3079</v>
      </c>
      <c r="B369" s="22" t="s">
        <v>3080</v>
      </c>
      <c r="C369" s="22" t="s">
        <v>3063</v>
      </c>
      <c r="D369" s="22" t="s">
        <v>3064</v>
      </c>
      <c r="E369" s="22"/>
      <c r="F369" s="22"/>
      <c r="G369" s="22"/>
      <c r="H369" s="22"/>
      <c r="I369" s="22" t="s">
        <v>3065</v>
      </c>
      <c r="J369" s="22" t="s">
        <v>3080</v>
      </c>
      <c r="K369" s="22" t="s">
        <v>3081</v>
      </c>
      <c r="L369" s="22" t="s">
        <v>1837</v>
      </c>
      <c r="M369" s="22" t="s">
        <v>3082</v>
      </c>
      <c r="N369" s="23">
        <v>57</v>
      </c>
      <c r="O369" s="22" t="b">
        <v>0</v>
      </c>
      <c r="P369" s="22" t="s">
        <v>1842</v>
      </c>
      <c r="Q369" s="22" t="s">
        <v>1843</v>
      </c>
      <c r="R369" s="22" t="s">
        <v>552</v>
      </c>
    </row>
    <row r="370" spans="1:18" x14ac:dyDescent="0.25">
      <c r="A370" s="22" t="s">
        <v>3083</v>
      </c>
      <c r="B370" s="22" t="s">
        <v>3084</v>
      </c>
      <c r="C370" s="22" t="s">
        <v>3063</v>
      </c>
      <c r="D370" s="22" t="s">
        <v>3064</v>
      </c>
      <c r="E370" s="22"/>
      <c r="F370" s="22"/>
      <c r="G370" s="22"/>
      <c r="H370" s="22"/>
      <c r="I370" s="22" t="s">
        <v>3065</v>
      </c>
      <c r="J370" s="22" t="s">
        <v>3084</v>
      </c>
      <c r="K370" s="22" t="s">
        <v>3085</v>
      </c>
      <c r="L370" s="22" t="s">
        <v>1837</v>
      </c>
      <c r="M370" s="22" t="s">
        <v>3086</v>
      </c>
      <c r="N370" s="23">
        <v>57</v>
      </c>
      <c r="O370" s="22" t="b">
        <v>0</v>
      </c>
      <c r="P370" s="22" t="s">
        <v>1842</v>
      </c>
      <c r="Q370" s="22" t="s">
        <v>1843</v>
      </c>
      <c r="R370" s="22" t="s">
        <v>552</v>
      </c>
    </row>
    <row r="371" spans="1:18" x14ac:dyDescent="0.25">
      <c r="A371" s="23" t="s">
        <v>3087</v>
      </c>
      <c r="B371" s="23" t="s">
        <v>3088</v>
      </c>
      <c r="C371" s="23" t="s">
        <v>3063</v>
      </c>
      <c r="D371" s="23" t="s">
        <v>3064</v>
      </c>
      <c r="E371" s="23"/>
      <c r="F371" s="23"/>
      <c r="G371" s="23"/>
      <c r="H371" s="23"/>
      <c r="I371" s="23" t="s">
        <v>3065</v>
      </c>
      <c r="J371" s="23" t="s">
        <v>3088</v>
      </c>
      <c r="K371" s="23" t="s">
        <v>3089</v>
      </c>
      <c r="L371" s="23" t="s">
        <v>1837</v>
      </c>
      <c r="M371" s="23" t="s">
        <v>3089</v>
      </c>
      <c r="N371" s="23">
        <v>57</v>
      </c>
      <c r="O371" s="23" t="b">
        <v>0</v>
      </c>
      <c r="P371" s="23" t="s">
        <v>1842</v>
      </c>
      <c r="Q371" s="23" t="s">
        <v>1843</v>
      </c>
      <c r="R371" s="23" t="s">
        <v>552</v>
      </c>
    </row>
    <row r="372" spans="1:18" x14ac:dyDescent="0.25">
      <c r="A372" s="22" t="s">
        <v>3090</v>
      </c>
      <c r="B372" s="22" t="s">
        <v>3091</v>
      </c>
      <c r="C372" s="22" t="s">
        <v>1837</v>
      </c>
      <c r="D372" s="22" t="s">
        <v>1838</v>
      </c>
      <c r="E372" s="22" t="s">
        <v>1975</v>
      </c>
      <c r="F372" s="22"/>
      <c r="G372" s="22" t="s">
        <v>1803</v>
      </c>
      <c r="H372" s="22" t="s">
        <v>1804</v>
      </c>
      <c r="I372" s="22" t="s">
        <v>3092</v>
      </c>
      <c r="J372" s="22" t="s">
        <v>3093</v>
      </c>
      <c r="K372" s="22" t="s">
        <v>3094</v>
      </c>
      <c r="L372" s="22"/>
      <c r="M372" s="22" t="s">
        <v>3094</v>
      </c>
      <c r="N372" s="23">
        <v>57</v>
      </c>
      <c r="O372" s="22" t="b">
        <v>0</v>
      </c>
      <c r="P372" s="22" t="s">
        <v>3095</v>
      </c>
      <c r="Q372" s="22" t="s">
        <v>1843</v>
      </c>
      <c r="R372" s="22" t="s">
        <v>552</v>
      </c>
    </row>
    <row r="373" spans="1:18" x14ac:dyDescent="0.25">
      <c r="A373" s="22" t="s">
        <v>3096</v>
      </c>
      <c r="B373" s="22" t="s">
        <v>3097</v>
      </c>
      <c r="C373" s="22" t="s">
        <v>1837</v>
      </c>
      <c r="D373" s="22" t="s">
        <v>1838</v>
      </c>
      <c r="E373" s="22"/>
      <c r="F373" s="22"/>
      <c r="G373" s="22" t="s">
        <v>65</v>
      </c>
      <c r="H373" s="22" t="s">
        <v>1796</v>
      </c>
      <c r="I373" s="22" t="s">
        <v>3092</v>
      </c>
      <c r="J373" s="22" t="s">
        <v>3098</v>
      </c>
      <c r="K373" s="22" t="s">
        <v>3099</v>
      </c>
      <c r="L373" s="22"/>
      <c r="M373" s="22" t="s">
        <v>3099</v>
      </c>
      <c r="N373" s="23">
        <v>57</v>
      </c>
      <c r="O373" s="22" t="b">
        <v>0</v>
      </c>
      <c r="P373" s="22" t="s">
        <v>3095</v>
      </c>
      <c r="Q373" s="22" t="s">
        <v>1843</v>
      </c>
      <c r="R373" s="22" t="s">
        <v>552</v>
      </c>
    </row>
    <row r="374" spans="1:18" x14ac:dyDescent="0.25">
      <c r="A374" s="22" t="s">
        <v>3100</v>
      </c>
      <c r="B374" s="22" t="s">
        <v>3101</v>
      </c>
      <c r="C374" s="22" t="s">
        <v>1837</v>
      </c>
      <c r="D374" s="22" t="s">
        <v>1838</v>
      </c>
      <c r="E374" s="22"/>
      <c r="F374" s="22"/>
      <c r="G374" s="22" t="s">
        <v>1803</v>
      </c>
      <c r="H374" s="22" t="s">
        <v>1804</v>
      </c>
      <c r="I374" s="22" t="s">
        <v>3092</v>
      </c>
      <c r="J374" s="22" t="s">
        <v>3102</v>
      </c>
      <c r="K374" s="22" t="s">
        <v>3103</v>
      </c>
      <c r="L374" s="22"/>
      <c r="M374" s="22" t="s">
        <v>3103</v>
      </c>
      <c r="N374" s="23">
        <v>57</v>
      </c>
      <c r="O374" s="22" t="b">
        <v>0</v>
      </c>
      <c r="P374" s="22" t="s">
        <v>3095</v>
      </c>
      <c r="Q374" s="22" t="s">
        <v>1843</v>
      </c>
      <c r="R374" s="22" t="s">
        <v>552</v>
      </c>
    </row>
    <row r="375" spans="1:18" x14ac:dyDescent="0.25">
      <c r="A375" s="22" t="s">
        <v>3104</v>
      </c>
      <c r="B375" s="22" t="s">
        <v>3105</v>
      </c>
      <c r="C375" s="22" t="s">
        <v>1837</v>
      </c>
      <c r="D375" s="22" t="s">
        <v>1838</v>
      </c>
      <c r="E375" s="22"/>
      <c r="F375" s="22"/>
      <c r="G375" s="22" t="s">
        <v>65</v>
      </c>
      <c r="H375" s="22" t="s">
        <v>1796</v>
      </c>
      <c r="I375" s="22" t="s">
        <v>3092</v>
      </c>
      <c r="J375" s="22" t="s">
        <v>3106</v>
      </c>
      <c r="K375" s="22" t="s">
        <v>3107</v>
      </c>
      <c r="L375" s="22"/>
      <c r="M375" s="22" t="s">
        <v>3107</v>
      </c>
      <c r="N375" s="23">
        <v>57</v>
      </c>
      <c r="O375" s="22" t="b">
        <v>0</v>
      </c>
      <c r="P375" s="22" t="s">
        <v>3095</v>
      </c>
      <c r="Q375" s="22" t="s">
        <v>1843</v>
      </c>
      <c r="R375" s="22" t="s">
        <v>552</v>
      </c>
    </row>
    <row r="376" spans="1:18" x14ac:dyDescent="0.25">
      <c r="A376" s="22" t="s">
        <v>3108</v>
      </c>
      <c r="B376" s="22" t="s">
        <v>3109</v>
      </c>
      <c r="C376" s="22" t="s">
        <v>1837</v>
      </c>
      <c r="D376" s="22" t="s">
        <v>1838</v>
      </c>
      <c r="E376" s="22" t="s">
        <v>1975</v>
      </c>
      <c r="F376" s="22"/>
      <c r="G376" s="22" t="s">
        <v>1803</v>
      </c>
      <c r="H376" s="22" t="s">
        <v>1804</v>
      </c>
      <c r="I376" s="22" t="s">
        <v>3092</v>
      </c>
      <c r="J376" s="22" t="s">
        <v>3110</v>
      </c>
      <c r="K376" s="22" t="s">
        <v>3111</v>
      </c>
      <c r="L376" s="22"/>
      <c r="M376" s="22" t="s">
        <v>3111</v>
      </c>
      <c r="N376" s="23">
        <v>57</v>
      </c>
      <c r="O376" s="22" t="b">
        <v>0</v>
      </c>
      <c r="P376" s="22" t="s">
        <v>3095</v>
      </c>
      <c r="Q376" s="22" t="s">
        <v>1843</v>
      </c>
      <c r="R376" s="22" t="s">
        <v>552</v>
      </c>
    </row>
    <row r="377" spans="1:18" x14ac:dyDescent="0.25">
      <c r="A377" s="22" t="s">
        <v>3112</v>
      </c>
      <c r="B377" s="22" t="s">
        <v>3113</v>
      </c>
      <c r="C377" s="22" t="s">
        <v>1837</v>
      </c>
      <c r="D377" s="22" t="s">
        <v>1838</v>
      </c>
      <c r="E377" s="22"/>
      <c r="F377" s="22"/>
      <c r="G377" s="22" t="s">
        <v>65</v>
      </c>
      <c r="H377" s="22" t="s">
        <v>1796</v>
      </c>
      <c r="I377" s="22" t="s">
        <v>3092</v>
      </c>
      <c r="J377" s="22" t="s">
        <v>3114</v>
      </c>
      <c r="K377" s="22" t="s">
        <v>3115</v>
      </c>
      <c r="L377" s="22"/>
      <c r="M377" s="22" t="s">
        <v>3115</v>
      </c>
      <c r="N377" s="23">
        <v>57</v>
      </c>
      <c r="O377" s="22" t="b">
        <v>0</v>
      </c>
      <c r="P377" s="22" t="s">
        <v>3095</v>
      </c>
      <c r="Q377" s="22" t="s">
        <v>1843</v>
      </c>
      <c r="R377" s="22" t="s">
        <v>552</v>
      </c>
    </row>
    <row r="378" spans="1:18" x14ac:dyDescent="0.25">
      <c r="A378" s="22" t="s">
        <v>3116</v>
      </c>
      <c r="B378" s="22" t="s">
        <v>3117</v>
      </c>
      <c r="C378" s="22" t="s">
        <v>1837</v>
      </c>
      <c r="D378" s="22" t="s">
        <v>1838</v>
      </c>
      <c r="E378" s="22"/>
      <c r="F378" s="22"/>
      <c r="G378" s="22" t="s">
        <v>65</v>
      </c>
      <c r="H378" s="22" t="s">
        <v>1796</v>
      </c>
      <c r="I378" s="22" t="s">
        <v>3092</v>
      </c>
      <c r="J378" s="22" t="s">
        <v>3118</v>
      </c>
      <c r="K378" s="22" t="s">
        <v>3119</v>
      </c>
      <c r="L378" s="22"/>
      <c r="M378" s="22" t="s">
        <v>3119</v>
      </c>
      <c r="N378" s="23">
        <v>57</v>
      </c>
      <c r="O378" s="22" t="b">
        <v>0</v>
      </c>
      <c r="P378" s="22" t="s">
        <v>3095</v>
      </c>
      <c r="Q378" s="22" t="s">
        <v>1843</v>
      </c>
      <c r="R378" s="22" t="s">
        <v>552</v>
      </c>
    </row>
    <row r="379" spans="1:18" x14ac:dyDescent="0.25">
      <c r="A379" s="22" t="s">
        <v>3120</v>
      </c>
      <c r="B379" s="22" t="s">
        <v>3121</v>
      </c>
      <c r="C379" s="22" t="s">
        <v>1837</v>
      </c>
      <c r="D379" s="22" t="s">
        <v>1838</v>
      </c>
      <c r="E379" s="22"/>
      <c r="F379" s="22"/>
      <c r="G379" s="22" t="s">
        <v>65</v>
      </c>
      <c r="H379" s="22" t="s">
        <v>1796</v>
      </c>
      <c r="I379" s="22" t="s">
        <v>3092</v>
      </c>
      <c r="J379" s="22" t="s">
        <v>3122</v>
      </c>
      <c r="K379" s="22" t="s">
        <v>3123</v>
      </c>
      <c r="L379" s="22"/>
      <c r="M379" s="22" t="s">
        <v>3123</v>
      </c>
      <c r="N379" s="23">
        <v>57</v>
      </c>
      <c r="O379" s="22" t="b">
        <v>0</v>
      </c>
      <c r="P379" s="22" t="s">
        <v>3095</v>
      </c>
      <c r="Q379" s="22" t="s">
        <v>1843</v>
      </c>
      <c r="R379" s="22" t="s">
        <v>552</v>
      </c>
    </row>
    <row r="380" spans="1:18" x14ac:dyDescent="0.25">
      <c r="A380" s="22" t="s">
        <v>3124</v>
      </c>
      <c r="B380" s="22" t="s">
        <v>3125</v>
      </c>
      <c r="C380" s="22" t="s">
        <v>1837</v>
      </c>
      <c r="D380" s="22" t="s">
        <v>1838</v>
      </c>
      <c r="E380" s="22" t="s">
        <v>2106</v>
      </c>
      <c r="F380" s="22"/>
      <c r="G380" s="22" t="s">
        <v>65</v>
      </c>
      <c r="H380" s="22" t="s">
        <v>1796</v>
      </c>
      <c r="I380" s="22" t="s">
        <v>3092</v>
      </c>
      <c r="J380" s="22" t="s">
        <v>3126</v>
      </c>
      <c r="K380" s="22" t="s">
        <v>3127</v>
      </c>
      <c r="L380" s="22"/>
      <c r="M380" s="22" t="s">
        <v>3127</v>
      </c>
      <c r="N380" s="23">
        <v>57</v>
      </c>
      <c r="O380" s="22" t="b">
        <v>0</v>
      </c>
      <c r="P380" s="22" t="s">
        <v>3095</v>
      </c>
      <c r="Q380" s="22" t="s">
        <v>1843</v>
      </c>
      <c r="R380" s="22" t="s">
        <v>552</v>
      </c>
    </row>
    <row r="381" spans="1:18" x14ac:dyDescent="0.25">
      <c r="A381" s="22" t="s">
        <v>3128</v>
      </c>
      <c r="B381" s="22" t="s">
        <v>3129</v>
      </c>
      <c r="C381" s="22" t="s">
        <v>1837</v>
      </c>
      <c r="D381" s="22" t="s">
        <v>1838</v>
      </c>
      <c r="E381" s="22"/>
      <c r="F381" s="22"/>
      <c r="G381" s="22" t="s">
        <v>65</v>
      </c>
      <c r="H381" s="22" t="s">
        <v>1796</v>
      </c>
      <c r="I381" s="22" t="s">
        <v>3092</v>
      </c>
      <c r="J381" s="22" t="s">
        <v>3130</v>
      </c>
      <c r="K381" s="22" t="s">
        <v>3131</v>
      </c>
      <c r="L381" s="22"/>
      <c r="M381" s="22" t="s">
        <v>3131</v>
      </c>
      <c r="N381" s="23">
        <v>57</v>
      </c>
      <c r="O381" s="22" t="b">
        <v>0</v>
      </c>
      <c r="P381" s="22" t="s">
        <v>3095</v>
      </c>
      <c r="Q381" s="22" t="s">
        <v>1843</v>
      </c>
      <c r="R381" s="22" t="s">
        <v>552</v>
      </c>
    </row>
    <row r="382" spans="1:18" x14ac:dyDescent="0.25">
      <c r="A382" s="22" t="s">
        <v>3132</v>
      </c>
      <c r="B382" s="22" t="s">
        <v>3133</v>
      </c>
      <c r="C382" s="22" t="s">
        <v>1837</v>
      </c>
      <c r="D382" s="22" t="s">
        <v>1838</v>
      </c>
      <c r="E382" s="22" t="s">
        <v>2106</v>
      </c>
      <c r="F382" s="22"/>
      <c r="G382" s="22" t="s">
        <v>65</v>
      </c>
      <c r="H382" s="22" t="s">
        <v>1796</v>
      </c>
      <c r="I382" s="22" t="s">
        <v>3092</v>
      </c>
      <c r="J382" s="22" t="s">
        <v>3134</v>
      </c>
      <c r="K382" s="22" t="s">
        <v>3135</v>
      </c>
      <c r="L382" s="22"/>
      <c r="M382" s="22" t="s">
        <v>3135</v>
      </c>
      <c r="N382" s="23">
        <v>57</v>
      </c>
      <c r="O382" s="22" t="b">
        <v>0</v>
      </c>
      <c r="P382" s="22" t="s">
        <v>3095</v>
      </c>
      <c r="Q382" s="22" t="s">
        <v>1843</v>
      </c>
      <c r="R382" s="22" t="s">
        <v>552</v>
      </c>
    </row>
    <row r="383" spans="1:18" x14ac:dyDescent="0.25">
      <c r="A383" s="22" t="s">
        <v>3136</v>
      </c>
      <c r="B383" s="22" t="s">
        <v>3137</v>
      </c>
      <c r="C383" s="22" t="s">
        <v>1837</v>
      </c>
      <c r="D383" s="22" t="s">
        <v>1838</v>
      </c>
      <c r="E383" s="22" t="s">
        <v>2106</v>
      </c>
      <c r="F383" s="22"/>
      <c r="G383" s="22" t="s">
        <v>65</v>
      </c>
      <c r="H383" s="22" t="s">
        <v>1796</v>
      </c>
      <c r="I383" s="22" t="s">
        <v>3092</v>
      </c>
      <c r="J383" s="22" t="s">
        <v>3138</v>
      </c>
      <c r="K383" s="22" t="s">
        <v>3139</v>
      </c>
      <c r="L383" s="22"/>
      <c r="M383" s="22" t="s">
        <v>3139</v>
      </c>
      <c r="N383" s="23">
        <v>57</v>
      </c>
      <c r="O383" s="22" t="b">
        <v>0</v>
      </c>
      <c r="P383" s="22" t="s">
        <v>3095</v>
      </c>
      <c r="Q383" s="22" t="s">
        <v>1843</v>
      </c>
      <c r="R383" s="22" t="s">
        <v>552</v>
      </c>
    </row>
    <row r="384" spans="1:18" x14ac:dyDescent="0.25">
      <c r="A384" s="22" t="s">
        <v>3140</v>
      </c>
      <c r="B384" s="22" t="s">
        <v>3141</v>
      </c>
      <c r="C384" s="22" t="s">
        <v>1837</v>
      </c>
      <c r="D384" s="22" t="s">
        <v>1838</v>
      </c>
      <c r="E384" s="22"/>
      <c r="F384" s="22"/>
      <c r="G384" s="22" t="s">
        <v>66</v>
      </c>
      <c r="H384" s="22" t="s">
        <v>1794</v>
      </c>
      <c r="I384" s="22" t="s">
        <v>3092</v>
      </c>
      <c r="J384" s="22" t="s">
        <v>3142</v>
      </c>
      <c r="K384" s="22" t="s">
        <v>3143</v>
      </c>
      <c r="L384" s="22"/>
      <c r="M384" s="22" t="s">
        <v>3143</v>
      </c>
      <c r="N384" s="23">
        <v>57</v>
      </c>
      <c r="O384" s="22" t="b">
        <v>0</v>
      </c>
      <c r="P384" s="22" t="s">
        <v>3095</v>
      </c>
      <c r="Q384" s="22" t="s">
        <v>1843</v>
      </c>
      <c r="R384" s="22" t="s">
        <v>552</v>
      </c>
    </row>
    <row r="385" spans="1:18" x14ac:dyDescent="0.25">
      <c r="A385" s="22" t="s">
        <v>3144</v>
      </c>
      <c r="B385" s="22" t="s">
        <v>3145</v>
      </c>
      <c r="C385" s="22" t="s">
        <v>1837</v>
      </c>
      <c r="D385" s="22" t="s">
        <v>1838</v>
      </c>
      <c r="E385" s="22"/>
      <c r="F385" s="22"/>
      <c r="G385" s="22" t="s">
        <v>65</v>
      </c>
      <c r="H385" s="22" t="s">
        <v>1796</v>
      </c>
      <c r="I385" s="22" t="s">
        <v>3092</v>
      </c>
      <c r="J385" s="22" t="s">
        <v>3146</v>
      </c>
      <c r="K385" s="22" t="s">
        <v>3147</v>
      </c>
      <c r="L385" s="22"/>
      <c r="M385" s="22" t="s">
        <v>3147</v>
      </c>
      <c r="N385" s="23">
        <v>57</v>
      </c>
      <c r="O385" s="22" t="b">
        <v>0</v>
      </c>
      <c r="P385" s="22" t="s">
        <v>3095</v>
      </c>
      <c r="Q385" s="22" t="s">
        <v>1843</v>
      </c>
      <c r="R385" s="22" t="s">
        <v>552</v>
      </c>
    </row>
    <row r="386" spans="1:18" x14ac:dyDescent="0.25">
      <c r="A386" s="22" t="s">
        <v>3148</v>
      </c>
      <c r="B386" s="22" t="s">
        <v>3149</v>
      </c>
      <c r="C386" s="22" t="s">
        <v>1837</v>
      </c>
      <c r="D386" s="22" t="s">
        <v>1838</v>
      </c>
      <c r="E386" s="22"/>
      <c r="F386" s="22"/>
      <c r="G386" s="22" t="s">
        <v>66</v>
      </c>
      <c r="H386" s="22" t="s">
        <v>1794</v>
      </c>
      <c r="I386" s="22" t="s">
        <v>3092</v>
      </c>
      <c r="J386" s="22" t="s">
        <v>3150</v>
      </c>
      <c r="K386" s="22" t="s">
        <v>3151</v>
      </c>
      <c r="L386" s="22"/>
      <c r="M386" s="22" t="s">
        <v>3151</v>
      </c>
      <c r="N386" s="23">
        <v>57</v>
      </c>
      <c r="O386" s="22" t="b">
        <v>0</v>
      </c>
      <c r="P386" s="22" t="s">
        <v>3095</v>
      </c>
      <c r="Q386" s="22" t="s">
        <v>1843</v>
      </c>
      <c r="R386" s="22" t="s">
        <v>552</v>
      </c>
    </row>
    <row r="387" spans="1:18" x14ac:dyDescent="0.25">
      <c r="A387" s="22" t="s">
        <v>3152</v>
      </c>
      <c r="B387" s="22" t="s">
        <v>3153</v>
      </c>
      <c r="C387" s="22" t="s">
        <v>1837</v>
      </c>
      <c r="D387" s="22" t="s">
        <v>1838</v>
      </c>
      <c r="E387" s="22" t="s">
        <v>3154</v>
      </c>
      <c r="F387" s="22"/>
      <c r="G387" s="22" t="s">
        <v>1803</v>
      </c>
      <c r="H387" s="22" t="s">
        <v>1804</v>
      </c>
      <c r="I387" s="22" t="s">
        <v>3092</v>
      </c>
      <c r="J387" s="22" t="s">
        <v>3155</v>
      </c>
      <c r="K387" s="22" t="s">
        <v>3156</v>
      </c>
      <c r="L387" s="22"/>
      <c r="M387" s="22" t="s">
        <v>3156</v>
      </c>
      <c r="N387" s="23">
        <v>57</v>
      </c>
      <c r="O387" s="22" t="b">
        <v>0</v>
      </c>
      <c r="P387" s="22" t="s">
        <v>3095</v>
      </c>
      <c r="Q387" s="22" t="s">
        <v>1843</v>
      </c>
      <c r="R387" s="22" t="s">
        <v>552</v>
      </c>
    </row>
    <row r="388" spans="1:18" x14ac:dyDescent="0.25">
      <c r="A388" s="22" t="s">
        <v>3157</v>
      </c>
      <c r="B388" s="22" t="s">
        <v>3158</v>
      </c>
      <c r="C388" s="22" t="s">
        <v>1837</v>
      </c>
      <c r="D388" s="22" t="s">
        <v>1838</v>
      </c>
      <c r="E388" s="22" t="s">
        <v>1946</v>
      </c>
      <c r="F388" s="22"/>
      <c r="G388" s="22" t="s">
        <v>65</v>
      </c>
      <c r="H388" s="22" t="s">
        <v>1796</v>
      </c>
      <c r="I388" s="22" t="s">
        <v>3092</v>
      </c>
      <c r="J388" s="22" t="s">
        <v>3159</v>
      </c>
      <c r="K388" s="22" t="s">
        <v>3160</v>
      </c>
      <c r="L388" s="22"/>
      <c r="M388" s="22" t="s">
        <v>3160</v>
      </c>
      <c r="N388" s="23">
        <v>57</v>
      </c>
      <c r="O388" s="22" t="b">
        <v>0</v>
      </c>
      <c r="P388" s="22" t="s">
        <v>3095</v>
      </c>
      <c r="Q388" s="22" t="s">
        <v>1843</v>
      </c>
      <c r="R388" s="22" t="s">
        <v>552</v>
      </c>
    </row>
    <row r="389" spans="1:18" x14ac:dyDescent="0.25">
      <c r="A389" s="22" t="s">
        <v>3161</v>
      </c>
      <c r="B389" s="22" t="s">
        <v>3162</v>
      </c>
      <c r="C389" s="22" t="s">
        <v>1837</v>
      </c>
      <c r="D389" s="22" t="s">
        <v>1838</v>
      </c>
      <c r="E389" s="22"/>
      <c r="F389" s="22"/>
      <c r="G389" s="22" t="s">
        <v>65</v>
      </c>
      <c r="H389" s="22" t="s">
        <v>1796</v>
      </c>
      <c r="I389" s="22" t="s">
        <v>3092</v>
      </c>
      <c r="J389" s="22" t="s">
        <v>3163</v>
      </c>
      <c r="K389" s="22" t="s">
        <v>3164</v>
      </c>
      <c r="L389" s="22"/>
      <c r="M389" s="22" t="s">
        <v>3164</v>
      </c>
      <c r="N389" s="23">
        <v>57</v>
      </c>
      <c r="O389" s="22" t="b">
        <v>0</v>
      </c>
      <c r="P389" s="22" t="s">
        <v>3095</v>
      </c>
      <c r="Q389" s="22" t="s">
        <v>1843</v>
      </c>
      <c r="R389" s="22" t="s">
        <v>552</v>
      </c>
    </row>
    <row r="390" spans="1:18" x14ac:dyDescent="0.25">
      <c r="A390" s="22" t="s">
        <v>3165</v>
      </c>
      <c r="B390" s="22" t="s">
        <v>3166</v>
      </c>
      <c r="C390" s="22" t="s">
        <v>1837</v>
      </c>
      <c r="D390" s="22" t="s">
        <v>1838</v>
      </c>
      <c r="E390" s="22"/>
      <c r="F390" s="22"/>
      <c r="G390" s="22" t="s">
        <v>65</v>
      </c>
      <c r="H390" s="22" t="s">
        <v>1796</v>
      </c>
      <c r="I390" s="22" t="s">
        <v>3092</v>
      </c>
      <c r="J390" s="22" t="s">
        <v>3167</v>
      </c>
      <c r="K390" s="22" t="s">
        <v>3168</v>
      </c>
      <c r="L390" s="22"/>
      <c r="M390" s="22" t="s">
        <v>3168</v>
      </c>
      <c r="N390" s="23">
        <v>57</v>
      </c>
      <c r="O390" s="22" t="b">
        <v>0</v>
      </c>
      <c r="P390" s="22" t="s">
        <v>3095</v>
      </c>
      <c r="Q390" s="22" t="s">
        <v>1843</v>
      </c>
      <c r="R390" s="22" t="s">
        <v>552</v>
      </c>
    </row>
    <row r="391" spans="1:18" x14ac:dyDescent="0.25">
      <c r="A391" s="22" t="s">
        <v>3169</v>
      </c>
      <c r="B391" s="22" t="s">
        <v>3170</v>
      </c>
      <c r="C391" s="22" t="s">
        <v>1837</v>
      </c>
      <c r="D391" s="22" t="s">
        <v>1838</v>
      </c>
      <c r="E391" s="22"/>
      <c r="F391" s="22"/>
      <c r="G391" s="22" t="s">
        <v>66</v>
      </c>
      <c r="H391" s="22" t="s">
        <v>1794</v>
      </c>
      <c r="I391" s="22" t="s">
        <v>3092</v>
      </c>
      <c r="J391" s="22" t="s">
        <v>3171</v>
      </c>
      <c r="K391" s="22" t="s">
        <v>3172</v>
      </c>
      <c r="L391" s="22"/>
      <c r="M391" s="22" t="s">
        <v>3172</v>
      </c>
      <c r="N391" s="23">
        <v>57</v>
      </c>
      <c r="O391" s="22" t="b">
        <v>0</v>
      </c>
      <c r="P391" s="22" t="s">
        <v>3095</v>
      </c>
      <c r="Q391" s="22" t="s">
        <v>1843</v>
      </c>
      <c r="R391" s="22" t="s">
        <v>552</v>
      </c>
    </row>
    <row r="392" spans="1:18" x14ac:dyDescent="0.25">
      <c r="A392" s="22" t="s">
        <v>3173</v>
      </c>
      <c r="B392" s="22" t="s">
        <v>3174</v>
      </c>
      <c r="C392" s="22" t="s">
        <v>1837</v>
      </c>
      <c r="D392" s="22" t="s">
        <v>1838</v>
      </c>
      <c r="E392" s="22"/>
      <c r="F392" s="22"/>
      <c r="G392" s="22" t="s">
        <v>66</v>
      </c>
      <c r="H392" s="22" t="s">
        <v>1794</v>
      </c>
      <c r="I392" s="22" t="s">
        <v>3092</v>
      </c>
      <c r="J392" s="22" t="s">
        <v>3175</v>
      </c>
      <c r="K392" s="22" t="s">
        <v>3176</v>
      </c>
      <c r="L392" s="22"/>
      <c r="M392" s="22" t="s">
        <v>3176</v>
      </c>
      <c r="N392" s="23">
        <v>57</v>
      </c>
      <c r="O392" s="22" t="b">
        <v>0</v>
      </c>
      <c r="P392" s="22" t="s">
        <v>3095</v>
      </c>
      <c r="Q392" s="22" t="s">
        <v>1843</v>
      </c>
      <c r="R392" s="22" t="s">
        <v>552</v>
      </c>
    </row>
    <row r="393" spans="1:18" x14ac:dyDescent="0.25">
      <c r="A393" s="22" t="s">
        <v>3177</v>
      </c>
      <c r="B393" s="22" t="s">
        <v>3178</v>
      </c>
      <c r="C393" s="22" t="s">
        <v>1837</v>
      </c>
      <c r="D393" s="22" t="s">
        <v>1838</v>
      </c>
      <c r="E393" s="22"/>
      <c r="F393" s="22"/>
      <c r="G393" s="22" t="s">
        <v>1803</v>
      </c>
      <c r="H393" s="22" t="s">
        <v>1804</v>
      </c>
      <c r="I393" s="22" t="s">
        <v>3092</v>
      </c>
      <c r="J393" s="22" t="s">
        <v>3179</v>
      </c>
      <c r="K393" s="22" t="s">
        <v>3180</v>
      </c>
      <c r="L393" s="22"/>
      <c r="M393" s="22" t="s">
        <v>3180</v>
      </c>
      <c r="N393" s="23">
        <v>57</v>
      </c>
      <c r="O393" s="22" t="b">
        <v>0</v>
      </c>
      <c r="P393" s="22" t="s">
        <v>3095</v>
      </c>
      <c r="Q393" s="22" t="s">
        <v>1843</v>
      </c>
      <c r="R393" s="22" t="s">
        <v>552</v>
      </c>
    </row>
    <row r="394" spans="1:18" x14ac:dyDescent="0.25">
      <c r="A394" s="22" t="s">
        <v>3181</v>
      </c>
      <c r="B394" s="22" t="s">
        <v>3182</v>
      </c>
      <c r="C394" s="22" t="s">
        <v>1837</v>
      </c>
      <c r="D394" s="22" t="s">
        <v>1838</v>
      </c>
      <c r="E394" s="22"/>
      <c r="F394" s="22"/>
      <c r="G394" s="22" t="s">
        <v>65</v>
      </c>
      <c r="H394" s="22" t="s">
        <v>1796</v>
      </c>
      <c r="I394" s="22" t="s">
        <v>3092</v>
      </c>
      <c r="J394" s="22" t="s">
        <v>3183</v>
      </c>
      <c r="K394" s="22" t="s">
        <v>3184</v>
      </c>
      <c r="L394" s="22"/>
      <c r="M394" s="22" t="s">
        <v>3184</v>
      </c>
      <c r="N394" s="23">
        <v>57</v>
      </c>
      <c r="O394" s="22" t="b">
        <v>0</v>
      </c>
      <c r="P394" s="22" t="s">
        <v>3095</v>
      </c>
      <c r="Q394" s="22" t="s">
        <v>1843</v>
      </c>
      <c r="R394" s="22" t="s">
        <v>552</v>
      </c>
    </row>
    <row r="395" spans="1:18" x14ac:dyDescent="0.25">
      <c r="A395" s="22" t="s">
        <v>3185</v>
      </c>
      <c r="B395" s="22" t="s">
        <v>3186</v>
      </c>
      <c r="C395" s="22" t="s">
        <v>1837</v>
      </c>
      <c r="D395" s="22" t="s">
        <v>1838</v>
      </c>
      <c r="E395" s="22" t="s">
        <v>2092</v>
      </c>
      <c r="F395" s="22"/>
      <c r="G395" s="22" t="s">
        <v>1803</v>
      </c>
      <c r="H395" s="22" t="s">
        <v>1804</v>
      </c>
      <c r="I395" s="22" t="s">
        <v>3092</v>
      </c>
      <c r="J395" s="22" t="s">
        <v>3187</v>
      </c>
      <c r="K395" s="22" t="s">
        <v>3188</v>
      </c>
      <c r="L395" s="22"/>
      <c r="M395" s="22" t="s">
        <v>3188</v>
      </c>
      <c r="N395" s="23">
        <v>57</v>
      </c>
      <c r="O395" s="22" t="b">
        <v>0</v>
      </c>
      <c r="P395" s="22" t="s">
        <v>3095</v>
      </c>
      <c r="Q395" s="22" t="s">
        <v>1843</v>
      </c>
      <c r="R395" s="22" t="s">
        <v>552</v>
      </c>
    </row>
    <row r="396" spans="1:18" x14ac:dyDescent="0.25">
      <c r="A396" s="22" t="s">
        <v>3189</v>
      </c>
      <c r="B396" s="22" t="s">
        <v>3190</v>
      </c>
      <c r="C396" s="22" t="s">
        <v>1837</v>
      </c>
      <c r="D396" s="22" t="s">
        <v>1838</v>
      </c>
      <c r="E396" s="22"/>
      <c r="F396" s="22"/>
      <c r="G396" s="22" t="s">
        <v>65</v>
      </c>
      <c r="H396" s="22" t="s">
        <v>1796</v>
      </c>
      <c r="I396" s="22" t="s">
        <v>3092</v>
      </c>
      <c r="J396" s="22" t="s">
        <v>3191</v>
      </c>
      <c r="K396" s="22" t="s">
        <v>3192</v>
      </c>
      <c r="L396" s="22"/>
      <c r="M396" s="22" t="s">
        <v>3192</v>
      </c>
      <c r="N396" s="23">
        <v>57</v>
      </c>
      <c r="O396" s="22" t="b">
        <v>0</v>
      </c>
      <c r="P396" s="22" t="s">
        <v>3095</v>
      </c>
      <c r="Q396" s="22" t="s">
        <v>1843</v>
      </c>
      <c r="R396" s="22" t="s">
        <v>552</v>
      </c>
    </row>
    <row r="397" spans="1:18" x14ac:dyDescent="0.25">
      <c r="A397" s="22" t="s">
        <v>3193</v>
      </c>
      <c r="B397" s="22" t="s">
        <v>3194</v>
      </c>
      <c r="C397" s="22" t="s">
        <v>1837</v>
      </c>
      <c r="D397" s="22" t="s">
        <v>1838</v>
      </c>
      <c r="E397" s="22" t="s">
        <v>1946</v>
      </c>
      <c r="F397" s="22"/>
      <c r="G397" s="22" t="s">
        <v>65</v>
      </c>
      <c r="H397" s="22" t="s">
        <v>1796</v>
      </c>
      <c r="I397" s="22" t="s">
        <v>3092</v>
      </c>
      <c r="J397" s="22" t="s">
        <v>3195</v>
      </c>
      <c r="K397" s="22" t="s">
        <v>3196</v>
      </c>
      <c r="L397" s="22"/>
      <c r="M397" s="22" t="s">
        <v>3196</v>
      </c>
      <c r="N397" s="23">
        <v>57</v>
      </c>
      <c r="O397" s="22" t="b">
        <v>0</v>
      </c>
      <c r="P397" s="22" t="s">
        <v>3095</v>
      </c>
      <c r="Q397" s="22" t="s">
        <v>1843</v>
      </c>
      <c r="R397" s="22" t="s">
        <v>552</v>
      </c>
    </row>
    <row r="398" spans="1:18" x14ac:dyDescent="0.25">
      <c r="A398" s="22" t="s">
        <v>3197</v>
      </c>
      <c r="B398" s="22" t="s">
        <v>3198</v>
      </c>
      <c r="C398" s="22" t="s">
        <v>1837</v>
      </c>
      <c r="D398" s="22" t="s">
        <v>1838</v>
      </c>
      <c r="E398" s="22"/>
      <c r="F398" s="22"/>
      <c r="G398" s="22" t="s">
        <v>66</v>
      </c>
      <c r="H398" s="22" t="s">
        <v>1794</v>
      </c>
      <c r="I398" s="22" t="s">
        <v>3092</v>
      </c>
      <c r="J398" s="22" t="s">
        <v>3199</v>
      </c>
      <c r="K398" s="22" t="s">
        <v>3200</v>
      </c>
      <c r="L398" s="22"/>
      <c r="M398" s="22" t="s">
        <v>3200</v>
      </c>
      <c r="N398" s="23">
        <v>57</v>
      </c>
      <c r="O398" s="22" t="b">
        <v>0</v>
      </c>
      <c r="P398" s="22" t="s">
        <v>3095</v>
      </c>
      <c r="Q398" s="22" t="s">
        <v>1843</v>
      </c>
      <c r="R398" s="22" t="s">
        <v>552</v>
      </c>
    </row>
    <row r="399" spans="1:18" x14ac:dyDescent="0.25">
      <c r="A399" s="22" t="s">
        <v>3201</v>
      </c>
      <c r="B399" s="22" t="s">
        <v>3202</v>
      </c>
      <c r="C399" s="22" t="s">
        <v>1837</v>
      </c>
      <c r="D399" s="22" t="s">
        <v>1838</v>
      </c>
      <c r="E399" s="22"/>
      <c r="F399" s="22"/>
      <c r="G399" s="22" t="s">
        <v>65</v>
      </c>
      <c r="H399" s="22" t="s">
        <v>1796</v>
      </c>
      <c r="I399" s="22" t="s">
        <v>3092</v>
      </c>
      <c r="J399" s="22" t="s">
        <v>3203</v>
      </c>
      <c r="K399" s="22" t="s">
        <v>3204</v>
      </c>
      <c r="L399" s="22"/>
      <c r="M399" s="22" t="s">
        <v>3204</v>
      </c>
      <c r="N399" s="23">
        <v>57</v>
      </c>
      <c r="O399" s="22" t="b">
        <v>0</v>
      </c>
      <c r="P399" s="22" t="s">
        <v>3095</v>
      </c>
      <c r="Q399" s="22" t="s">
        <v>1843</v>
      </c>
      <c r="R399" s="22" t="s">
        <v>552</v>
      </c>
    </row>
    <row r="400" spans="1:18" x14ac:dyDescent="0.25">
      <c r="A400" s="22" t="s">
        <v>3205</v>
      </c>
      <c r="B400" s="22" t="s">
        <v>3206</v>
      </c>
      <c r="C400" s="22" t="s">
        <v>1837</v>
      </c>
      <c r="D400" s="22" t="s">
        <v>1838</v>
      </c>
      <c r="E400" s="22" t="s">
        <v>1975</v>
      </c>
      <c r="F400" s="22"/>
      <c r="G400" s="22" t="s">
        <v>1803</v>
      </c>
      <c r="H400" s="22" t="s">
        <v>1804</v>
      </c>
      <c r="I400" s="22" t="s">
        <v>3092</v>
      </c>
      <c r="J400" s="22" t="s">
        <v>3207</v>
      </c>
      <c r="K400" s="22" t="s">
        <v>3208</v>
      </c>
      <c r="L400" s="22"/>
      <c r="M400" s="22" t="s">
        <v>3208</v>
      </c>
      <c r="N400" s="23">
        <v>57</v>
      </c>
      <c r="O400" s="22" t="b">
        <v>0</v>
      </c>
      <c r="P400" s="22" t="s">
        <v>3095</v>
      </c>
      <c r="Q400" s="22" t="s">
        <v>1843</v>
      </c>
      <c r="R400" s="22" t="s">
        <v>552</v>
      </c>
    </row>
    <row r="401" spans="1:18" x14ac:dyDescent="0.25">
      <c r="A401" s="22" t="s">
        <v>3209</v>
      </c>
      <c r="B401" s="22" t="s">
        <v>3210</v>
      </c>
      <c r="C401" s="22" t="s">
        <v>1837</v>
      </c>
      <c r="D401" s="22" t="s">
        <v>1838</v>
      </c>
      <c r="E401" s="22" t="s">
        <v>2106</v>
      </c>
      <c r="F401" s="22"/>
      <c r="G401" s="22" t="s">
        <v>65</v>
      </c>
      <c r="H401" s="22" t="s">
        <v>1796</v>
      </c>
      <c r="I401" s="22" t="s">
        <v>3092</v>
      </c>
      <c r="J401" s="22" t="s">
        <v>3211</v>
      </c>
      <c r="K401" s="22" t="s">
        <v>3212</v>
      </c>
      <c r="L401" s="22"/>
      <c r="M401" s="22" t="s">
        <v>3212</v>
      </c>
      <c r="N401" s="23">
        <v>57</v>
      </c>
      <c r="O401" s="22" t="b">
        <v>0</v>
      </c>
      <c r="P401" s="22" t="s">
        <v>3095</v>
      </c>
      <c r="Q401" s="22" t="s">
        <v>1843</v>
      </c>
      <c r="R401" s="22" t="s">
        <v>552</v>
      </c>
    </row>
    <row r="402" spans="1:18" x14ac:dyDescent="0.25">
      <c r="A402" s="22" t="s">
        <v>3213</v>
      </c>
      <c r="B402" s="22" t="s">
        <v>3214</v>
      </c>
      <c r="C402" s="22" t="s">
        <v>1837</v>
      </c>
      <c r="D402" s="22" t="s">
        <v>1838</v>
      </c>
      <c r="E402" s="22"/>
      <c r="F402" s="22"/>
      <c r="G402" s="22" t="s">
        <v>66</v>
      </c>
      <c r="H402" s="22" t="s">
        <v>1794</v>
      </c>
      <c r="I402" s="22" t="s">
        <v>3092</v>
      </c>
      <c r="J402" s="22" t="s">
        <v>3215</v>
      </c>
      <c r="K402" s="22" t="s">
        <v>3216</v>
      </c>
      <c r="L402" s="22"/>
      <c r="M402" s="22" t="s">
        <v>3216</v>
      </c>
      <c r="N402" s="23">
        <v>57</v>
      </c>
      <c r="O402" s="22" t="b">
        <v>0</v>
      </c>
      <c r="P402" s="22" t="s">
        <v>3095</v>
      </c>
      <c r="Q402" s="22" t="s">
        <v>1843</v>
      </c>
      <c r="R402" s="22" t="s">
        <v>552</v>
      </c>
    </row>
    <row r="403" spans="1:18" x14ac:dyDescent="0.25">
      <c r="A403" s="22" t="s">
        <v>3217</v>
      </c>
      <c r="B403" s="22" t="s">
        <v>3218</v>
      </c>
      <c r="C403" s="22" t="s">
        <v>1837</v>
      </c>
      <c r="D403" s="22" t="s">
        <v>1838</v>
      </c>
      <c r="E403" s="22" t="s">
        <v>1991</v>
      </c>
      <c r="F403" s="22"/>
      <c r="G403" s="22" t="s">
        <v>66</v>
      </c>
      <c r="H403" s="22" t="s">
        <v>1794</v>
      </c>
      <c r="I403" s="22" t="s">
        <v>3092</v>
      </c>
      <c r="J403" s="22" t="s">
        <v>3219</v>
      </c>
      <c r="K403" s="22" t="s">
        <v>3220</v>
      </c>
      <c r="L403" s="22"/>
      <c r="M403" s="22" t="s">
        <v>3221</v>
      </c>
      <c r="N403" s="23">
        <v>57</v>
      </c>
      <c r="O403" s="22" t="b">
        <v>0</v>
      </c>
      <c r="P403" s="22" t="s">
        <v>3095</v>
      </c>
      <c r="Q403" s="22" t="s">
        <v>1843</v>
      </c>
      <c r="R403" s="22" t="s">
        <v>552</v>
      </c>
    </row>
    <row r="404" spans="1:18" x14ac:dyDescent="0.25">
      <c r="A404" s="22" t="s">
        <v>3222</v>
      </c>
      <c r="B404" s="22" t="s">
        <v>3223</v>
      </c>
      <c r="C404" s="22" t="s">
        <v>1837</v>
      </c>
      <c r="D404" s="22" t="s">
        <v>1838</v>
      </c>
      <c r="E404" s="22"/>
      <c r="F404" s="22"/>
      <c r="G404" s="22" t="s">
        <v>65</v>
      </c>
      <c r="H404" s="22" t="s">
        <v>1796</v>
      </c>
      <c r="I404" s="22" t="s">
        <v>3092</v>
      </c>
      <c r="J404" s="22" t="s">
        <v>3224</v>
      </c>
      <c r="K404" s="22" t="s">
        <v>3225</v>
      </c>
      <c r="L404" s="22"/>
      <c r="M404" s="22" t="s">
        <v>3225</v>
      </c>
      <c r="N404" s="23">
        <v>57</v>
      </c>
      <c r="O404" s="22" t="b">
        <v>0</v>
      </c>
      <c r="P404" s="22" t="s">
        <v>3095</v>
      </c>
      <c r="Q404" s="22" t="s">
        <v>1843</v>
      </c>
      <c r="R404" s="22" t="s">
        <v>552</v>
      </c>
    </row>
    <row r="405" spans="1:18" x14ac:dyDescent="0.25">
      <c r="A405" s="22" t="s">
        <v>3226</v>
      </c>
      <c r="B405" s="22" t="s">
        <v>3227</v>
      </c>
      <c r="C405" s="22" t="s">
        <v>1837</v>
      </c>
      <c r="D405" s="22" t="s">
        <v>1838</v>
      </c>
      <c r="E405" s="22"/>
      <c r="F405" s="22"/>
      <c r="G405" s="22" t="s">
        <v>66</v>
      </c>
      <c r="H405" s="22" t="s">
        <v>1794</v>
      </c>
      <c r="I405" s="22" t="s">
        <v>3092</v>
      </c>
      <c r="J405" s="22" t="s">
        <v>3228</v>
      </c>
      <c r="K405" s="22" t="s">
        <v>3229</v>
      </c>
      <c r="L405" s="22"/>
      <c r="M405" s="22" t="s">
        <v>3229</v>
      </c>
      <c r="N405" s="23">
        <v>57</v>
      </c>
      <c r="O405" s="22" t="b">
        <v>0</v>
      </c>
      <c r="P405" s="22" t="s">
        <v>3095</v>
      </c>
      <c r="Q405" s="22" t="s">
        <v>1843</v>
      </c>
      <c r="R405" s="22" t="s">
        <v>552</v>
      </c>
    </row>
    <row r="406" spans="1:18" x14ac:dyDescent="0.25">
      <c r="A406" s="22" t="s">
        <v>3230</v>
      </c>
      <c r="B406" s="22" t="s">
        <v>3231</v>
      </c>
      <c r="C406" s="22" t="s">
        <v>1837</v>
      </c>
      <c r="D406" s="22" t="s">
        <v>1838</v>
      </c>
      <c r="E406" s="22"/>
      <c r="F406" s="22"/>
      <c r="G406" s="22" t="s">
        <v>1803</v>
      </c>
      <c r="H406" s="22" t="s">
        <v>1804</v>
      </c>
      <c r="I406" s="22" t="s">
        <v>3092</v>
      </c>
      <c r="J406" s="22" t="s">
        <v>3232</v>
      </c>
      <c r="K406" s="22" t="s">
        <v>3233</v>
      </c>
      <c r="L406" s="22"/>
      <c r="M406" s="22" t="s">
        <v>3233</v>
      </c>
      <c r="N406" s="23">
        <v>57</v>
      </c>
      <c r="O406" s="22" t="b">
        <v>0</v>
      </c>
      <c r="P406" s="22" t="s">
        <v>3095</v>
      </c>
      <c r="Q406" s="22" t="s">
        <v>1843</v>
      </c>
      <c r="R406" s="22" t="s">
        <v>552</v>
      </c>
    </row>
    <row r="407" spans="1:18" x14ac:dyDescent="0.25">
      <c r="A407" s="23" t="s">
        <v>3234</v>
      </c>
      <c r="B407" s="23" t="s">
        <v>3235</v>
      </c>
      <c r="C407" s="23" t="s">
        <v>1837</v>
      </c>
      <c r="D407" s="23" t="s">
        <v>1838</v>
      </c>
      <c r="E407" s="23"/>
      <c r="F407" s="23"/>
      <c r="G407" s="23" t="s">
        <v>65</v>
      </c>
      <c r="H407" s="23" t="s">
        <v>1796</v>
      </c>
      <c r="I407" s="23" t="s">
        <v>3092</v>
      </c>
      <c r="J407" s="23" t="s">
        <v>3236</v>
      </c>
      <c r="K407" s="23" t="s">
        <v>3237</v>
      </c>
      <c r="L407" s="23"/>
      <c r="M407" s="23" t="s">
        <v>3237</v>
      </c>
      <c r="N407" s="23">
        <v>57</v>
      </c>
      <c r="O407" s="23" t="b">
        <v>0</v>
      </c>
      <c r="P407" s="23" t="s">
        <v>3095</v>
      </c>
      <c r="Q407" s="23" t="s">
        <v>1843</v>
      </c>
      <c r="R407" s="23" t="s">
        <v>552</v>
      </c>
    </row>
    <row r="408" spans="1:18" x14ac:dyDescent="0.25">
      <c r="A408" s="23" t="s">
        <v>715</v>
      </c>
      <c r="B408" s="23" t="s">
        <v>716</v>
      </c>
      <c r="C408" s="23"/>
      <c r="D408" s="23" t="s">
        <v>1838</v>
      </c>
      <c r="E408" s="23"/>
      <c r="F408" s="23"/>
      <c r="G408" s="23"/>
      <c r="H408" s="23"/>
      <c r="I408" s="23" t="s">
        <v>3041</v>
      </c>
      <c r="J408" s="23"/>
      <c r="K408" s="23"/>
      <c r="L408" s="23" t="s">
        <v>3238</v>
      </c>
      <c r="M408" s="23" t="s">
        <v>3094</v>
      </c>
      <c r="N408" s="23">
        <v>57</v>
      </c>
      <c r="O408" s="23" t="b">
        <v>0</v>
      </c>
      <c r="P408" s="23" t="s">
        <v>1842</v>
      </c>
      <c r="Q408" s="23" t="s">
        <v>1843</v>
      </c>
      <c r="R408" s="23" t="s">
        <v>552</v>
      </c>
    </row>
    <row r="409" spans="1:18" x14ac:dyDescent="0.25">
      <c r="A409" s="23" t="s">
        <v>3239</v>
      </c>
      <c r="B409" s="23" t="s">
        <v>3240</v>
      </c>
      <c r="C409" s="23"/>
      <c r="D409" s="23" t="s">
        <v>3064</v>
      </c>
      <c r="E409" s="23"/>
      <c r="F409" s="23"/>
      <c r="G409" s="23"/>
      <c r="H409" s="23"/>
      <c r="I409" s="23" t="s">
        <v>3077</v>
      </c>
      <c r="J409" s="23" t="s">
        <v>3240</v>
      </c>
      <c r="K409" s="23" t="s">
        <v>3241</v>
      </c>
      <c r="L409" s="23" t="s">
        <v>1837</v>
      </c>
      <c r="M409" s="23" t="s">
        <v>3241</v>
      </c>
      <c r="N409" s="23">
        <v>57</v>
      </c>
      <c r="O409" s="23" t="b">
        <v>0</v>
      </c>
      <c r="P409" s="23" t="s">
        <v>1842</v>
      </c>
      <c r="Q409" s="23" t="s">
        <v>1843</v>
      </c>
      <c r="R409" s="23" t="s">
        <v>552</v>
      </c>
    </row>
    <row r="410" spans="1:18" x14ac:dyDescent="0.25">
      <c r="A410" s="23" t="s">
        <v>3242</v>
      </c>
      <c r="B410" s="23" t="s">
        <v>3243</v>
      </c>
      <c r="C410" s="23"/>
      <c r="D410" s="23" t="s">
        <v>3076</v>
      </c>
      <c r="E410" s="23"/>
      <c r="F410" s="23"/>
      <c r="G410" s="23"/>
      <c r="H410" s="23"/>
      <c r="I410" s="23" t="s">
        <v>3077</v>
      </c>
      <c r="J410" s="23" t="s">
        <v>3243</v>
      </c>
      <c r="K410" s="23" t="s">
        <v>3244</v>
      </c>
      <c r="L410" s="23" t="s">
        <v>1837</v>
      </c>
      <c r="M410" s="23" t="s">
        <v>3244</v>
      </c>
      <c r="N410" s="23">
        <v>57</v>
      </c>
      <c r="O410" s="23" t="b">
        <v>0</v>
      </c>
      <c r="P410" s="23" t="s">
        <v>1842</v>
      </c>
      <c r="Q410" s="23" t="s">
        <v>1843</v>
      </c>
      <c r="R410" s="23" t="s">
        <v>552</v>
      </c>
    </row>
    <row r="411" spans="1:18" x14ac:dyDescent="0.25">
      <c r="A411" s="22" t="s">
        <v>725</v>
      </c>
      <c r="B411" s="22" t="s">
        <v>726</v>
      </c>
      <c r="C411" s="22"/>
      <c r="D411" s="22" t="s">
        <v>1922</v>
      </c>
      <c r="E411" s="22"/>
      <c r="F411" s="22"/>
      <c r="G411" s="22"/>
      <c r="H411" s="22"/>
      <c r="I411" s="22" t="s">
        <v>3057</v>
      </c>
      <c r="J411" s="22"/>
      <c r="K411" s="22" t="s">
        <v>3245</v>
      </c>
      <c r="L411" s="22" t="s">
        <v>3246</v>
      </c>
      <c r="M411" s="22" t="s">
        <v>3245</v>
      </c>
      <c r="N411" s="23">
        <v>57</v>
      </c>
      <c r="O411" s="22" t="b">
        <v>0</v>
      </c>
      <c r="P411" s="22" t="s">
        <v>1842</v>
      </c>
      <c r="Q411" s="22" t="s">
        <v>1843</v>
      </c>
      <c r="R411" s="22" t="s">
        <v>552</v>
      </c>
    </row>
    <row r="412" spans="1:18" x14ac:dyDescent="0.25">
      <c r="A412" s="23" t="s">
        <v>727</v>
      </c>
      <c r="B412" s="23" t="s">
        <v>728</v>
      </c>
      <c r="C412" s="23"/>
      <c r="D412" s="23" t="s">
        <v>1838</v>
      </c>
      <c r="E412" s="23"/>
      <c r="F412" s="23"/>
      <c r="G412" s="23" t="s">
        <v>65</v>
      </c>
      <c r="H412" s="23" t="s">
        <v>1796</v>
      </c>
      <c r="I412" s="23" t="s">
        <v>3247</v>
      </c>
      <c r="J412" s="23"/>
      <c r="K412" s="23" t="s">
        <v>3248</v>
      </c>
      <c r="L412" s="23" t="s">
        <v>3249</v>
      </c>
      <c r="M412" s="23" t="s">
        <v>3248</v>
      </c>
      <c r="N412" s="23">
        <v>57</v>
      </c>
      <c r="O412" s="23" t="b">
        <v>0</v>
      </c>
      <c r="P412" s="23" t="s">
        <v>1842</v>
      </c>
      <c r="Q412" s="23" t="s">
        <v>1843</v>
      </c>
      <c r="R412" s="23" t="s">
        <v>552</v>
      </c>
    </row>
    <row r="413" spans="1:18" x14ac:dyDescent="0.25">
      <c r="A413" s="23" t="s">
        <v>3250</v>
      </c>
      <c r="B413" s="23" t="s">
        <v>3251</v>
      </c>
      <c r="C413" s="23"/>
      <c r="D413" s="23" t="s">
        <v>1838</v>
      </c>
      <c r="E413" s="23" t="s">
        <v>1946</v>
      </c>
      <c r="F413" s="23"/>
      <c r="G413" s="23" t="s">
        <v>65</v>
      </c>
      <c r="H413" s="23" t="s">
        <v>1796</v>
      </c>
      <c r="I413" s="23" t="s">
        <v>3247</v>
      </c>
      <c r="J413" s="23"/>
      <c r="K413" s="23"/>
      <c r="L413" s="23" t="s">
        <v>3252</v>
      </c>
      <c r="M413" s="23" t="s">
        <v>3253</v>
      </c>
      <c r="N413" s="23">
        <v>57</v>
      </c>
      <c r="O413" s="23" t="b">
        <v>0</v>
      </c>
      <c r="P413" s="23" t="s">
        <v>1842</v>
      </c>
      <c r="Q413" s="23" t="s">
        <v>1843</v>
      </c>
      <c r="R413" s="23" t="s">
        <v>552</v>
      </c>
    </row>
    <row r="414" spans="1:18" x14ac:dyDescent="0.25">
      <c r="A414" s="22" t="s">
        <v>717</v>
      </c>
      <c r="B414" s="22" t="s">
        <v>718</v>
      </c>
      <c r="C414" s="22"/>
      <c r="D414" s="22" t="s">
        <v>1838</v>
      </c>
      <c r="E414" s="22"/>
      <c r="F414" s="22"/>
      <c r="G414" s="22"/>
      <c r="H414" s="22"/>
      <c r="I414" s="22" t="s">
        <v>3041</v>
      </c>
      <c r="J414" s="22" t="s">
        <v>3254</v>
      </c>
      <c r="K414" s="22" t="s">
        <v>3255</v>
      </c>
      <c r="L414" s="22" t="s">
        <v>3256</v>
      </c>
      <c r="M414" s="22" t="s">
        <v>3257</v>
      </c>
      <c r="N414" s="23">
        <v>57</v>
      </c>
      <c r="O414" s="22" t="b">
        <v>0</v>
      </c>
      <c r="P414" s="22" t="s">
        <v>1842</v>
      </c>
      <c r="Q414" s="22" t="s">
        <v>1843</v>
      </c>
      <c r="R414" s="22" t="s">
        <v>552</v>
      </c>
    </row>
    <row r="415" spans="1:18" x14ac:dyDescent="0.25">
      <c r="A415" s="22" t="s">
        <v>3258</v>
      </c>
      <c r="B415" s="22" t="s">
        <v>3259</v>
      </c>
      <c r="C415" s="22"/>
      <c r="D415" s="22" t="s">
        <v>1838</v>
      </c>
      <c r="E415" s="22"/>
      <c r="F415" s="22"/>
      <c r="G415" s="22" t="s">
        <v>66</v>
      </c>
      <c r="H415" s="22" t="s">
        <v>1794</v>
      </c>
      <c r="I415" s="22" t="s">
        <v>3041</v>
      </c>
      <c r="J415" s="22" t="s">
        <v>3260</v>
      </c>
      <c r="K415" s="22" t="s">
        <v>3261</v>
      </c>
      <c r="L415" s="22" t="s">
        <v>1837</v>
      </c>
      <c r="M415" s="22" t="s">
        <v>3261</v>
      </c>
      <c r="N415" s="23">
        <v>57</v>
      </c>
      <c r="O415" s="22" t="b">
        <v>0</v>
      </c>
      <c r="P415" s="22" t="s">
        <v>1842</v>
      </c>
      <c r="Q415" s="22" t="s">
        <v>1843</v>
      </c>
      <c r="R415" s="22" t="s">
        <v>552</v>
      </c>
    </row>
    <row r="416" spans="1:18" x14ac:dyDescent="0.25">
      <c r="A416" s="22" t="s">
        <v>3262</v>
      </c>
      <c r="B416" s="22" t="s">
        <v>3263</v>
      </c>
      <c r="C416" s="22"/>
      <c r="D416" s="22" t="s">
        <v>1838</v>
      </c>
      <c r="E416" s="22"/>
      <c r="F416" s="22"/>
      <c r="G416" s="22" t="s">
        <v>65</v>
      </c>
      <c r="H416" s="22" t="s">
        <v>1796</v>
      </c>
      <c r="I416" s="22" t="s">
        <v>3041</v>
      </c>
      <c r="J416" s="22" t="s">
        <v>3264</v>
      </c>
      <c r="K416" s="22" t="s">
        <v>3265</v>
      </c>
      <c r="L416" s="22" t="s">
        <v>1837</v>
      </c>
      <c r="M416" s="22" t="s">
        <v>3265</v>
      </c>
      <c r="N416" s="23">
        <v>57</v>
      </c>
      <c r="O416" s="22" t="b">
        <v>0</v>
      </c>
      <c r="P416" s="22" t="s">
        <v>1842</v>
      </c>
      <c r="Q416" s="22" t="s">
        <v>1843</v>
      </c>
      <c r="R416" s="22" t="s">
        <v>552</v>
      </c>
    </row>
    <row r="417" spans="1:18" x14ac:dyDescent="0.25">
      <c r="A417" s="22" t="s">
        <v>3266</v>
      </c>
      <c r="B417" s="22" t="s">
        <v>3267</v>
      </c>
      <c r="C417" s="22"/>
      <c r="D417" s="22" t="s">
        <v>1838</v>
      </c>
      <c r="E417" s="22"/>
      <c r="F417" s="22"/>
      <c r="G417" s="22" t="s">
        <v>65</v>
      </c>
      <c r="H417" s="22" t="s">
        <v>1796</v>
      </c>
      <c r="I417" s="22" t="s">
        <v>3041</v>
      </c>
      <c r="J417" s="22" t="s">
        <v>3268</v>
      </c>
      <c r="K417" s="22" t="s">
        <v>3269</v>
      </c>
      <c r="L417" s="22" t="s">
        <v>1837</v>
      </c>
      <c r="M417" s="22" t="s">
        <v>3270</v>
      </c>
      <c r="N417" s="23">
        <v>57</v>
      </c>
      <c r="O417" s="22" t="b">
        <v>0</v>
      </c>
      <c r="P417" s="22" t="s">
        <v>1842</v>
      </c>
      <c r="Q417" s="22" t="s">
        <v>1843</v>
      </c>
      <c r="R417" s="22" t="s">
        <v>552</v>
      </c>
    </row>
    <row r="418" spans="1:18" x14ac:dyDescent="0.25">
      <c r="A418" s="23" t="s">
        <v>3271</v>
      </c>
      <c r="B418" s="23" t="s">
        <v>3272</v>
      </c>
      <c r="C418" s="23" t="s">
        <v>1837</v>
      </c>
      <c r="D418" s="23" t="s">
        <v>1838</v>
      </c>
      <c r="E418" s="23"/>
      <c r="F418" s="23"/>
      <c r="G418" s="23" t="s">
        <v>66</v>
      </c>
      <c r="H418" s="23" t="s">
        <v>1794</v>
      </c>
      <c r="I418" s="23" t="s">
        <v>3092</v>
      </c>
      <c r="J418" s="23" t="s">
        <v>3272</v>
      </c>
      <c r="K418" s="23" t="s">
        <v>3273</v>
      </c>
      <c r="L418" s="23"/>
      <c r="M418" s="23" t="s">
        <v>3273</v>
      </c>
      <c r="N418" s="23">
        <v>57</v>
      </c>
      <c r="O418" s="23" t="b">
        <v>0</v>
      </c>
      <c r="P418" s="23" t="s">
        <v>3095</v>
      </c>
      <c r="Q418" s="23" t="s">
        <v>1843</v>
      </c>
      <c r="R418" s="23" t="s">
        <v>552</v>
      </c>
    </row>
    <row r="419" spans="1:18" x14ac:dyDescent="0.25">
      <c r="A419" s="23" t="s">
        <v>3274</v>
      </c>
      <c r="B419" s="23" t="s">
        <v>728</v>
      </c>
      <c r="C419" s="23"/>
      <c r="D419" s="23" t="s">
        <v>1838</v>
      </c>
      <c r="E419" s="23" t="s">
        <v>1946</v>
      </c>
      <c r="F419" s="23"/>
      <c r="G419" s="23" t="s">
        <v>65</v>
      </c>
      <c r="H419" s="23" t="s">
        <v>1796</v>
      </c>
      <c r="I419" s="23" t="s">
        <v>3247</v>
      </c>
      <c r="J419" s="23" t="s">
        <v>3275</v>
      </c>
      <c r="K419" s="23" t="s">
        <v>3276</v>
      </c>
      <c r="L419" s="23" t="s">
        <v>1837</v>
      </c>
      <c r="M419" s="23" t="s">
        <v>3253</v>
      </c>
      <c r="N419" s="23">
        <v>57</v>
      </c>
      <c r="O419" s="23" t="b">
        <v>0</v>
      </c>
      <c r="P419" s="23" t="s">
        <v>1842</v>
      </c>
      <c r="Q419" s="23" t="s">
        <v>1843</v>
      </c>
      <c r="R419" s="23" t="s">
        <v>552</v>
      </c>
    </row>
    <row r="420" spans="1:18" x14ac:dyDescent="0.25">
      <c r="A420" s="23" t="s">
        <v>719</v>
      </c>
      <c r="B420" s="23" t="s">
        <v>720</v>
      </c>
      <c r="C420" s="23"/>
      <c r="D420" s="23" t="s">
        <v>3064</v>
      </c>
      <c r="E420" s="23"/>
      <c r="F420" s="23"/>
      <c r="G420" s="23"/>
      <c r="H420" s="23"/>
      <c r="I420" s="23" t="s">
        <v>3041</v>
      </c>
      <c r="J420" s="23"/>
      <c r="K420" s="23"/>
      <c r="L420" s="23" t="s">
        <v>3277</v>
      </c>
      <c r="M420" s="23" t="s">
        <v>3278</v>
      </c>
      <c r="N420" s="23">
        <v>57</v>
      </c>
      <c r="O420" s="23" t="b">
        <v>0</v>
      </c>
      <c r="P420" s="23" t="s">
        <v>1842</v>
      </c>
      <c r="Q420" s="23" t="s">
        <v>1843</v>
      </c>
      <c r="R420" s="23" t="s">
        <v>552</v>
      </c>
    </row>
    <row r="421" spans="1:18" x14ac:dyDescent="0.25">
      <c r="A421" s="23" t="s">
        <v>721</v>
      </c>
      <c r="B421" s="23" t="s">
        <v>722</v>
      </c>
      <c r="C421" s="23"/>
      <c r="D421" s="23" t="s">
        <v>3076</v>
      </c>
      <c r="E421" s="23"/>
      <c r="F421" s="23"/>
      <c r="G421" s="23"/>
      <c r="H421" s="23"/>
      <c r="I421" s="23" t="s">
        <v>3041</v>
      </c>
      <c r="J421" s="23" t="s">
        <v>3279</v>
      </c>
      <c r="K421" s="23" t="s">
        <v>3280</v>
      </c>
      <c r="L421" s="23" t="s">
        <v>3281</v>
      </c>
      <c r="M421" s="23" t="s">
        <v>3280</v>
      </c>
      <c r="N421" s="23">
        <v>57</v>
      </c>
      <c r="O421" s="23" t="b">
        <v>0</v>
      </c>
      <c r="P421" s="23" t="s">
        <v>1842</v>
      </c>
      <c r="Q421" s="23" t="s">
        <v>1843</v>
      </c>
      <c r="R421" s="23" t="s">
        <v>552</v>
      </c>
    </row>
    <row r="422" spans="1:18" x14ac:dyDescent="0.25">
      <c r="A422" s="23" t="s">
        <v>723</v>
      </c>
      <c r="B422" s="23" t="s">
        <v>724</v>
      </c>
      <c r="C422" s="23"/>
      <c r="D422" s="23" t="s">
        <v>3051</v>
      </c>
      <c r="E422" s="23"/>
      <c r="F422" s="23"/>
      <c r="G422" s="23"/>
      <c r="H422" s="23"/>
      <c r="I422" s="23" t="s">
        <v>3057</v>
      </c>
      <c r="J422" s="23"/>
      <c r="K422" s="23"/>
      <c r="L422" s="23" t="s">
        <v>3282</v>
      </c>
      <c r="M422" s="23" t="s">
        <v>3283</v>
      </c>
      <c r="N422" s="23">
        <v>57</v>
      </c>
      <c r="O422" s="23" t="b">
        <v>0</v>
      </c>
      <c r="P422" s="23" t="s">
        <v>1842</v>
      </c>
      <c r="Q422" s="23" t="s">
        <v>1843</v>
      </c>
      <c r="R422" s="23" t="s">
        <v>552</v>
      </c>
    </row>
    <row r="423" spans="1:18" x14ac:dyDescent="0.25">
      <c r="A423" s="23" t="s">
        <v>3284</v>
      </c>
      <c r="B423" s="23" t="s">
        <v>3285</v>
      </c>
      <c r="C423" s="23"/>
      <c r="D423" s="23" t="s">
        <v>3286</v>
      </c>
      <c r="E423" s="23"/>
      <c r="F423" s="23"/>
      <c r="G423" s="23"/>
      <c r="H423" s="23"/>
      <c r="I423" s="23" t="s">
        <v>1872</v>
      </c>
      <c r="J423" s="23"/>
      <c r="K423" s="23"/>
      <c r="L423" s="23"/>
      <c r="M423" s="23" t="s">
        <v>3287</v>
      </c>
      <c r="N423" s="23"/>
      <c r="O423" s="23" t="b">
        <v>0</v>
      </c>
      <c r="P423" s="23" t="s">
        <v>1842</v>
      </c>
      <c r="Q423" s="23" t="s">
        <v>1843</v>
      </c>
      <c r="R423" s="23" t="s">
        <v>3284</v>
      </c>
    </row>
    <row r="424" spans="1:18" x14ac:dyDescent="0.25">
      <c r="A424" s="23" t="s">
        <v>3288</v>
      </c>
      <c r="B424" s="23" t="s">
        <v>3289</v>
      </c>
      <c r="C424" s="23" t="s">
        <v>1837</v>
      </c>
      <c r="D424" s="23" t="s">
        <v>1922</v>
      </c>
      <c r="E424" s="23"/>
      <c r="F424" s="23"/>
      <c r="G424" s="23" t="s">
        <v>1786</v>
      </c>
      <c r="H424" s="23" t="s">
        <v>1787</v>
      </c>
      <c r="I424" s="23" t="s">
        <v>2173</v>
      </c>
      <c r="J424" s="23" t="s">
        <v>3289</v>
      </c>
      <c r="K424" s="23" t="s">
        <v>3290</v>
      </c>
      <c r="L424" s="23" t="s">
        <v>3291</v>
      </c>
      <c r="M424" s="23" t="s">
        <v>3290</v>
      </c>
      <c r="N424" s="23"/>
      <c r="O424" s="23" t="b">
        <v>0</v>
      </c>
      <c r="P424" s="23" t="s">
        <v>1842</v>
      </c>
      <c r="Q424" s="23" t="s">
        <v>1843</v>
      </c>
      <c r="R424" s="23" t="s">
        <v>3288</v>
      </c>
    </row>
    <row r="425" spans="1:18" x14ac:dyDescent="0.25">
      <c r="A425" s="22" t="s">
        <v>3292</v>
      </c>
      <c r="B425" s="22" t="s">
        <v>3293</v>
      </c>
      <c r="C425" s="22"/>
      <c r="D425" s="22" t="s">
        <v>1838</v>
      </c>
      <c r="E425" s="22" t="s">
        <v>1931</v>
      </c>
      <c r="F425" s="22" t="s">
        <v>3294</v>
      </c>
      <c r="G425" s="22"/>
      <c r="H425" s="22"/>
      <c r="I425" s="22" t="s">
        <v>1872</v>
      </c>
      <c r="J425" s="22"/>
      <c r="K425" s="22"/>
      <c r="L425" s="22" t="s">
        <v>3295</v>
      </c>
      <c r="M425" s="22" t="s">
        <v>3296</v>
      </c>
      <c r="N425" s="22">
        <v>60</v>
      </c>
      <c r="O425" s="22" t="b">
        <v>0</v>
      </c>
      <c r="P425" s="22" t="s">
        <v>1842</v>
      </c>
      <c r="Q425" s="22" t="s">
        <v>1843</v>
      </c>
      <c r="R425" s="22" t="s">
        <v>3292</v>
      </c>
    </row>
    <row r="426" spans="1:18" x14ac:dyDescent="0.25">
      <c r="A426" s="23" t="s">
        <v>3297</v>
      </c>
      <c r="B426" s="23" t="s">
        <v>3298</v>
      </c>
      <c r="C426" s="23"/>
      <c r="D426" s="23" t="s">
        <v>1838</v>
      </c>
      <c r="E426" s="23" t="s">
        <v>2754</v>
      </c>
      <c r="F426" s="23" t="s">
        <v>3299</v>
      </c>
      <c r="G426" s="23" t="s">
        <v>1805</v>
      </c>
      <c r="H426" s="23" t="s">
        <v>1806</v>
      </c>
      <c r="I426" s="23" t="s">
        <v>1872</v>
      </c>
      <c r="J426" s="23"/>
      <c r="K426" s="23"/>
      <c r="L426" s="23" t="s">
        <v>3300</v>
      </c>
      <c r="M426" s="23" t="s">
        <v>3301</v>
      </c>
      <c r="N426" s="23"/>
      <c r="O426" s="23" t="b">
        <v>0</v>
      </c>
      <c r="P426" s="23" t="s">
        <v>1842</v>
      </c>
      <c r="Q426" s="23" t="s">
        <v>1843</v>
      </c>
      <c r="R426" s="23" t="s">
        <v>3297</v>
      </c>
    </row>
    <row r="427" spans="1:18" x14ac:dyDescent="0.25">
      <c r="A427" s="22" t="s">
        <v>729</v>
      </c>
      <c r="B427" s="22" t="s">
        <v>730</v>
      </c>
      <c r="C427" s="22"/>
      <c r="D427" s="22" t="s">
        <v>1838</v>
      </c>
      <c r="E427" s="22" t="s">
        <v>2754</v>
      </c>
      <c r="F427" s="22"/>
      <c r="G427" s="22" t="s">
        <v>1799</v>
      </c>
      <c r="H427" s="22" t="s">
        <v>1800</v>
      </c>
      <c r="I427" s="22"/>
      <c r="J427" s="22" t="s">
        <v>730</v>
      </c>
      <c r="K427" s="22" t="s">
        <v>3302</v>
      </c>
      <c r="L427" s="22"/>
      <c r="M427" s="22" t="s">
        <v>3302</v>
      </c>
      <c r="N427" s="22">
        <v>60</v>
      </c>
      <c r="O427" s="22" t="b">
        <v>0</v>
      </c>
      <c r="P427" s="22" t="s">
        <v>1842</v>
      </c>
      <c r="Q427" s="22" t="s">
        <v>1843</v>
      </c>
      <c r="R427" s="22" t="s">
        <v>557</v>
      </c>
    </row>
    <row r="428" spans="1:18" x14ac:dyDescent="0.25">
      <c r="A428" s="22" t="s">
        <v>731</v>
      </c>
      <c r="B428" s="22" t="s">
        <v>732</v>
      </c>
      <c r="C428" s="22"/>
      <c r="D428" s="22" t="s">
        <v>1838</v>
      </c>
      <c r="E428" s="22" t="s">
        <v>2754</v>
      </c>
      <c r="F428" s="22"/>
      <c r="G428" s="22" t="s">
        <v>1799</v>
      </c>
      <c r="H428" s="22" t="s">
        <v>1800</v>
      </c>
      <c r="I428" s="22"/>
      <c r="J428" s="22" t="s">
        <v>732</v>
      </c>
      <c r="K428" s="22" t="s">
        <v>3303</v>
      </c>
      <c r="L428" s="22"/>
      <c r="M428" s="22" t="s">
        <v>3303</v>
      </c>
      <c r="N428" s="22">
        <v>60</v>
      </c>
      <c r="O428" s="22" t="b">
        <v>0</v>
      </c>
      <c r="P428" s="22" t="s">
        <v>1842</v>
      </c>
      <c r="Q428" s="22" t="s">
        <v>1843</v>
      </c>
      <c r="R428" s="22" t="s">
        <v>557</v>
      </c>
    </row>
    <row r="429" spans="1:18" x14ac:dyDescent="0.25">
      <c r="A429" s="22" t="s">
        <v>3304</v>
      </c>
      <c r="B429" s="22" t="s">
        <v>3305</v>
      </c>
      <c r="C429" s="22"/>
      <c r="D429" s="22" t="s">
        <v>1838</v>
      </c>
      <c r="E429" s="22" t="s">
        <v>2754</v>
      </c>
      <c r="F429" s="22"/>
      <c r="G429" s="22" t="s">
        <v>1799</v>
      </c>
      <c r="H429" s="22" t="s">
        <v>1800</v>
      </c>
      <c r="I429" s="22"/>
      <c r="J429" s="22" t="s">
        <v>3305</v>
      </c>
      <c r="K429" s="22" t="s">
        <v>3306</v>
      </c>
      <c r="L429" s="22"/>
      <c r="M429" s="22" t="s">
        <v>3306</v>
      </c>
      <c r="N429" s="22">
        <v>60</v>
      </c>
      <c r="O429" s="22" t="b">
        <v>0</v>
      </c>
      <c r="P429" s="22" t="s">
        <v>1842</v>
      </c>
      <c r="Q429" s="22" t="s">
        <v>1843</v>
      </c>
      <c r="R429" s="22" t="s">
        <v>557</v>
      </c>
    </row>
    <row r="430" spans="1:18" x14ac:dyDescent="0.25">
      <c r="A430" s="23" t="s">
        <v>3307</v>
      </c>
      <c r="B430" s="23" t="s">
        <v>3308</v>
      </c>
      <c r="C430" s="23"/>
      <c r="D430" s="23" t="s">
        <v>1838</v>
      </c>
      <c r="E430" s="23" t="s">
        <v>1958</v>
      </c>
      <c r="F430" s="23"/>
      <c r="G430" s="23" t="s">
        <v>1801</v>
      </c>
      <c r="H430" s="23" t="s">
        <v>1802</v>
      </c>
      <c r="I430" s="23"/>
      <c r="J430" s="23" t="s">
        <v>3308</v>
      </c>
      <c r="K430" s="23" t="s">
        <v>3309</v>
      </c>
      <c r="L430" s="23"/>
      <c r="M430" s="23" t="s">
        <v>3309</v>
      </c>
      <c r="N430" s="23">
        <v>60</v>
      </c>
      <c r="O430" s="23" t="b">
        <v>0</v>
      </c>
      <c r="P430" s="23" t="s">
        <v>1842</v>
      </c>
      <c r="Q430" s="23" t="s">
        <v>1843</v>
      </c>
      <c r="R430" s="23" t="s">
        <v>557</v>
      </c>
    </row>
    <row r="431" spans="1:18" x14ac:dyDescent="0.25">
      <c r="A431" s="22" t="s">
        <v>733</v>
      </c>
      <c r="B431" s="22" t="s">
        <v>734</v>
      </c>
      <c r="C431" s="22"/>
      <c r="D431" s="22" t="s">
        <v>1838</v>
      </c>
      <c r="E431" s="22" t="s">
        <v>2754</v>
      </c>
      <c r="F431" s="22"/>
      <c r="G431" s="22"/>
      <c r="H431" s="22"/>
      <c r="I431" s="22"/>
      <c r="J431" s="22" t="s">
        <v>734</v>
      </c>
      <c r="K431" s="22" t="s">
        <v>3310</v>
      </c>
      <c r="L431" s="22"/>
      <c r="M431" s="22" t="s">
        <v>3310</v>
      </c>
      <c r="N431" s="22">
        <v>60</v>
      </c>
      <c r="O431" s="22" t="b">
        <v>0</v>
      </c>
      <c r="P431" s="22" t="s">
        <v>1842</v>
      </c>
      <c r="Q431" s="22" t="s">
        <v>1843</v>
      </c>
      <c r="R431" s="22" t="s">
        <v>557</v>
      </c>
    </row>
    <row r="432" spans="1:18" x14ac:dyDescent="0.25">
      <c r="A432" s="22" t="s">
        <v>3311</v>
      </c>
      <c r="B432" s="22" t="s">
        <v>3312</v>
      </c>
      <c r="C432" s="22"/>
      <c r="D432" s="22" t="s">
        <v>1838</v>
      </c>
      <c r="E432" s="22" t="s">
        <v>2754</v>
      </c>
      <c r="F432" s="22" t="s">
        <v>3299</v>
      </c>
      <c r="G432" s="22" t="s">
        <v>1799</v>
      </c>
      <c r="H432" s="22" t="s">
        <v>1800</v>
      </c>
      <c r="I432" s="22"/>
      <c r="J432" s="22" t="s">
        <v>3312</v>
      </c>
      <c r="K432" s="22" t="s">
        <v>3313</v>
      </c>
      <c r="L432" s="22"/>
      <c r="M432" s="22" t="s">
        <v>3313</v>
      </c>
      <c r="N432" s="22">
        <v>60</v>
      </c>
      <c r="O432" s="22" t="b">
        <v>0</v>
      </c>
      <c r="P432" s="22" t="s">
        <v>1842</v>
      </c>
      <c r="Q432" s="22" t="s">
        <v>1843</v>
      </c>
      <c r="R432" s="22" t="s">
        <v>557</v>
      </c>
    </row>
    <row r="433" spans="1:18" x14ac:dyDescent="0.25">
      <c r="A433" s="22" t="s">
        <v>735</v>
      </c>
      <c r="B433" s="22" t="s">
        <v>736</v>
      </c>
      <c r="C433" s="22"/>
      <c r="D433" s="22" t="s">
        <v>1838</v>
      </c>
      <c r="E433" s="22" t="s">
        <v>2754</v>
      </c>
      <c r="F433" s="22"/>
      <c r="G433" s="22" t="s">
        <v>1799</v>
      </c>
      <c r="H433" s="22" t="s">
        <v>1800</v>
      </c>
      <c r="I433" s="22"/>
      <c r="J433" s="22" t="s">
        <v>736</v>
      </c>
      <c r="K433" s="22" t="s">
        <v>3314</v>
      </c>
      <c r="L433" s="22"/>
      <c r="M433" s="22" t="s">
        <v>3314</v>
      </c>
      <c r="N433" s="22">
        <v>60</v>
      </c>
      <c r="O433" s="22" t="b">
        <v>0</v>
      </c>
      <c r="P433" s="22" t="s">
        <v>1842</v>
      </c>
      <c r="Q433" s="22" t="s">
        <v>1843</v>
      </c>
      <c r="R433" s="22" t="s">
        <v>557</v>
      </c>
    </row>
    <row r="434" spans="1:18" x14ac:dyDescent="0.25">
      <c r="A434" s="22" t="s">
        <v>737</v>
      </c>
      <c r="B434" s="22" t="s">
        <v>738</v>
      </c>
      <c r="C434" s="22"/>
      <c r="D434" s="22" t="s">
        <v>1838</v>
      </c>
      <c r="E434" s="22" t="s">
        <v>2754</v>
      </c>
      <c r="F434" s="22"/>
      <c r="G434" s="22" t="s">
        <v>1799</v>
      </c>
      <c r="H434" s="22" t="s">
        <v>1800</v>
      </c>
      <c r="I434" s="22"/>
      <c r="J434" s="22" t="s">
        <v>738</v>
      </c>
      <c r="K434" s="22" t="s">
        <v>3315</v>
      </c>
      <c r="L434" s="22"/>
      <c r="M434" s="22" t="s">
        <v>3315</v>
      </c>
      <c r="N434" s="22">
        <v>60</v>
      </c>
      <c r="O434" s="22" t="b">
        <v>0</v>
      </c>
      <c r="P434" s="22" t="s">
        <v>1842</v>
      </c>
      <c r="Q434" s="22" t="s">
        <v>1843</v>
      </c>
      <c r="R434" s="22" t="s">
        <v>557</v>
      </c>
    </row>
    <row r="435" spans="1:18" x14ac:dyDescent="0.25">
      <c r="A435" s="22" t="s">
        <v>739</v>
      </c>
      <c r="B435" s="22" t="s">
        <v>740</v>
      </c>
      <c r="C435" s="22"/>
      <c r="D435" s="22" t="s">
        <v>1838</v>
      </c>
      <c r="E435" s="22" t="s">
        <v>2754</v>
      </c>
      <c r="F435" s="22"/>
      <c r="G435" s="22" t="s">
        <v>1799</v>
      </c>
      <c r="H435" s="22" t="s">
        <v>1800</v>
      </c>
      <c r="I435" s="22"/>
      <c r="J435" s="22" t="s">
        <v>740</v>
      </c>
      <c r="K435" s="22" t="s">
        <v>3316</v>
      </c>
      <c r="L435" s="22"/>
      <c r="M435" s="22" t="s">
        <v>3316</v>
      </c>
      <c r="N435" s="22">
        <v>60</v>
      </c>
      <c r="O435" s="22" t="b">
        <v>0</v>
      </c>
      <c r="P435" s="22" t="s">
        <v>1842</v>
      </c>
      <c r="Q435" s="22" t="s">
        <v>1843</v>
      </c>
      <c r="R435" s="22" t="s">
        <v>557</v>
      </c>
    </row>
    <row r="436" spans="1:18" x14ac:dyDescent="0.25">
      <c r="A436" s="22" t="s">
        <v>741</v>
      </c>
      <c r="B436" s="22" t="s">
        <v>742</v>
      </c>
      <c r="C436" s="22"/>
      <c r="D436" s="22" t="s">
        <v>1838</v>
      </c>
      <c r="E436" s="22" t="s">
        <v>2754</v>
      </c>
      <c r="F436" s="22"/>
      <c r="G436" s="22" t="s">
        <v>1799</v>
      </c>
      <c r="H436" s="22" t="s">
        <v>1800</v>
      </c>
      <c r="I436" s="22"/>
      <c r="J436" s="22" t="s">
        <v>742</v>
      </c>
      <c r="K436" s="22" t="s">
        <v>3317</v>
      </c>
      <c r="L436" s="22"/>
      <c r="M436" s="22" t="s">
        <v>3317</v>
      </c>
      <c r="N436" s="22">
        <v>60</v>
      </c>
      <c r="O436" s="22" t="b">
        <v>0</v>
      </c>
      <c r="P436" s="22" t="s">
        <v>1842</v>
      </c>
      <c r="Q436" s="22" t="s">
        <v>1843</v>
      </c>
      <c r="R436" s="22" t="s">
        <v>557</v>
      </c>
    </row>
    <row r="437" spans="1:18" x14ac:dyDescent="0.25">
      <c r="A437" s="22" t="s">
        <v>3318</v>
      </c>
      <c r="B437" s="22" t="s">
        <v>3319</v>
      </c>
      <c r="C437" s="22"/>
      <c r="D437" s="22" t="s">
        <v>1838</v>
      </c>
      <c r="E437" s="22" t="s">
        <v>2754</v>
      </c>
      <c r="F437" s="22"/>
      <c r="G437" s="22" t="s">
        <v>1799</v>
      </c>
      <c r="H437" s="22" t="s">
        <v>1800</v>
      </c>
      <c r="I437" s="22"/>
      <c r="J437" s="22" t="s">
        <v>3319</v>
      </c>
      <c r="K437" s="22" t="s">
        <v>3320</v>
      </c>
      <c r="L437" s="22"/>
      <c r="M437" s="22" t="s">
        <v>3320</v>
      </c>
      <c r="N437" s="22">
        <v>60</v>
      </c>
      <c r="O437" s="22" t="b">
        <v>0</v>
      </c>
      <c r="P437" s="22" t="s">
        <v>1842</v>
      </c>
      <c r="Q437" s="22" t="s">
        <v>1843</v>
      </c>
      <c r="R437" s="22" t="s">
        <v>557</v>
      </c>
    </row>
    <row r="438" spans="1:18" x14ac:dyDescent="0.25">
      <c r="A438" s="22" t="s">
        <v>3321</v>
      </c>
      <c r="B438" s="22" t="s">
        <v>3322</v>
      </c>
      <c r="C438" s="22"/>
      <c r="D438" s="22" t="s">
        <v>1838</v>
      </c>
      <c r="E438" s="22" t="s">
        <v>2754</v>
      </c>
      <c r="F438" s="22" t="s">
        <v>3299</v>
      </c>
      <c r="G438" s="22"/>
      <c r="H438" s="22"/>
      <c r="I438" s="22" t="s">
        <v>1872</v>
      </c>
      <c r="J438" s="22"/>
      <c r="K438" s="22"/>
      <c r="L438" s="22" t="s">
        <v>3323</v>
      </c>
      <c r="M438" s="22" t="s">
        <v>3324</v>
      </c>
      <c r="N438" s="22">
        <v>60</v>
      </c>
      <c r="O438" s="22" t="b">
        <v>0</v>
      </c>
      <c r="P438" s="22" t="s">
        <v>1842</v>
      </c>
      <c r="Q438" s="22" t="s">
        <v>1843</v>
      </c>
      <c r="R438" s="22" t="s">
        <v>557</v>
      </c>
    </row>
    <row r="439" spans="1:18" x14ac:dyDescent="0.25">
      <c r="A439" s="22" t="s">
        <v>3325</v>
      </c>
      <c r="B439" s="22" t="s">
        <v>3326</v>
      </c>
      <c r="C439" s="22"/>
      <c r="D439" s="22" t="s">
        <v>1838</v>
      </c>
      <c r="E439" s="22" t="s">
        <v>2754</v>
      </c>
      <c r="F439" s="22" t="s">
        <v>3299</v>
      </c>
      <c r="G439" s="22"/>
      <c r="H439" s="22"/>
      <c r="I439" s="22" t="s">
        <v>1872</v>
      </c>
      <c r="J439" s="22"/>
      <c r="K439" s="22"/>
      <c r="L439" s="22" t="s">
        <v>3327</v>
      </c>
      <c r="M439" s="22" t="s">
        <v>3328</v>
      </c>
      <c r="N439" s="22">
        <v>60</v>
      </c>
      <c r="O439" s="22" t="b">
        <v>0</v>
      </c>
      <c r="P439" s="22" t="s">
        <v>1842</v>
      </c>
      <c r="Q439" s="22" t="s">
        <v>1843</v>
      </c>
      <c r="R439" s="22" t="s">
        <v>557</v>
      </c>
    </row>
    <row r="440" spans="1:18" x14ac:dyDescent="0.25">
      <c r="A440" s="22" t="s">
        <v>3329</v>
      </c>
      <c r="B440" s="22" t="s">
        <v>3330</v>
      </c>
      <c r="C440" s="22"/>
      <c r="D440" s="22" t="s">
        <v>1838</v>
      </c>
      <c r="E440" s="22" t="s">
        <v>2754</v>
      </c>
      <c r="F440" s="22" t="s">
        <v>3299</v>
      </c>
      <c r="G440" s="22"/>
      <c r="H440" s="22"/>
      <c r="I440" s="22" t="s">
        <v>1872</v>
      </c>
      <c r="J440" s="22"/>
      <c r="K440" s="22"/>
      <c r="L440" s="22" t="s">
        <v>3331</v>
      </c>
      <c r="M440" s="22" t="s">
        <v>3332</v>
      </c>
      <c r="N440" s="22">
        <v>60</v>
      </c>
      <c r="O440" s="22" t="b">
        <v>0</v>
      </c>
      <c r="P440" s="22" t="s">
        <v>1842</v>
      </c>
      <c r="Q440" s="22" t="s">
        <v>1843</v>
      </c>
      <c r="R440" s="22" t="s">
        <v>557</v>
      </c>
    </row>
    <row r="441" spans="1:18" x14ac:dyDescent="0.25">
      <c r="A441" s="22" t="s">
        <v>3333</v>
      </c>
      <c r="B441" s="22" t="s">
        <v>3334</v>
      </c>
      <c r="C441" s="22"/>
      <c r="D441" s="22" t="s">
        <v>1838</v>
      </c>
      <c r="E441" s="22" t="s">
        <v>2754</v>
      </c>
      <c r="F441" s="22" t="s">
        <v>3299</v>
      </c>
      <c r="G441" s="22"/>
      <c r="H441" s="22"/>
      <c r="I441" s="22" t="s">
        <v>1872</v>
      </c>
      <c r="J441" s="22"/>
      <c r="K441" s="22"/>
      <c r="L441" s="22" t="s">
        <v>3335</v>
      </c>
      <c r="M441" s="22" t="s">
        <v>3336</v>
      </c>
      <c r="N441" s="22">
        <v>60</v>
      </c>
      <c r="O441" s="22" t="b">
        <v>0</v>
      </c>
      <c r="P441" s="22" t="s">
        <v>1842</v>
      </c>
      <c r="Q441" s="22" t="s">
        <v>1843</v>
      </c>
      <c r="R441" s="22" t="s">
        <v>557</v>
      </c>
    </row>
    <row r="442" spans="1:18" x14ac:dyDescent="0.25">
      <c r="A442" s="23" t="s">
        <v>3337</v>
      </c>
      <c r="B442" s="23" t="s">
        <v>3338</v>
      </c>
      <c r="C442" s="23"/>
      <c r="D442" s="23" t="s">
        <v>1838</v>
      </c>
      <c r="E442" s="23" t="s">
        <v>2754</v>
      </c>
      <c r="F442" s="23" t="s">
        <v>3299</v>
      </c>
      <c r="G442" s="23"/>
      <c r="H442" s="23"/>
      <c r="I442" s="23" t="s">
        <v>1872</v>
      </c>
      <c r="J442" s="23"/>
      <c r="K442" s="23"/>
      <c r="L442" s="23" t="s">
        <v>3339</v>
      </c>
      <c r="M442" s="23" t="s">
        <v>3340</v>
      </c>
      <c r="N442" s="23">
        <v>60</v>
      </c>
      <c r="O442" s="23" t="b">
        <v>0</v>
      </c>
      <c r="P442" s="23" t="s">
        <v>1842</v>
      </c>
      <c r="Q442" s="23" t="s">
        <v>1843</v>
      </c>
      <c r="R442" s="23" t="s">
        <v>557</v>
      </c>
    </row>
    <row r="443" spans="1:18" x14ac:dyDescent="0.25">
      <c r="A443" s="23" t="s">
        <v>3341</v>
      </c>
      <c r="B443" s="23" t="s">
        <v>3342</v>
      </c>
      <c r="C443" s="23"/>
      <c r="D443" s="23" t="s">
        <v>1838</v>
      </c>
      <c r="E443" s="23" t="s">
        <v>3343</v>
      </c>
      <c r="F443" s="23" t="s">
        <v>3344</v>
      </c>
      <c r="G443" s="23"/>
      <c r="H443" s="23"/>
      <c r="I443" s="23"/>
      <c r="J443" s="23"/>
      <c r="K443" s="23"/>
      <c r="L443" s="23" t="s">
        <v>3345</v>
      </c>
      <c r="M443" s="23" t="s">
        <v>3346</v>
      </c>
      <c r="N443" s="23"/>
      <c r="O443" s="23" t="b">
        <v>0</v>
      </c>
      <c r="P443" s="23" t="s">
        <v>1842</v>
      </c>
      <c r="Q443" s="23" t="s">
        <v>1843</v>
      </c>
      <c r="R443" s="23" t="s">
        <v>3341</v>
      </c>
    </row>
    <row r="444" spans="1:18" x14ac:dyDescent="0.25">
      <c r="A444" s="23" t="s">
        <v>3347</v>
      </c>
      <c r="B444" s="23" t="s">
        <v>3348</v>
      </c>
      <c r="C444" s="23"/>
      <c r="D444" s="23" t="s">
        <v>3349</v>
      </c>
      <c r="E444" s="23"/>
      <c r="F444" s="23"/>
      <c r="G444" s="23"/>
      <c r="H444" s="23"/>
      <c r="I444" s="23" t="s">
        <v>1872</v>
      </c>
      <c r="J444" s="23"/>
      <c r="K444" s="23"/>
      <c r="L444" s="23" t="s">
        <v>3350</v>
      </c>
      <c r="M444" s="23" t="s">
        <v>3351</v>
      </c>
      <c r="N444" s="23"/>
      <c r="O444" s="23" t="b">
        <v>0</v>
      </c>
      <c r="P444" s="23" t="s">
        <v>1842</v>
      </c>
      <c r="Q444" s="23" t="s">
        <v>1843</v>
      </c>
      <c r="R444" s="23" t="s">
        <v>3347</v>
      </c>
    </row>
    <row r="445" spans="1:18" x14ac:dyDescent="0.25">
      <c r="A445" s="22" t="s">
        <v>3352</v>
      </c>
      <c r="B445" s="22" t="s">
        <v>3353</v>
      </c>
      <c r="C445" s="22"/>
      <c r="D445" s="22" t="s">
        <v>1838</v>
      </c>
      <c r="E445" s="22"/>
      <c r="F445" s="22"/>
      <c r="G445" s="22" t="s">
        <v>1801</v>
      </c>
      <c r="H445" s="22" t="s">
        <v>1802</v>
      </c>
      <c r="I445" s="22" t="s">
        <v>1872</v>
      </c>
      <c r="J445" s="22"/>
      <c r="K445" s="22"/>
      <c r="L445" s="22" t="s">
        <v>3354</v>
      </c>
      <c r="M445" s="22" t="s">
        <v>3355</v>
      </c>
      <c r="N445" s="22">
        <v>60</v>
      </c>
      <c r="O445" s="22" t="b">
        <v>0</v>
      </c>
      <c r="P445" s="22" t="s">
        <v>1842</v>
      </c>
      <c r="Q445" s="22" t="s">
        <v>1843</v>
      </c>
      <c r="R445" s="22" t="s">
        <v>3352</v>
      </c>
    </row>
    <row r="446" spans="1:18" x14ac:dyDescent="0.25">
      <c r="A446" s="22" t="s">
        <v>3356</v>
      </c>
      <c r="B446" s="22" t="s">
        <v>3357</v>
      </c>
      <c r="C446" s="22"/>
      <c r="D446" s="22" t="s">
        <v>3358</v>
      </c>
      <c r="E446" s="22" t="s">
        <v>3359</v>
      </c>
      <c r="F446" s="22" t="s">
        <v>3360</v>
      </c>
      <c r="G446" s="22"/>
      <c r="H446" s="22"/>
      <c r="I446" s="22" t="s">
        <v>3361</v>
      </c>
      <c r="J446" s="22"/>
      <c r="K446" s="22"/>
      <c r="L446" s="22" t="s">
        <v>3362</v>
      </c>
      <c r="M446" s="22" t="s">
        <v>3363</v>
      </c>
      <c r="N446" s="22">
        <v>60</v>
      </c>
      <c r="O446" s="22" t="b">
        <v>0</v>
      </c>
      <c r="P446" s="22" t="s">
        <v>1842</v>
      </c>
      <c r="Q446" s="22" t="s">
        <v>1843</v>
      </c>
      <c r="R446" s="22" t="s">
        <v>3356</v>
      </c>
    </row>
    <row r="447" spans="1:18" x14ac:dyDescent="0.25">
      <c r="A447" s="22" t="s">
        <v>3364</v>
      </c>
      <c r="B447" s="22" t="s">
        <v>3365</v>
      </c>
      <c r="C447" s="22" t="s">
        <v>3366</v>
      </c>
      <c r="D447" s="22" t="s">
        <v>1838</v>
      </c>
      <c r="E447" s="22" t="s">
        <v>1878</v>
      </c>
      <c r="F447" s="22"/>
      <c r="G447" s="22" t="s">
        <v>1799</v>
      </c>
      <c r="H447" s="22" t="s">
        <v>1800</v>
      </c>
      <c r="I447" s="22" t="s">
        <v>1872</v>
      </c>
      <c r="J447" s="22"/>
      <c r="K447" s="22" t="s">
        <v>3367</v>
      </c>
      <c r="L447" s="22" t="s">
        <v>3368</v>
      </c>
      <c r="M447" s="22" t="s">
        <v>3369</v>
      </c>
      <c r="N447" s="22"/>
      <c r="O447" s="22" t="b">
        <v>0</v>
      </c>
      <c r="P447" s="22" t="s">
        <v>1842</v>
      </c>
      <c r="Q447" s="22" t="s">
        <v>1843</v>
      </c>
      <c r="R447" s="22" t="s">
        <v>3364</v>
      </c>
    </row>
    <row r="448" spans="1:18" x14ac:dyDescent="0.25">
      <c r="A448" s="22" t="s">
        <v>3370</v>
      </c>
      <c r="B448" s="22" t="s">
        <v>3371</v>
      </c>
      <c r="C448" s="22" t="s">
        <v>3372</v>
      </c>
      <c r="D448" s="22" t="s">
        <v>1838</v>
      </c>
      <c r="E448" s="22" t="s">
        <v>1950</v>
      </c>
      <c r="F448" s="22"/>
      <c r="G448" s="22" t="s">
        <v>1801</v>
      </c>
      <c r="H448" s="22" t="s">
        <v>1802</v>
      </c>
      <c r="I448" s="22" t="s">
        <v>1872</v>
      </c>
      <c r="J448" s="22"/>
      <c r="K448" s="22" t="s">
        <v>3373</v>
      </c>
      <c r="L448" s="22" t="s">
        <v>3374</v>
      </c>
      <c r="M448" s="22" t="s">
        <v>3373</v>
      </c>
      <c r="N448" s="22"/>
      <c r="O448" s="22" t="b">
        <v>0</v>
      </c>
      <c r="P448" s="22" t="s">
        <v>1842</v>
      </c>
      <c r="Q448" s="22" t="s">
        <v>1843</v>
      </c>
      <c r="R448" s="22" t="s">
        <v>3370</v>
      </c>
    </row>
    <row r="449" spans="1:18" x14ac:dyDescent="0.25">
      <c r="A449" s="22" t="s">
        <v>3375</v>
      </c>
      <c r="B449" s="22" t="s">
        <v>3376</v>
      </c>
      <c r="C449" s="22" t="s">
        <v>3377</v>
      </c>
      <c r="D449" s="22" t="s">
        <v>1838</v>
      </c>
      <c r="E449" s="22" t="s">
        <v>1991</v>
      </c>
      <c r="F449" s="22"/>
      <c r="G449" s="22" t="s">
        <v>1801</v>
      </c>
      <c r="H449" s="22" t="s">
        <v>1802</v>
      </c>
      <c r="I449" s="22" t="s">
        <v>3378</v>
      </c>
      <c r="J449" s="22" t="s">
        <v>3379</v>
      </c>
      <c r="K449" s="22" t="s">
        <v>3380</v>
      </c>
      <c r="L449" s="22" t="s">
        <v>1837</v>
      </c>
      <c r="M449" s="22" t="s">
        <v>3380</v>
      </c>
      <c r="N449" s="22"/>
      <c r="O449" s="22" t="b">
        <v>0</v>
      </c>
      <c r="P449" s="22" t="s">
        <v>1842</v>
      </c>
      <c r="Q449" s="22" t="s">
        <v>1843</v>
      </c>
      <c r="R449" s="22" t="s">
        <v>3370</v>
      </c>
    </row>
    <row r="450" spans="1:18" x14ac:dyDescent="0.25">
      <c r="A450" s="22" t="s">
        <v>3381</v>
      </c>
      <c r="B450" s="22" t="s">
        <v>3382</v>
      </c>
      <c r="C450" s="22" t="s">
        <v>1837</v>
      </c>
      <c r="D450" s="22" t="s">
        <v>1838</v>
      </c>
      <c r="E450" s="22" t="s">
        <v>1991</v>
      </c>
      <c r="F450" s="22"/>
      <c r="G450" s="22" t="s">
        <v>1801</v>
      </c>
      <c r="H450" s="22" t="s">
        <v>1802</v>
      </c>
      <c r="I450" s="22" t="s">
        <v>3378</v>
      </c>
      <c r="J450" s="22" t="s">
        <v>3383</v>
      </c>
      <c r="K450" s="22" t="s">
        <v>3384</v>
      </c>
      <c r="L450" s="22" t="s">
        <v>1837</v>
      </c>
      <c r="M450" s="22" t="s">
        <v>3384</v>
      </c>
      <c r="N450" s="22"/>
      <c r="O450" s="22" t="b">
        <v>0</v>
      </c>
      <c r="P450" s="22" t="s">
        <v>1842</v>
      </c>
      <c r="Q450" s="22" t="s">
        <v>1843</v>
      </c>
      <c r="R450" s="22" t="s">
        <v>3370</v>
      </c>
    </row>
    <row r="451" spans="1:18" x14ac:dyDescent="0.25">
      <c r="A451" s="22" t="s">
        <v>3385</v>
      </c>
      <c r="B451" s="22" t="s">
        <v>3386</v>
      </c>
      <c r="C451" s="22" t="s">
        <v>3377</v>
      </c>
      <c r="D451" s="22" t="s">
        <v>1838</v>
      </c>
      <c r="E451" s="22" t="s">
        <v>2092</v>
      </c>
      <c r="F451" s="22"/>
      <c r="G451" s="22" t="s">
        <v>1801</v>
      </c>
      <c r="H451" s="22" t="s">
        <v>1802</v>
      </c>
      <c r="I451" s="22" t="s">
        <v>3378</v>
      </c>
      <c r="J451" s="22" t="s">
        <v>3387</v>
      </c>
      <c r="K451" s="22" t="s">
        <v>3388</v>
      </c>
      <c r="L451" s="22" t="s">
        <v>1837</v>
      </c>
      <c r="M451" s="22" t="s">
        <v>3389</v>
      </c>
      <c r="N451" s="22"/>
      <c r="O451" s="22" t="b">
        <v>0</v>
      </c>
      <c r="P451" s="22" t="s">
        <v>1842</v>
      </c>
      <c r="Q451" s="22" t="s">
        <v>1843</v>
      </c>
      <c r="R451" s="22" t="s">
        <v>3370</v>
      </c>
    </row>
    <row r="452" spans="1:18" x14ac:dyDescent="0.25">
      <c r="A452" s="22" t="s">
        <v>3390</v>
      </c>
      <c r="B452" s="22" t="s">
        <v>3391</v>
      </c>
      <c r="C452" s="22" t="s">
        <v>3377</v>
      </c>
      <c r="D452" s="22" t="s">
        <v>1838</v>
      </c>
      <c r="E452" s="22" t="s">
        <v>2092</v>
      </c>
      <c r="F452" s="22"/>
      <c r="G452" s="22" t="s">
        <v>1801</v>
      </c>
      <c r="H452" s="22" t="s">
        <v>1802</v>
      </c>
      <c r="I452" s="22" t="s">
        <v>3378</v>
      </c>
      <c r="J452" s="22" t="s">
        <v>3392</v>
      </c>
      <c r="K452" s="22" t="s">
        <v>3393</v>
      </c>
      <c r="L452" s="22" t="s">
        <v>1837</v>
      </c>
      <c r="M452" s="22" t="s">
        <v>3393</v>
      </c>
      <c r="N452" s="22"/>
      <c r="O452" s="22" t="b">
        <v>0</v>
      </c>
      <c r="P452" s="22" t="s">
        <v>1842</v>
      </c>
      <c r="Q452" s="22" t="s">
        <v>1843</v>
      </c>
      <c r="R452" s="22" t="s">
        <v>3370</v>
      </c>
    </row>
    <row r="453" spans="1:18" x14ac:dyDescent="0.25">
      <c r="A453" s="22" t="s">
        <v>3394</v>
      </c>
      <c r="B453" s="22" t="s">
        <v>3395</v>
      </c>
      <c r="C453" s="22" t="s">
        <v>1837</v>
      </c>
      <c r="D453" s="22" t="s">
        <v>1838</v>
      </c>
      <c r="E453" s="22" t="s">
        <v>1946</v>
      </c>
      <c r="F453" s="22"/>
      <c r="G453" s="22" t="s">
        <v>1801</v>
      </c>
      <c r="H453" s="22" t="s">
        <v>1802</v>
      </c>
      <c r="I453" s="22" t="s">
        <v>3378</v>
      </c>
      <c r="J453" s="22" t="s">
        <v>3396</v>
      </c>
      <c r="K453" s="22" t="s">
        <v>3397</v>
      </c>
      <c r="L453" s="22" t="s">
        <v>1837</v>
      </c>
      <c r="M453" s="22" t="s">
        <v>3397</v>
      </c>
      <c r="N453" s="22"/>
      <c r="O453" s="22" t="b">
        <v>0</v>
      </c>
      <c r="P453" s="22" t="s">
        <v>1842</v>
      </c>
      <c r="Q453" s="22" t="s">
        <v>1843</v>
      </c>
      <c r="R453" s="22" t="s">
        <v>3370</v>
      </c>
    </row>
    <row r="454" spans="1:18" x14ac:dyDescent="0.25">
      <c r="A454" s="22" t="s">
        <v>3398</v>
      </c>
      <c r="B454" s="22" t="s">
        <v>3399</v>
      </c>
      <c r="C454" s="22" t="s">
        <v>1837</v>
      </c>
      <c r="D454" s="22" t="s">
        <v>1838</v>
      </c>
      <c r="E454" s="22" t="s">
        <v>1991</v>
      </c>
      <c r="F454" s="22"/>
      <c r="G454" s="22" t="s">
        <v>1801</v>
      </c>
      <c r="H454" s="22" t="s">
        <v>1802</v>
      </c>
      <c r="I454" s="22" t="s">
        <v>3378</v>
      </c>
      <c r="J454" s="22" t="s">
        <v>3400</v>
      </c>
      <c r="K454" s="22" t="s">
        <v>3401</v>
      </c>
      <c r="L454" s="22" t="s">
        <v>1837</v>
      </c>
      <c r="M454" s="22" t="s">
        <v>3402</v>
      </c>
      <c r="N454" s="22"/>
      <c r="O454" s="22" t="b">
        <v>0</v>
      </c>
      <c r="P454" s="22" t="s">
        <v>1842</v>
      </c>
      <c r="Q454" s="22" t="s">
        <v>1843</v>
      </c>
      <c r="R454" s="22" t="s">
        <v>3370</v>
      </c>
    </row>
    <row r="455" spans="1:18" x14ac:dyDescent="0.25">
      <c r="A455" s="22" t="s">
        <v>3403</v>
      </c>
      <c r="B455" s="22" t="s">
        <v>3404</v>
      </c>
      <c r="C455" s="22" t="s">
        <v>1837</v>
      </c>
      <c r="D455" s="22" t="s">
        <v>1838</v>
      </c>
      <c r="E455" s="22" t="s">
        <v>1901</v>
      </c>
      <c r="F455" s="22"/>
      <c r="G455" s="22" t="s">
        <v>1799</v>
      </c>
      <c r="H455" s="22" t="s">
        <v>1800</v>
      </c>
      <c r="I455" s="22" t="s">
        <v>3378</v>
      </c>
      <c r="J455" s="22" t="s">
        <v>3405</v>
      </c>
      <c r="K455" s="22" t="s">
        <v>3406</v>
      </c>
      <c r="L455" s="22" t="s">
        <v>1837</v>
      </c>
      <c r="M455" s="22" t="s">
        <v>3406</v>
      </c>
      <c r="N455" s="22"/>
      <c r="O455" s="22" t="b">
        <v>0</v>
      </c>
      <c r="P455" s="22" t="s">
        <v>1842</v>
      </c>
      <c r="Q455" s="22" t="s">
        <v>1843</v>
      </c>
      <c r="R455" s="22" t="s">
        <v>3370</v>
      </c>
    </row>
    <row r="456" spans="1:18" x14ac:dyDescent="0.25">
      <c r="A456" s="22" t="s">
        <v>3407</v>
      </c>
      <c r="B456" s="22" t="s">
        <v>3408</v>
      </c>
      <c r="C456" s="22" t="s">
        <v>1837</v>
      </c>
      <c r="D456" s="22" t="s">
        <v>1838</v>
      </c>
      <c r="E456" s="22" t="s">
        <v>1991</v>
      </c>
      <c r="F456" s="22"/>
      <c r="G456" s="22" t="s">
        <v>1801</v>
      </c>
      <c r="H456" s="22" t="s">
        <v>1802</v>
      </c>
      <c r="I456" s="22" t="s">
        <v>3378</v>
      </c>
      <c r="J456" s="22" t="s">
        <v>3409</v>
      </c>
      <c r="K456" s="22" t="s">
        <v>3410</v>
      </c>
      <c r="L456" s="22" t="s">
        <v>1837</v>
      </c>
      <c r="M456" s="22" t="s">
        <v>3410</v>
      </c>
      <c r="N456" s="22"/>
      <c r="O456" s="22" t="b">
        <v>0</v>
      </c>
      <c r="P456" s="22" t="s">
        <v>1842</v>
      </c>
      <c r="Q456" s="22" t="s">
        <v>1843</v>
      </c>
      <c r="R456" s="22" t="s">
        <v>3370</v>
      </c>
    </row>
    <row r="457" spans="1:18" x14ac:dyDescent="0.25">
      <c r="A457" s="22" t="s">
        <v>3411</v>
      </c>
      <c r="B457" s="22" t="s">
        <v>3412</v>
      </c>
      <c r="C457" s="22" t="s">
        <v>1837</v>
      </c>
      <c r="D457" s="22" t="s">
        <v>1838</v>
      </c>
      <c r="E457" s="22" t="s">
        <v>2106</v>
      </c>
      <c r="F457" s="22"/>
      <c r="G457" s="22" t="s">
        <v>1799</v>
      </c>
      <c r="H457" s="22" t="s">
        <v>1800</v>
      </c>
      <c r="I457" s="22" t="s">
        <v>3378</v>
      </c>
      <c r="J457" s="22" t="s">
        <v>3413</v>
      </c>
      <c r="K457" s="22" t="s">
        <v>3414</v>
      </c>
      <c r="L457" s="22" t="s">
        <v>1837</v>
      </c>
      <c r="M457" s="22" t="s">
        <v>3414</v>
      </c>
      <c r="N457" s="22"/>
      <c r="O457" s="22" t="b">
        <v>0</v>
      </c>
      <c r="P457" s="22" t="s">
        <v>1842</v>
      </c>
      <c r="Q457" s="22" t="s">
        <v>1843</v>
      </c>
      <c r="R457" s="22" t="s">
        <v>3370</v>
      </c>
    </row>
    <row r="458" spans="1:18" x14ac:dyDescent="0.25">
      <c r="A458" s="22" t="s">
        <v>3415</v>
      </c>
      <c r="B458" s="22" t="s">
        <v>3416</v>
      </c>
      <c r="C458" s="22" t="s">
        <v>1837</v>
      </c>
      <c r="D458" s="22" t="s">
        <v>1838</v>
      </c>
      <c r="E458" s="22" t="s">
        <v>1901</v>
      </c>
      <c r="F458" s="22"/>
      <c r="G458" s="22" t="s">
        <v>1799</v>
      </c>
      <c r="H458" s="22" t="s">
        <v>1800</v>
      </c>
      <c r="I458" s="22" t="s">
        <v>3378</v>
      </c>
      <c r="J458" s="22" t="s">
        <v>3417</v>
      </c>
      <c r="K458" s="22" t="s">
        <v>3418</v>
      </c>
      <c r="L458" s="22" t="s">
        <v>1837</v>
      </c>
      <c r="M458" s="22" t="s">
        <v>3418</v>
      </c>
      <c r="N458" s="22"/>
      <c r="O458" s="22" t="b">
        <v>0</v>
      </c>
      <c r="P458" s="22" t="s">
        <v>1842</v>
      </c>
      <c r="Q458" s="22" t="s">
        <v>1843</v>
      </c>
      <c r="R458" s="22" t="s">
        <v>3370</v>
      </c>
    </row>
    <row r="459" spans="1:18" x14ac:dyDescent="0.25">
      <c r="A459" s="22" t="s">
        <v>3419</v>
      </c>
      <c r="B459" s="22" t="s">
        <v>3420</v>
      </c>
      <c r="C459" s="22" t="s">
        <v>1837</v>
      </c>
      <c r="D459" s="22" t="s">
        <v>1838</v>
      </c>
      <c r="E459" s="22" t="s">
        <v>2106</v>
      </c>
      <c r="F459" s="22"/>
      <c r="G459" s="22" t="s">
        <v>1799</v>
      </c>
      <c r="H459" s="22" t="s">
        <v>1800</v>
      </c>
      <c r="I459" s="22" t="s">
        <v>3378</v>
      </c>
      <c r="J459" s="22" t="s">
        <v>3421</v>
      </c>
      <c r="K459" s="22" t="s">
        <v>3422</v>
      </c>
      <c r="L459" s="22" t="s">
        <v>1837</v>
      </c>
      <c r="M459" s="22" t="s">
        <v>3422</v>
      </c>
      <c r="N459" s="22"/>
      <c r="O459" s="22" t="b">
        <v>0</v>
      </c>
      <c r="P459" s="22" t="s">
        <v>1842</v>
      </c>
      <c r="Q459" s="22" t="s">
        <v>1843</v>
      </c>
      <c r="R459" s="22" t="s">
        <v>3370</v>
      </c>
    </row>
    <row r="460" spans="1:18" x14ac:dyDescent="0.25">
      <c r="A460" s="22" t="s">
        <v>3423</v>
      </c>
      <c r="B460" s="22" t="s">
        <v>3424</v>
      </c>
      <c r="C460" s="22" t="s">
        <v>1837</v>
      </c>
      <c r="D460" s="22" t="s">
        <v>1838</v>
      </c>
      <c r="E460" s="22" t="s">
        <v>1901</v>
      </c>
      <c r="F460" s="22"/>
      <c r="G460" s="22" t="s">
        <v>1799</v>
      </c>
      <c r="H460" s="22" t="s">
        <v>1800</v>
      </c>
      <c r="I460" s="22" t="s">
        <v>3378</v>
      </c>
      <c r="J460" s="22" t="s">
        <v>3425</v>
      </c>
      <c r="K460" s="22" t="s">
        <v>3426</v>
      </c>
      <c r="L460" s="22" t="s">
        <v>1837</v>
      </c>
      <c r="M460" s="22" t="s">
        <v>3427</v>
      </c>
      <c r="N460" s="22"/>
      <c r="O460" s="22" t="b">
        <v>0</v>
      </c>
      <c r="P460" s="22" t="s">
        <v>1842</v>
      </c>
      <c r="Q460" s="22" t="s">
        <v>1843</v>
      </c>
      <c r="R460" s="22" t="s">
        <v>3370</v>
      </c>
    </row>
    <row r="461" spans="1:18" x14ac:dyDescent="0.25">
      <c r="A461" s="22" t="s">
        <v>3428</v>
      </c>
      <c r="B461" s="22" t="s">
        <v>3429</v>
      </c>
      <c r="C461" s="22" t="s">
        <v>1837</v>
      </c>
      <c r="D461" s="22" t="s">
        <v>1838</v>
      </c>
      <c r="E461" s="22" t="s">
        <v>1991</v>
      </c>
      <c r="F461" s="22"/>
      <c r="G461" s="22" t="s">
        <v>1801</v>
      </c>
      <c r="H461" s="22" t="s">
        <v>1802</v>
      </c>
      <c r="I461" s="22" t="s">
        <v>3378</v>
      </c>
      <c r="J461" s="22" t="s">
        <v>3430</v>
      </c>
      <c r="K461" s="22" t="s">
        <v>3431</v>
      </c>
      <c r="L461" s="22" t="s">
        <v>1837</v>
      </c>
      <c r="M461" s="22" t="s">
        <v>3432</v>
      </c>
      <c r="N461" s="22"/>
      <c r="O461" s="22" t="b">
        <v>0</v>
      </c>
      <c r="P461" s="22" t="s">
        <v>1842</v>
      </c>
      <c r="Q461" s="22" t="s">
        <v>1843</v>
      </c>
      <c r="R461" s="22" t="s">
        <v>3370</v>
      </c>
    </row>
    <row r="462" spans="1:18" x14ac:dyDescent="0.25">
      <c r="A462" s="22" t="s">
        <v>3433</v>
      </c>
      <c r="B462" s="22" t="s">
        <v>3434</v>
      </c>
      <c r="C462" s="22" t="s">
        <v>3377</v>
      </c>
      <c r="D462" s="22" t="s">
        <v>1838</v>
      </c>
      <c r="E462" s="22" t="s">
        <v>1950</v>
      </c>
      <c r="F462" s="22"/>
      <c r="G462" s="22" t="s">
        <v>1801</v>
      </c>
      <c r="H462" s="22" t="s">
        <v>1802</v>
      </c>
      <c r="I462" s="22" t="s">
        <v>3435</v>
      </c>
      <c r="J462" s="22" t="s">
        <v>3436</v>
      </c>
      <c r="K462" s="22" t="s">
        <v>3437</v>
      </c>
      <c r="L462" s="22" t="s">
        <v>1837</v>
      </c>
      <c r="M462" s="22" t="s">
        <v>3437</v>
      </c>
      <c r="N462" s="22"/>
      <c r="O462" s="22" t="b">
        <v>0</v>
      </c>
      <c r="P462" s="22" t="s">
        <v>1842</v>
      </c>
      <c r="Q462" s="22" t="s">
        <v>1843</v>
      </c>
      <c r="R462" s="22" t="s">
        <v>3370</v>
      </c>
    </row>
    <row r="463" spans="1:18" x14ac:dyDescent="0.25">
      <c r="A463" s="22" t="s">
        <v>3438</v>
      </c>
      <c r="B463" s="22" t="s">
        <v>3439</v>
      </c>
      <c r="C463" s="22" t="s">
        <v>1837</v>
      </c>
      <c r="D463" s="22" t="s">
        <v>1838</v>
      </c>
      <c r="E463" s="22" t="s">
        <v>1958</v>
      </c>
      <c r="F463" s="22"/>
      <c r="G463" s="22" t="s">
        <v>1801</v>
      </c>
      <c r="H463" s="22" t="s">
        <v>1802</v>
      </c>
      <c r="I463" s="22" t="s">
        <v>3378</v>
      </c>
      <c r="J463" s="22" t="s">
        <v>3440</v>
      </c>
      <c r="K463" s="22" t="s">
        <v>3441</v>
      </c>
      <c r="L463" s="22" t="s">
        <v>1837</v>
      </c>
      <c r="M463" s="22" t="s">
        <v>3441</v>
      </c>
      <c r="N463" s="22"/>
      <c r="O463" s="22" t="b">
        <v>0</v>
      </c>
      <c r="P463" s="22" t="s">
        <v>1842</v>
      </c>
      <c r="Q463" s="22" t="s">
        <v>1843</v>
      </c>
      <c r="R463" s="22" t="s">
        <v>3370</v>
      </c>
    </row>
    <row r="464" spans="1:18" x14ac:dyDescent="0.25">
      <c r="A464" s="22" t="s">
        <v>3442</v>
      </c>
      <c r="B464" s="22" t="s">
        <v>3443</v>
      </c>
      <c r="C464" s="22" t="s">
        <v>3444</v>
      </c>
      <c r="D464" s="22" t="s">
        <v>1838</v>
      </c>
      <c r="E464" s="22" t="s">
        <v>2754</v>
      </c>
      <c r="F464" s="22"/>
      <c r="G464" s="22" t="s">
        <v>1799</v>
      </c>
      <c r="H464" s="22" t="s">
        <v>1800</v>
      </c>
      <c r="I464" s="22" t="s">
        <v>3378</v>
      </c>
      <c r="J464" s="22" t="s">
        <v>3445</v>
      </c>
      <c r="K464" s="22" t="s">
        <v>3446</v>
      </c>
      <c r="L464" s="22" t="s">
        <v>1837</v>
      </c>
      <c r="M464" s="22" t="s">
        <v>3446</v>
      </c>
      <c r="N464" s="22"/>
      <c r="O464" s="22" t="b">
        <v>0</v>
      </c>
      <c r="P464" s="22" t="s">
        <v>1842</v>
      </c>
      <c r="Q464" s="22" t="s">
        <v>1843</v>
      </c>
      <c r="R464" s="22" t="s">
        <v>3370</v>
      </c>
    </row>
    <row r="465" spans="1:18" x14ac:dyDescent="0.25">
      <c r="A465" s="23" t="s">
        <v>562</v>
      </c>
      <c r="B465" s="23" t="s">
        <v>563</v>
      </c>
      <c r="C465" s="23"/>
      <c r="D465" s="23" t="s">
        <v>1838</v>
      </c>
      <c r="E465" s="23" t="s">
        <v>1991</v>
      </c>
      <c r="F465" s="23" t="s">
        <v>3447</v>
      </c>
      <c r="G465" s="23" t="s">
        <v>1801</v>
      </c>
      <c r="H465" s="23" t="s">
        <v>1802</v>
      </c>
      <c r="I465" s="23"/>
      <c r="J465" s="23"/>
      <c r="K465" s="23"/>
      <c r="L465" s="23" t="s">
        <v>3448</v>
      </c>
      <c r="M465" s="23" t="s">
        <v>3449</v>
      </c>
      <c r="N465" s="23"/>
      <c r="O465" s="23" t="b">
        <v>0</v>
      </c>
      <c r="P465" s="23" t="s">
        <v>1842</v>
      </c>
      <c r="Q465" s="23" t="s">
        <v>1843</v>
      </c>
      <c r="R465" s="23" t="s">
        <v>562</v>
      </c>
    </row>
    <row r="466" spans="1:18" x14ac:dyDescent="0.25">
      <c r="A466" s="22" t="s">
        <v>3450</v>
      </c>
      <c r="B466" s="22" t="s">
        <v>3451</v>
      </c>
      <c r="C466" s="22"/>
      <c r="D466" s="22" t="s">
        <v>1838</v>
      </c>
      <c r="E466" s="22"/>
      <c r="F466" s="22"/>
      <c r="G466" s="22"/>
      <c r="H466" s="22"/>
      <c r="I466" s="22"/>
      <c r="J466" s="22"/>
      <c r="K466" s="22"/>
      <c r="L466" s="22" t="s">
        <v>3452</v>
      </c>
      <c r="M466" s="22" t="s">
        <v>3453</v>
      </c>
      <c r="N466" s="22"/>
      <c r="O466" s="22" t="b">
        <v>0</v>
      </c>
      <c r="P466" s="22" t="s">
        <v>1842</v>
      </c>
      <c r="Q466" s="22" t="s">
        <v>1843</v>
      </c>
      <c r="R466" s="22" t="s">
        <v>3450</v>
      </c>
    </row>
    <row r="467" spans="1:18" x14ac:dyDescent="0.25">
      <c r="A467" s="22" t="s">
        <v>564</v>
      </c>
      <c r="B467" s="22" t="s">
        <v>565</v>
      </c>
      <c r="C467" s="22"/>
      <c r="D467" s="22" t="s">
        <v>1838</v>
      </c>
      <c r="E467" s="22"/>
      <c r="F467" s="22"/>
      <c r="G467" s="22" t="s">
        <v>1801</v>
      </c>
      <c r="H467" s="22" t="s">
        <v>1802</v>
      </c>
      <c r="I467" s="22" t="s">
        <v>1872</v>
      </c>
      <c r="J467" s="22" t="s">
        <v>3454</v>
      </c>
      <c r="K467" s="22"/>
      <c r="L467" s="22" t="s">
        <v>3455</v>
      </c>
      <c r="M467" s="22" t="s">
        <v>3456</v>
      </c>
      <c r="N467" s="22">
        <v>60</v>
      </c>
      <c r="O467" s="22" t="b">
        <v>0</v>
      </c>
      <c r="P467" s="22" t="s">
        <v>3095</v>
      </c>
      <c r="Q467" s="22" t="s">
        <v>1843</v>
      </c>
      <c r="R467" s="22" t="s">
        <v>564</v>
      </c>
    </row>
    <row r="468" spans="1:18" x14ac:dyDescent="0.25">
      <c r="A468" s="22" t="s">
        <v>3457</v>
      </c>
      <c r="B468" s="22" t="s">
        <v>3458</v>
      </c>
      <c r="C468" s="22" t="s">
        <v>1837</v>
      </c>
      <c r="D468" s="22" t="s">
        <v>1838</v>
      </c>
      <c r="E468" s="22" t="s">
        <v>2106</v>
      </c>
      <c r="F468" s="22"/>
      <c r="G468" s="22" t="s">
        <v>1799</v>
      </c>
      <c r="H468" s="22" t="s">
        <v>1800</v>
      </c>
      <c r="I468" s="22" t="s">
        <v>3459</v>
      </c>
      <c r="J468" s="22" t="s">
        <v>3460</v>
      </c>
      <c r="K468" s="22" t="s">
        <v>3461</v>
      </c>
      <c r="L468" s="22"/>
      <c r="M468" s="22" t="s">
        <v>3462</v>
      </c>
      <c r="N468" s="22">
        <v>60</v>
      </c>
      <c r="O468" s="22" t="b">
        <v>0</v>
      </c>
      <c r="P468" s="22" t="s">
        <v>1842</v>
      </c>
      <c r="Q468" s="22" t="s">
        <v>1843</v>
      </c>
      <c r="R468" s="22" t="s">
        <v>564</v>
      </c>
    </row>
    <row r="469" spans="1:18" x14ac:dyDescent="0.25">
      <c r="A469" s="22" t="s">
        <v>3463</v>
      </c>
      <c r="B469" s="22" t="s">
        <v>3464</v>
      </c>
      <c r="C469" s="22" t="s">
        <v>1837</v>
      </c>
      <c r="D469" s="22" t="s">
        <v>1838</v>
      </c>
      <c r="E469" s="22" t="s">
        <v>1852</v>
      </c>
      <c r="F469" s="22"/>
      <c r="G469" s="22" t="s">
        <v>1799</v>
      </c>
      <c r="H469" s="22" t="s">
        <v>1800</v>
      </c>
      <c r="I469" s="22" t="s">
        <v>3459</v>
      </c>
      <c r="J469" s="22" t="s">
        <v>3465</v>
      </c>
      <c r="K469" s="22" t="s">
        <v>3466</v>
      </c>
      <c r="L469" s="22"/>
      <c r="M469" s="22" t="s">
        <v>3466</v>
      </c>
      <c r="N469" s="22">
        <v>60</v>
      </c>
      <c r="O469" s="22" t="b">
        <v>0</v>
      </c>
      <c r="P469" s="22" t="s">
        <v>1842</v>
      </c>
      <c r="Q469" s="22" t="s">
        <v>1843</v>
      </c>
      <c r="R469" s="22" t="s">
        <v>564</v>
      </c>
    </row>
    <row r="470" spans="1:18" x14ac:dyDescent="0.25">
      <c r="A470" s="22" t="s">
        <v>3467</v>
      </c>
      <c r="B470" s="22" t="s">
        <v>3468</v>
      </c>
      <c r="C470" s="22" t="s">
        <v>1837</v>
      </c>
      <c r="D470" s="22" t="s">
        <v>1838</v>
      </c>
      <c r="E470" s="22" t="s">
        <v>1946</v>
      </c>
      <c r="F470" s="22"/>
      <c r="G470" s="22" t="s">
        <v>1801</v>
      </c>
      <c r="H470" s="22" t="s">
        <v>1802</v>
      </c>
      <c r="I470" s="22" t="s">
        <v>3459</v>
      </c>
      <c r="J470" s="22" t="s">
        <v>3469</v>
      </c>
      <c r="K470" s="22" t="s">
        <v>3470</v>
      </c>
      <c r="L470" s="22"/>
      <c r="M470" s="22" t="s">
        <v>3471</v>
      </c>
      <c r="N470" s="22">
        <v>60</v>
      </c>
      <c r="O470" s="22" t="b">
        <v>0</v>
      </c>
      <c r="P470" s="22" t="s">
        <v>1842</v>
      </c>
      <c r="Q470" s="22" t="s">
        <v>1843</v>
      </c>
      <c r="R470" s="22" t="s">
        <v>564</v>
      </c>
    </row>
    <row r="471" spans="1:18" x14ac:dyDescent="0.25">
      <c r="A471" s="22" t="s">
        <v>3472</v>
      </c>
      <c r="B471" s="22" t="s">
        <v>3473</v>
      </c>
      <c r="C471" s="22" t="s">
        <v>1837</v>
      </c>
      <c r="D471" s="22" t="s">
        <v>1838</v>
      </c>
      <c r="E471" s="22" t="s">
        <v>1958</v>
      </c>
      <c r="F471" s="22"/>
      <c r="G471" s="22" t="s">
        <v>1801</v>
      </c>
      <c r="H471" s="22" t="s">
        <v>1802</v>
      </c>
      <c r="I471" s="22" t="s">
        <v>3459</v>
      </c>
      <c r="J471" s="22" t="s">
        <v>3474</v>
      </c>
      <c r="K471" s="22" t="s">
        <v>3475</v>
      </c>
      <c r="L471" s="22"/>
      <c r="M471" s="22" t="s">
        <v>3475</v>
      </c>
      <c r="N471" s="22">
        <v>60</v>
      </c>
      <c r="O471" s="22" t="b">
        <v>0</v>
      </c>
      <c r="P471" s="22" t="s">
        <v>1842</v>
      </c>
      <c r="Q471" s="22" t="s">
        <v>1843</v>
      </c>
      <c r="R471" s="22" t="s">
        <v>564</v>
      </c>
    </row>
    <row r="472" spans="1:18" x14ac:dyDescent="0.25">
      <c r="A472" s="23" t="s">
        <v>3476</v>
      </c>
      <c r="B472" s="23" t="s">
        <v>3477</v>
      </c>
      <c r="C472" s="23" t="s">
        <v>1837</v>
      </c>
      <c r="D472" s="23" t="s">
        <v>1838</v>
      </c>
      <c r="E472" s="23" t="s">
        <v>1958</v>
      </c>
      <c r="F472" s="23"/>
      <c r="G472" s="23" t="s">
        <v>65</v>
      </c>
      <c r="H472" s="23" t="s">
        <v>1796</v>
      </c>
      <c r="I472" s="23" t="s">
        <v>3459</v>
      </c>
      <c r="J472" s="23" t="s">
        <v>3478</v>
      </c>
      <c r="K472" s="23" t="s">
        <v>3479</v>
      </c>
      <c r="L472" s="23"/>
      <c r="M472" s="23" t="s">
        <v>3479</v>
      </c>
      <c r="N472" s="23">
        <v>60</v>
      </c>
      <c r="O472" s="23" t="b">
        <v>0</v>
      </c>
      <c r="P472" s="23" t="s">
        <v>1842</v>
      </c>
      <c r="Q472" s="23" t="s">
        <v>1843</v>
      </c>
      <c r="R472" s="23" t="s">
        <v>564</v>
      </c>
    </row>
    <row r="473" spans="1:18" x14ac:dyDescent="0.25">
      <c r="A473" s="22" t="s">
        <v>3480</v>
      </c>
      <c r="B473" s="22" t="s">
        <v>3481</v>
      </c>
      <c r="C473" s="22"/>
      <c r="D473" s="22" t="s">
        <v>1838</v>
      </c>
      <c r="E473" s="22" t="s">
        <v>1946</v>
      </c>
      <c r="F473" s="22" t="s">
        <v>3482</v>
      </c>
      <c r="G473" s="22" t="s">
        <v>65</v>
      </c>
      <c r="H473" s="22" t="s">
        <v>1796</v>
      </c>
      <c r="I473" s="22" t="s">
        <v>3483</v>
      </c>
      <c r="J473" s="22" t="s">
        <v>3481</v>
      </c>
      <c r="K473" s="22" t="s">
        <v>3484</v>
      </c>
      <c r="L473" s="22" t="s">
        <v>1837</v>
      </c>
      <c r="M473" s="22" t="s">
        <v>3484</v>
      </c>
      <c r="N473" s="22">
        <v>58</v>
      </c>
      <c r="O473" s="22" t="b">
        <v>0</v>
      </c>
      <c r="P473" s="22" t="s">
        <v>1842</v>
      </c>
      <c r="Q473" s="22" t="s">
        <v>1843</v>
      </c>
      <c r="R473" s="22" t="s">
        <v>3485</v>
      </c>
    </row>
    <row r="474" spans="1:18" x14ac:dyDescent="0.25">
      <c r="A474" s="22" t="s">
        <v>3486</v>
      </c>
      <c r="B474" s="22" t="s">
        <v>3487</v>
      </c>
      <c r="C474" s="22"/>
      <c r="D474" s="22" t="s">
        <v>1922</v>
      </c>
      <c r="E474" s="22"/>
      <c r="F474" s="22"/>
      <c r="G474" s="22"/>
      <c r="H474" s="22"/>
      <c r="I474" s="22" t="s">
        <v>3483</v>
      </c>
      <c r="J474" s="22" t="s">
        <v>3487</v>
      </c>
      <c r="K474" s="22" t="s">
        <v>3488</v>
      </c>
      <c r="L474" s="22" t="s">
        <v>1837</v>
      </c>
      <c r="M474" s="22" t="s">
        <v>3488</v>
      </c>
      <c r="N474" s="22">
        <v>58</v>
      </c>
      <c r="O474" s="22" t="b">
        <v>0</v>
      </c>
      <c r="P474" s="22" t="s">
        <v>1842</v>
      </c>
      <c r="Q474" s="22" t="s">
        <v>1843</v>
      </c>
      <c r="R474" s="22" t="s">
        <v>3485</v>
      </c>
    </row>
    <row r="475" spans="1:18" x14ac:dyDescent="0.25">
      <c r="A475" s="22" t="s">
        <v>3489</v>
      </c>
      <c r="B475" s="22" t="s">
        <v>3490</v>
      </c>
      <c r="C475" s="22"/>
      <c r="D475" s="22" t="s">
        <v>1922</v>
      </c>
      <c r="E475" s="22"/>
      <c r="F475" s="22"/>
      <c r="G475" s="22"/>
      <c r="H475" s="22"/>
      <c r="I475" s="22" t="s">
        <v>3483</v>
      </c>
      <c r="J475" s="22" t="s">
        <v>3490</v>
      </c>
      <c r="K475" s="22" t="s">
        <v>3491</v>
      </c>
      <c r="L475" s="22" t="s">
        <v>1837</v>
      </c>
      <c r="M475" s="22" t="s">
        <v>3491</v>
      </c>
      <c r="N475" s="22">
        <v>58</v>
      </c>
      <c r="O475" s="22" t="b">
        <v>0</v>
      </c>
      <c r="P475" s="22" t="s">
        <v>1842</v>
      </c>
      <c r="Q475" s="22" t="s">
        <v>1843</v>
      </c>
      <c r="R475" s="22" t="s">
        <v>3485</v>
      </c>
    </row>
    <row r="476" spans="1:18" x14ac:dyDescent="0.25">
      <c r="A476" s="22" t="s">
        <v>3492</v>
      </c>
      <c r="B476" s="22" t="s">
        <v>3493</v>
      </c>
      <c r="C476" s="22"/>
      <c r="D476" s="22" t="s">
        <v>3494</v>
      </c>
      <c r="E476" s="22"/>
      <c r="F476" s="22"/>
      <c r="G476" s="22"/>
      <c r="H476" s="22"/>
      <c r="I476" s="22" t="s">
        <v>3483</v>
      </c>
      <c r="J476" s="22" t="s">
        <v>3493</v>
      </c>
      <c r="K476" s="22" t="s">
        <v>3495</v>
      </c>
      <c r="L476" s="22" t="s">
        <v>1837</v>
      </c>
      <c r="M476" s="22" t="s">
        <v>3495</v>
      </c>
      <c r="N476" s="22">
        <v>58</v>
      </c>
      <c r="O476" s="22" t="b">
        <v>0</v>
      </c>
      <c r="P476" s="22" t="s">
        <v>1842</v>
      </c>
      <c r="Q476" s="22" t="s">
        <v>1843</v>
      </c>
      <c r="R476" s="22" t="s">
        <v>3485</v>
      </c>
    </row>
    <row r="477" spans="1:18" x14ac:dyDescent="0.25">
      <c r="A477" s="22" t="s">
        <v>3496</v>
      </c>
      <c r="B477" s="22" t="s">
        <v>3497</v>
      </c>
      <c r="C477" s="22"/>
      <c r="D477" s="22" t="s">
        <v>3051</v>
      </c>
      <c r="E477" s="22"/>
      <c r="F477" s="22"/>
      <c r="G477" s="22"/>
      <c r="H477" s="22"/>
      <c r="I477" s="22" t="s">
        <v>3483</v>
      </c>
      <c r="J477" s="22" t="s">
        <v>3497</v>
      </c>
      <c r="K477" s="22" t="s">
        <v>3498</v>
      </c>
      <c r="L477" s="22" t="s">
        <v>1837</v>
      </c>
      <c r="M477" s="22" t="s">
        <v>3498</v>
      </c>
      <c r="N477" s="22">
        <v>58</v>
      </c>
      <c r="O477" s="22" t="b">
        <v>0</v>
      </c>
      <c r="P477" s="22" t="s">
        <v>1842</v>
      </c>
      <c r="Q477" s="22" t="s">
        <v>1843</v>
      </c>
      <c r="R477" s="22" t="s">
        <v>3485</v>
      </c>
    </row>
    <row r="478" spans="1:18" x14ac:dyDescent="0.25">
      <c r="A478" s="22" t="s">
        <v>3499</v>
      </c>
      <c r="B478" s="22" t="s">
        <v>3500</v>
      </c>
      <c r="C478" s="22"/>
      <c r="D478" s="22" t="s">
        <v>3501</v>
      </c>
      <c r="E478" s="22"/>
      <c r="F478" s="22"/>
      <c r="G478" s="22"/>
      <c r="H478" s="22"/>
      <c r="I478" s="22" t="s">
        <v>3483</v>
      </c>
      <c r="J478" s="22" t="s">
        <v>3500</v>
      </c>
      <c r="K478" s="22" t="s">
        <v>3502</v>
      </c>
      <c r="L478" s="22" t="s">
        <v>1837</v>
      </c>
      <c r="M478" s="22" t="s">
        <v>3502</v>
      </c>
      <c r="N478" s="22">
        <v>58</v>
      </c>
      <c r="O478" s="22" t="b">
        <v>0</v>
      </c>
      <c r="P478" s="22" t="s">
        <v>1842</v>
      </c>
      <c r="Q478" s="22" t="s">
        <v>1843</v>
      </c>
      <c r="R478" s="22" t="s">
        <v>3485</v>
      </c>
    </row>
    <row r="479" spans="1:18" x14ac:dyDescent="0.25">
      <c r="A479" s="22" t="s">
        <v>3503</v>
      </c>
      <c r="B479" s="22" t="s">
        <v>3504</v>
      </c>
      <c r="C479" s="22"/>
      <c r="D479" s="22" t="s">
        <v>1922</v>
      </c>
      <c r="E479" s="22"/>
      <c r="F479" s="22"/>
      <c r="G479" s="22"/>
      <c r="H479" s="22"/>
      <c r="I479" s="22" t="s">
        <v>3483</v>
      </c>
      <c r="J479" s="22" t="s">
        <v>3504</v>
      </c>
      <c r="K479" s="22" t="s">
        <v>3505</v>
      </c>
      <c r="L479" s="22" t="s">
        <v>1837</v>
      </c>
      <c r="M479" s="22" t="s">
        <v>3505</v>
      </c>
      <c r="N479" s="22">
        <v>58</v>
      </c>
      <c r="O479" s="22" t="b">
        <v>0</v>
      </c>
      <c r="P479" s="22" t="s">
        <v>1842</v>
      </c>
      <c r="Q479" s="22" t="s">
        <v>1843</v>
      </c>
      <c r="R479" s="22" t="s">
        <v>3485</v>
      </c>
    </row>
    <row r="480" spans="1:18" x14ac:dyDescent="0.25">
      <c r="A480" s="22" t="s">
        <v>3506</v>
      </c>
      <c r="B480" s="22" t="s">
        <v>3507</v>
      </c>
      <c r="C480" s="22"/>
      <c r="D480" s="22" t="s">
        <v>3076</v>
      </c>
      <c r="E480" s="22"/>
      <c r="F480" s="22"/>
      <c r="G480" s="22"/>
      <c r="H480" s="22"/>
      <c r="I480" s="22" t="s">
        <v>3483</v>
      </c>
      <c r="J480" s="22" t="s">
        <v>3507</v>
      </c>
      <c r="K480" s="22" t="s">
        <v>3508</v>
      </c>
      <c r="L480" s="22" t="s">
        <v>1837</v>
      </c>
      <c r="M480" s="22" t="s">
        <v>3508</v>
      </c>
      <c r="N480" s="22">
        <v>58</v>
      </c>
      <c r="O480" s="22" t="b">
        <v>0</v>
      </c>
      <c r="P480" s="22" t="s">
        <v>1842</v>
      </c>
      <c r="Q480" s="22" t="s">
        <v>1843</v>
      </c>
      <c r="R480" s="22" t="s">
        <v>3485</v>
      </c>
    </row>
    <row r="481" spans="1:18" x14ac:dyDescent="0.25">
      <c r="A481" s="22" t="s">
        <v>3509</v>
      </c>
      <c r="B481" s="22" t="s">
        <v>3510</v>
      </c>
      <c r="C481" s="22"/>
      <c r="D481" s="22" t="s">
        <v>3051</v>
      </c>
      <c r="E481" s="22"/>
      <c r="F481" s="22"/>
      <c r="G481" s="22"/>
      <c r="H481" s="22"/>
      <c r="I481" s="22" t="s">
        <v>3483</v>
      </c>
      <c r="J481" s="22" t="s">
        <v>3510</v>
      </c>
      <c r="K481" s="22" t="s">
        <v>3511</v>
      </c>
      <c r="L481" s="22" t="s">
        <v>1837</v>
      </c>
      <c r="M481" s="22" t="s">
        <v>3511</v>
      </c>
      <c r="N481" s="22">
        <v>58</v>
      </c>
      <c r="O481" s="22" t="b">
        <v>0</v>
      </c>
      <c r="P481" s="22" t="s">
        <v>1842</v>
      </c>
      <c r="Q481" s="22" t="s">
        <v>1843</v>
      </c>
      <c r="R481" s="22" t="s">
        <v>3485</v>
      </c>
    </row>
    <row r="482" spans="1:18" x14ac:dyDescent="0.25">
      <c r="A482" s="22" t="s">
        <v>3512</v>
      </c>
      <c r="B482" s="22" t="s">
        <v>3513</v>
      </c>
      <c r="C482" s="22"/>
      <c r="D482" s="22" t="s">
        <v>3501</v>
      </c>
      <c r="E482" s="22"/>
      <c r="F482" s="22"/>
      <c r="G482" s="22"/>
      <c r="H482" s="22"/>
      <c r="I482" s="22" t="s">
        <v>3483</v>
      </c>
      <c r="J482" s="22" t="s">
        <v>3513</v>
      </c>
      <c r="K482" s="22" t="s">
        <v>3514</v>
      </c>
      <c r="L482" s="22" t="s">
        <v>1837</v>
      </c>
      <c r="M482" s="22" t="s">
        <v>3514</v>
      </c>
      <c r="N482" s="22">
        <v>58</v>
      </c>
      <c r="O482" s="22" t="b">
        <v>0</v>
      </c>
      <c r="P482" s="22" t="s">
        <v>1842</v>
      </c>
      <c r="Q482" s="22" t="s">
        <v>1843</v>
      </c>
      <c r="R482" s="22" t="s">
        <v>3485</v>
      </c>
    </row>
    <row r="483" spans="1:18" x14ac:dyDescent="0.25">
      <c r="A483" s="22" t="s">
        <v>3515</v>
      </c>
      <c r="B483" s="22" t="s">
        <v>3516</v>
      </c>
      <c r="C483" s="22"/>
      <c r="D483" s="22" t="s">
        <v>2096</v>
      </c>
      <c r="E483" s="22"/>
      <c r="F483" s="22"/>
      <c r="G483" s="22"/>
      <c r="H483" s="22"/>
      <c r="I483" s="22" t="s">
        <v>3483</v>
      </c>
      <c r="J483" s="22" t="s">
        <v>3516</v>
      </c>
      <c r="K483" s="22" t="s">
        <v>3517</v>
      </c>
      <c r="L483" s="22" t="s">
        <v>1837</v>
      </c>
      <c r="M483" s="22" t="s">
        <v>3517</v>
      </c>
      <c r="N483" s="22">
        <v>58</v>
      </c>
      <c r="O483" s="22" t="b">
        <v>0</v>
      </c>
      <c r="P483" s="22" t="s">
        <v>1842</v>
      </c>
      <c r="Q483" s="22" t="s">
        <v>1843</v>
      </c>
      <c r="R483" s="22" t="s">
        <v>3485</v>
      </c>
    </row>
    <row r="484" spans="1:18" x14ac:dyDescent="0.25">
      <c r="A484" s="22" t="s">
        <v>3518</v>
      </c>
      <c r="B484" s="22" t="s">
        <v>3519</v>
      </c>
      <c r="C484" s="22"/>
      <c r="D484" s="22" t="s">
        <v>2167</v>
      </c>
      <c r="E484" s="22"/>
      <c r="F484" s="22"/>
      <c r="G484" s="22"/>
      <c r="H484" s="22"/>
      <c r="I484" s="22" t="s">
        <v>3483</v>
      </c>
      <c r="J484" s="22" t="s">
        <v>3519</v>
      </c>
      <c r="K484" s="22" t="s">
        <v>3520</v>
      </c>
      <c r="L484" s="22" t="s">
        <v>1837</v>
      </c>
      <c r="M484" s="22" t="s">
        <v>3520</v>
      </c>
      <c r="N484" s="22">
        <v>58</v>
      </c>
      <c r="O484" s="22" t="b">
        <v>0</v>
      </c>
      <c r="P484" s="22" t="s">
        <v>1842</v>
      </c>
      <c r="Q484" s="22" t="s">
        <v>1843</v>
      </c>
      <c r="R484" s="22" t="s">
        <v>3485</v>
      </c>
    </row>
    <row r="485" spans="1:18" x14ac:dyDescent="0.25">
      <c r="A485" s="22" t="s">
        <v>3521</v>
      </c>
      <c r="B485" s="22" t="s">
        <v>3522</v>
      </c>
      <c r="C485" s="22"/>
      <c r="D485" s="22" t="s">
        <v>2096</v>
      </c>
      <c r="E485" s="22"/>
      <c r="F485" s="22"/>
      <c r="G485" s="22"/>
      <c r="H485" s="22"/>
      <c r="I485" s="22" t="s">
        <v>3483</v>
      </c>
      <c r="J485" s="22" t="s">
        <v>3522</v>
      </c>
      <c r="K485" s="22" t="s">
        <v>3523</v>
      </c>
      <c r="L485" s="22" t="s">
        <v>1837</v>
      </c>
      <c r="M485" s="22" t="s">
        <v>3522</v>
      </c>
      <c r="N485" s="22">
        <v>58</v>
      </c>
      <c r="O485" s="22" t="b">
        <v>0</v>
      </c>
      <c r="P485" s="22" t="s">
        <v>1842</v>
      </c>
      <c r="Q485" s="22" t="s">
        <v>1843</v>
      </c>
      <c r="R485" s="22" t="s">
        <v>3485</v>
      </c>
    </row>
    <row r="486" spans="1:18" x14ac:dyDescent="0.25">
      <c r="A486" s="22" t="s">
        <v>3524</v>
      </c>
      <c r="B486" s="22" t="s">
        <v>3525</v>
      </c>
      <c r="C486" s="22"/>
      <c r="D486" s="22" t="s">
        <v>2187</v>
      </c>
      <c r="E486" s="22"/>
      <c r="F486" s="22"/>
      <c r="G486" s="22"/>
      <c r="H486" s="22"/>
      <c r="I486" s="22" t="s">
        <v>3483</v>
      </c>
      <c r="J486" s="22" t="s">
        <v>3525</v>
      </c>
      <c r="K486" s="22" t="s">
        <v>3526</v>
      </c>
      <c r="L486" s="22" t="s">
        <v>1837</v>
      </c>
      <c r="M486" s="22" t="s">
        <v>3526</v>
      </c>
      <c r="N486" s="22">
        <v>58</v>
      </c>
      <c r="O486" s="22" t="b">
        <v>0</v>
      </c>
      <c r="P486" s="22" t="s">
        <v>1842</v>
      </c>
      <c r="Q486" s="22" t="s">
        <v>1843</v>
      </c>
      <c r="R486" s="22" t="s">
        <v>3485</v>
      </c>
    </row>
    <row r="487" spans="1:18" x14ac:dyDescent="0.25">
      <c r="A487" s="22" t="s">
        <v>3527</v>
      </c>
      <c r="B487" s="22" t="s">
        <v>3528</v>
      </c>
      <c r="C487" s="22"/>
      <c r="D487" s="22" t="s">
        <v>1856</v>
      </c>
      <c r="E487" s="22"/>
      <c r="F487" s="22"/>
      <c r="G487" s="22"/>
      <c r="H487" s="22"/>
      <c r="I487" s="22" t="s">
        <v>3483</v>
      </c>
      <c r="J487" s="22" t="s">
        <v>3528</v>
      </c>
      <c r="K487" s="22" t="s">
        <v>3529</v>
      </c>
      <c r="L487" s="22" t="s">
        <v>1837</v>
      </c>
      <c r="M487" s="22" t="s">
        <v>3529</v>
      </c>
      <c r="N487" s="22">
        <v>58</v>
      </c>
      <c r="O487" s="22" t="b">
        <v>0</v>
      </c>
      <c r="P487" s="22" t="s">
        <v>1842</v>
      </c>
      <c r="Q487" s="22" t="s">
        <v>1843</v>
      </c>
      <c r="R487" s="22" t="s">
        <v>3485</v>
      </c>
    </row>
    <row r="488" spans="1:18" x14ac:dyDescent="0.25">
      <c r="A488" s="23" t="s">
        <v>3530</v>
      </c>
      <c r="B488" s="23" t="s">
        <v>3531</v>
      </c>
      <c r="C488" s="23"/>
      <c r="D488" s="23" t="s">
        <v>3532</v>
      </c>
      <c r="E488" s="23"/>
      <c r="F488" s="23"/>
      <c r="G488" s="23"/>
      <c r="H488" s="23"/>
      <c r="I488" s="23" t="s">
        <v>3483</v>
      </c>
      <c r="J488" s="23" t="s">
        <v>3531</v>
      </c>
      <c r="K488" s="23" t="s">
        <v>3533</v>
      </c>
      <c r="L488" s="23" t="s">
        <v>1837</v>
      </c>
      <c r="M488" s="23" t="s">
        <v>3533</v>
      </c>
      <c r="N488" s="23">
        <v>58</v>
      </c>
      <c r="O488" s="23" t="b">
        <v>0</v>
      </c>
      <c r="P488" s="23" t="s">
        <v>1842</v>
      </c>
      <c r="Q488" s="23" t="s">
        <v>1843</v>
      </c>
      <c r="R488" s="23" t="s">
        <v>3485</v>
      </c>
    </row>
    <row r="489" spans="1:18" x14ac:dyDescent="0.25">
      <c r="A489" s="23" t="s">
        <v>3534</v>
      </c>
      <c r="B489" s="23" t="s">
        <v>3535</v>
      </c>
      <c r="C489" s="23"/>
      <c r="D489" s="23" t="s">
        <v>3501</v>
      </c>
      <c r="E489" s="23"/>
      <c r="F489" s="23"/>
      <c r="G489" s="23"/>
      <c r="H489" s="23"/>
      <c r="I489" s="23" t="s">
        <v>3483</v>
      </c>
      <c r="J489" s="23" t="s">
        <v>3535</v>
      </c>
      <c r="K489" s="23" t="s">
        <v>3536</v>
      </c>
      <c r="L489" s="23" t="s">
        <v>1837</v>
      </c>
      <c r="M489" s="23" t="s">
        <v>3536</v>
      </c>
      <c r="N489" s="23">
        <v>58</v>
      </c>
      <c r="O489" s="23" t="b">
        <v>0</v>
      </c>
      <c r="P489" s="23" t="s">
        <v>1842</v>
      </c>
      <c r="Q489" s="23" t="s">
        <v>1843</v>
      </c>
      <c r="R489" s="23" t="s">
        <v>3485</v>
      </c>
    </row>
    <row r="490" spans="1:18" x14ac:dyDescent="0.25">
      <c r="A490" s="22" t="s">
        <v>3537</v>
      </c>
      <c r="B490" s="22" t="s">
        <v>3538</v>
      </c>
      <c r="C490" s="22"/>
      <c r="D490" s="22" t="s">
        <v>1856</v>
      </c>
      <c r="E490" s="22"/>
      <c r="F490" s="22"/>
      <c r="G490" s="22"/>
      <c r="H490" s="22"/>
      <c r="I490" s="22" t="s">
        <v>3483</v>
      </c>
      <c r="J490" s="22" t="s">
        <v>3538</v>
      </c>
      <c r="K490" s="22" t="s">
        <v>3539</v>
      </c>
      <c r="L490" s="22" t="s">
        <v>1837</v>
      </c>
      <c r="M490" s="22" t="s">
        <v>3539</v>
      </c>
      <c r="N490" s="22">
        <v>58</v>
      </c>
      <c r="O490" s="22" t="b">
        <v>0</v>
      </c>
      <c r="P490" s="22" t="s">
        <v>1842</v>
      </c>
      <c r="Q490" s="22" t="s">
        <v>1843</v>
      </c>
      <c r="R490" s="22" t="s">
        <v>3485</v>
      </c>
    </row>
    <row r="491" spans="1:18" x14ac:dyDescent="0.25">
      <c r="A491" s="22" t="s">
        <v>3540</v>
      </c>
      <c r="B491" s="22" t="s">
        <v>3541</v>
      </c>
      <c r="C491" s="22"/>
      <c r="D491" s="22" t="s">
        <v>3542</v>
      </c>
      <c r="E491" s="22"/>
      <c r="F491" s="22"/>
      <c r="G491" s="22"/>
      <c r="H491" s="22"/>
      <c r="I491" s="22" t="s">
        <v>3483</v>
      </c>
      <c r="J491" s="22" t="s">
        <v>3541</v>
      </c>
      <c r="K491" s="22" t="s">
        <v>3543</v>
      </c>
      <c r="L491" s="22" t="s">
        <v>1837</v>
      </c>
      <c r="M491" s="22" t="s">
        <v>3543</v>
      </c>
      <c r="N491" s="22">
        <v>58</v>
      </c>
      <c r="O491" s="22" t="b">
        <v>0</v>
      </c>
      <c r="P491" s="22" t="s">
        <v>1842</v>
      </c>
      <c r="Q491" s="22" t="s">
        <v>1843</v>
      </c>
      <c r="R491" s="22" t="s">
        <v>3485</v>
      </c>
    </row>
    <row r="492" spans="1:18" x14ac:dyDescent="0.25">
      <c r="A492" s="22" t="s">
        <v>3544</v>
      </c>
      <c r="B492" s="22" t="s">
        <v>3545</v>
      </c>
      <c r="C492" s="22"/>
      <c r="D492" s="22" t="s">
        <v>1922</v>
      </c>
      <c r="E492" s="22"/>
      <c r="F492" s="22"/>
      <c r="G492" s="22"/>
      <c r="H492" s="22"/>
      <c r="I492" s="22" t="s">
        <v>3483</v>
      </c>
      <c r="J492" s="22" t="s">
        <v>3545</v>
      </c>
      <c r="K492" s="22" t="s">
        <v>3545</v>
      </c>
      <c r="L492" s="22" t="s">
        <v>1837</v>
      </c>
      <c r="M492" s="22" t="s">
        <v>3545</v>
      </c>
      <c r="N492" s="22">
        <v>58</v>
      </c>
      <c r="O492" s="22" t="b">
        <v>1</v>
      </c>
      <c r="P492" s="22" t="s">
        <v>1842</v>
      </c>
      <c r="Q492" s="22" t="s">
        <v>1843</v>
      </c>
      <c r="R492" s="22" t="s">
        <v>3485</v>
      </c>
    </row>
    <row r="493" spans="1:18" x14ac:dyDescent="0.25">
      <c r="A493" s="22" t="s">
        <v>3546</v>
      </c>
      <c r="B493" s="22" t="s">
        <v>3547</v>
      </c>
      <c r="C493" s="22"/>
      <c r="D493" s="22" t="s">
        <v>1883</v>
      </c>
      <c r="E493" s="22"/>
      <c r="F493" s="22"/>
      <c r="G493" s="22"/>
      <c r="H493" s="22"/>
      <c r="I493" s="22" t="s">
        <v>3483</v>
      </c>
      <c r="J493" s="22" t="s">
        <v>3547</v>
      </c>
      <c r="K493" s="22" t="s">
        <v>3547</v>
      </c>
      <c r="L493" s="22" t="s">
        <v>1837</v>
      </c>
      <c r="M493" s="22" t="s">
        <v>3547</v>
      </c>
      <c r="N493" s="22">
        <v>58</v>
      </c>
      <c r="O493" s="22" t="b">
        <v>1</v>
      </c>
      <c r="P493" s="22" t="s">
        <v>1842</v>
      </c>
      <c r="Q493" s="22" t="s">
        <v>1843</v>
      </c>
      <c r="R493" s="22" t="s">
        <v>3485</v>
      </c>
    </row>
    <row r="494" spans="1:18" x14ac:dyDescent="0.25">
      <c r="A494" s="22" t="s">
        <v>3548</v>
      </c>
      <c r="B494" s="22" t="s">
        <v>3549</v>
      </c>
      <c r="C494" s="22"/>
      <c r="D494" s="22" t="s">
        <v>3046</v>
      </c>
      <c r="E494" s="22"/>
      <c r="F494" s="22"/>
      <c r="G494" s="22"/>
      <c r="H494" s="22"/>
      <c r="I494" s="22" t="s">
        <v>3483</v>
      </c>
      <c r="J494" s="22" t="s">
        <v>3549</v>
      </c>
      <c r="K494" s="22" t="s">
        <v>3549</v>
      </c>
      <c r="L494" s="22" t="s">
        <v>1837</v>
      </c>
      <c r="M494" s="22" t="s">
        <v>3549</v>
      </c>
      <c r="N494" s="22">
        <v>58</v>
      </c>
      <c r="O494" s="22" t="b">
        <v>1</v>
      </c>
      <c r="P494" s="22" t="s">
        <v>1842</v>
      </c>
      <c r="Q494" s="22" t="s">
        <v>1843</v>
      </c>
      <c r="R494" s="22" t="s">
        <v>3485</v>
      </c>
    </row>
    <row r="495" spans="1:18" x14ac:dyDescent="0.25">
      <c r="A495" s="22" t="s">
        <v>3550</v>
      </c>
      <c r="B495" s="22" t="s">
        <v>3551</v>
      </c>
      <c r="C495" s="22"/>
      <c r="D495" s="22" t="s">
        <v>3051</v>
      </c>
      <c r="E495" s="22"/>
      <c r="F495" s="22"/>
      <c r="G495" s="22"/>
      <c r="H495" s="22"/>
      <c r="I495" s="22" t="s">
        <v>3483</v>
      </c>
      <c r="J495" s="22" t="s">
        <v>3551</v>
      </c>
      <c r="K495" s="22" t="s">
        <v>3552</v>
      </c>
      <c r="L495" s="22" t="s">
        <v>1837</v>
      </c>
      <c r="M495" s="22" t="s">
        <v>3552</v>
      </c>
      <c r="N495" s="22">
        <v>58</v>
      </c>
      <c r="O495" s="22" t="b">
        <v>0</v>
      </c>
      <c r="P495" s="22" t="s">
        <v>1842</v>
      </c>
      <c r="Q495" s="22" t="s">
        <v>1843</v>
      </c>
      <c r="R495" s="22" t="s">
        <v>3485</v>
      </c>
    </row>
    <row r="496" spans="1:18" x14ac:dyDescent="0.25">
      <c r="A496" s="22" t="s">
        <v>3553</v>
      </c>
      <c r="B496" s="22" t="s">
        <v>3554</v>
      </c>
      <c r="C496" s="22"/>
      <c r="D496" s="22" t="s">
        <v>2187</v>
      </c>
      <c r="E496" s="22"/>
      <c r="F496" s="22"/>
      <c r="G496" s="22"/>
      <c r="H496" s="22"/>
      <c r="I496" s="22" t="s">
        <v>3483</v>
      </c>
      <c r="J496" s="22" t="s">
        <v>3554</v>
      </c>
      <c r="K496" s="22" t="s">
        <v>3554</v>
      </c>
      <c r="L496" s="22" t="s">
        <v>1837</v>
      </c>
      <c r="M496" s="22" t="s">
        <v>3554</v>
      </c>
      <c r="N496" s="22">
        <v>58</v>
      </c>
      <c r="O496" s="22" t="b">
        <v>1</v>
      </c>
      <c r="P496" s="22" t="s">
        <v>1842</v>
      </c>
      <c r="Q496" s="22" t="s">
        <v>1843</v>
      </c>
      <c r="R496" s="22" t="s">
        <v>3485</v>
      </c>
    </row>
    <row r="497" spans="1:18" x14ac:dyDescent="0.25">
      <c r="A497" s="22" t="s">
        <v>3555</v>
      </c>
      <c r="B497" s="22" t="s">
        <v>3556</v>
      </c>
      <c r="C497" s="22"/>
      <c r="D497" s="22" t="s">
        <v>3532</v>
      </c>
      <c r="E497" s="22"/>
      <c r="F497" s="22"/>
      <c r="G497" s="22"/>
      <c r="H497" s="22"/>
      <c r="I497" s="22" t="s">
        <v>3483</v>
      </c>
      <c r="J497" s="22" t="s">
        <v>3556</v>
      </c>
      <c r="K497" s="22" t="s">
        <v>3556</v>
      </c>
      <c r="L497" s="22" t="s">
        <v>1837</v>
      </c>
      <c r="M497" s="22" t="s">
        <v>3556</v>
      </c>
      <c r="N497" s="22">
        <v>58</v>
      </c>
      <c r="O497" s="22" t="b">
        <v>1</v>
      </c>
      <c r="P497" s="22" t="s">
        <v>1842</v>
      </c>
      <c r="Q497" s="22" t="s">
        <v>1843</v>
      </c>
      <c r="R497" s="22" t="s">
        <v>3485</v>
      </c>
    </row>
    <row r="498" spans="1:18" x14ac:dyDescent="0.25">
      <c r="A498" s="22" t="s">
        <v>3557</v>
      </c>
      <c r="B498" s="22" t="s">
        <v>3558</v>
      </c>
      <c r="C498" s="22"/>
      <c r="D498" s="22" t="s">
        <v>1838</v>
      </c>
      <c r="E498" s="22"/>
      <c r="F498" s="22"/>
      <c r="G498" s="22" t="s">
        <v>65</v>
      </c>
      <c r="H498" s="22" t="s">
        <v>1796</v>
      </c>
      <c r="I498" s="22" t="s">
        <v>3559</v>
      </c>
      <c r="J498" s="22" t="s">
        <v>3560</v>
      </c>
      <c r="K498" s="22" t="s">
        <v>3561</v>
      </c>
      <c r="L498" s="22" t="s">
        <v>1837</v>
      </c>
      <c r="M498" s="22" t="s">
        <v>3561</v>
      </c>
      <c r="N498" s="22">
        <v>58</v>
      </c>
      <c r="O498" s="22" t="b">
        <v>0</v>
      </c>
      <c r="P498" s="22" t="s">
        <v>1842</v>
      </c>
      <c r="Q498" s="22" t="s">
        <v>1843</v>
      </c>
      <c r="R498" s="22" t="s">
        <v>3485</v>
      </c>
    </row>
    <row r="499" spans="1:18" x14ac:dyDescent="0.25">
      <c r="A499" s="22" t="s">
        <v>3562</v>
      </c>
      <c r="B499" s="22" t="s">
        <v>3563</v>
      </c>
      <c r="C499" s="22"/>
      <c r="D499" s="22" t="s">
        <v>1838</v>
      </c>
      <c r="E499" s="22" t="s">
        <v>1958</v>
      </c>
      <c r="F499" s="22"/>
      <c r="G499" s="22" t="s">
        <v>65</v>
      </c>
      <c r="H499" s="22" t="s">
        <v>1796</v>
      </c>
      <c r="I499" s="22" t="s">
        <v>3559</v>
      </c>
      <c r="J499" s="22" t="s">
        <v>3564</v>
      </c>
      <c r="K499" s="22" t="s">
        <v>3565</v>
      </c>
      <c r="L499" s="22" t="s">
        <v>1837</v>
      </c>
      <c r="M499" s="22" t="s">
        <v>3565</v>
      </c>
      <c r="N499" s="22">
        <v>58</v>
      </c>
      <c r="O499" s="22" t="b">
        <v>0</v>
      </c>
      <c r="P499" s="22" t="s">
        <v>1842</v>
      </c>
      <c r="Q499" s="22" t="s">
        <v>1843</v>
      </c>
      <c r="R499" s="22" t="s">
        <v>3485</v>
      </c>
    </row>
    <row r="500" spans="1:18" x14ac:dyDescent="0.25">
      <c r="A500" s="22" t="s">
        <v>3566</v>
      </c>
      <c r="B500" s="22" t="s">
        <v>3567</v>
      </c>
      <c r="C500" s="22"/>
      <c r="D500" s="22" t="s">
        <v>1838</v>
      </c>
      <c r="E500" s="22" t="s">
        <v>2092</v>
      </c>
      <c r="F500" s="22"/>
      <c r="G500" s="22" t="s">
        <v>1803</v>
      </c>
      <c r="H500" s="22" t="s">
        <v>1804</v>
      </c>
      <c r="I500" s="22" t="s">
        <v>3559</v>
      </c>
      <c r="J500" s="22" t="s">
        <v>3568</v>
      </c>
      <c r="K500" s="22" t="s">
        <v>3569</v>
      </c>
      <c r="L500" s="22" t="s">
        <v>1837</v>
      </c>
      <c r="M500" s="22" t="s">
        <v>3569</v>
      </c>
      <c r="N500" s="22">
        <v>58</v>
      </c>
      <c r="O500" s="22" t="b">
        <v>0</v>
      </c>
      <c r="P500" s="22" t="s">
        <v>1842</v>
      </c>
      <c r="Q500" s="22" t="s">
        <v>1843</v>
      </c>
      <c r="R500" s="22" t="s">
        <v>3485</v>
      </c>
    </row>
    <row r="501" spans="1:18" x14ac:dyDescent="0.25">
      <c r="A501" s="22" t="s">
        <v>3570</v>
      </c>
      <c r="B501" s="22" t="s">
        <v>3571</v>
      </c>
      <c r="C501" s="22"/>
      <c r="D501" s="22" t="s">
        <v>1838</v>
      </c>
      <c r="E501" s="22"/>
      <c r="F501" s="22"/>
      <c r="G501" s="22" t="s">
        <v>1803</v>
      </c>
      <c r="H501" s="22" t="s">
        <v>1804</v>
      </c>
      <c r="I501" s="22" t="s">
        <v>3559</v>
      </c>
      <c r="J501" s="22" t="s">
        <v>3572</v>
      </c>
      <c r="K501" s="22" t="s">
        <v>3573</v>
      </c>
      <c r="L501" s="22" t="s">
        <v>1837</v>
      </c>
      <c r="M501" s="22" t="s">
        <v>3573</v>
      </c>
      <c r="N501" s="22">
        <v>58</v>
      </c>
      <c r="O501" s="22" t="b">
        <v>0</v>
      </c>
      <c r="P501" s="22" t="s">
        <v>1842</v>
      </c>
      <c r="Q501" s="22" t="s">
        <v>1843</v>
      </c>
      <c r="R501" s="22" t="s">
        <v>3485</v>
      </c>
    </row>
    <row r="502" spans="1:18" x14ac:dyDescent="0.25">
      <c r="A502" s="22" t="s">
        <v>3574</v>
      </c>
      <c r="B502" s="22" t="s">
        <v>3575</v>
      </c>
      <c r="C502" s="22"/>
      <c r="D502" s="22" t="s">
        <v>1838</v>
      </c>
      <c r="E502" s="22" t="s">
        <v>1946</v>
      </c>
      <c r="F502" s="22"/>
      <c r="G502" s="22" t="s">
        <v>65</v>
      </c>
      <c r="H502" s="22" t="s">
        <v>1796</v>
      </c>
      <c r="I502" s="22" t="s">
        <v>3559</v>
      </c>
      <c r="J502" s="22" t="s">
        <v>3575</v>
      </c>
      <c r="K502" s="22" t="s">
        <v>3576</v>
      </c>
      <c r="L502" s="22" t="s">
        <v>1837</v>
      </c>
      <c r="M502" s="22" t="s">
        <v>3576</v>
      </c>
      <c r="N502" s="22">
        <v>58</v>
      </c>
      <c r="O502" s="22" t="b">
        <v>0</v>
      </c>
      <c r="P502" s="22" t="s">
        <v>1842</v>
      </c>
      <c r="Q502" s="22" t="s">
        <v>1843</v>
      </c>
      <c r="R502" s="22" t="s">
        <v>3485</v>
      </c>
    </row>
    <row r="503" spans="1:18" x14ac:dyDescent="0.25">
      <c r="A503" s="22" t="s">
        <v>3577</v>
      </c>
      <c r="B503" s="22" t="s">
        <v>3578</v>
      </c>
      <c r="C503" s="22"/>
      <c r="D503" s="22" t="s">
        <v>1838</v>
      </c>
      <c r="E503" s="22" t="s">
        <v>1901</v>
      </c>
      <c r="F503" s="22"/>
      <c r="G503" s="22" t="s">
        <v>66</v>
      </c>
      <c r="H503" s="22" t="s">
        <v>1794</v>
      </c>
      <c r="I503" s="22" t="s">
        <v>3483</v>
      </c>
      <c r="J503" s="22" t="s">
        <v>3578</v>
      </c>
      <c r="K503" s="22" t="s">
        <v>3579</v>
      </c>
      <c r="L503" s="22" t="s">
        <v>1837</v>
      </c>
      <c r="M503" s="22" t="s">
        <v>3579</v>
      </c>
      <c r="N503" s="22">
        <v>58</v>
      </c>
      <c r="O503" s="22" t="b">
        <v>0</v>
      </c>
      <c r="P503" s="22" t="s">
        <v>1842</v>
      </c>
      <c r="Q503" s="22" t="s">
        <v>1843</v>
      </c>
      <c r="R503" s="22" t="s">
        <v>3485</v>
      </c>
    </row>
    <row r="504" spans="1:18" x14ac:dyDescent="0.25">
      <c r="A504" s="22" t="s">
        <v>3580</v>
      </c>
      <c r="B504" s="22" t="s">
        <v>3581</v>
      </c>
      <c r="C504" s="22"/>
      <c r="D504" s="22" t="s">
        <v>1838</v>
      </c>
      <c r="E504" s="22"/>
      <c r="F504" s="22"/>
      <c r="G504" s="22" t="s">
        <v>66</v>
      </c>
      <c r="H504" s="22" t="s">
        <v>1794</v>
      </c>
      <c r="I504" s="22" t="s">
        <v>3483</v>
      </c>
      <c r="J504" s="22" t="s">
        <v>3582</v>
      </c>
      <c r="K504" s="22" t="s">
        <v>3583</v>
      </c>
      <c r="L504" s="22" t="s">
        <v>1837</v>
      </c>
      <c r="M504" s="22" t="s">
        <v>3583</v>
      </c>
      <c r="N504" s="22">
        <v>58</v>
      </c>
      <c r="O504" s="22" t="b">
        <v>0</v>
      </c>
      <c r="P504" s="22" t="s">
        <v>1842</v>
      </c>
      <c r="Q504" s="22" t="s">
        <v>1843</v>
      </c>
      <c r="R504" s="22" t="s">
        <v>3485</v>
      </c>
    </row>
    <row r="505" spans="1:18" x14ac:dyDescent="0.25">
      <c r="A505" s="22" t="s">
        <v>3584</v>
      </c>
      <c r="B505" s="22" t="s">
        <v>3585</v>
      </c>
      <c r="C505" s="22"/>
      <c r="D505" s="22" t="s">
        <v>1910</v>
      </c>
      <c r="E505" s="22"/>
      <c r="F505" s="22"/>
      <c r="G505" s="22"/>
      <c r="H505" s="22"/>
      <c r="I505" s="22" t="s">
        <v>3483</v>
      </c>
      <c r="J505" s="22" t="s">
        <v>3585</v>
      </c>
      <c r="K505" s="22" t="s">
        <v>3585</v>
      </c>
      <c r="L505" s="22" t="s">
        <v>1837</v>
      </c>
      <c r="M505" s="22" t="s">
        <v>3585</v>
      </c>
      <c r="N505" s="22">
        <v>58</v>
      </c>
      <c r="O505" s="22" t="b">
        <v>0</v>
      </c>
      <c r="P505" s="22" t="s">
        <v>1842</v>
      </c>
      <c r="Q505" s="22" t="s">
        <v>1843</v>
      </c>
      <c r="R505" s="22" t="s">
        <v>3485</v>
      </c>
    </row>
    <row r="506" spans="1:18" x14ac:dyDescent="0.25">
      <c r="A506" s="22" t="s">
        <v>3586</v>
      </c>
      <c r="B506" s="22" t="s">
        <v>3587</v>
      </c>
      <c r="C506" s="22"/>
      <c r="D506" s="22" t="s">
        <v>3501</v>
      </c>
      <c r="E506" s="22"/>
      <c r="F506" s="22"/>
      <c r="G506" s="22"/>
      <c r="H506" s="22"/>
      <c r="I506" s="22" t="s">
        <v>3483</v>
      </c>
      <c r="J506" s="22" t="s">
        <v>3587</v>
      </c>
      <c r="K506" s="22" t="s">
        <v>3587</v>
      </c>
      <c r="L506" s="22" t="s">
        <v>1837</v>
      </c>
      <c r="M506" s="22" t="s">
        <v>3587</v>
      </c>
      <c r="N506" s="22">
        <v>58</v>
      </c>
      <c r="O506" s="22" t="b">
        <v>0</v>
      </c>
      <c r="P506" s="22" t="s">
        <v>1842</v>
      </c>
      <c r="Q506" s="22" t="s">
        <v>1843</v>
      </c>
      <c r="R506" s="22" t="s">
        <v>3485</v>
      </c>
    </row>
    <row r="507" spans="1:18" x14ac:dyDescent="0.25">
      <c r="A507" s="23" t="s">
        <v>3588</v>
      </c>
      <c r="B507" s="23" t="s">
        <v>3589</v>
      </c>
      <c r="C507" s="23"/>
      <c r="D507" s="23" t="s">
        <v>3494</v>
      </c>
      <c r="E507" s="23"/>
      <c r="F507" s="23"/>
      <c r="G507" s="23"/>
      <c r="H507" s="23"/>
      <c r="I507" s="23" t="s">
        <v>3483</v>
      </c>
      <c r="J507" s="23" t="s">
        <v>3589</v>
      </c>
      <c r="K507" s="23" t="s">
        <v>3589</v>
      </c>
      <c r="L507" s="23" t="s">
        <v>1837</v>
      </c>
      <c r="M507" s="23" t="s">
        <v>3589</v>
      </c>
      <c r="N507" s="23">
        <v>58</v>
      </c>
      <c r="O507" s="23" t="b">
        <v>1</v>
      </c>
      <c r="P507" s="23" t="s">
        <v>1842</v>
      </c>
      <c r="Q507" s="23" t="s">
        <v>1843</v>
      </c>
      <c r="R507" s="23" t="s">
        <v>3485</v>
      </c>
    </row>
    <row r="508" spans="1:18" x14ac:dyDescent="0.25">
      <c r="A508" s="22" t="s">
        <v>3590</v>
      </c>
      <c r="B508" s="22" t="s">
        <v>3591</v>
      </c>
      <c r="C508" s="22"/>
      <c r="D508" s="22" t="s">
        <v>3349</v>
      </c>
      <c r="E508" s="22"/>
      <c r="F508" s="22"/>
      <c r="G508" s="22"/>
      <c r="H508" s="22"/>
      <c r="I508" s="22" t="s">
        <v>3483</v>
      </c>
      <c r="J508" s="22" t="s">
        <v>3591</v>
      </c>
      <c r="K508" s="22" t="s">
        <v>3591</v>
      </c>
      <c r="L508" s="22" t="s">
        <v>1837</v>
      </c>
      <c r="M508" s="22" t="s">
        <v>3591</v>
      </c>
      <c r="N508" s="22">
        <v>58</v>
      </c>
      <c r="O508" s="22" t="b">
        <v>1</v>
      </c>
      <c r="P508" s="22" t="s">
        <v>1842</v>
      </c>
      <c r="Q508" s="22" t="s">
        <v>1843</v>
      </c>
      <c r="R508" s="22" t="s">
        <v>3485</v>
      </c>
    </row>
    <row r="509" spans="1:18" x14ac:dyDescent="0.25">
      <c r="A509" s="22" t="s">
        <v>3592</v>
      </c>
      <c r="B509" s="22" t="s">
        <v>3593</v>
      </c>
      <c r="C509" s="22"/>
      <c r="D509" s="22" t="s">
        <v>3046</v>
      </c>
      <c r="E509" s="22"/>
      <c r="F509" s="22"/>
      <c r="G509" s="22"/>
      <c r="H509" s="22"/>
      <c r="I509" s="22" t="s">
        <v>3559</v>
      </c>
      <c r="J509" s="22"/>
      <c r="K509" s="22"/>
      <c r="L509" s="22" t="s">
        <v>3594</v>
      </c>
      <c r="M509" s="22" t="s">
        <v>3595</v>
      </c>
      <c r="N509" s="22">
        <v>58</v>
      </c>
      <c r="O509" s="22" t="b">
        <v>0</v>
      </c>
      <c r="P509" s="22" t="s">
        <v>1842</v>
      </c>
      <c r="Q509" s="22" t="s">
        <v>1843</v>
      </c>
      <c r="R509" s="22" t="s">
        <v>3485</v>
      </c>
    </row>
    <row r="510" spans="1:18" x14ac:dyDescent="0.25">
      <c r="A510" s="23" t="s">
        <v>566</v>
      </c>
      <c r="B510" s="23" t="s">
        <v>567</v>
      </c>
      <c r="C510" s="23" t="s">
        <v>3596</v>
      </c>
      <c r="D510" s="23" t="s">
        <v>1838</v>
      </c>
      <c r="E510" s="23" t="s">
        <v>1958</v>
      </c>
      <c r="F510" s="23"/>
      <c r="G510" s="23" t="s">
        <v>1799</v>
      </c>
      <c r="H510" s="23" t="s">
        <v>1800</v>
      </c>
      <c r="I510" s="23" t="s">
        <v>1872</v>
      </c>
      <c r="J510" s="23" t="s">
        <v>567</v>
      </c>
      <c r="K510" s="23" t="s">
        <v>3597</v>
      </c>
      <c r="L510" s="23" t="s">
        <v>1837</v>
      </c>
      <c r="M510" s="23" t="s">
        <v>3597</v>
      </c>
      <c r="N510" s="23"/>
      <c r="O510" s="23" t="b">
        <v>0</v>
      </c>
      <c r="P510" s="23" t="s">
        <v>1842</v>
      </c>
      <c r="Q510" s="23" t="s">
        <v>1843</v>
      </c>
      <c r="R510" s="23" t="s">
        <v>566</v>
      </c>
    </row>
    <row r="511" spans="1:18" x14ac:dyDescent="0.25">
      <c r="A511" s="23" t="s">
        <v>3598</v>
      </c>
      <c r="B511" s="23" t="s">
        <v>3599</v>
      </c>
      <c r="C511" s="23"/>
      <c r="D511" s="23" t="s">
        <v>2167</v>
      </c>
      <c r="E511" s="23" t="s">
        <v>3600</v>
      </c>
      <c r="F511" s="23"/>
      <c r="G511" s="23"/>
      <c r="H511" s="23"/>
      <c r="I511" s="23"/>
      <c r="J511" s="23" t="s">
        <v>3599</v>
      </c>
      <c r="K511" s="23" t="s">
        <v>3601</v>
      </c>
      <c r="L511" s="23"/>
      <c r="M511" s="23" t="s">
        <v>3601</v>
      </c>
      <c r="N511" s="23"/>
      <c r="O511" s="23" t="b">
        <v>0</v>
      </c>
      <c r="P511" s="23" t="s">
        <v>1842</v>
      </c>
      <c r="Q511" s="23" t="s">
        <v>1843</v>
      </c>
      <c r="R511" s="23" t="s">
        <v>566</v>
      </c>
    </row>
    <row r="512" spans="1:18" x14ac:dyDescent="0.25">
      <c r="A512" s="23" t="s">
        <v>3602</v>
      </c>
      <c r="B512" s="23" t="s">
        <v>3603</v>
      </c>
      <c r="C512" s="23"/>
      <c r="D512" s="23" t="s">
        <v>1838</v>
      </c>
      <c r="E512" s="23" t="s">
        <v>1839</v>
      </c>
      <c r="F512" s="23" t="s">
        <v>3604</v>
      </c>
      <c r="G512" s="23" t="s">
        <v>66</v>
      </c>
      <c r="H512" s="23" t="s">
        <v>1794</v>
      </c>
      <c r="I512" s="23" t="s">
        <v>1872</v>
      </c>
      <c r="J512" s="23"/>
      <c r="K512" s="23"/>
      <c r="L512" s="23" t="s">
        <v>3605</v>
      </c>
      <c r="M512" s="23" t="s">
        <v>3606</v>
      </c>
      <c r="N512" s="23"/>
      <c r="O512" s="23" t="b">
        <v>0</v>
      </c>
      <c r="P512" s="23" t="s">
        <v>1842</v>
      </c>
      <c r="Q512" s="23" t="s">
        <v>1843</v>
      </c>
      <c r="R512" s="23" t="s">
        <v>3602</v>
      </c>
    </row>
    <row r="513" spans="1:18" x14ac:dyDescent="0.25">
      <c r="A513" s="23" t="s">
        <v>3607</v>
      </c>
      <c r="B513" s="23" t="s">
        <v>3608</v>
      </c>
      <c r="C513" s="23"/>
      <c r="D513" s="23" t="s">
        <v>1838</v>
      </c>
      <c r="E513" s="23" t="s">
        <v>1975</v>
      </c>
      <c r="F513" s="23"/>
      <c r="G513" s="23" t="s">
        <v>66</v>
      </c>
      <c r="H513" s="23" t="s">
        <v>1794</v>
      </c>
      <c r="I513" s="23" t="s">
        <v>1872</v>
      </c>
      <c r="J513" s="23"/>
      <c r="K513" s="23"/>
      <c r="L513" s="23" t="s">
        <v>3609</v>
      </c>
      <c r="M513" s="23" t="s">
        <v>3610</v>
      </c>
      <c r="N513" s="23">
        <v>60</v>
      </c>
      <c r="O513" s="23" t="b">
        <v>0</v>
      </c>
      <c r="P513" s="23" t="s">
        <v>1842</v>
      </c>
      <c r="Q513" s="23" t="s">
        <v>1843</v>
      </c>
      <c r="R513" s="23" t="s">
        <v>3607</v>
      </c>
    </row>
    <row r="514" spans="1:18" x14ac:dyDescent="0.25">
      <c r="A514" s="22" t="s">
        <v>3611</v>
      </c>
      <c r="B514" s="22" t="s">
        <v>3612</v>
      </c>
      <c r="C514" s="22"/>
      <c r="D514" s="22" t="s">
        <v>1922</v>
      </c>
      <c r="E514" s="22"/>
      <c r="F514" s="22"/>
      <c r="G514" s="22"/>
      <c r="H514" s="22"/>
      <c r="I514" s="22" t="s">
        <v>3361</v>
      </c>
      <c r="J514" s="22"/>
      <c r="K514" s="22"/>
      <c r="L514" s="22"/>
      <c r="M514" s="22" t="s">
        <v>3613</v>
      </c>
      <c r="N514" s="22"/>
      <c r="O514" s="22" t="b">
        <v>0</v>
      </c>
      <c r="P514" s="22" t="s">
        <v>1842</v>
      </c>
      <c r="Q514" s="22" t="s">
        <v>1843</v>
      </c>
      <c r="R514" s="22" t="s">
        <v>3611</v>
      </c>
    </row>
    <row r="515" spans="1:18" x14ac:dyDescent="0.25">
      <c r="A515" s="23" t="s">
        <v>3614</v>
      </c>
      <c r="B515" s="23" t="s">
        <v>3615</v>
      </c>
      <c r="C515" s="23" t="s">
        <v>1837</v>
      </c>
      <c r="D515" s="23" t="s">
        <v>1838</v>
      </c>
      <c r="E515" s="23" t="s">
        <v>1958</v>
      </c>
      <c r="F515" s="23" t="s">
        <v>2724</v>
      </c>
      <c r="G515" s="23" t="s">
        <v>1801</v>
      </c>
      <c r="H515" s="23" t="s">
        <v>1802</v>
      </c>
      <c r="I515" s="23" t="s">
        <v>1872</v>
      </c>
      <c r="J515" s="23" t="s">
        <v>3616</v>
      </c>
      <c r="K515" s="23"/>
      <c r="L515" s="23" t="s">
        <v>3617</v>
      </c>
      <c r="M515" s="23" t="s">
        <v>3618</v>
      </c>
      <c r="N515" s="23"/>
      <c r="O515" s="23" t="b">
        <v>0</v>
      </c>
      <c r="P515" s="23" t="s">
        <v>1842</v>
      </c>
      <c r="Q515" s="23" t="s">
        <v>1843</v>
      </c>
      <c r="R515" s="23" t="s">
        <v>3614</v>
      </c>
    </row>
    <row r="516" spans="1:18" x14ac:dyDescent="0.25">
      <c r="A516" s="22" t="s">
        <v>743</v>
      </c>
      <c r="B516" s="22" t="s">
        <v>569</v>
      </c>
      <c r="C516" s="22" t="s">
        <v>3619</v>
      </c>
      <c r="D516" s="22" t="s">
        <v>1838</v>
      </c>
      <c r="E516" s="22" t="s">
        <v>1991</v>
      </c>
      <c r="F516" s="22"/>
      <c r="G516" s="22" t="s">
        <v>1799</v>
      </c>
      <c r="H516" s="22" t="s">
        <v>1800</v>
      </c>
      <c r="I516" s="22" t="s">
        <v>1872</v>
      </c>
      <c r="J516" s="22" t="s">
        <v>569</v>
      </c>
      <c r="K516" s="22" t="s">
        <v>3620</v>
      </c>
      <c r="L516" s="22" t="s">
        <v>1837</v>
      </c>
      <c r="M516" s="22" t="s">
        <v>3621</v>
      </c>
      <c r="N516" s="22"/>
      <c r="O516" s="22" t="b">
        <v>0</v>
      </c>
      <c r="P516" s="22" t="s">
        <v>1842</v>
      </c>
      <c r="Q516" s="22" t="s">
        <v>1843</v>
      </c>
      <c r="R516" s="22" t="s">
        <v>568</v>
      </c>
    </row>
    <row r="517" spans="1:18" x14ac:dyDescent="0.25">
      <c r="A517" s="22" t="s">
        <v>744</v>
      </c>
      <c r="B517" s="22" t="s">
        <v>745</v>
      </c>
      <c r="C517" s="22" t="s">
        <v>3619</v>
      </c>
      <c r="D517" s="22" t="s">
        <v>1838</v>
      </c>
      <c r="E517" s="22" t="s">
        <v>1852</v>
      </c>
      <c r="F517" s="22"/>
      <c r="G517" s="22" t="s">
        <v>1799</v>
      </c>
      <c r="H517" s="22" t="s">
        <v>1800</v>
      </c>
      <c r="I517" s="22" t="s">
        <v>1872</v>
      </c>
      <c r="J517" s="22" t="s">
        <v>745</v>
      </c>
      <c r="K517" s="22" t="s">
        <v>3622</v>
      </c>
      <c r="L517" s="22" t="s">
        <v>1837</v>
      </c>
      <c r="M517" s="22" t="s">
        <v>3622</v>
      </c>
      <c r="N517" s="22"/>
      <c r="O517" s="22" t="b">
        <v>0</v>
      </c>
      <c r="P517" s="22" t="s">
        <v>1842</v>
      </c>
      <c r="Q517" s="22" t="s">
        <v>1843</v>
      </c>
      <c r="R517" s="22" t="s">
        <v>568</v>
      </c>
    </row>
    <row r="518" spans="1:18" x14ac:dyDescent="0.25">
      <c r="A518" s="22" t="s">
        <v>746</v>
      </c>
      <c r="B518" s="22" t="s">
        <v>747</v>
      </c>
      <c r="C518" s="22" t="s">
        <v>3619</v>
      </c>
      <c r="D518" s="22" t="s">
        <v>1838</v>
      </c>
      <c r="E518" s="22" t="s">
        <v>2754</v>
      </c>
      <c r="F518" s="22"/>
      <c r="G518" s="22" t="s">
        <v>1799</v>
      </c>
      <c r="H518" s="22" t="s">
        <v>1800</v>
      </c>
      <c r="I518" s="22" t="s">
        <v>1872</v>
      </c>
      <c r="J518" s="22" t="s">
        <v>747</v>
      </c>
      <c r="K518" s="22" t="s">
        <v>3623</v>
      </c>
      <c r="L518" s="22" t="s">
        <v>1837</v>
      </c>
      <c r="M518" s="22" t="s">
        <v>3623</v>
      </c>
      <c r="N518" s="22"/>
      <c r="O518" s="22" t="b">
        <v>0</v>
      </c>
      <c r="P518" s="22" t="s">
        <v>1842</v>
      </c>
      <c r="Q518" s="22" t="s">
        <v>1843</v>
      </c>
      <c r="R518" s="22" t="s">
        <v>568</v>
      </c>
    </row>
    <row r="519" spans="1:18" x14ac:dyDescent="0.25">
      <c r="A519" s="22" t="s">
        <v>748</v>
      </c>
      <c r="B519" s="22" t="s">
        <v>749</v>
      </c>
      <c r="C519" s="22" t="s">
        <v>3619</v>
      </c>
      <c r="D519" s="22" t="s">
        <v>1838</v>
      </c>
      <c r="E519" s="22" t="s">
        <v>2754</v>
      </c>
      <c r="F519" s="22"/>
      <c r="G519" s="22" t="s">
        <v>1799</v>
      </c>
      <c r="H519" s="22" t="s">
        <v>1800</v>
      </c>
      <c r="I519" s="22" t="s">
        <v>1872</v>
      </c>
      <c r="J519" s="22" t="s">
        <v>749</v>
      </c>
      <c r="K519" s="22" t="s">
        <v>3624</v>
      </c>
      <c r="L519" s="22" t="s">
        <v>1837</v>
      </c>
      <c r="M519" s="22" t="s">
        <v>3624</v>
      </c>
      <c r="N519" s="22"/>
      <c r="O519" s="22" t="b">
        <v>0</v>
      </c>
      <c r="P519" s="22" t="s">
        <v>1842</v>
      </c>
      <c r="Q519" s="22" t="s">
        <v>1843</v>
      </c>
      <c r="R519" s="22" t="s">
        <v>568</v>
      </c>
    </row>
    <row r="520" spans="1:18" x14ac:dyDescent="0.25">
      <c r="A520" s="23" t="s">
        <v>750</v>
      </c>
      <c r="B520" s="23" t="s">
        <v>751</v>
      </c>
      <c r="C520" s="23" t="s">
        <v>3619</v>
      </c>
      <c r="D520" s="23" t="s">
        <v>1838</v>
      </c>
      <c r="E520" s="23" t="s">
        <v>1958</v>
      </c>
      <c r="F520" s="23"/>
      <c r="G520" s="23" t="s">
        <v>1799</v>
      </c>
      <c r="H520" s="23" t="s">
        <v>1800</v>
      </c>
      <c r="I520" s="23" t="s">
        <v>1872</v>
      </c>
      <c r="J520" s="23" t="s">
        <v>751</v>
      </c>
      <c r="K520" s="23" t="s">
        <v>3625</v>
      </c>
      <c r="L520" s="23" t="s">
        <v>1837</v>
      </c>
      <c r="M520" s="23" t="s">
        <v>3625</v>
      </c>
      <c r="N520" s="23"/>
      <c r="O520" s="23" t="b">
        <v>0</v>
      </c>
      <c r="P520" s="23" t="s">
        <v>1842</v>
      </c>
      <c r="Q520" s="23" t="s">
        <v>1843</v>
      </c>
      <c r="R520" s="23" t="s">
        <v>568</v>
      </c>
    </row>
    <row r="521" spans="1:18" x14ac:dyDescent="0.25">
      <c r="A521" s="22" t="s">
        <v>752</v>
      </c>
      <c r="B521" s="22" t="s">
        <v>753</v>
      </c>
      <c r="C521" s="22"/>
      <c r="D521" s="22" t="s">
        <v>1838</v>
      </c>
      <c r="E521" s="22" t="s">
        <v>1852</v>
      </c>
      <c r="F521" s="22" t="s">
        <v>2801</v>
      </c>
      <c r="G521" s="22"/>
      <c r="H521" s="22"/>
      <c r="I521" s="22" t="s">
        <v>3626</v>
      </c>
      <c r="J521" s="22" t="s">
        <v>3627</v>
      </c>
      <c r="K521" s="22"/>
      <c r="L521" s="22" t="s">
        <v>3628</v>
      </c>
      <c r="M521" s="22" t="s">
        <v>3629</v>
      </c>
      <c r="N521" s="22">
        <v>50</v>
      </c>
      <c r="O521" s="22" t="b">
        <v>0</v>
      </c>
      <c r="P521" s="22" t="s">
        <v>1842</v>
      </c>
      <c r="Q521" s="22" t="s">
        <v>1843</v>
      </c>
      <c r="R521" s="22" t="s">
        <v>570</v>
      </c>
    </row>
    <row r="522" spans="1:18" x14ac:dyDescent="0.25">
      <c r="A522" s="22" t="s">
        <v>3630</v>
      </c>
      <c r="B522" s="22" t="s">
        <v>3631</v>
      </c>
      <c r="C522" s="22"/>
      <c r="D522" s="22" t="s">
        <v>1838</v>
      </c>
      <c r="E522" s="22"/>
      <c r="F522" s="22"/>
      <c r="G522" s="22" t="s">
        <v>65</v>
      </c>
      <c r="H522" s="22" t="s">
        <v>1796</v>
      </c>
      <c r="I522" s="22" t="s">
        <v>3626</v>
      </c>
      <c r="J522" s="22" t="s">
        <v>3631</v>
      </c>
      <c r="K522" s="22" t="s">
        <v>3632</v>
      </c>
      <c r="L522" s="22"/>
      <c r="M522" s="22" t="s">
        <v>3632</v>
      </c>
      <c r="N522" s="22">
        <v>50</v>
      </c>
      <c r="O522" s="22" t="b">
        <v>0</v>
      </c>
      <c r="P522" s="22" t="s">
        <v>1842</v>
      </c>
      <c r="Q522" s="22" t="s">
        <v>1843</v>
      </c>
      <c r="R522" s="22" t="s">
        <v>570</v>
      </c>
    </row>
    <row r="523" spans="1:18" x14ac:dyDescent="0.25">
      <c r="A523" s="22" t="s">
        <v>3633</v>
      </c>
      <c r="B523" s="22" t="s">
        <v>3634</v>
      </c>
      <c r="C523" s="22"/>
      <c r="D523" s="22" t="s">
        <v>1838</v>
      </c>
      <c r="E523" s="22"/>
      <c r="F523" s="22"/>
      <c r="G523" s="22" t="s">
        <v>1799</v>
      </c>
      <c r="H523" s="22" t="s">
        <v>1800</v>
      </c>
      <c r="I523" s="22" t="s">
        <v>3626</v>
      </c>
      <c r="J523" s="22" t="s">
        <v>3634</v>
      </c>
      <c r="K523" s="22" t="s">
        <v>3635</v>
      </c>
      <c r="L523" s="22"/>
      <c r="M523" s="22" t="s">
        <v>3635</v>
      </c>
      <c r="N523" s="22">
        <v>50</v>
      </c>
      <c r="O523" s="22" t="b">
        <v>0</v>
      </c>
      <c r="P523" s="22" t="s">
        <v>1842</v>
      </c>
      <c r="Q523" s="22" t="s">
        <v>1843</v>
      </c>
      <c r="R523" s="22" t="s">
        <v>570</v>
      </c>
    </row>
    <row r="524" spans="1:18" x14ac:dyDescent="0.25">
      <c r="A524" s="22" t="s">
        <v>3636</v>
      </c>
      <c r="B524" s="22" t="s">
        <v>3637</v>
      </c>
      <c r="C524" s="22"/>
      <c r="D524" s="22" t="s">
        <v>1838</v>
      </c>
      <c r="E524" s="22"/>
      <c r="F524" s="22"/>
      <c r="G524" s="22" t="s">
        <v>1803</v>
      </c>
      <c r="H524" s="22" t="s">
        <v>1804</v>
      </c>
      <c r="I524" s="22" t="s">
        <v>3626</v>
      </c>
      <c r="J524" s="22" t="s">
        <v>3637</v>
      </c>
      <c r="K524" s="22" t="s">
        <v>3638</v>
      </c>
      <c r="L524" s="22"/>
      <c r="M524" s="22" t="s">
        <v>3638</v>
      </c>
      <c r="N524" s="22">
        <v>50</v>
      </c>
      <c r="O524" s="22" t="b">
        <v>0</v>
      </c>
      <c r="P524" s="22" t="s">
        <v>1842</v>
      </c>
      <c r="Q524" s="22" t="s">
        <v>1843</v>
      </c>
      <c r="R524" s="22" t="s">
        <v>570</v>
      </c>
    </row>
    <row r="525" spans="1:18" x14ac:dyDescent="0.25">
      <c r="A525" s="22" t="s">
        <v>3639</v>
      </c>
      <c r="B525" s="22" t="s">
        <v>3640</v>
      </c>
      <c r="C525" s="22"/>
      <c r="D525" s="22" t="s">
        <v>1838</v>
      </c>
      <c r="E525" s="22"/>
      <c r="F525" s="22"/>
      <c r="G525" s="22" t="s">
        <v>1803</v>
      </c>
      <c r="H525" s="22" t="s">
        <v>1804</v>
      </c>
      <c r="I525" s="22" t="s">
        <v>3626</v>
      </c>
      <c r="J525" s="22" t="s">
        <v>3640</v>
      </c>
      <c r="K525" s="22" t="s">
        <v>3641</v>
      </c>
      <c r="L525" s="22"/>
      <c r="M525" s="22" t="s">
        <v>3641</v>
      </c>
      <c r="N525" s="22">
        <v>50</v>
      </c>
      <c r="O525" s="22" t="b">
        <v>0</v>
      </c>
      <c r="P525" s="22" t="s">
        <v>1842</v>
      </c>
      <c r="Q525" s="22" t="s">
        <v>1843</v>
      </c>
      <c r="R525" s="22" t="s">
        <v>570</v>
      </c>
    </row>
    <row r="526" spans="1:18" x14ac:dyDescent="0.25">
      <c r="A526" s="22" t="s">
        <v>3642</v>
      </c>
      <c r="B526" s="22" t="s">
        <v>3643</v>
      </c>
      <c r="C526" s="22"/>
      <c r="D526" s="22" t="s">
        <v>1838</v>
      </c>
      <c r="E526" s="22"/>
      <c r="F526" s="22"/>
      <c r="G526" s="22" t="s">
        <v>1803</v>
      </c>
      <c r="H526" s="22" t="s">
        <v>1804</v>
      </c>
      <c r="I526" s="22" t="s">
        <v>3626</v>
      </c>
      <c r="J526" s="22" t="s">
        <v>3643</v>
      </c>
      <c r="K526" s="22" t="s">
        <v>3644</v>
      </c>
      <c r="L526" s="22"/>
      <c r="M526" s="22" t="s">
        <v>3644</v>
      </c>
      <c r="N526" s="22">
        <v>50</v>
      </c>
      <c r="O526" s="22" t="b">
        <v>0</v>
      </c>
      <c r="P526" s="22" t="s">
        <v>1842</v>
      </c>
      <c r="Q526" s="22" t="s">
        <v>1843</v>
      </c>
      <c r="R526" s="22" t="s">
        <v>570</v>
      </c>
    </row>
    <row r="527" spans="1:18" x14ac:dyDescent="0.25">
      <c r="A527" s="22" t="s">
        <v>3645</v>
      </c>
      <c r="B527" s="22" t="s">
        <v>3646</v>
      </c>
      <c r="C527" s="22"/>
      <c r="D527" s="22" t="s">
        <v>1838</v>
      </c>
      <c r="E527" s="22"/>
      <c r="F527" s="22"/>
      <c r="G527" s="22" t="s">
        <v>65</v>
      </c>
      <c r="H527" s="22" t="s">
        <v>1796</v>
      </c>
      <c r="I527" s="22" t="s">
        <v>3626</v>
      </c>
      <c r="J527" s="22" t="s">
        <v>3646</v>
      </c>
      <c r="K527" s="22" t="s">
        <v>3647</v>
      </c>
      <c r="L527" s="22"/>
      <c r="M527" s="22" t="s">
        <v>3647</v>
      </c>
      <c r="N527" s="22">
        <v>50</v>
      </c>
      <c r="O527" s="22" t="b">
        <v>0</v>
      </c>
      <c r="P527" s="22" t="s">
        <v>1842</v>
      </c>
      <c r="Q527" s="22" t="s">
        <v>1843</v>
      </c>
      <c r="R527" s="22" t="s">
        <v>570</v>
      </c>
    </row>
    <row r="528" spans="1:18" x14ac:dyDescent="0.25">
      <c r="A528" s="22" t="s">
        <v>3648</v>
      </c>
      <c r="B528" s="22" t="s">
        <v>3649</v>
      </c>
      <c r="C528" s="22"/>
      <c r="D528" s="22" t="s">
        <v>1838</v>
      </c>
      <c r="E528" s="22"/>
      <c r="F528" s="22"/>
      <c r="G528" s="22" t="s">
        <v>65</v>
      </c>
      <c r="H528" s="22" t="s">
        <v>1796</v>
      </c>
      <c r="I528" s="22" t="s">
        <v>3626</v>
      </c>
      <c r="J528" s="22" t="s">
        <v>3649</v>
      </c>
      <c r="K528" s="22" t="s">
        <v>3650</v>
      </c>
      <c r="L528" s="22"/>
      <c r="M528" s="22" t="s">
        <v>3650</v>
      </c>
      <c r="N528" s="22">
        <v>50</v>
      </c>
      <c r="O528" s="22" t="b">
        <v>0</v>
      </c>
      <c r="P528" s="22" t="s">
        <v>1842</v>
      </c>
      <c r="Q528" s="22" t="s">
        <v>1843</v>
      </c>
      <c r="R528" s="22" t="s">
        <v>570</v>
      </c>
    </row>
    <row r="529" spans="1:18" x14ac:dyDescent="0.25">
      <c r="A529" s="22" t="s">
        <v>3651</v>
      </c>
      <c r="B529" s="22" t="s">
        <v>3652</v>
      </c>
      <c r="C529" s="22"/>
      <c r="D529" s="22" t="s">
        <v>1838</v>
      </c>
      <c r="E529" s="22"/>
      <c r="F529" s="22"/>
      <c r="G529" s="22" t="s">
        <v>1803</v>
      </c>
      <c r="H529" s="22" t="s">
        <v>1804</v>
      </c>
      <c r="I529" s="22" t="s">
        <v>3626</v>
      </c>
      <c r="J529" s="22" t="s">
        <v>3652</v>
      </c>
      <c r="K529" s="22" t="s">
        <v>3653</v>
      </c>
      <c r="L529" s="22"/>
      <c r="M529" s="22" t="s">
        <v>3653</v>
      </c>
      <c r="N529" s="22">
        <v>50</v>
      </c>
      <c r="O529" s="22" t="b">
        <v>0</v>
      </c>
      <c r="P529" s="22" t="s">
        <v>1842</v>
      </c>
      <c r="Q529" s="22" t="s">
        <v>1843</v>
      </c>
      <c r="R529" s="22" t="s">
        <v>570</v>
      </c>
    </row>
    <row r="530" spans="1:18" x14ac:dyDescent="0.25">
      <c r="A530" s="22" t="s">
        <v>3654</v>
      </c>
      <c r="B530" s="22" t="s">
        <v>3655</v>
      </c>
      <c r="C530" s="22"/>
      <c r="D530" s="22" t="s">
        <v>1838</v>
      </c>
      <c r="E530" s="22"/>
      <c r="F530" s="22"/>
      <c r="G530" s="22" t="s">
        <v>1803</v>
      </c>
      <c r="H530" s="22" t="s">
        <v>1804</v>
      </c>
      <c r="I530" s="22" t="s">
        <v>3626</v>
      </c>
      <c r="J530" s="22" t="s">
        <v>3655</v>
      </c>
      <c r="K530" s="22" t="s">
        <v>3656</v>
      </c>
      <c r="L530" s="22"/>
      <c r="M530" s="22" t="s">
        <v>3656</v>
      </c>
      <c r="N530" s="22">
        <v>50</v>
      </c>
      <c r="O530" s="22" t="b">
        <v>0</v>
      </c>
      <c r="P530" s="22" t="s">
        <v>1842</v>
      </c>
      <c r="Q530" s="22" t="s">
        <v>1843</v>
      </c>
      <c r="R530" s="22" t="s">
        <v>570</v>
      </c>
    </row>
    <row r="531" spans="1:18" x14ac:dyDescent="0.25">
      <c r="A531" s="22" t="s">
        <v>3657</v>
      </c>
      <c r="B531" s="22" t="s">
        <v>3658</v>
      </c>
      <c r="C531" s="22"/>
      <c r="D531" s="22" t="s">
        <v>1838</v>
      </c>
      <c r="E531" s="22"/>
      <c r="F531" s="22"/>
      <c r="G531" s="22" t="s">
        <v>1799</v>
      </c>
      <c r="H531" s="22" t="s">
        <v>1800</v>
      </c>
      <c r="I531" s="22" t="s">
        <v>3626</v>
      </c>
      <c r="J531" s="22" t="s">
        <v>3658</v>
      </c>
      <c r="K531" s="22" t="s">
        <v>3659</v>
      </c>
      <c r="L531" s="22"/>
      <c r="M531" s="22" t="s">
        <v>3659</v>
      </c>
      <c r="N531" s="22">
        <v>50</v>
      </c>
      <c r="O531" s="22" t="b">
        <v>0</v>
      </c>
      <c r="P531" s="22" t="s">
        <v>1842</v>
      </c>
      <c r="Q531" s="22" t="s">
        <v>1843</v>
      </c>
      <c r="R531" s="22" t="s">
        <v>570</v>
      </c>
    </row>
    <row r="532" spans="1:18" x14ac:dyDescent="0.25">
      <c r="A532" s="22" t="s">
        <v>3660</v>
      </c>
      <c r="B532" s="22" t="s">
        <v>3661</v>
      </c>
      <c r="C532" s="22"/>
      <c r="D532" s="22" t="s">
        <v>1838</v>
      </c>
      <c r="E532" s="22"/>
      <c r="F532" s="22"/>
      <c r="G532" s="22" t="s">
        <v>65</v>
      </c>
      <c r="H532" s="22" t="s">
        <v>1796</v>
      </c>
      <c r="I532" s="22" t="s">
        <v>3626</v>
      </c>
      <c r="J532" s="22" t="s">
        <v>3661</v>
      </c>
      <c r="K532" s="22" t="s">
        <v>3662</v>
      </c>
      <c r="L532" s="22"/>
      <c r="M532" s="22" t="s">
        <v>3662</v>
      </c>
      <c r="N532" s="22">
        <v>50</v>
      </c>
      <c r="O532" s="22" t="b">
        <v>0</v>
      </c>
      <c r="P532" s="22" t="s">
        <v>1842</v>
      </c>
      <c r="Q532" s="22" t="s">
        <v>1843</v>
      </c>
      <c r="R532" s="22" t="s">
        <v>570</v>
      </c>
    </row>
    <row r="533" spans="1:18" x14ac:dyDescent="0.25">
      <c r="A533" s="22" t="s">
        <v>3663</v>
      </c>
      <c r="B533" s="22" t="s">
        <v>3664</v>
      </c>
      <c r="C533" s="22"/>
      <c r="D533" s="22" t="s">
        <v>1838</v>
      </c>
      <c r="E533" s="22"/>
      <c r="F533" s="22"/>
      <c r="G533" s="22" t="s">
        <v>1799</v>
      </c>
      <c r="H533" s="22" t="s">
        <v>1800</v>
      </c>
      <c r="I533" s="22" t="s">
        <v>3626</v>
      </c>
      <c r="J533" s="22" t="s">
        <v>3664</v>
      </c>
      <c r="K533" s="22" t="s">
        <v>3665</v>
      </c>
      <c r="L533" s="22"/>
      <c r="M533" s="22" t="s">
        <v>3665</v>
      </c>
      <c r="N533" s="22">
        <v>50</v>
      </c>
      <c r="O533" s="22" t="b">
        <v>0</v>
      </c>
      <c r="P533" s="22" t="s">
        <v>1842</v>
      </c>
      <c r="Q533" s="22" t="s">
        <v>1843</v>
      </c>
      <c r="R533" s="22" t="s">
        <v>570</v>
      </c>
    </row>
    <row r="534" spans="1:18" x14ac:dyDescent="0.25">
      <c r="A534" s="22" t="s">
        <v>3666</v>
      </c>
      <c r="B534" s="22" t="s">
        <v>3667</v>
      </c>
      <c r="C534" s="22"/>
      <c r="D534" s="22" t="s">
        <v>1838</v>
      </c>
      <c r="E534" s="22"/>
      <c r="F534" s="22"/>
      <c r="G534" s="22" t="s">
        <v>65</v>
      </c>
      <c r="H534" s="22" t="s">
        <v>1796</v>
      </c>
      <c r="I534" s="22" t="s">
        <v>3626</v>
      </c>
      <c r="J534" s="22" t="s">
        <v>3667</v>
      </c>
      <c r="K534" s="22" t="s">
        <v>3668</v>
      </c>
      <c r="L534" s="22"/>
      <c r="M534" s="22" t="s">
        <v>3668</v>
      </c>
      <c r="N534" s="22">
        <v>50</v>
      </c>
      <c r="O534" s="22" t="b">
        <v>0</v>
      </c>
      <c r="P534" s="22" t="s">
        <v>1842</v>
      </c>
      <c r="Q534" s="22" t="s">
        <v>1843</v>
      </c>
      <c r="R534" s="22" t="s">
        <v>570</v>
      </c>
    </row>
    <row r="535" spans="1:18" x14ac:dyDescent="0.25">
      <c r="A535" s="22" t="s">
        <v>3669</v>
      </c>
      <c r="B535" s="22" t="s">
        <v>3670</v>
      </c>
      <c r="C535" s="22"/>
      <c r="D535" s="22" t="s">
        <v>1838</v>
      </c>
      <c r="E535" s="22"/>
      <c r="F535" s="22"/>
      <c r="G535" s="22" t="s">
        <v>1799</v>
      </c>
      <c r="H535" s="22" t="s">
        <v>1800</v>
      </c>
      <c r="I535" s="22" t="s">
        <v>3626</v>
      </c>
      <c r="J535" s="22" t="s">
        <v>3670</v>
      </c>
      <c r="K535" s="22" t="s">
        <v>3671</v>
      </c>
      <c r="L535" s="22"/>
      <c r="M535" s="22" t="s">
        <v>3671</v>
      </c>
      <c r="N535" s="22">
        <v>50</v>
      </c>
      <c r="O535" s="22" t="b">
        <v>0</v>
      </c>
      <c r="P535" s="22" t="s">
        <v>1842</v>
      </c>
      <c r="Q535" s="22" t="s">
        <v>1843</v>
      </c>
      <c r="R535" s="22" t="s">
        <v>570</v>
      </c>
    </row>
    <row r="536" spans="1:18" x14ac:dyDescent="0.25">
      <c r="A536" s="22" t="s">
        <v>3672</v>
      </c>
      <c r="B536" s="22" t="s">
        <v>3673</v>
      </c>
      <c r="C536" s="22"/>
      <c r="D536" s="22" t="s">
        <v>1838</v>
      </c>
      <c r="E536" s="22"/>
      <c r="F536" s="22"/>
      <c r="G536" s="22" t="s">
        <v>1799</v>
      </c>
      <c r="H536" s="22" t="s">
        <v>1800</v>
      </c>
      <c r="I536" s="22" t="s">
        <v>3626</v>
      </c>
      <c r="J536" s="22" t="s">
        <v>3673</v>
      </c>
      <c r="K536" s="22" t="s">
        <v>3674</v>
      </c>
      <c r="L536" s="22"/>
      <c r="M536" s="22" t="s">
        <v>3674</v>
      </c>
      <c r="N536" s="22">
        <v>50</v>
      </c>
      <c r="O536" s="22" t="b">
        <v>0</v>
      </c>
      <c r="P536" s="22" t="s">
        <v>1842</v>
      </c>
      <c r="Q536" s="22" t="s">
        <v>1843</v>
      </c>
      <c r="R536" s="22" t="s">
        <v>570</v>
      </c>
    </row>
    <row r="537" spans="1:18" x14ac:dyDescent="0.25">
      <c r="A537" s="22" t="s">
        <v>3675</v>
      </c>
      <c r="B537" s="22" t="s">
        <v>3676</v>
      </c>
      <c r="C537" s="22"/>
      <c r="D537" s="22" t="s">
        <v>1838</v>
      </c>
      <c r="E537" s="22"/>
      <c r="F537" s="22"/>
      <c r="G537" s="22" t="s">
        <v>65</v>
      </c>
      <c r="H537" s="22" t="s">
        <v>1796</v>
      </c>
      <c r="I537" s="22" t="s">
        <v>3626</v>
      </c>
      <c r="J537" s="22" t="s">
        <v>3676</v>
      </c>
      <c r="K537" s="22" t="s">
        <v>3677</v>
      </c>
      <c r="L537" s="22"/>
      <c r="M537" s="22" t="s">
        <v>3677</v>
      </c>
      <c r="N537" s="22">
        <v>50</v>
      </c>
      <c r="O537" s="22" t="b">
        <v>0</v>
      </c>
      <c r="P537" s="22" t="s">
        <v>1842</v>
      </c>
      <c r="Q537" s="22" t="s">
        <v>1843</v>
      </c>
      <c r="R537" s="22" t="s">
        <v>570</v>
      </c>
    </row>
    <row r="538" spans="1:18" x14ac:dyDescent="0.25">
      <c r="A538" s="22" t="s">
        <v>3678</v>
      </c>
      <c r="B538" s="22" t="s">
        <v>3679</v>
      </c>
      <c r="C538" s="22"/>
      <c r="D538" s="22" t="s">
        <v>1838</v>
      </c>
      <c r="E538" s="22"/>
      <c r="F538" s="22"/>
      <c r="G538" s="22" t="s">
        <v>1803</v>
      </c>
      <c r="H538" s="22" t="s">
        <v>1804</v>
      </c>
      <c r="I538" s="22" t="s">
        <v>3626</v>
      </c>
      <c r="J538" s="22" t="s">
        <v>3679</v>
      </c>
      <c r="K538" s="22" t="s">
        <v>3680</v>
      </c>
      <c r="L538" s="22"/>
      <c r="M538" s="22" t="s">
        <v>3680</v>
      </c>
      <c r="N538" s="22">
        <v>50</v>
      </c>
      <c r="O538" s="22" t="b">
        <v>0</v>
      </c>
      <c r="P538" s="22" t="s">
        <v>1842</v>
      </c>
      <c r="Q538" s="22" t="s">
        <v>1843</v>
      </c>
      <c r="R538" s="22" t="s">
        <v>570</v>
      </c>
    </row>
    <row r="539" spans="1:18" x14ac:dyDescent="0.25">
      <c r="A539" s="22" t="s">
        <v>3681</v>
      </c>
      <c r="B539" s="22" t="s">
        <v>3682</v>
      </c>
      <c r="C539" s="22"/>
      <c r="D539" s="22" t="s">
        <v>1838</v>
      </c>
      <c r="E539" s="22"/>
      <c r="F539" s="22"/>
      <c r="G539" s="22" t="s">
        <v>1799</v>
      </c>
      <c r="H539" s="22" t="s">
        <v>1800</v>
      </c>
      <c r="I539" s="22" t="s">
        <v>3626</v>
      </c>
      <c r="J539" s="22" t="s">
        <v>3682</v>
      </c>
      <c r="K539" s="22" t="s">
        <v>3683</v>
      </c>
      <c r="L539" s="22"/>
      <c r="M539" s="22" t="s">
        <v>3683</v>
      </c>
      <c r="N539" s="22">
        <v>50</v>
      </c>
      <c r="O539" s="22" t="b">
        <v>0</v>
      </c>
      <c r="P539" s="22" t="s">
        <v>1842</v>
      </c>
      <c r="Q539" s="22" t="s">
        <v>1843</v>
      </c>
      <c r="R539" s="22" t="s">
        <v>570</v>
      </c>
    </row>
    <row r="540" spans="1:18" x14ac:dyDescent="0.25">
      <c r="A540" s="22" t="s">
        <v>3684</v>
      </c>
      <c r="B540" s="22" t="s">
        <v>3685</v>
      </c>
      <c r="C540" s="22"/>
      <c r="D540" s="22" t="s">
        <v>1838</v>
      </c>
      <c r="E540" s="22"/>
      <c r="F540" s="22"/>
      <c r="G540" s="22" t="s">
        <v>1799</v>
      </c>
      <c r="H540" s="22" t="s">
        <v>1800</v>
      </c>
      <c r="I540" s="22" t="s">
        <v>3626</v>
      </c>
      <c r="J540" s="22" t="s">
        <v>3685</v>
      </c>
      <c r="K540" s="22" t="s">
        <v>3686</v>
      </c>
      <c r="L540" s="22"/>
      <c r="M540" s="22" t="s">
        <v>3686</v>
      </c>
      <c r="N540" s="22">
        <v>50</v>
      </c>
      <c r="O540" s="22" t="b">
        <v>0</v>
      </c>
      <c r="P540" s="22" t="s">
        <v>1842</v>
      </c>
      <c r="Q540" s="22" t="s">
        <v>1843</v>
      </c>
      <c r="R540" s="22" t="s">
        <v>570</v>
      </c>
    </row>
    <row r="541" spans="1:18" x14ac:dyDescent="0.25">
      <c r="A541" s="22" t="s">
        <v>3687</v>
      </c>
      <c r="B541" s="22" t="s">
        <v>3688</v>
      </c>
      <c r="C541" s="22"/>
      <c r="D541" s="22" t="s">
        <v>1838</v>
      </c>
      <c r="E541" s="22"/>
      <c r="F541" s="22"/>
      <c r="G541" s="22" t="s">
        <v>65</v>
      </c>
      <c r="H541" s="22" t="s">
        <v>1796</v>
      </c>
      <c r="I541" s="22" t="s">
        <v>3626</v>
      </c>
      <c r="J541" s="22" t="s">
        <v>3688</v>
      </c>
      <c r="K541" s="22" t="s">
        <v>3689</v>
      </c>
      <c r="L541" s="22"/>
      <c r="M541" s="22" t="s">
        <v>3689</v>
      </c>
      <c r="N541" s="22">
        <v>50</v>
      </c>
      <c r="O541" s="22" t="b">
        <v>0</v>
      </c>
      <c r="P541" s="22" t="s">
        <v>1842</v>
      </c>
      <c r="Q541" s="22" t="s">
        <v>1843</v>
      </c>
      <c r="R541" s="22" t="s">
        <v>570</v>
      </c>
    </row>
    <row r="542" spans="1:18" x14ac:dyDescent="0.25">
      <c r="A542" s="22" t="s">
        <v>3690</v>
      </c>
      <c r="B542" s="22" t="s">
        <v>3691</v>
      </c>
      <c r="C542" s="22"/>
      <c r="D542" s="22" t="s">
        <v>1838</v>
      </c>
      <c r="E542" s="22"/>
      <c r="F542" s="22"/>
      <c r="G542" s="22" t="s">
        <v>65</v>
      </c>
      <c r="H542" s="22" t="s">
        <v>1796</v>
      </c>
      <c r="I542" s="22" t="s">
        <v>3626</v>
      </c>
      <c r="J542" s="22" t="s">
        <v>3691</v>
      </c>
      <c r="K542" s="22" t="s">
        <v>3692</v>
      </c>
      <c r="L542" s="22"/>
      <c r="M542" s="22" t="s">
        <v>3692</v>
      </c>
      <c r="N542" s="22">
        <v>50</v>
      </c>
      <c r="O542" s="22" t="b">
        <v>0</v>
      </c>
      <c r="P542" s="22" t="s">
        <v>1842</v>
      </c>
      <c r="Q542" s="22" t="s">
        <v>1843</v>
      </c>
      <c r="R542" s="22" t="s">
        <v>570</v>
      </c>
    </row>
    <row r="543" spans="1:18" x14ac:dyDescent="0.25">
      <c r="A543" s="22" t="s">
        <v>3693</v>
      </c>
      <c r="B543" s="22" t="s">
        <v>3694</v>
      </c>
      <c r="C543" s="22"/>
      <c r="D543" s="22" t="s">
        <v>1838</v>
      </c>
      <c r="E543" s="22"/>
      <c r="F543" s="22"/>
      <c r="G543" s="22" t="s">
        <v>65</v>
      </c>
      <c r="H543" s="22" t="s">
        <v>1796</v>
      </c>
      <c r="I543" s="22" t="s">
        <v>3626</v>
      </c>
      <c r="J543" s="22" t="s">
        <v>3694</v>
      </c>
      <c r="K543" s="22" t="s">
        <v>3695</v>
      </c>
      <c r="L543" s="22"/>
      <c r="M543" s="22" t="s">
        <v>3695</v>
      </c>
      <c r="N543" s="22">
        <v>50</v>
      </c>
      <c r="O543" s="22" t="b">
        <v>0</v>
      </c>
      <c r="P543" s="22" t="s">
        <v>1842</v>
      </c>
      <c r="Q543" s="22" t="s">
        <v>1843</v>
      </c>
      <c r="R543" s="22" t="s">
        <v>570</v>
      </c>
    </row>
    <row r="544" spans="1:18" x14ac:dyDescent="0.25">
      <c r="A544" s="22" t="s">
        <v>3696</v>
      </c>
      <c r="B544" s="22" t="s">
        <v>3697</v>
      </c>
      <c r="C544" s="22"/>
      <c r="D544" s="22" t="s">
        <v>1838</v>
      </c>
      <c r="E544" s="22"/>
      <c r="F544" s="22"/>
      <c r="G544" s="22" t="s">
        <v>65</v>
      </c>
      <c r="H544" s="22" t="s">
        <v>1796</v>
      </c>
      <c r="I544" s="22" t="s">
        <v>3626</v>
      </c>
      <c r="J544" s="22" t="s">
        <v>3697</v>
      </c>
      <c r="K544" s="22" t="s">
        <v>3698</v>
      </c>
      <c r="L544" s="22"/>
      <c r="M544" s="22" t="s">
        <v>3698</v>
      </c>
      <c r="N544" s="22">
        <v>50</v>
      </c>
      <c r="O544" s="22" t="b">
        <v>0</v>
      </c>
      <c r="P544" s="22" t="s">
        <v>1842</v>
      </c>
      <c r="Q544" s="22" t="s">
        <v>1843</v>
      </c>
      <c r="R544" s="22" t="s">
        <v>570</v>
      </c>
    </row>
    <row r="545" spans="1:18" x14ac:dyDescent="0.25">
      <c r="A545" s="22" t="s">
        <v>3699</v>
      </c>
      <c r="B545" s="22" t="s">
        <v>3700</v>
      </c>
      <c r="C545" s="22"/>
      <c r="D545" s="22" t="s">
        <v>1838</v>
      </c>
      <c r="E545" s="22"/>
      <c r="F545" s="22"/>
      <c r="G545" s="22" t="s">
        <v>1803</v>
      </c>
      <c r="H545" s="22" t="s">
        <v>1804</v>
      </c>
      <c r="I545" s="22" t="s">
        <v>3626</v>
      </c>
      <c r="J545" s="22" t="s">
        <v>3700</v>
      </c>
      <c r="K545" s="22" t="s">
        <v>3701</v>
      </c>
      <c r="L545" s="22"/>
      <c r="M545" s="22" t="s">
        <v>3701</v>
      </c>
      <c r="N545" s="22">
        <v>50</v>
      </c>
      <c r="O545" s="22" t="b">
        <v>0</v>
      </c>
      <c r="P545" s="22" t="s">
        <v>1842</v>
      </c>
      <c r="Q545" s="22" t="s">
        <v>1843</v>
      </c>
      <c r="R545" s="22" t="s">
        <v>570</v>
      </c>
    </row>
    <row r="546" spans="1:18" x14ac:dyDescent="0.25">
      <c r="A546" s="22" t="s">
        <v>3702</v>
      </c>
      <c r="B546" s="22" t="s">
        <v>3703</v>
      </c>
      <c r="C546" s="22"/>
      <c r="D546" s="22" t="s">
        <v>1838</v>
      </c>
      <c r="E546" s="22"/>
      <c r="F546" s="22"/>
      <c r="G546" s="22" t="s">
        <v>1803</v>
      </c>
      <c r="H546" s="22" t="s">
        <v>1804</v>
      </c>
      <c r="I546" s="22" t="s">
        <v>3626</v>
      </c>
      <c r="J546" s="22" t="s">
        <v>3703</v>
      </c>
      <c r="K546" s="22" t="s">
        <v>3704</v>
      </c>
      <c r="L546" s="22"/>
      <c r="M546" s="22" t="s">
        <v>3704</v>
      </c>
      <c r="N546" s="22">
        <v>50</v>
      </c>
      <c r="O546" s="22" t="b">
        <v>0</v>
      </c>
      <c r="P546" s="22" t="s">
        <v>1842</v>
      </c>
      <c r="Q546" s="22" t="s">
        <v>1843</v>
      </c>
      <c r="R546" s="22" t="s">
        <v>570</v>
      </c>
    </row>
    <row r="547" spans="1:18" x14ac:dyDescent="0.25">
      <c r="A547" s="22" t="s">
        <v>3705</v>
      </c>
      <c r="B547" s="22" t="s">
        <v>3706</v>
      </c>
      <c r="C547" s="22"/>
      <c r="D547" s="22" t="s">
        <v>1838</v>
      </c>
      <c r="E547" s="22"/>
      <c r="F547" s="22"/>
      <c r="G547" s="22" t="s">
        <v>1803</v>
      </c>
      <c r="H547" s="22" t="s">
        <v>1804</v>
      </c>
      <c r="I547" s="22" t="s">
        <v>3626</v>
      </c>
      <c r="J547" s="22" t="s">
        <v>3706</v>
      </c>
      <c r="K547" s="22" t="s">
        <v>3707</v>
      </c>
      <c r="L547" s="22"/>
      <c r="M547" s="22" t="s">
        <v>3707</v>
      </c>
      <c r="N547" s="22">
        <v>50</v>
      </c>
      <c r="O547" s="22" t="b">
        <v>0</v>
      </c>
      <c r="P547" s="22" t="s">
        <v>1842</v>
      </c>
      <c r="Q547" s="22" t="s">
        <v>1843</v>
      </c>
      <c r="R547" s="22" t="s">
        <v>570</v>
      </c>
    </row>
    <row r="548" spans="1:18" x14ac:dyDescent="0.25">
      <c r="A548" s="22" t="s">
        <v>3708</v>
      </c>
      <c r="B548" s="22" t="s">
        <v>3709</v>
      </c>
      <c r="C548" s="22"/>
      <c r="D548" s="22" t="s">
        <v>1838</v>
      </c>
      <c r="E548" s="22"/>
      <c r="F548" s="22"/>
      <c r="G548" s="22" t="s">
        <v>65</v>
      </c>
      <c r="H548" s="22" t="s">
        <v>1796</v>
      </c>
      <c r="I548" s="22" t="s">
        <v>3626</v>
      </c>
      <c r="J548" s="22" t="s">
        <v>3709</v>
      </c>
      <c r="K548" s="22" t="s">
        <v>3710</v>
      </c>
      <c r="L548" s="22"/>
      <c r="M548" s="22" t="s">
        <v>3710</v>
      </c>
      <c r="N548" s="22">
        <v>50</v>
      </c>
      <c r="O548" s="22" t="b">
        <v>0</v>
      </c>
      <c r="P548" s="22" t="s">
        <v>1842</v>
      </c>
      <c r="Q548" s="22" t="s">
        <v>1843</v>
      </c>
      <c r="R548" s="22" t="s">
        <v>570</v>
      </c>
    </row>
    <row r="549" spans="1:18" x14ac:dyDescent="0.25">
      <c r="A549" s="22" t="s">
        <v>3711</v>
      </c>
      <c r="B549" s="22" t="s">
        <v>3712</v>
      </c>
      <c r="C549" s="22"/>
      <c r="D549" s="22" t="s">
        <v>1838</v>
      </c>
      <c r="E549" s="22"/>
      <c r="F549" s="22"/>
      <c r="G549" s="22" t="s">
        <v>65</v>
      </c>
      <c r="H549" s="22" t="s">
        <v>1796</v>
      </c>
      <c r="I549" s="22" t="s">
        <v>3626</v>
      </c>
      <c r="J549" s="22" t="s">
        <v>3712</v>
      </c>
      <c r="K549" s="22" t="s">
        <v>3713</v>
      </c>
      <c r="L549" s="22"/>
      <c r="M549" s="22" t="s">
        <v>3713</v>
      </c>
      <c r="N549" s="22">
        <v>50</v>
      </c>
      <c r="O549" s="22" t="b">
        <v>0</v>
      </c>
      <c r="P549" s="22" t="s">
        <v>1842</v>
      </c>
      <c r="Q549" s="22" t="s">
        <v>1843</v>
      </c>
      <c r="R549" s="22" t="s">
        <v>570</v>
      </c>
    </row>
    <row r="550" spans="1:18" x14ac:dyDescent="0.25">
      <c r="A550" s="22" t="s">
        <v>3714</v>
      </c>
      <c r="B550" s="22" t="s">
        <v>3715</v>
      </c>
      <c r="C550" s="22"/>
      <c r="D550" s="22" t="s">
        <v>1838</v>
      </c>
      <c r="E550" s="22"/>
      <c r="F550" s="22"/>
      <c r="G550" s="22" t="s">
        <v>65</v>
      </c>
      <c r="H550" s="22" t="s">
        <v>1796</v>
      </c>
      <c r="I550" s="22" t="s">
        <v>3626</v>
      </c>
      <c r="J550" s="22" t="s">
        <v>3715</v>
      </c>
      <c r="K550" s="22" t="s">
        <v>3716</v>
      </c>
      <c r="L550" s="22"/>
      <c r="M550" s="22" t="s">
        <v>3716</v>
      </c>
      <c r="N550" s="22">
        <v>50</v>
      </c>
      <c r="O550" s="22" t="b">
        <v>0</v>
      </c>
      <c r="P550" s="22" t="s">
        <v>1842</v>
      </c>
      <c r="Q550" s="22" t="s">
        <v>1843</v>
      </c>
      <c r="R550" s="22" t="s">
        <v>570</v>
      </c>
    </row>
    <row r="551" spans="1:18" x14ac:dyDescent="0.25">
      <c r="A551" s="22" t="s">
        <v>3717</v>
      </c>
      <c r="B551" s="22" t="s">
        <v>3718</v>
      </c>
      <c r="C551" s="22"/>
      <c r="D551" s="22" t="s">
        <v>1838</v>
      </c>
      <c r="E551" s="22"/>
      <c r="F551" s="22"/>
      <c r="G551" s="22" t="s">
        <v>65</v>
      </c>
      <c r="H551" s="22" t="s">
        <v>1796</v>
      </c>
      <c r="I551" s="22" t="s">
        <v>3626</v>
      </c>
      <c r="J551" s="22" t="s">
        <v>3718</v>
      </c>
      <c r="K551" s="22" t="s">
        <v>3719</v>
      </c>
      <c r="L551" s="22"/>
      <c r="M551" s="22" t="s">
        <v>3719</v>
      </c>
      <c r="N551" s="22">
        <v>50</v>
      </c>
      <c r="O551" s="22" t="b">
        <v>0</v>
      </c>
      <c r="P551" s="22" t="s">
        <v>1842</v>
      </c>
      <c r="Q551" s="22" t="s">
        <v>1843</v>
      </c>
      <c r="R551" s="22" t="s">
        <v>570</v>
      </c>
    </row>
    <row r="552" spans="1:18" x14ac:dyDescent="0.25">
      <c r="A552" s="22" t="s">
        <v>3720</v>
      </c>
      <c r="B552" s="22" t="s">
        <v>3721</v>
      </c>
      <c r="C552" s="22"/>
      <c r="D552" s="22" t="s">
        <v>1838</v>
      </c>
      <c r="E552" s="22"/>
      <c r="F552" s="22"/>
      <c r="G552" s="22" t="s">
        <v>65</v>
      </c>
      <c r="H552" s="22" t="s">
        <v>1796</v>
      </c>
      <c r="I552" s="22" t="s">
        <v>3626</v>
      </c>
      <c r="J552" s="22" t="s">
        <v>3721</v>
      </c>
      <c r="K552" s="22" t="s">
        <v>3722</v>
      </c>
      <c r="L552" s="22"/>
      <c r="M552" s="22" t="s">
        <v>3722</v>
      </c>
      <c r="N552" s="22">
        <v>50</v>
      </c>
      <c r="O552" s="22" t="b">
        <v>0</v>
      </c>
      <c r="P552" s="22" t="s">
        <v>1842</v>
      </c>
      <c r="Q552" s="22" t="s">
        <v>1843</v>
      </c>
      <c r="R552" s="22" t="s">
        <v>570</v>
      </c>
    </row>
    <row r="553" spans="1:18" x14ac:dyDescent="0.25">
      <c r="A553" s="22" t="s">
        <v>3723</v>
      </c>
      <c r="B553" s="22" t="s">
        <v>3724</v>
      </c>
      <c r="C553" s="22"/>
      <c r="D553" s="22" t="s">
        <v>1838</v>
      </c>
      <c r="E553" s="22"/>
      <c r="F553" s="22"/>
      <c r="G553" s="22" t="s">
        <v>65</v>
      </c>
      <c r="H553" s="22" t="s">
        <v>1796</v>
      </c>
      <c r="I553" s="22" t="s">
        <v>3626</v>
      </c>
      <c r="J553" s="22" t="s">
        <v>3724</v>
      </c>
      <c r="K553" s="22" t="s">
        <v>3725</v>
      </c>
      <c r="L553" s="22"/>
      <c r="M553" s="22" t="s">
        <v>3725</v>
      </c>
      <c r="N553" s="22">
        <v>50</v>
      </c>
      <c r="O553" s="22" t="b">
        <v>0</v>
      </c>
      <c r="P553" s="22" t="s">
        <v>1842</v>
      </c>
      <c r="Q553" s="22" t="s">
        <v>1843</v>
      </c>
      <c r="R553" s="22" t="s">
        <v>570</v>
      </c>
    </row>
    <row r="554" spans="1:18" x14ac:dyDescent="0.25">
      <c r="A554" s="22" t="s">
        <v>3726</v>
      </c>
      <c r="B554" s="22" t="s">
        <v>3727</v>
      </c>
      <c r="C554" s="22"/>
      <c r="D554" s="22" t="s">
        <v>1838</v>
      </c>
      <c r="E554" s="22"/>
      <c r="F554" s="22"/>
      <c r="G554" s="22" t="s">
        <v>65</v>
      </c>
      <c r="H554" s="22" t="s">
        <v>1796</v>
      </c>
      <c r="I554" s="22" t="s">
        <v>3626</v>
      </c>
      <c r="J554" s="22" t="s">
        <v>3727</v>
      </c>
      <c r="K554" s="22" t="s">
        <v>3728</v>
      </c>
      <c r="L554" s="22"/>
      <c r="M554" s="22" t="s">
        <v>3728</v>
      </c>
      <c r="N554" s="22">
        <v>50</v>
      </c>
      <c r="O554" s="22" t="b">
        <v>0</v>
      </c>
      <c r="P554" s="22" t="s">
        <v>1842</v>
      </c>
      <c r="Q554" s="22" t="s">
        <v>1843</v>
      </c>
      <c r="R554" s="22" t="s">
        <v>570</v>
      </c>
    </row>
    <row r="555" spans="1:18" x14ac:dyDescent="0.25">
      <c r="A555" s="22" t="s">
        <v>3729</v>
      </c>
      <c r="B555" s="22" t="s">
        <v>3730</v>
      </c>
      <c r="C555" s="22"/>
      <c r="D555" s="22" t="s">
        <v>1838</v>
      </c>
      <c r="E555" s="22"/>
      <c r="F555" s="22"/>
      <c r="G555" s="22" t="s">
        <v>65</v>
      </c>
      <c r="H555" s="22" t="s">
        <v>1796</v>
      </c>
      <c r="I555" s="22" t="s">
        <v>3626</v>
      </c>
      <c r="J555" s="22" t="s">
        <v>3730</v>
      </c>
      <c r="K555" s="22" t="s">
        <v>3731</v>
      </c>
      <c r="L555" s="22"/>
      <c r="M555" s="22" t="s">
        <v>3731</v>
      </c>
      <c r="N555" s="22">
        <v>50</v>
      </c>
      <c r="O555" s="22" t="b">
        <v>0</v>
      </c>
      <c r="P555" s="22" t="s">
        <v>1842</v>
      </c>
      <c r="Q555" s="22" t="s">
        <v>1843</v>
      </c>
      <c r="R555" s="22" t="s">
        <v>570</v>
      </c>
    </row>
    <row r="556" spans="1:18" x14ac:dyDescent="0.25">
      <c r="A556" s="23" t="s">
        <v>3732</v>
      </c>
      <c r="B556" s="23" t="s">
        <v>3733</v>
      </c>
      <c r="C556" s="23"/>
      <c r="D556" s="23" t="s">
        <v>1838</v>
      </c>
      <c r="E556" s="23"/>
      <c r="F556" s="23"/>
      <c r="G556" s="23" t="s">
        <v>65</v>
      </c>
      <c r="H556" s="23" t="s">
        <v>1796</v>
      </c>
      <c r="I556" s="23" t="s">
        <v>3626</v>
      </c>
      <c r="J556" s="23" t="s">
        <v>3733</v>
      </c>
      <c r="K556" s="23" t="s">
        <v>3734</v>
      </c>
      <c r="L556" s="23"/>
      <c r="M556" s="23" t="s">
        <v>3734</v>
      </c>
      <c r="N556" s="23">
        <v>50</v>
      </c>
      <c r="O556" s="23" t="b">
        <v>0</v>
      </c>
      <c r="P556" s="23" t="s">
        <v>1842</v>
      </c>
      <c r="Q556" s="23" t="s">
        <v>1843</v>
      </c>
      <c r="R556" s="23" t="s">
        <v>570</v>
      </c>
    </row>
    <row r="557" spans="1:18" x14ac:dyDescent="0.25">
      <c r="A557" s="22" t="s">
        <v>571</v>
      </c>
      <c r="B557" s="22" t="s">
        <v>572</v>
      </c>
      <c r="C557" s="22"/>
      <c r="D557" s="22" t="s">
        <v>1838</v>
      </c>
      <c r="E557" s="22"/>
      <c r="F557" s="22"/>
      <c r="G557" s="22" t="s">
        <v>1801</v>
      </c>
      <c r="H557" s="22" t="s">
        <v>1802</v>
      </c>
      <c r="I557" s="22" t="s">
        <v>1872</v>
      </c>
      <c r="J557" s="22"/>
      <c r="K557" s="22"/>
      <c r="L557" s="22" t="s">
        <v>3735</v>
      </c>
      <c r="M557" s="22" t="s">
        <v>3736</v>
      </c>
      <c r="N557" s="22">
        <v>60</v>
      </c>
      <c r="O557" s="22" t="b">
        <v>0</v>
      </c>
      <c r="P557" s="22" t="s">
        <v>3095</v>
      </c>
      <c r="Q557" s="22" t="s">
        <v>1843</v>
      </c>
      <c r="R557" s="22" t="s">
        <v>571</v>
      </c>
    </row>
    <row r="558" spans="1:18" x14ac:dyDescent="0.25">
      <c r="A558" s="22" t="s">
        <v>3737</v>
      </c>
      <c r="B558" s="22" t="s">
        <v>3738</v>
      </c>
      <c r="C558" s="22"/>
      <c r="D558" s="22" t="s">
        <v>1838</v>
      </c>
      <c r="E558" s="22" t="s">
        <v>1950</v>
      </c>
      <c r="F558" s="22"/>
      <c r="G558" s="22" t="s">
        <v>1801</v>
      </c>
      <c r="H558" s="22" t="s">
        <v>1802</v>
      </c>
      <c r="I558" s="22" t="s">
        <v>3435</v>
      </c>
      <c r="J558" s="22" t="s">
        <v>3739</v>
      </c>
      <c r="K558" s="22" t="s">
        <v>3740</v>
      </c>
      <c r="L558" s="22" t="s">
        <v>1837</v>
      </c>
      <c r="M558" s="22" t="s">
        <v>3740</v>
      </c>
      <c r="N558" s="22">
        <v>60</v>
      </c>
      <c r="O558" s="22" t="b">
        <v>0</v>
      </c>
      <c r="P558" s="22" t="s">
        <v>3095</v>
      </c>
      <c r="Q558" s="22" t="s">
        <v>1843</v>
      </c>
      <c r="R558" s="22" t="s">
        <v>571</v>
      </c>
    </row>
    <row r="559" spans="1:18" x14ac:dyDescent="0.25">
      <c r="A559" s="22" t="s">
        <v>3741</v>
      </c>
      <c r="B559" s="22" t="s">
        <v>3742</v>
      </c>
      <c r="C559" s="22"/>
      <c r="D559" s="22" t="s">
        <v>1838</v>
      </c>
      <c r="E559" s="22" t="s">
        <v>1975</v>
      </c>
      <c r="F559" s="22"/>
      <c r="G559" s="22" t="s">
        <v>1801</v>
      </c>
      <c r="H559" s="22" t="s">
        <v>1802</v>
      </c>
      <c r="I559" s="22" t="s">
        <v>3435</v>
      </c>
      <c r="J559" s="22" t="s">
        <v>3743</v>
      </c>
      <c r="K559" s="22" t="s">
        <v>3744</v>
      </c>
      <c r="L559" s="22" t="s">
        <v>1837</v>
      </c>
      <c r="M559" s="22" t="s">
        <v>3745</v>
      </c>
      <c r="N559" s="22">
        <v>60</v>
      </c>
      <c r="O559" s="22" t="b">
        <v>0</v>
      </c>
      <c r="P559" s="22" t="s">
        <v>3095</v>
      </c>
      <c r="Q559" s="22" t="s">
        <v>1843</v>
      </c>
      <c r="R559" s="22" t="s">
        <v>571</v>
      </c>
    </row>
    <row r="560" spans="1:18" x14ac:dyDescent="0.25">
      <c r="A560" s="22" t="s">
        <v>3746</v>
      </c>
      <c r="B560" s="22" t="s">
        <v>3747</v>
      </c>
      <c r="C560" s="22" t="s">
        <v>1837</v>
      </c>
      <c r="D560" s="22" t="s">
        <v>1838</v>
      </c>
      <c r="E560" s="22" t="s">
        <v>1958</v>
      </c>
      <c r="F560" s="22" t="s">
        <v>2724</v>
      </c>
      <c r="G560" s="22" t="s">
        <v>1801</v>
      </c>
      <c r="H560" s="22" t="s">
        <v>1802</v>
      </c>
      <c r="I560" s="22" t="s">
        <v>2986</v>
      </c>
      <c r="J560" s="22" t="s">
        <v>3748</v>
      </c>
      <c r="K560" s="22"/>
      <c r="L560" s="22" t="s">
        <v>3749</v>
      </c>
      <c r="M560" s="22" t="s">
        <v>3750</v>
      </c>
      <c r="N560" s="22"/>
      <c r="O560" s="22" t="b">
        <v>0</v>
      </c>
      <c r="P560" s="22" t="s">
        <v>1842</v>
      </c>
      <c r="Q560" s="22" t="s">
        <v>1843</v>
      </c>
      <c r="R560" s="22" t="s">
        <v>3746</v>
      </c>
    </row>
    <row r="561" spans="1:18" x14ac:dyDescent="0.25">
      <c r="A561" s="22" t="s">
        <v>3751</v>
      </c>
      <c r="B561" s="22" t="s">
        <v>3752</v>
      </c>
      <c r="C561" s="22" t="s">
        <v>1837</v>
      </c>
      <c r="D561" s="22" t="s">
        <v>1838</v>
      </c>
      <c r="E561" s="22" t="s">
        <v>1852</v>
      </c>
      <c r="F561" s="22"/>
      <c r="G561" s="22" t="s">
        <v>1799</v>
      </c>
      <c r="H561" s="22" t="s">
        <v>1800</v>
      </c>
      <c r="I561" s="22" t="s">
        <v>2986</v>
      </c>
      <c r="J561" s="22" t="s">
        <v>3748</v>
      </c>
      <c r="K561" s="22" t="s">
        <v>3753</v>
      </c>
      <c r="L561" s="22" t="s">
        <v>1837</v>
      </c>
      <c r="M561" s="22" t="s">
        <v>3754</v>
      </c>
      <c r="N561" s="22"/>
      <c r="O561" s="22" t="b">
        <v>0</v>
      </c>
      <c r="P561" s="22" t="s">
        <v>1842</v>
      </c>
      <c r="Q561" s="22" t="s">
        <v>1843</v>
      </c>
      <c r="R561" s="22" t="s">
        <v>3746</v>
      </c>
    </row>
    <row r="562" spans="1:18" x14ac:dyDescent="0.25">
      <c r="A562" s="23" t="s">
        <v>3755</v>
      </c>
      <c r="B562" s="23" t="s">
        <v>3756</v>
      </c>
      <c r="C562" s="23"/>
      <c r="D562" s="23" t="s">
        <v>1838</v>
      </c>
      <c r="E562" s="23"/>
      <c r="F562" s="23"/>
      <c r="G562" s="23"/>
      <c r="H562" s="23"/>
      <c r="I562" s="23" t="s">
        <v>1872</v>
      </c>
      <c r="J562" s="23"/>
      <c r="K562" s="23"/>
      <c r="L562" s="23" t="s">
        <v>3757</v>
      </c>
      <c r="M562" s="23" t="s">
        <v>3758</v>
      </c>
      <c r="N562" s="23">
        <v>51</v>
      </c>
      <c r="O562" s="23" t="b">
        <v>0</v>
      </c>
      <c r="P562" s="23" t="s">
        <v>1842</v>
      </c>
      <c r="Q562" s="23" t="s">
        <v>1843</v>
      </c>
      <c r="R562" s="23" t="s">
        <v>3755</v>
      </c>
    </row>
    <row r="563" spans="1:18" x14ac:dyDescent="0.25">
      <c r="A563" s="22" t="s">
        <v>3759</v>
      </c>
      <c r="B563" s="22" t="s">
        <v>3760</v>
      </c>
      <c r="C563" s="22"/>
      <c r="D563" s="22" t="s">
        <v>3761</v>
      </c>
      <c r="E563" s="22" t="s">
        <v>3762</v>
      </c>
      <c r="F563" s="22" t="s">
        <v>3763</v>
      </c>
      <c r="G563" s="22"/>
      <c r="H563" s="22"/>
      <c r="I563" s="22"/>
      <c r="J563" s="22"/>
      <c r="K563" s="22"/>
      <c r="L563" s="22" t="s">
        <v>3764</v>
      </c>
      <c r="M563" s="22" t="s">
        <v>3765</v>
      </c>
      <c r="N563" s="22"/>
      <c r="O563" s="22" t="b">
        <v>0</v>
      </c>
      <c r="P563" s="22" t="s">
        <v>1842</v>
      </c>
      <c r="Q563" s="22" t="s">
        <v>1843</v>
      </c>
      <c r="R563" s="22" t="s">
        <v>3759</v>
      </c>
    </row>
    <row r="564" spans="1:18" x14ac:dyDescent="0.25">
      <c r="A564" s="22" t="s">
        <v>3766</v>
      </c>
      <c r="B564" s="22" t="s">
        <v>3767</v>
      </c>
      <c r="C564" s="22"/>
      <c r="D564" s="22" t="s">
        <v>1838</v>
      </c>
      <c r="E564" s="22"/>
      <c r="F564" s="22"/>
      <c r="G564" s="22" t="s">
        <v>1801</v>
      </c>
      <c r="H564" s="22" t="s">
        <v>1802</v>
      </c>
      <c r="I564" s="22" t="s">
        <v>1872</v>
      </c>
      <c r="J564" s="22"/>
      <c r="K564" s="22"/>
      <c r="L564" s="22" t="s">
        <v>3768</v>
      </c>
      <c r="M564" s="22" t="s">
        <v>1837</v>
      </c>
      <c r="N564" s="22"/>
      <c r="O564" s="22" t="b">
        <v>0</v>
      </c>
      <c r="P564" s="22" t="s">
        <v>1842</v>
      </c>
      <c r="Q564" s="22" t="s">
        <v>1843</v>
      </c>
      <c r="R564" s="22" t="s">
        <v>3766</v>
      </c>
    </row>
    <row r="565" spans="1:18" x14ac:dyDescent="0.25">
      <c r="A565" s="22" t="s">
        <v>3769</v>
      </c>
      <c r="B565" s="22" t="s">
        <v>3770</v>
      </c>
      <c r="C565" s="22"/>
      <c r="D565" s="22" t="s">
        <v>1838</v>
      </c>
      <c r="E565" s="22" t="s">
        <v>1946</v>
      </c>
      <c r="F565" s="22"/>
      <c r="G565" s="22" t="s">
        <v>1801</v>
      </c>
      <c r="H565" s="22" t="s">
        <v>1802</v>
      </c>
      <c r="I565" s="22" t="s">
        <v>3771</v>
      </c>
      <c r="J565" s="22" t="s">
        <v>3770</v>
      </c>
      <c r="K565" s="22" t="s">
        <v>3772</v>
      </c>
      <c r="L565" s="22" t="s">
        <v>1837</v>
      </c>
      <c r="M565" s="22" t="s">
        <v>3773</v>
      </c>
      <c r="N565" s="22"/>
      <c r="O565" s="22" t="b">
        <v>0</v>
      </c>
      <c r="P565" s="22" t="s">
        <v>1842</v>
      </c>
      <c r="Q565" s="22" t="s">
        <v>1843</v>
      </c>
      <c r="R565" s="22" t="s">
        <v>3766</v>
      </c>
    </row>
    <row r="566" spans="1:18" x14ac:dyDescent="0.25">
      <c r="A566" s="22" t="s">
        <v>3774</v>
      </c>
      <c r="B566" s="22" t="s">
        <v>3775</v>
      </c>
      <c r="C566" s="22" t="s">
        <v>1837</v>
      </c>
      <c r="D566" s="22" t="s">
        <v>1838</v>
      </c>
      <c r="E566" s="22" t="s">
        <v>1946</v>
      </c>
      <c r="F566" s="22"/>
      <c r="G566" s="22" t="s">
        <v>1801</v>
      </c>
      <c r="H566" s="22" t="s">
        <v>1802</v>
      </c>
      <c r="I566" s="22" t="s">
        <v>3771</v>
      </c>
      <c r="J566" s="22" t="s">
        <v>3775</v>
      </c>
      <c r="K566" s="22" t="s">
        <v>3776</v>
      </c>
      <c r="L566" s="22"/>
      <c r="M566" s="22" t="s">
        <v>3776</v>
      </c>
      <c r="N566" s="22"/>
      <c r="O566" s="22" t="b">
        <v>0</v>
      </c>
      <c r="P566" s="22" t="s">
        <v>1842</v>
      </c>
      <c r="Q566" s="22" t="s">
        <v>1843</v>
      </c>
      <c r="R566" s="22" t="s">
        <v>3766</v>
      </c>
    </row>
    <row r="567" spans="1:18" x14ac:dyDescent="0.25">
      <c r="A567" s="22" t="s">
        <v>3777</v>
      </c>
      <c r="B567" s="22" t="s">
        <v>3778</v>
      </c>
      <c r="C567" s="22" t="s">
        <v>1837</v>
      </c>
      <c r="D567" s="22" t="s">
        <v>1838</v>
      </c>
      <c r="E567" s="22" t="s">
        <v>1946</v>
      </c>
      <c r="F567" s="22"/>
      <c r="G567" s="22" t="s">
        <v>1801</v>
      </c>
      <c r="H567" s="22" t="s">
        <v>1802</v>
      </c>
      <c r="I567" s="22" t="s">
        <v>3771</v>
      </c>
      <c r="J567" s="22" t="s">
        <v>3778</v>
      </c>
      <c r="K567" s="22" t="s">
        <v>3779</v>
      </c>
      <c r="L567" s="22"/>
      <c r="M567" s="22" t="s">
        <v>3780</v>
      </c>
      <c r="N567" s="22"/>
      <c r="O567" s="22" t="b">
        <v>0</v>
      </c>
      <c r="P567" s="22" t="s">
        <v>1842</v>
      </c>
      <c r="Q567" s="22" t="s">
        <v>1843</v>
      </c>
      <c r="R567" s="22" t="s">
        <v>3766</v>
      </c>
    </row>
    <row r="568" spans="1:18" x14ac:dyDescent="0.25">
      <c r="A568" s="23" t="s">
        <v>3781</v>
      </c>
      <c r="B568" s="23" t="s">
        <v>3782</v>
      </c>
      <c r="C568" s="23" t="s">
        <v>1837</v>
      </c>
      <c r="D568" s="23" t="s">
        <v>1838</v>
      </c>
      <c r="E568" s="23" t="s">
        <v>1946</v>
      </c>
      <c r="F568" s="23"/>
      <c r="G568" s="23" t="s">
        <v>1801</v>
      </c>
      <c r="H568" s="23" t="s">
        <v>1802</v>
      </c>
      <c r="I568" s="23" t="s">
        <v>3771</v>
      </c>
      <c r="J568" s="23" t="s">
        <v>3782</v>
      </c>
      <c r="K568" s="23" t="s">
        <v>3783</v>
      </c>
      <c r="L568" s="23"/>
      <c r="M568" s="23" t="s">
        <v>3784</v>
      </c>
      <c r="N568" s="23"/>
      <c r="O568" s="23" t="b">
        <v>0</v>
      </c>
      <c r="P568" s="23" t="s">
        <v>1842</v>
      </c>
      <c r="Q568" s="23" t="s">
        <v>1843</v>
      </c>
      <c r="R568" s="23" t="s">
        <v>3766</v>
      </c>
    </row>
    <row r="569" spans="1:18" x14ac:dyDescent="0.25">
      <c r="A569" s="22" t="s">
        <v>3785</v>
      </c>
      <c r="B569" s="22" t="s">
        <v>3786</v>
      </c>
      <c r="C569" s="22"/>
      <c r="D569" s="22" t="s">
        <v>1838</v>
      </c>
      <c r="E569" s="22" t="s">
        <v>3787</v>
      </c>
      <c r="F569" s="22"/>
      <c r="G569" s="22" t="s">
        <v>1801</v>
      </c>
      <c r="H569" s="22" t="s">
        <v>1802</v>
      </c>
      <c r="I569" s="22" t="s">
        <v>1872</v>
      </c>
      <c r="J569" s="22"/>
      <c r="K569" s="22"/>
      <c r="L569" s="22" t="s">
        <v>3788</v>
      </c>
      <c r="M569" s="22" t="s">
        <v>3789</v>
      </c>
      <c r="N569" s="22"/>
      <c r="O569" s="22" t="b">
        <v>0</v>
      </c>
      <c r="P569" s="22" t="s">
        <v>1842</v>
      </c>
      <c r="Q569" s="22" t="s">
        <v>1843</v>
      </c>
      <c r="R569" s="22" t="s">
        <v>3785</v>
      </c>
    </row>
    <row r="570" spans="1:18" x14ac:dyDescent="0.25">
      <c r="A570" s="22" t="s">
        <v>3790</v>
      </c>
      <c r="B570" s="22" t="s">
        <v>3791</v>
      </c>
      <c r="C570" s="22"/>
      <c r="D570" s="22" t="s">
        <v>1838</v>
      </c>
      <c r="E570" s="22" t="s">
        <v>2754</v>
      </c>
      <c r="F570" s="22" t="s">
        <v>3299</v>
      </c>
      <c r="G570" s="22"/>
      <c r="H570" s="22"/>
      <c r="I570" s="22" t="s">
        <v>1872</v>
      </c>
      <c r="J570" s="22"/>
      <c r="K570" s="22"/>
      <c r="L570" s="22" t="s">
        <v>3792</v>
      </c>
      <c r="M570" s="22" t="s">
        <v>3793</v>
      </c>
      <c r="N570" s="22">
        <v>60</v>
      </c>
      <c r="O570" s="22" t="b">
        <v>0</v>
      </c>
      <c r="P570" s="22" t="s">
        <v>1842</v>
      </c>
      <c r="Q570" s="22" t="s">
        <v>1843</v>
      </c>
      <c r="R570" s="22" t="s">
        <v>3790</v>
      </c>
    </row>
    <row r="571" spans="1:18" x14ac:dyDescent="0.25">
      <c r="A571" s="23" t="s">
        <v>3794</v>
      </c>
      <c r="B571" s="23" t="s">
        <v>3795</v>
      </c>
      <c r="C571" s="23"/>
      <c r="D571" s="23" t="s">
        <v>1838</v>
      </c>
      <c r="E571" s="23" t="s">
        <v>2754</v>
      </c>
      <c r="F571" s="23" t="s">
        <v>3796</v>
      </c>
      <c r="G571" s="23"/>
      <c r="H571" s="23"/>
      <c r="I571" s="23" t="s">
        <v>1872</v>
      </c>
      <c r="J571" s="23"/>
      <c r="K571" s="23"/>
      <c r="L571" s="23" t="s">
        <v>3797</v>
      </c>
      <c r="M571" s="23" t="s">
        <v>3798</v>
      </c>
      <c r="N571" s="23">
        <v>60</v>
      </c>
      <c r="O571" s="23" t="b">
        <v>0</v>
      </c>
      <c r="P571" s="23" t="s">
        <v>1842</v>
      </c>
      <c r="Q571" s="23" t="s">
        <v>1843</v>
      </c>
      <c r="R571" s="23" t="s">
        <v>3790</v>
      </c>
    </row>
    <row r="572" spans="1:18" x14ac:dyDescent="0.25">
      <c r="A572" s="22" t="s">
        <v>573</v>
      </c>
      <c r="B572" s="22" t="s">
        <v>574</v>
      </c>
      <c r="C572" s="22" t="s">
        <v>3799</v>
      </c>
      <c r="D572" s="22" t="s">
        <v>1838</v>
      </c>
      <c r="E572" s="22" t="s">
        <v>3800</v>
      </c>
      <c r="F572" s="22" t="s">
        <v>3801</v>
      </c>
      <c r="G572" s="22" t="s">
        <v>1801</v>
      </c>
      <c r="H572" s="22" t="s">
        <v>1802</v>
      </c>
      <c r="I572" s="22" t="s">
        <v>1872</v>
      </c>
      <c r="J572" s="22" t="s">
        <v>3802</v>
      </c>
      <c r="K572" s="22"/>
      <c r="L572" s="22" t="s">
        <v>3803</v>
      </c>
      <c r="M572" s="22" t="s">
        <v>3804</v>
      </c>
      <c r="N572" s="22">
        <v>45</v>
      </c>
      <c r="O572" s="22" t="b">
        <v>0</v>
      </c>
      <c r="P572" s="22" t="s">
        <v>1842</v>
      </c>
      <c r="Q572" s="22" t="s">
        <v>1843</v>
      </c>
      <c r="R572" s="22" t="s">
        <v>573</v>
      </c>
    </row>
    <row r="573" spans="1:18" x14ac:dyDescent="0.25">
      <c r="A573" s="22" t="s">
        <v>3805</v>
      </c>
      <c r="B573" s="22" t="s">
        <v>3806</v>
      </c>
      <c r="C573" s="22" t="s">
        <v>3807</v>
      </c>
      <c r="D573" s="22" t="s">
        <v>1838</v>
      </c>
      <c r="E573" s="22" t="s">
        <v>1958</v>
      </c>
      <c r="F573" s="22"/>
      <c r="G573" s="22" t="s">
        <v>1799</v>
      </c>
      <c r="H573" s="22" t="s">
        <v>1800</v>
      </c>
      <c r="I573" s="22" t="s">
        <v>3808</v>
      </c>
      <c r="J573" s="22" t="s">
        <v>3802</v>
      </c>
      <c r="K573" s="22" t="s">
        <v>3809</v>
      </c>
      <c r="L573" s="22" t="s">
        <v>1837</v>
      </c>
      <c r="M573" s="22" t="s">
        <v>3810</v>
      </c>
      <c r="N573" s="22">
        <v>45</v>
      </c>
      <c r="O573" s="22" t="b">
        <v>0</v>
      </c>
      <c r="P573" s="22" t="s">
        <v>1842</v>
      </c>
      <c r="Q573" s="22" t="s">
        <v>1843</v>
      </c>
      <c r="R573" s="22" t="s">
        <v>573</v>
      </c>
    </row>
    <row r="574" spans="1:18" x14ac:dyDescent="0.25">
      <c r="A574" s="22" t="s">
        <v>3811</v>
      </c>
      <c r="B574" s="22" t="s">
        <v>3812</v>
      </c>
      <c r="C574" s="22" t="s">
        <v>3807</v>
      </c>
      <c r="D574" s="22" t="s">
        <v>1838</v>
      </c>
      <c r="E574" s="22" t="s">
        <v>1958</v>
      </c>
      <c r="F574" s="22"/>
      <c r="G574" s="22" t="s">
        <v>1801</v>
      </c>
      <c r="H574" s="22" t="s">
        <v>1802</v>
      </c>
      <c r="I574" s="22" t="s">
        <v>3808</v>
      </c>
      <c r="J574" s="22" t="s">
        <v>3813</v>
      </c>
      <c r="K574" s="22" t="s">
        <v>3814</v>
      </c>
      <c r="L574" s="22" t="s">
        <v>1837</v>
      </c>
      <c r="M574" s="22" t="s">
        <v>3815</v>
      </c>
      <c r="N574" s="22">
        <v>45</v>
      </c>
      <c r="O574" s="22" t="b">
        <v>0</v>
      </c>
      <c r="P574" s="22" t="s">
        <v>1842</v>
      </c>
      <c r="Q574" s="22" t="s">
        <v>1843</v>
      </c>
      <c r="R574" s="22" t="s">
        <v>573</v>
      </c>
    </row>
    <row r="575" spans="1:18" x14ac:dyDescent="0.25">
      <c r="A575" s="22" t="s">
        <v>3816</v>
      </c>
      <c r="B575" s="22" t="s">
        <v>3817</v>
      </c>
      <c r="C575" s="22" t="s">
        <v>3807</v>
      </c>
      <c r="D575" s="22" t="s">
        <v>1838</v>
      </c>
      <c r="E575" s="22" t="s">
        <v>1958</v>
      </c>
      <c r="F575" s="22"/>
      <c r="G575" s="22" t="s">
        <v>1801</v>
      </c>
      <c r="H575" s="22" t="s">
        <v>1802</v>
      </c>
      <c r="I575" s="22" t="s">
        <v>3808</v>
      </c>
      <c r="J575" s="22" t="s">
        <v>1837</v>
      </c>
      <c r="K575" s="22" t="s">
        <v>3818</v>
      </c>
      <c r="L575" s="22" t="s">
        <v>1837</v>
      </c>
      <c r="M575" s="22" t="s">
        <v>3819</v>
      </c>
      <c r="N575" s="22">
        <v>45</v>
      </c>
      <c r="O575" s="22" t="b">
        <v>0</v>
      </c>
      <c r="P575" s="22" t="s">
        <v>1842</v>
      </c>
      <c r="Q575" s="22" t="s">
        <v>1843</v>
      </c>
      <c r="R575" s="22" t="s">
        <v>573</v>
      </c>
    </row>
    <row r="576" spans="1:18" x14ac:dyDescent="0.25">
      <c r="A576" s="22" t="s">
        <v>3820</v>
      </c>
      <c r="B576" s="22" t="s">
        <v>3821</v>
      </c>
      <c r="C576" s="22" t="s">
        <v>3807</v>
      </c>
      <c r="D576" s="22" t="s">
        <v>1838</v>
      </c>
      <c r="E576" s="22" t="s">
        <v>1852</v>
      </c>
      <c r="F576" s="22"/>
      <c r="G576" s="22" t="s">
        <v>1799</v>
      </c>
      <c r="H576" s="22" t="s">
        <v>1800</v>
      </c>
      <c r="I576" s="22" t="s">
        <v>3808</v>
      </c>
      <c r="J576" s="22" t="s">
        <v>3821</v>
      </c>
      <c r="K576" s="22" t="s">
        <v>3822</v>
      </c>
      <c r="L576" s="22" t="s">
        <v>1837</v>
      </c>
      <c r="M576" s="22" t="s">
        <v>3823</v>
      </c>
      <c r="N576" s="22">
        <v>45</v>
      </c>
      <c r="O576" s="22" t="b">
        <v>0</v>
      </c>
      <c r="P576" s="22" t="s">
        <v>1842</v>
      </c>
      <c r="Q576" s="22" t="s">
        <v>1843</v>
      </c>
      <c r="R576" s="22" t="s">
        <v>573</v>
      </c>
    </row>
    <row r="577" spans="1:18" x14ac:dyDescent="0.25">
      <c r="A577" s="23" t="s">
        <v>3824</v>
      </c>
      <c r="B577" s="23" t="s">
        <v>1787</v>
      </c>
      <c r="C577" s="23"/>
      <c r="D577" s="23" t="s">
        <v>1838</v>
      </c>
      <c r="E577" s="23"/>
      <c r="F577" s="23"/>
      <c r="G577" s="23" t="s">
        <v>1799</v>
      </c>
      <c r="H577" s="23" t="s">
        <v>1800</v>
      </c>
      <c r="I577" s="23" t="s">
        <v>1872</v>
      </c>
      <c r="J577" s="23"/>
      <c r="K577" s="23"/>
      <c r="L577" s="23"/>
      <c r="M577" s="23" t="s">
        <v>3825</v>
      </c>
      <c r="N577" s="23"/>
      <c r="O577" s="23" t="b">
        <v>0</v>
      </c>
      <c r="P577" s="23" t="s">
        <v>1842</v>
      </c>
      <c r="Q577" s="23" t="s">
        <v>1843</v>
      </c>
      <c r="R577" s="23" t="s">
        <v>3824</v>
      </c>
    </row>
    <row r="578" spans="1:18" x14ac:dyDescent="0.25">
      <c r="A578" s="22" t="s">
        <v>3826</v>
      </c>
      <c r="B578" s="22" t="s">
        <v>3827</v>
      </c>
      <c r="C578" s="22"/>
      <c r="D578" s="22" t="s">
        <v>1922</v>
      </c>
      <c r="E578" s="22"/>
      <c r="F578" s="22"/>
      <c r="G578" s="22"/>
      <c r="H578" s="22"/>
      <c r="I578" s="22" t="s">
        <v>1872</v>
      </c>
      <c r="J578" s="22"/>
      <c r="K578" s="22"/>
      <c r="L578" s="22" t="s">
        <v>3828</v>
      </c>
      <c r="M578" s="22" t="s">
        <v>3829</v>
      </c>
      <c r="N578" s="22"/>
      <c r="O578" s="22" t="b">
        <v>0</v>
      </c>
      <c r="P578" s="22" t="s">
        <v>1842</v>
      </c>
      <c r="Q578" s="22" t="s">
        <v>1843</v>
      </c>
      <c r="R578" s="22" t="s">
        <v>3826</v>
      </c>
    </row>
    <row r="579" spans="1:18" x14ac:dyDescent="0.25">
      <c r="A579" s="22" t="s">
        <v>575</v>
      </c>
      <c r="B579" s="22" t="s">
        <v>576</v>
      </c>
      <c r="C579" s="22"/>
      <c r="D579" s="22" t="s">
        <v>2167</v>
      </c>
      <c r="E579" s="22" t="s">
        <v>3600</v>
      </c>
      <c r="F579" s="22" t="s">
        <v>3830</v>
      </c>
      <c r="G579" s="22" t="s">
        <v>1786</v>
      </c>
      <c r="H579" s="22" t="s">
        <v>1787</v>
      </c>
      <c r="I579" s="22" t="s">
        <v>2173</v>
      </c>
      <c r="J579" s="22"/>
      <c r="K579" s="22"/>
      <c r="L579" s="22" t="s">
        <v>3831</v>
      </c>
      <c r="M579" s="22" t="s">
        <v>3832</v>
      </c>
      <c r="N579" s="22">
        <v>60</v>
      </c>
      <c r="O579" s="22" t="b">
        <v>0</v>
      </c>
      <c r="P579" s="22" t="s">
        <v>1842</v>
      </c>
      <c r="Q579" s="22" t="s">
        <v>1843</v>
      </c>
      <c r="R579" s="22" t="s">
        <v>575</v>
      </c>
    </row>
    <row r="580" spans="1:18" x14ac:dyDescent="0.25">
      <c r="A580" s="22" t="s">
        <v>3833</v>
      </c>
      <c r="B580" s="22" t="s">
        <v>3834</v>
      </c>
      <c r="C580" s="22" t="s">
        <v>1837</v>
      </c>
      <c r="D580" s="22" t="s">
        <v>2167</v>
      </c>
      <c r="E580" s="22" t="s">
        <v>3600</v>
      </c>
      <c r="F580" s="22"/>
      <c r="G580" s="22" t="s">
        <v>1786</v>
      </c>
      <c r="H580" s="22" t="s">
        <v>1787</v>
      </c>
      <c r="I580" s="22" t="s">
        <v>2173</v>
      </c>
      <c r="J580" s="22" t="s">
        <v>3834</v>
      </c>
      <c r="K580" s="22" t="s">
        <v>3835</v>
      </c>
      <c r="L580" s="22" t="s">
        <v>1837</v>
      </c>
      <c r="M580" s="22" t="s">
        <v>3835</v>
      </c>
      <c r="N580" s="22"/>
      <c r="O580" s="22" t="b">
        <v>0</v>
      </c>
      <c r="P580" s="22" t="s">
        <v>1842</v>
      </c>
      <c r="Q580" s="22" t="s">
        <v>1843</v>
      </c>
      <c r="R580" s="22" t="s">
        <v>575</v>
      </c>
    </row>
    <row r="581" spans="1:18" x14ac:dyDescent="0.25">
      <c r="A581" s="23" t="s">
        <v>3836</v>
      </c>
      <c r="B581" s="23" t="s">
        <v>3837</v>
      </c>
      <c r="C581" s="23" t="s">
        <v>1837</v>
      </c>
      <c r="D581" s="23" t="s">
        <v>2167</v>
      </c>
      <c r="E581" s="23" t="s">
        <v>3600</v>
      </c>
      <c r="F581" s="23"/>
      <c r="G581" s="23" t="s">
        <v>1786</v>
      </c>
      <c r="H581" s="23" t="s">
        <v>1787</v>
      </c>
      <c r="I581" s="23" t="s">
        <v>2173</v>
      </c>
      <c r="J581" s="23" t="s">
        <v>3837</v>
      </c>
      <c r="K581" s="23" t="s">
        <v>3838</v>
      </c>
      <c r="L581" s="23" t="s">
        <v>1837</v>
      </c>
      <c r="M581" s="23" t="s">
        <v>3838</v>
      </c>
      <c r="N581" s="23"/>
      <c r="O581" s="23" t="b">
        <v>0</v>
      </c>
      <c r="P581" s="23" t="s">
        <v>1842</v>
      </c>
      <c r="Q581" s="23" t="s">
        <v>1843</v>
      </c>
      <c r="R581" s="23" t="s">
        <v>575</v>
      </c>
    </row>
    <row r="582" spans="1:18" x14ac:dyDescent="0.25">
      <c r="A582" s="22" t="s">
        <v>3839</v>
      </c>
      <c r="B582" s="22" t="s">
        <v>3840</v>
      </c>
      <c r="C582" s="22"/>
      <c r="D582" s="22" t="s">
        <v>1838</v>
      </c>
      <c r="E582" s="22" t="s">
        <v>2050</v>
      </c>
      <c r="F582" s="22" t="s">
        <v>3841</v>
      </c>
      <c r="G582" s="22" t="s">
        <v>65</v>
      </c>
      <c r="H582" s="22" t="s">
        <v>1796</v>
      </c>
      <c r="I582" s="22" t="s">
        <v>3038</v>
      </c>
      <c r="J582" s="22"/>
      <c r="K582" s="22"/>
      <c r="L582" s="22" t="s">
        <v>3842</v>
      </c>
      <c r="M582" s="22" t="s">
        <v>3843</v>
      </c>
      <c r="N582" s="22">
        <v>60</v>
      </c>
      <c r="O582" s="22" t="b">
        <v>0</v>
      </c>
      <c r="P582" s="22" t="s">
        <v>1842</v>
      </c>
      <c r="Q582" s="22" t="s">
        <v>1843</v>
      </c>
      <c r="R582" s="22" t="s">
        <v>3839</v>
      </c>
    </row>
    <row r="583" spans="1:18" x14ac:dyDescent="0.25">
      <c r="A583" s="23" t="s">
        <v>3844</v>
      </c>
      <c r="B583" s="23" t="s">
        <v>3845</v>
      </c>
      <c r="C583" s="23"/>
      <c r="D583" s="23" t="s">
        <v>1838</v>
      </c>
      <c r="E583" s="23"/>
      <c r="F583" s="23"/>
      <c r="G583" s="23"/>
      <c r="H583" s="23"/>
      <c r="I583" s="23" t="s">
        <v>1872</v>
      </c>
      <c r="J583" s="23"/>
      <c r="K583" s="23"/>
      <c r="L583" s="23" t="s">
        <v>3846</v>
      </c>
      <c r="M583" s="23" t="s">
        <v>3847</v>
      </c>
      <c r="N583" s="23"/>
      <c r="O583" s="23" t="b">
        <v>0</v>
      </c>
      <c r="P583" s="23" t="s">
        <v>1842</v>
      </c>
      <c r="Q583" s="23" t="s">
        <v>1843</v>
      </c>
      <c r="R583" s="23" t="s">
        <v>3844</v>
      </c>
    </row>
    <row r="584" spans="1:18" x14ac:dyDescent="0.25">
      <c r="A584" s="23" t="s">
        <v>577</v>
      </c>
      <c r="B584" s="23" t="s">
        <v>578</v>
      </c>
      <c r="C584" s="23" t="s">
        <v>3848</v>
      </c>
      <c r="D584" s="23" t="s">
        <v>1838</v>
      </c>
      <c r="E584" s="23" t="s">
        <v>1946</v>
      </c>
      <c r="F584" s="23"/>
      <c r="G584" s="23" t="s">
        <v>1801</v>
      </c>
      <c r="H584" s="23" t="s">
        <v>1802</v>
      </c>
      <c r="I584" s="23" t="s">
        <v>3459</v>
      </c>
      <c r="J584" s="23" t="s">
        <v>3849</v>
      </c>
      <c r="K584" s="23" t="s">
        <v>3850</v>
      </c>
      <c r="L584" s="23" t="s">
        <v>3851</v>
      </c>
      <c r="M584" s="23" t="s">
        <v>3852</v>
      </c>
      <c r="N584" s="23"/>
      <c r="O584" s="23" t="b">
        <v>0</v>
      </c>
      <c r="P584" s="23" t="s">
        <v>3095</v>
      </c>
      <c r="Q584" s="23" t="s">
        <v>1843</v>
      </c>
      <c r="R584" s="23" t="s">
        <v>577</v>
      </c>
    </row>
    <row r="585" spans="1:18" x14ac:dyDescent="0.25">
      <c r="A585" s="22" t="s">
        <v>754</v>
      </c>
      <c r="B585" s="22" t="s">
        <v>659</v>
      </c>
      <c r="C585" s="22" t="s">
        <v>3853</v>
      </c>
      <c r="D585" s="22" t="s">
        <v>1838</v>
      </c>
      <c r="E585" s="22"/>
      <c r="F585" s="22"/>
      <c r="G585" s="22" t="s">
        <v>1786</v>
      </c>
      <c r="H585" s="22" t="s">
        <v>1787</v>
      </c>
      <c r="I585" s="22" t="s">
        <v>2173</v>
      </c>
      <c r="J585" s="22"/>
      <c r="K585" s="22"/>
      <c r="L585" s="22"/>
      <c r="M585" s="22" t="s">
        <v>1837</v>
      </c>
      <c r="N585" s="22">
        <v>1</v>
      </c>
      <c r="O585" s="22" t="b">
        <v>0</v>
      </c>
      <c r="P585" s="22" t="s">
        <v>1842</v>
      </c>
      <c r="Q585" s="22" t="s">
        <v>1843</v>
      </c>
      <c r="R585" s="22" t="s">
        <v>754</v>
      </c>
    </row>
    <row r="586" spans="1:18" x14ac:dyDescent="0.25">
      <c r="A586" s="22" t="s">
        <v>755</v>
      </c>
      <c r="B586" s="22" t="s">
        <v>694</v>
      </c>
      <c r="C586" s="22" t="s">
        <v>3854</v>
      </c>
      <c r="D586" s="22" t="s">
        <v>1838</v>
      </c>
      <c r="E586" s="22" t="s">
        <v>1958</v>
      </c>
      <c r="F586" s="22"/>
      <c r="G586" s="22" t="s">
        <v>1801</v>
      </c>
      <c r="H586" s="22" t="s">
        <v>1802</v>
      </c>
      <c r="I586" s="22" t="s">
        <v>2173</v>
      </c>
      <c r="J586" s="22"/>
      <c r="K586" s="22" t="s">
        <v>3855</v>
      </c>
      <c r="L586" s="22"/>
      <c r="M586" s="22" t="s">
        <v>3855</v>
      </c>
      <c r="N586" s="22">
        <v>1</v>
      </c>
      <c r="O586" s="22" t="b">
        <v>0</v>
      </c>
      <c r="P586" s="22" t="s">
        <v>1842</v>
      </c>
      <c r="Q586" s="22" t="s">
        <v>1843</v>
      </c>
      <c r="R586" s="22" t="s">
        <v>755</v>
      </c>
    </row>
    <row r="587" spans="1:18" x14ac:dyDescent="0.25">
      <c r="A587" s="22" t="s">
        <v>3856</v>
      </c>
      <c r="B587" s="22" t="s">
        <v>3857</v>
      </c>
      <c r="C587" s="22" t="s">
        <v>3854</v>
      </c>
      <c r="D587" s="22" t="s">
        <v>1838</v>
      </c>
      <c r="E587" s="22"/>
      <c r="F587" s="22"/>
      <c r="G587" s="22" t="s">
        <v>1801</v>
      </c>
      <c r="H587" s="22" t="s">
        <v>1802</v>
      </c>
      <c r="I587" s="22" t="s">
        <v>2173</v>
      </c>
      <c r="J587" s="22"/>
      <c r="K587" s="22"/>
      <c r="L587" s="22"/>
      <c r="M587" s="22" t="s">
        <v>3855</v>
      </c>
      <c r="N587" s="22">
        <v>1</v>
      </c>
      <c r="O587" s="22" t="b">
        <v>0</v>
      </c>
      <c r="P587" s="22" t="s">
        <v>1842</v>
      </c>
      <c r="Q587" s="22" t="s">
        <v>1843</v>
      </c>
      <c r="R587" s="22" t="s">
        <v>3856</v>
      </c>
    </row>
    <row r="588" spans="1:18" x14ac:dyDescent="0.25">
      <c r="A588" s="22" t="s">
        <v>756</v>
      </c>
      <c r="B588" s="22" t="s">
        <v>633</v>
      </c>
      <c r="C588" s="22" t="s">
        <v>3854</v>
      </c>
      <c r="D588" s="22" t="s">
        <v>1838</v>
      </c>
      <c r="E588" s="22"/>
      <c r="F588" s="22"/>
      <c r="G588" s="22" t="s">
        <v>1801</v>
      </c>
      <c r="H588" s="22" t="s">
        <v>1802</v>
      </c>
      <c r="I588" s="22" t="s">
        <v>2173</v>
      </c>
      <c r="J588" s="22"/>
      <c r="K588" s="22"/>
      <c r="L588" s="22"/>
      <c r="M588" s="22" t="s">
        <v>3858</v>
      </c>
      <c r="N588" s="22">
        <v>1</v>
      </c>
      <c r="O588" s="22" t="b">
        <v>0</v>
      </c>
      <c r="P588" s="22" t="s">
        <v>1842</v>
      </c>
      <c r="Q588" s="22" t="s">
        <v>1843</v>
      </c>
      <c r="R588" s="22" t="s">
        <v>756</v>
      </c>
    </row>
    <row r="589" spans="1:18" x14ac:dyDescent="0.25">
      <c r="A589" s="22" t="s">
        <v>3859</v>
      </c>
      <c r="B589" s="22" t="s">
        <v>3860</v>
      </c>
      <c r="C589" s="22" t="s">
        <v>3854</v>
      </c>
      <c r="D589" s="22" t="s">
        <v>1838</v>
      </c>
      <c r="E589" s="22"/>
      <c r="F589" s="22"/>
      <c r="G589" s="22" t="s">
        <v>1801</v>
      </c>
      <c r="H589" s="22" t="s">
        <v>1802</v>
      </c>
      <c r="I589" s="22" t="s">
        <v>2173</v>
      </c>
      <c r="J589" s="22"/>
      <c r="K589" s="22"/>
      <c r="L589" s="22"/>
      <c r="M589" s="22" t="s">
        <v>3861</v>
      </c>
      <c r="N589" s="22">
        <v>1</v>
      </c>
      <c r="O589" s="22" t="b">
        <v>0</v>
      </c>
      <c r="P589" s="22" t="s">
        <v>1842</v>
      </c>
      <c r="Q589" s="22" t="s">
        <v>1843</v>
      </c>
      <c r="R589" s="22" t="s">
        <v>3859</v>
      </c>
    </row>
    <row r="590" spans="1:18" x14ac:dyDescent="0.25">
      <c r="A590" s="22" t="s">
        <v>3862</v>
      </c>
      <c r="B590" s="22" t="s">
        <v>3863</v>
      </c>
      <c r="C590" s="22"/>
      <c r="D590" s="22" t="s">
        <v>1910</v>
      </c>
      <c r="E590" s="22" t="s">
        <v>3864</v>
      </c>
      <c r="F590" s="22" t="s">
        <v>3865</v>
      </c>
      <c r="G590" s="22"/>
      <c r="H590" s="22"/>
      <c r="I590" s="22" t="s">
        <v>2173</v>
      </c>
      <c r="J590" s="22" t="s">
        <v>3866</v>
      </c>
      <c r="K590" s="22" t="s">
        <v>3867</v>
      </c>
      <c r="L590" s="22" t="s">
        <v>3868</v>
      </c>
      <c r="M590" s="22" t="s">
        <v>3867</v>
      </c>
      <c r="N590" s="22">
        <v>1</v>
      </c>
      <c r="O590" s="22" t="b">
        <v>0</v>
      </c>
      <c r="P590" s="22" t="s">
        <v>1842</v>
      </c>
      <c r="Q590" s="22" t="s">
        <v>1843</v>
      </c>
      <c r="R590" s="22" t="s">
        <v>3862</v>
      </c>
    </row>
    <row r="591" spans="1:18" x14ac:dyDescent="0.25">
      <c r="A591" s="22" t="s">
        <v>3869</v>
      </c>
      <c r="B591" s="22" t="s">
        <v>3870</v>
      </c>
      <c r="C591" s="22" t="s">
        <v>3871</v>
      </c>
      <c r="D591" s="22" t="s">
        <v>1838</v>
      </c>
      <c r="E591" s="22" t="s">
        <v>1958</v>
      </c>
      <c r="F591" s="22"/>
      <c r="G591" s="22" t="s">
        <v>1801</v>
      </c>
      <c r="H591" s="22" t="s">
        <v>1802</v>
      </c>
      <c r="I591" s="22" t="s">
        <v>2173</v>
      </c>
      <c r="J591" s="22"/>
      <c r="K591" s="22" t="s">
        <v>3872</v>
      </c>
      <c r="L591" s="22"/>
      <c r="M591" s="22" t="s">
        <v>3872</v>
      </c>
      <c r="N591" s="22">
        <v>1</v>
      </c>
      <c r="O591" s="22" t="b">
        <v>0</v>
      </c>
      <c r="P591" s="22" t="s">
        <v>1842</v>
      </c>
      <c r="Q591" s="22" t="s">
        <v>1843</v>
      </c>
      <c r="R591" s="22" t="s">
        <v>3869</v>
      </c>
    </row>
    <row r="592" spans="1:18" x14ac:dyDescent="0.25">
      <c r="A592" s="22" t="s">
        <v>757</v>
      </c>
      <c r="B592" s="22" t="s">
        <v>681</v>
      </c>
      <c r="C592" s="22" t="s">
        <v>1837</v>
      </c>
      <c r="D592" s="22" t="s">
        <v>1838</v>
      </c>
      <c r="E592" s="22" t="s">
        <v>1958</v>
      </c>
      <c r="F592" s="22" t="s">
        <v>2739</v>
      </c>
      <c r="G592" s="22" t="s">
        <v>1801</v>
      </c>
      <c r="H592" s="22" t="s">
        <v>1802</v>
      </c>
      <c r="I592" s="22" t="s">
        <v>2173</v>
      </c>
      <c r="J592" s="22"/>
      <c r="K592" s="22" t="s">
        <v>3873</v>
      </c>
      <c r="L592" s="22"/>
      <c r="M592" s="22" t="s">
        <v>3873</v>
      </c>
      <c r="N592" s="22">
        <v>1</v>
      </c>
      <c r="O592" s="22" t="b">
        <v>0</v>
      </c>
      <c r="P592" s="22" t="s">
        <v>1842</v>
      </c>
      <c r="Q592" s="22" t="s">
        <v>1843</v>
      </c>
      <c r="R592" s="22" t="s">
        <v>757</v>
      </c>
    </row>
    <row r="593" spans="1:18" x14ac:dyDescent="0.25">
      <c r="A593" s="23" t="s">
        <v>758</v>
      </c>
      <c r="B593" s="23" t="s">
        <v>640</v>
      </c>
      <c r="C593" s="23"/>
      <c r="D593" s="23" t="s">
        <v>1838</v>
      </c>
      <c r="E593" s="23" t="s">
        <v>1931</v>
      </c>
      <c r="F593" s="23"/>
      <c r="G593" s="23" t="s">
        <v>3874</v>
      </c>
      <c r="H593" s="23" t="s">
        <v>3875</v>
      </c>
      <c r="I593" s="23" t="s">
        <v>3876</v>
      </c>
      <c r="J593" s="23"/>
      <c r="K593" s="23"/>
      <c r="L593" s="23"/>
      <c r="M593" s="23" t="s">
        <v>3877</v>
      </c>
      <c r="N593" s="23">
        <v>1</v>
      </c>
      <c r="O593" s="23" t="b">
        <v>0</v>
      </c>
      <c r="P593" s="23" t="s">
        <v>3878</v>
      </c>
      <c r="Q593" s="23" t="s">
        <v>1843</v>
      </c>
      <c r="R593" s="23" t="s">
        <v>758</v>
      </c>
    </row>
    <row r="594" spans="1:18" x14ac:dyDescent="0.25">
      <c r="A594" s="23" t="s">
        <v>3879</v>
      </c>
      <c r="B594" s="23" t="s">
        <v>3880</v>
      </c>
      <c r="C594" s="23" t="s">
        <v>3881</v>
      </c>
      <c r="D594" s="23" t="s">
        <v>1838</v>
      </c>
      <c r="E594" s="23" t="s">
        <v>1950</v>
      </c>
      <c r="F594" s="23"/>
      <c r="G594" s="23" t="s">
        <v>1801</v>
      </c>
      <c r="H594" s="23" t="s">
        <v>1802</v>
      </c>
      <c r="I594" s="23" t="s">
        <v>3882</v>
      </c>
      <c r="J594" s="23"/>
      <c r="K594" s="23" t="s">
        <v>3883</v>
      </c>
      <c r="L594" s="23" t="s">
        <v>3884</v>
      </c>
      <c r="M594" s="23" t="s">
        <v>3883</v>
      </c>
      <c r="N594" s="23">
        <v>1</v>
      </c>
      <c r="O594" s="23" t="b">
        <v>0</v>
      </c>
      <c r="P594" s="23" t="s">
        <v>3878</v>
      </c>
      <c r="Q594" s="23" t="s">
        <v>1843</v>
      </c>
      <c r="R594" s="23" t="s">
        <v>3879</v>
      </c>
    </row>
    <row r="595" spans="1:18" x14ac:dyDescent="0.25">
      <c r="A595" s="23" t="s">
        <v>759</v>
      </c>
      <c r="B595" s="23" t="s">
        <v>665</v>
      </c>
      <c r="C595" s="23" t="s">
        <v>3885</v>
      </c>
      <c r="D595" s="23" t="s">
        <v>1838</v>
      </c>
      <c r="E595" s="23" t="s">
        <v>2754</v>
      </c>
      <c r="F595" s="23"/>
      <c r="G595" s="23" t="s">
        <v>1805</v>
      </c>
      <c r="H595" s="23" t="s">
        <v>1806</v>
      </c>
      <c r="I595" s="23" t="s">
        <v>2173</v>
      </c>
      <c r="J595" s="23"/>
      <c r="K595" s="23" t="s">
        <v>3886</v>
      </c>
      <c r="L595" s="23"/>
      <c r="M595" s="23" t="s">
        <v>3886</v>
      </c>
      <c r="N595" s="23">
        <v>1</v>
      </c>
      <c r="O595" s="23" t="b">
        <v>0</v>
      </c>
      <c r="P595" s="23" t="s">
        <v>1842</v>
      </c>
      <c r="Q595" s="23" t="s">
        <v>1843</v>
      </c>
      <c r="R595" s="23" t="s">
        <v>759</v>
      </c>
    </row>
    <row r="596" spans="1:18" x14ac:dyDescent="0.25">
      <c r="A596" s="22" t="s">
        <v>760</v>
      </c>
      <c r="B596" s="22" t="s">
        <v>660</v>
      </c>
      <c r="C596" s="22" t="s">
        <v>3887</v>
      </c>
      <c r="D596" s="22" t="s">
        <v>1838</v>
      </c>
      <c r="E596" s="22" t="s">
        <v>1906</v>
      </c>
      <c r="F596" s="22"/>
      <c r="G596" s="22" t="s">
        <v>1799</v>
      </c>
      <c r="H596" s="22" t="s">
        <v>1800</v>
      </c>
      <c r="I596" s="22" t="s">
        <v>3876</v>
      </c>
      <c r="J596" s="22"/>
      <c r="K596" s="22" t="s">
        <v>3888</v>
      </c>
      <c r="L596" s="22" t="s">
        <v>1837</v>
      </c>
      <c r="M596" s="22" t="s">
        <v>3888</v>
      </c>
      <c r="N596" s="22">
        <v>1</v>
      </c>
      <c r="O596" s="22" t="b">
        <v>0</v>
      </c>
      <c r="P596" s="22" t="s">
        <v>3878</v>
      </c>
      <c r="Q596" s="22" t="s">
        <v>1843</v>
      </c>
      <c r="R596" s="22" t="s">
        <v>760</v>
      </c>
    </row>
    <row r="597" spans="1:18" x14ac:dyDescent="0.25">
      <c r="A597" s="22" t="s">
        <v>761</v>
      </c>
      <c r="B597" s="22" t="s">
        <v>660</v>
      </c>
      <c r="C597" s="22" t="s">
        <v>3887</v>
      </c>
      <c r="D597" s="22" t="s">
        <v>1838</v>
      </c>
      <c r="E597" s="22" t="s">
        <v>1906</v>
      </c>
      <c r="F597" s="22"/>
      <c r="G597" s="22" t="s">
        <v>1799</v>
      </c>
      <c r="H597" s="22" t="s">
        <v>1800</v>
      </c>
      <c r="I597" s="22" t="s">
        <v>3876</v>
      </c>
      <c r="J597" s="22"/>
      <c r="K597" s="22" t="s">
        <v>3889</v>
      </c>
      <c r="L597" s="22" t="s">
        <v>1837</v>
      </c>
      <c r="M597" s="22" t="s">
        <v>3889</v>
      </c>
      <c r="N597" s="22">
        <v>1</v>
      </c>
      <c r="O597" s="22" t="b">
        <v>0</v>
      </c>
      <c r="P597" s="22" t="s">
        <v>3878</v>
      </c>
      <c r="Q597" s="22" t="s">
        <v>1843</v>
      </c>
      <c r="R597" s="22" t="s">
        <v>761</v>
      </c>
    </row>
    <row r="598" spans="1:18" x14ac:dyDescent="0.25">
      <c r="A598" s="22" t="s">
        <v>762</v>
      </c>
      <c r="B598" s="22" t="s">
        <v>682</v>
      </c>
      <c r="C598" s="22" t="s">
        <v>1837</v>
      </c>
      <c r="D598" s="22" t="s">
        <v>1838</v>
      </c>
      <c r="E598" s="22" t="s">
        <v>2106</v>
      </c>
      <c r="F598" s="22"/>
      <c r="G598" s="22" t="s">
        <v>1801</v>
      </c>
      <c r="H598" s="22" t="s">
        <v>1802</v>
      </c>
      <c r="I598" s="22" t="s">
        <v>3890</v>
      </c>
      <c r="J598" s="22"/>
      <c r="K598" s="22" t="s">
        <v>3891</v>
      </c>
      <c r="L598" s="22"/>
      <c r="M598" s="22" t="s">
        <v>3891</v>
      </c>
      <c r="N598" s="22">
        <v>1</v>
      </c>
      <c r="O598" s="22" t="b">
        <v>0</v>
      </c>
      <c r="P598" s="22" t="s">
        <v>1842</v>
      </c>
      <c r="Q598" s="22" t="s">
        <v>1843</v>
      </c>
      <c r="R598" s="22" t="s">
        <v>762</v>
      </c>
    </row>
    <row r="599" spans="1:18" x14ac:dyDescent="0.25">
      <c r="A599" s="22" t="s">
        <v>3892</v>
      </c>
      <c r="B599" s="22" t="s">
        <v>3893</v>
      </c>
      <c r="C599" s="22" t="s">
        <v>3894</v>
      </c>
      <c r="D599" s="22" t="s">
        <v>3064</v>
      </c>
      <c r="E599" s="22"/>
      <c r="F599" s="22"/>
      <c r="G599" s="22" t="s">
        <v>1801</v>
      </c>
      <c r="H599" s="22" t="s">
        <v>1802</v>
      </c>
      <c r="I599" s="22" t="s">
        <v>3895</v>
      </c>
      <c r="J599" s="22"/>
      <c r="K599" s="22" t="s">
        <v>3896</v>
      </c>
      <c r="L599" s="22"/>
      <c r="M599" s="22" t="s">
        <v>3897</v>
      </c>
      <c r="N599" s="22">
        <v>1</v>
      </c>
      <c r="O599" s="22" t="b">
        <v>0</v>
      </c>
      <c r="P599" s="22" t="s">
        <v>1842</v>
      </c>
      <c r="Q599" s="22" t="s">
        <v>1843</v>
      </c>
      <c r="R599" s="22" t="s">
        <v>3892</v>
      </c>
    </row>
    <row r="600" spans="1:18" x14ac:dyDescent="0.25">
      <c r="A600" s="23" t="s">
        <v>3898</v>
      </c>
      <c r="B600" s="23" t="s">
        <v>3899</v>
      </c>
      <c r="C600" s="23" t="s">
        <v>3900</v>
      </c>
      <c r="D600" s="23" t="s">
        <v>1838</v>
      </c>
      <c r="E600" s="23" t="s">
        <v>1975</v>
      </c>
      <c r="F600" s="23"/>
      <c r="G600" s="23" t="s">
        <v>1801</v>
      </c>
      <c r="H600" s="23" t="s">
        <v>1802</v>
      </c>
      <c r="I600" s="23" t="s">
        <v>2173</v>
      </c>
      <c r="J600" s="23" t="s">
        <v>3901</v>
      </c>
      <c r="K600" s="23" t="s">
        <v>3902</v>
      </c>
      <c r="L600" s="23" t="s">
        <v>3903</v>
      </c>
      <c r="M600" s="23" t="s">
        <v>3904</v>
      </c>
      <c r="N600" s="23">
        <v>1</v>
      </c>
      <c r="O600" s="23" t="b">
        <v>0</v>
      </c>
      <c r="P600" s="23" t="s">
        <v>3878</v>
      </c>
      <c r="Q600" s="23" t="s">
        <v>1843</v>
      </c>
      <c r="R600" s="23" t="s">
        <v>3898</v>
      </c>
    </row>
    <row r="601" spans="1:18" x14ac:dyDescent="0.25">
      <c r="A601" s="22" t="s">
        <v>763</v>
      </c>
      <c r="B601" s="22" t="s">
        <v>629</v>
      </c>
      <c r="C601" s="22" t="s">
        <v>1837</v>
      </c>
      <c r="D601" s="22" t="s">
        <v>1838</v>
      </c>
      <c r="E601" s="22" t="s">
        <v>2106</v>
      </c>
      <c r="F601" s="22"/>
      <c r="G601" s="22" t="s">
        <v>1801</v>
      </c>
      <c r="H601" s="22" t="s">
        <v>1802</v>
      </c>
      <c r="I601" s="22" t="s">
        <v>3905</v>
      </c>
      <c r="J601" s="22"/>
      <c r="K601" s="22" t="s">
        <v>3906</v>
      </c>
      <c r="L601" s="22"/>
      <c r="M601" s="22" t="s">
        <v>3907</v>
      </c>
      <c r="N601" s="22">
        <v>1</v>
      </c>
      <c r="O601" s="22" t="b">
        <v>0</v>
      </c>
      <c r="P601" s="22" t="s">
        <v>1842</v>
      </c>
      <c r="Q601" s="22" t="s">
        <v>1843</v>
      </c>
      <c r="R601" s="22" t="s">
        <v>763</v>
      </c>
    </row>
    <row r="602" spans="1:18" x14ac:dyDescent="0.25">
      <c r="A602" s="23" t="s">
        <v>3908</v>
      </c>
      <c r="B602" s="23" t="s">
        <v>3909</v>
      </c>
      <c r="C602" s="23" t="s">
        <v>3910</v>
      </c>
      <c r="D602" s="23" t="s">
        <v>3076</v>
      </c>
      <c r="E602" s="23"/>
      <c r="F602" s="23"/>
      <c r="G602" s="23" t="s">
        <v>1801</v>
      </c>
      <c r="H602" s="23" t="s">
        <v>1802</v>
      </c>
      <c r="I602" s="23" t="s">
        <v>3890</v>
      </c>
      <c r="J602" s="23"/>
      <c r="K602" s="23" t="s">
        <v>3911</v>
      </c>
      <c r="L602" s="23" t="s">
        <v>1837</v>
      </c>
      <c r="M602" s="23" t="s">
        <v>3911</v>
      </c>
      <c r="N602" s="23">
        <v>1</v>
      </c>
      <c r="O602" s="23" t="b">
        <v>0</v>
      </c>
      <c r="P602" s="23" t="s">
        <v>1842</v>
      </c>
      <c r="Q602" s="23" t="s">
        <v>1843</v>
      </c>
      <c r="R602" s="23" t="s">
        <v>3908</v>
      </c>
    </row>
    <row r="603" spans="1:18" x14ac:dyDescent="0.25">
      <c r="A603" s="23" t="s">
        <v>3912</v>
      </c>
      <c r="B603" s="23" t="s">
        <v>3913</v>
      </c>
      <c r="C603" s="23" t="s">
        <v>3914</v>
      </c>
      <c r="D603" s="23" t="s">
        <v>1856</v>
      </c>
      <c r="E603" s="23"/>
      <c r="F603" s="23"/>
      <c r="G603" s="23" t="s">
        <v>1797</v>
      </c>
      <c r="H603" s="23" t="s">
        <v>1798</v>
      </c>
      <c r="I603" s="23" t="s">
        <v>3905</v>
      </c>
      <c r="J603" s="23"/>
      <c r="K603" s="23" t="s">
        <v>3915</v>
      </c>
      <c r="L603" s="23" t="s">
        <v>1837</v>
      </c>
      <c r="M603" s="23" t="s">
        <v>3915</v>
      </c>
      <c r="N603" s="23">
        <v>1</v>
      </c>
      <c r="O603" s="23" t="b">
        <v>0</v>
      </c>
      <c r="P603" s="23" t="s">
        <v>1842</v>
      </c>
      <c r="Q603" s="23" t="s">
        <v>1843</v>
      </c>
      <c r="R603" s="23" t="s">
        <v>3912</v>
      </c>
    </row>
    <row r="604" spans="1:18" x14ac:dyDescent="0.25">
      <c r="A604" s="22" t="s">
        <v>3916</v>
      </c>
      <c r="B604" s="22" t="s">
        <v>3917</v>
      </c>
      <c r="C604" s="22" t="s">
        <v>3918</v>
      </c>
      <c r="D604" s="22" t="s">
        <v>1838</v>
      </c>
      <c r="E604" s="22" t="s">
        <v>2754</v>
      </c>
      <c r="F604" s="22"/>
      <c r="G604" s="22" t="s">
        <v>1801</v>
      </c>
      <c r="H604" s="22" t="s">
        <v>1802</v>
      </c>
      <c r="I604" s="22" t="s">
        <v>3890</v>
      </c>
      <c r="J604" s="22"/>
      <c r="K604" s="22" t="s">
        <v>3919</v>
      </c>
      <c r="L604" s="22" t="s">
        <v>1837</v>
      </c>
      <c r="M604" s="22" t="s">
        <v>3919</v>
      </c>
      <c r="N604" s="22">
        <v>1</v>
      </c>
      <c r="O604" s="22" t="b">
        <v>0</v>
      </c>
      <c r="P604" s="22" t="s">
        <v>1842</v>
      </c>
      <c r="Q604" s="22" t="s">
        <v>1843</v>
      </c>
      <c r="R604" s="22" t="s">
        <v>3916</v>
      </c>
    </row>
    <row r="605" spans="1:18" x14ac:dyDescent="0.25">
      <c r="A605" s="22" t="s">
        <v>3920</v>
      </c>
      <c r="B605" s="22" t="s">
        <v>3921</v>
      </c>
      <c r="C605" s="22" t="s">
        <v>1837</v>
      </c>
      <c r="D605" s="22" t="s">
        <v>2096</v>
      </c>
      <c r="E605" s="22"/>
      <c r="F605" s="22"/>
      <c r="G605" s="22" t="s">
        <v>1801</v>
      </c>
      <c r="H605" s="22" t="s">
        <v>1802</v>
      </c>
      <c r="I605" s="22" t="s">
        <v>3876</v>
      </c>
      <c r="J605" s="22"/>
      <c r="K605" s="22"/>
      <c r="L605" s="22" t="s">
        <v>1837</v>
      </c>
      <c r="M605" s="22" t="s">
        <v>3922</v>
      </c>
      <c r="N605" s="22">
        <v>1</v>
      </c>
      <c r="O605" s="22" t="b">
        <v>0</v>
      </c>
      <c r="P605" s="22" t="s">
        <v>1842</v>
      </c>
      <c r="Q605" s="22" t="s">
        <v>1843</v>
      </c>
      <c r="R605" s="22" t="s">
        <v>3920</v>
      </c>
    </row>
    <row r="606" spans="1:18" x14ac:dyDescent="0.25">
      <c r="A606" s="22" t="s">
        <v>3923</v>
      </c>
      <c r="B606" s="22" t="s">
        <v>3924</v>
      </c>
      <c r="C606" s="22" t="s">
        <v>1837</v>
      </c>
      <c r="D606" s="22" t="s">
        <v>1838</v>
      </c>
      <c r="E606" s="22"/>
      <c r="F606" s="22"/>
      <c r="G606" s="22" t="s">
        <v>1801</v>
      </c>
      <c r="H606" s="22" t="s">
        <v>1802</v>
      </c>
      <c r="I606" s="22" t="s">
        <v>3876</v>
      </c>
      <c r="J606" s="22"/>
      <c r="K606" s="22"/>
      <c r="L606" s="22" t="s">
        <v>1837</v>
      </c>
      <c r="M606" s="22" t="s">
        <v>3924</v>
      </c>
      <c r="N606" s="22">
        <v>1</v>
      </c>
      <c r="O606" s="22" t="b">
        <v>0</v>
      </c>
      <c r="P606" s="22" t="s">
        <v>1842</v>
      </c>
      <c r="Q606" s="22" t="s">
        <v>1843</v>
      </c>
      <c r="R606" s="22" t="s">
        <v>3923</v>
      </c>
    </row>
    <row r="607" spans="1:18" x14ac:dyDescent="0.25">
      <c r="A607" s="22" t="s">
        <v>764</v>
      </c>
      <c r="B607" s="22" t="s">
        <v>693</v>
      </c>
      <c r="C607" s="22" t="s">
        <v>3925</v>
      </c>
      <c r="D607" s="22" t="s">
        <v>1838</v>
      </c>
      <c r="E607" s="22" t="s">
        <v>1901</v>
      </c>
      <c r="F607" s="22"/>
      <c r="G607" s="22" t="s">
        <v>1805</v>
      </c>
      <c r="H607" s="22" t="s">
        <v>1806</v>
      </c>
      <c r="I607" s="22" t="s">
        <v>3905</v>
      </c>
      <c r="J607" s="22"/>
      <c r="K607" s="22" t="s">
        <v>3926</v>
      </c>
      <c r="L607" s="22" t="s">
        <v>1837</v>
      </c>
      <c r="M607" s="22" t="s">
        <v>3926</v>
      </c>
      <c r="N607" s="22">
        <v>1</v>
      </c>
      <c r="O607" s="22" t="b">
        <v>0</v>
      </c>
      <c r="P607" s="22" t="s">
        <v>1842</v>
      </c>
      <c r="Q607" s="22" t="s">
        <v>1843</v>
      </c>
      <c r="R607" s="22" t="s">
        <v>764</v>
      </c>
    </row>
    <row r="608" spans="1:18" x14ac:dyDescent="0.25">
      <c r="A608" s="22" t="s">
        <v>3927</v>
      </c>
      <c r="B608" s="22" t="s">
        <v>3928</v>
      </c>
      <c r="C608" s="22" t="s">
        <v>1837</v>
      </c>
      <c r="D608" s="22" t="s">
        <v>1838</v>
      </c>
      <c r="E608" s="22" t="s">
        <v>1975</v>
      </c>
      <c r="F608" s="22"/>
      <c r="G608" s="22" t="s">
        <v>1801</v>
      </c>
      <c r="H608" s="22" t="s">
        <v>1802</v>
      </c>
      <c r="I608" s="22" t="s">
        <v>2173</v>
      </c>
      <c r="J608" s="22"/>
      <c r="K608" s="22" t="s">
        <v>3929</v>
      </c>
      <c r="L608" s="22"/>
      <c r="M608" s="22" t="s">
        <v>3929</v>
      </c>
      <c r="N608" s="22">
        <v>1</v>
      </c>
      <c r="O608" s="22" t="b">
        <v>0</v>
      </c>
      <c r="P608" s="22" t="s">
        <v>1842</v>
      </c>
      <c r="Q608" s="22" t="s">
        <v>1843</v>
      </c>
      <c r="R608" s="22" t="s">
        <v>3927</v>
      </c>
    </row>
    <row r="609" spans="1:18" x14ac:dyDescent="0.25">
      <c r="A609" s="22" t="s">
        <v>3930</v>
      </c>
      <c r="B609" s="22" t="s">
        <v>3931</v>
      </c>
      <c r="C609" s="22"/>
      <c r="D609" s="22" t="s">
        <v>1838</v>
      </c>
      <c r="E609" s="22" t="s">
        <v>1958</v>
      </c>
      <c r="F609" s="22"/>
      <c r="G609" s="22" t="s">
        <v>1801</v>
      </c>
      <c r="H609" s="22" t="s">
        <v>1802</v>
      </c>
      <c r="I609" s="22" t="s">
        <v>3905</v>
      </c>
      <c r="J609" s="22"/>
      <c r="K609" s="22" t="s">
        <v>3932</v>
      </c>
      <c r="L609" s="22" t="s">
        <v>1837</v>
      </c>
      <c r="M609" s="22" t="s">
        <v>3933</v>
      </c>
      <c r="N609" s="22">
        <v>1</v>
      </c>
      <c r="O609" s="22" t="b">
        <v>0</v>
      </c>
      <c r="P609" s="22" t="s">
        <v>3095</v>
      </c>
      <c r="Q609" s="22" t="s">
        <v>1843</v>
      </c>
      <c r="R609" s="22" t="s">
        <v>3930</v>
      </c>
    </row>
    <row r="610" spans="1:18" x14ac:dyDescent="0.25">
      <c r="A610" s="22" t="s">
        <v>3934</v>
      </c>
      <c r="B610" s="22" t="s">
        <v>3935</v>
      </c>
      <c r="C610" s="22"/>
      <c r="D610" s="22" t="s">
        <v>1838</v>
      </c>
      <c r="E610" s="22" t="s">
        <v>2106</v>
      </c>
      <c r="F610" s="22"/>
      <c r="G610" s="22" t="s">
        <v>1801</v>
      </c>
      <c r="H610" s="22" t="s">
        <v>1802</v>
      </c>
      <c r="I610" s="22" t="s">
        <v>2173</v>
      </c>
      <c r="J610" s="22"/>
      <c r="K610" s="22"/>
      <c r="L610" s="22" t="s">
        <v>1837</v>
      </c>
      <c r="M610" s="22" t="s">
        <v>3936</v>
      </c>
      <c r="N610" s="22">
        <v>1</v>
      </c>
      <c r="O610" s="22" t="b">
        <v>0</v>
      </c>
      <c r="P610" s="22" t="s">
        <v>3095</v>
      </c>
      <c r="Q610" s="22" t="s">
        <v>1843</v>
      </c>
      <c r="R610" s="22" t="s">
        <v>3934</v>
      </c>
    </row>
    <row r="611" spans="1:18" x14ac:dyDescent="0.25">
      <c r="A611" s="22" t="s">
        <v>3937</v>
      </c>
      <c r="B611" s="22" t="s">
        <v>3938</v>
      </c>
      <c r="C611" s="22" t="s">
        <v>3939</v>
      </c>
      <c r="D611" s="22" t="s">
        <v>1838</v>
      </c>
      <c r="E611" s="22" t="s">
        <v>1931</v>
      </c>
      <c r="F611" s="22"/>
      <c r="G611" s="22" t="s">
        <v>1799</v>
      </c>
      <c r="H611" s="22" t="s">
        <v>1800</v>
      </c>
      <c r="I611" s="22" t="s">
        <v>3876</v>
      </c>
      <c r="J611" s="22"/>
      <c r="K611" s="22"/>
      <c r="L611" s="22"/>
      <c r="M611" s="22" t="s">
        <v>3940</v>
      </c>
      <c r="N611" s="22">
        <v>1</v>
      </c>
      <c r="O611" s="22" t="b">
        <v>0</v>
      </c>
      <c r="P611" s="22" t="s">
        <v>1842</v>
      </c>
      <c r="Q611" s="22" t="s">
        <v>1843</v>
      </c>
      <c r="R611" s="22" t="s">
        <v>3937</v>
      </c>
    </row>
    <row r="612" spans="1:18" x14ac:dyDescent="0.25">
      <c r="A612" s="22" t="s">
        <v>3941</v>
      </c>
      <c r="B612" s="22" t="s">
        <v>3942</v>
      </c>
      <c r="C612" s="22" t="s">
        <v>3943</v>
      </c>
      <c r="D612" s="22" t="s">
        <v>1838</v>
      </c>
      <c r="E612" s="22" t="s">
        <v>2106</v>
      </c>
      <c r="F612" s="22"/>
      <c r="G612" s="22" t="s">
        <v>1801</v>
      </c>
      <c r="H612" s="22" t="s">
        <v>1802</v>
      </c>
      <c r="I612" s="22" t="s">
        <v>2173</v>
      </c>
      <c r="J612" s="22"/>
      <c r="K612" s="22" t="s">
        <v>3944</v>
      </c>
      <c r="L612" s="22" t="s">
        <v>1837</v>
      </c>
      <c r="M612" s="22" t="s">
        <v>3944</v>
      </c>
      <c r="N612" s="22">
        <v>1</v>
      </c>
      <c r="O612" s="22" t="b">
        <v>0</v>
      </c>
      <c r="P612" s="22" t="s">
        <v>1842</v>
      </c>
      <c r="Q612" s="22" t="s">
        <v>1843</v>
      </c>
      <c r="R612" s="22" t="s">
        <v>3941</v>
      </c>
    </row>
    <row r="613" spans="1:18" x14ac:dyDescent="0.25">
      <c r="A613" s="22" t="s">
        <v>3945</v>
      </c>
      <c r="B613" s="22" t="s">
        <v>3946</v>
      </c>
      <c r="C613" s="22" t="s">
        <v>3947</v>
      </c>
      <c r="D613" s="22" t="s">
        <v>1838</v>
      </c>
      <c r="E613" s="22" t="s">
        <v>1958</v>
      </c>
      <c r="F613" s="22"/>
      <c r="G613" s="22" t="s">
        <v>1801</v>
      </c>
      <c r="H613" s="22" t="s">
        <v>1802</v>
      </c>
      <c r="I613" s="22" t="s">
        <v>2173</v>
      </c>
      <c r="J613" s="22" t="s">
        <v>3948</v>
      </c>
      <c r="K613" s="22" t="s">
        <v>3949</v>
      </c>
      <c r="L613" s="22" t="s">
        <v>1837</v>
      </c>
      <c r="M613" s="22" t="s">
        <v>3950</v>
      </c>
      <c r="N613" s="22">
        <v>1</v>
      </c>
      <c r="O613" s="22" t="b">
        <v>0</v>
      </c>
      <c r="P613" s="22" t="s">
        <v>1842</v>
      </c>
      <c r="Q613" s="22" t="s">
        <v>1843</v>
      </c>
      <c r="R613" s="22" t="s">
        <v>3945</v>
      </c>
    </row>
    <row r="614" spans="1:18" x14ac:dyDescent="0.25">
      <c r="A614" s="22" t="s">
        <v>3951</v>
      </c>
      <c r="B614" s="22" t="s">
        <v>3952</v>
      </c>
      <c r="C614" s="22"/>
      <c r="D614" s="22" t="s">
        <v>1838</v>
      </c>
      <c r="E614" s="22" t="s">
        <v>1958</v>
      </c>
      <c r="F614" s="22"/>
      <c r="G614" s="22" t="s">
        <v>1799</v>
      </c>
      <c r="H614" s="22" t="s">
        <v>1800</v>
      </c>
      <c r="I614" s="22" t="s">
        <v>3876</v>
      </c>
      <c r="J614" s="22"/>
      <c r="K614" s="22"/>
      <c r="L614" s="22" t="s">
        <v>1837</v>
      </c>
      <c r="M614" s="22" t="s">
        <v>3953</v>
      </c>
      <c r="N614" s="22">
        <v>1</v>
      </c>
      <c r="O614" s="22" t="b">
        <v>0</v>
      </c>
      <c r="P614" s="22" t="s">
        <v>3095</v>
      </c>
      <c r="Q614" s="22" t="s">
        <v>1843</v>
      </c>
      <c r="R614" s="22" t="s">
        <v>3951</v>
      </c>
    </row>
    <row r="615" spans="1:18" x14ac:dyDescent="0.25">
      <c r="A615" s="22" t="s">
        <v>3954</v>
      </c>
      <c r="B615" s="22" t="s">
        <v>3955</v>
      </c>
      <c r="C615" s="22" t="s">
        <v>3956</v>
      </c>
      <c r="D615" s="22" t="s">
        <v>1838</v>
      </c>
      <c r="E615" s="22" t="s">
        <v>1852</v>
      </c>
      <c r="F615" s="22"/>
      <c r="G615" s="22" t="s">
        <v>1801</v>
      </c>
      <c r="H615" s="22" t="s">
        <v>1802</v>
      </c>
      <c r="I615" s="22" t="s">
        <v>2173</v>
      </c>
      <c r="J615" s="22"/>
      <c r="K615" s="22"/>
      <c r="L615" s="22"/>
      <c r="M615" s="22" t="s">
        <v>3957</v>
      </c>
      <c r="N615" s="22">
        <v>1</v>
      </c>
      <c r="O615" s="22" t="b">
        <v>0</v>
      </c>
      <c r="P615" s="22" t="s">
        <v>1842</v>
      </c>
      <c r="Q615" s="22" t="s">
        <v>1843</v>
      </c>
      <c r="R615" s="22" t="s">
        <v>3954</v>
      </c>
    </row>
    <row r="616" spans="1:18" x14ac:dyDescent="0.25">
      <c r="A616" s="22" t="s">
        <v>3958</v>
      </c>
      <c r="B616" s="22" t="s">
        <v>3959</v>
      </c>
      <c r="C616" s="22" t="s">
        <v>3939</v>
      </c>
      <c r="D616" s="22" t="s">
        <v>1838</v>
      </c>
      <c r="E616" s="22" t="s">
        <v>1852</v>
      </c>
      <c r="F616" s="22"/>
      <c r="G616" s="22" t="s">
        <v>1801</v>
      </c>
      <c r="H616" s="22" t="s">
        <v>1802</v>
      </c>
      <c r="I616" s="22" t="s">
        <v>2173</v>
      </c>
      <c r="J616" s="22"/>
      <c r="K616" s="22"/>
      <c r="L616" s="22"/>
      <c r="M616" s="22" t="s">
        <v>3960</v>
      </c>
      <c r="N616" s="22">
        <v>1</v>
      </c>
      <c r="O616" s="22" t="b">
        <v>0</v>
      </c>
      <c r="P616" s="22" t="s">
        <v>1842</v>
      </c>
      <c r="Q616" s="22" t="s">
        <v>1843</v>
      </c>
      <c r="R616" s="22" t="s">
        <v>3958</v>
      </c>
    </row>
    <row r="617" spans="1:18" x14ac:dyDescent="0.25">
      <c r="A617" s="22" t="s">
        <v>3961</v>
      </c>
      <c r="B617" s="22" t="s">
        <v>3962</v>
      </c>
      <c r="C617" s="22" t="s">
        <v>3956</v>
      </c>
      <c r="D617" s="22" t="s">
        <v>1838</v>
      </c>
      <c r="E617" s="22" t="s">
        <v>1958</v>
      </c>
      <c r="F617" s="22"/>
      <c r="G617" s="22" t="s">
        <v>1801</v>
      </c>
      <c r="H617" s="22" t="s">
        <v>1802</v>
      </c>
      <c r="I617" s="22" t="s">
        <v>2173</v>
      </c>
      <c r="J617" s="22"/>
      <c r="K617" s="22" t="s">
        <v>3963</v>
      </c>
      <c r="L617" s="22"/>
      <c r="M617" s="22" t="s">
        <v>3964</v>
      </c>
      <c r="N617" s="22">
        <v>1</v>
      </c>
      <c r="O617" s="22" t="b">
        <v>0</v>
      </c>
      <c r="P617" s="22" t="s">
        <v>1842</v>
      </c>
      <c r="Q617" s="22" t="s">
        <v>1843</v>
      </c>
      <c r="R617" s="22" t="s">
        <v>3961</v>
      </c>
    </row>
    <row r="618" spans="1:18" x14ac:dyDescent="0.25">
      <c r="A618" s="22" t="s">
        <v>3965</v>
      </c>
      <c r="B618" s="22" t="s">
        <v>3966</v>
      </c>
      <c r="C618" s="22" t="s">
        <v>3956</v>
      </c>
      <c r="D618" s="22" t="s">
        <v>1838</v>
      </c>
      <c r="E618" s="22" t="s">
        <v>1958</v>
      </c>
      <c r="F618" s="22"/>
      <c r="G618" s="22" t="s">
        <v>1801</v>
      </c>
      <c r="H618" s="22" t="s">
        <v>1802</v>
      </c>
      <c r="I618" s="22" t="s">
        <v>2173</v>
      </c>
      <c r="J618" s="22"/>
      <c r="K618" s="22" t="s">
        <v>3967</v>
      </c>
      <c r="L618" s="22"/>
      <c r="M618" s="22" t="s">
        <v>3968</v>
      </c>
      <c r="N618" s="22">
        <v>1</v>
      </c>
      <c r="O618" s="22" t="b">
        <v>0</v>
      </c>
      <c r="P618" s="22" t="s">
        <v>1842</v>
      </c>
      <c r="Q618" s="22" t="s">
        <v>1843</v>
      </c>
      <c r="R618" s="22" t="s">
        <v>3965</v>
      </c>
    </row>
    <row r="619" spans="1:18" x14ac:dyDescent="0.25">
      <c r="A619" s="22" t="s">
        <v>3969</v>
      </c>
      <c r="B619" s="22" t="s">
        <v>3970</v>
      </c>
      <c r="C619" s="22" t="s">
        <v>3956</v>
      </c>
      <c r="D619" s="22" t="s">
        <v>1838</v>
      </c>
      <c r="E619" s="22" t="s">
        <v>1852</v>
      </c>
      <c r="F619" s="22"/>
      <c r="G619" s="22" t="s">
        <v>1801</v>
      </c>
      <c r="H619" s="22" t="s">
        <v>1802</v>
      </c>
      <c r="I619" s="22" t="s">
        <v>2173</v>
      </c>
      <c r="J619" s="22"/>
      <c r="K619" s="22" t="s">
        <v>3971</v>
      </c>
      <c r="L619" s="22"/>
      <c r="M619" s="22" t="s">
        <v>3971</v>
      </c>
      <c r="N619" s="22">
        <v>1</v>
      </c>
      <c r="O619" s="22" t="b">
        <v>0</v>
      </c>
      <c r="P619" s="22" t="s">
        <v>1842</v>
      </c>
      <c r="Q619" s="22" t="s">
        <v>1843</v>
      </c>
      <c r="R619" s="22" t="s">
        <v>3969</v>
      </c>
    </row>
    <row r="620" spans="1:18" x14ac:dyDescent="0.25">
      <c r="A620" s="22" t="s">
        <v>3972</v>
      </c>
      <c r="B620" s="22" t="s">
        <v>3973</v>
      </c>
      <c r="C620" s="22" t="s">
        <v>3366</v>
      </c>
      <c r="D620" s="22" t="s">
        <v>1838</v>
      </c>
      <c r="E620" s="22" t="s">
        <v>1958</v>
      </c>
      <c r="F620" s="22"/>
      <c r="G620" s="22" t="s">
        <v>1801</v>
      </c>
      <c r="H620" s="22" t="s">
        <v>1802</v>
      </c>
      <c r="I620" s="22" t="s">
        <v>3876</v>
      </c>
      <c r="J620" s="22"/>
      <c r="K620" s="22" t="s">
        <v>3974</v>
      </c>
      <c r="L620" s="22"/>
      <c r="M620" s="22" t="s">
        <v>3975</v>
      </c>
      <c r="N620" s="22">
        <v>1</v>
      </c>
      <c r="O620" s="22" t="b">
        <v>0</v>
      </c>
      <c r="P620" s="22" t="s">
        <v>1842</v>
      </c>
      <c r="Q620" s="22" t="s">
        <v>1843</v>
      </c>
      <c r="R620" s="22" t="s">
        <v>3972</v>
      </c>
    </row>
    <row r="621" spans="1:18" x14ac:dyDescent="0.25">
      <c r="A621" s="22" t="s">
        <v>3976</v>
      </c>
      <c r="B621" s="22" t="s">
        <v>3977</v>
      </c>
      <c r="C621" s="22" t="s">
        <v>3978</v>
      </c>
      <c r="D621" s="22" t="s">
        <v>1838</v>
      </c>
      <c r="E621" s="22" t="s">
        <v>1958</v>
      </c>
      <c r="F621" s="22"/>
      <c r="G621" s="22" t="s">
        <v>1801</v>
      </c>
      <c r="H621" s="22" t="s">
        <v>1802</v>
      </c>
      <c r="I621" s="22" t="s">
        <v>3979</v>
      </c>
      <c r="J621" s="22"/>
      <c r="K621" s="22" t="s">
        <v>3980</v>
      </c>
      <c r="L621" s="22"/>
      <c r="M621" s="22" t="s">
        <v>3981</v>
      </c>
      <c r="N621" s="22">
        <v>1</v>
      </c>
      <c r="O621" s="22" t="b">
        <v>0</v>
      </c>
      <c r="P621" s="22" t="s">
        <v>1842</v>
      </c>
      <c r="Q621" s="22" t="s">
        <v>1843</v>
      </c>
      <c r="R621" s="22" t="s">
        <v>3976</v>
      </c>
    </row>
    <row r="622" spans="1:18" x14ac:dyDescent="0.25">
      <c r="A622" s="22" t="s">
        <v>3982</v>
      </c>
      <c r="B622" s="22" t="s">
        <v>3983</v>
      </c>
      <c r="C622" s="22" t="s">
        <v>3984</v>
      </c>
      <c r="D622" s="22" t="s">
        <v>1838</v>
      </c>
      <c r="E622" s="22" t="s">
        <v>1946</v>
      </c>
      <c r="F622" s="22"/>
      <c r="G622" s="22" t="s">
        <v>1801</v>
      </c>
      <c r="H622" s="22" t="s">
        <v>1802</v>
      </c>
      <c r="I622" s="22" t="s">
        <v>2173</v>
      </c>
      <c r="J622" s="22"/>
      <c r="K622" s="22" t="s">
        <v>3985</v>
      </c>
      <c r="L622" s="22"/>
      <c r="M622" s="22" t="s">
        <v>3985</v>
      </c>
      <c r="N622" s="22">
        <v>1</v>
      </c>
      <c r="O622" s="22" t="b">
        <v>0</v>
      </c>
      <c r="P622" s="22" t="s">
        <v>1842</v>
      </c>
      <c r="Q622" s="22" t="s">
        <v>1843</v>
      </c>
      <c r="R622" s="22" t="s">
        <v>3982</v>
      </c>
    </row>
    <row r="623" spans="1:18" x14ac:dyDescent="0.25">
      <c r="A623" s="22" t="s">
        <v>3986</v>
      </c>
      <c r="B623" s="22" t="s">
        <v>3987</v>
      </c>
      <c r="C623" s="22" t="s">
        <v>3984</v>
      </c>
      <c r="D623" s="22" t="s">
        <v>1838</v>
      </c>
      <c r="E623" s="22" t="s">
        <v>1946</v>
      </c>
      <c r="F623" s="22"/>
      <c r="G623" s="22" t="s">
        <v>1801</v>
      </c>
      <c r="H623" s="22" t="s">
        <v>1802</v>
      </c>
      <c r="I623" s="22" t="s">
        <v>3876</v>
      </c>
      <c r="J623" s="22"/>
      <c r="K623" s="22" t="s">
        <v>3985</v>
      </c>
      <c r="L623" s="22"/>
      <c r="M623" s="22" t="s">
        <v>3988</v>
      </c>
      <c r="N623" s="22">
        <v>1</v>
      </c>
      <c r="O623" s="22" t="b">
        <v>0</v>
      </c>
      <c r="P623" s="22" t="s">
        <v>1842</v>
      </c>
      <c r="Q623" s="22" t="s">
        <v>1843</v>
      </c>
      <c r="R623" s="22" t="s">
        <v>3986</v>
      </c>
    </row>
    <row r="624" spans="1:18" x14ac:dyDescent="0.25">
      <c r="A624" s="23" t="s">
        <v>765</v>
      </c>
      <c r="B624" s="23" t="s">
        <v>639</v>
      </c>
      <c r="C624" s="23" t="s">
        <v>3984</v>
      </c>
      <c r="D624" s="23" t="s">
        <v>1838</v>
      </c>
      <c r="E624" s="23" t="s">
        <v>2092</v>
      </c>
      <c r="F624" s="23"/>
      <c r="G624" s="23" t="s">
        <v>1801</v>
      </c>
      <c r="H624" s="23" t="s">
        <v>1802</v>
      </c>
      <c r="I624" s="23" t="s">
        <v>3876</v>
      </c>
      <c r="J624" s="23"/>
      <c r="K624" s="23" t="s">
        <v>3989</v>
      </c>
      <c r="L624" s="23"/>
      <c r="M624" s="23" t="s">
        <v>3989</v>
      </c>
      <c r="N624" s="23">
        <v>1</v>
      </c>
      <c r="O624" s="23" t="b">
        <v>0</v>
      </c>
      <c r="P624" s="23" t="s">
        <v>1842</v>
      </c>
      <c r="Q624" s="23" t="s">
        <v>1843</v>
      </c>
      <c r="R624" s="23" t="s">
        <v>765</v>
      </c>
    </row>
    <row r="625" spans="1:18" x14ac:dyDescent="0.25">
      <c r="A625" s="22" t="s">
        <v>3990</v>
      </c>
      <c r="B625" s="22" t="s">
        <v>3991</v>
      </c>
      <c r="C625" s="22" t="s">
        <v>3992</v>
      </c>
      <c r="D625" s="22" t="s">
        <v>1838</v>
      </c>
      <c r="E625" s="22" t="s">
        <v>1852</v>
      </c>
      <c r="F625" s="22"/>
      <c r="G625" s="22" t="s">
        <v>1801</v>
      </c>
      <c r="H625" s="22" t="s">
        <v>1802</v>
      </c>
      <c r="I625" s="22" t="s">
        <v>2173</v>
      </c>
      <c r="J625" s="22"/>
      <c r="K625" s="22" t="s">
        <v>3993</v>
      </c>
      <c r="L625" s="22"/>
      <c r="M625" s="22" t="s">
        <v>3993</v>
      </c>
      <c r="N625" s="22">
        <v>1</v>
      </c>
      <c r="O625" s="22" t="b">
        <v>0</v>
      </c>
      <c r="P625" s="22" t="s">
        <v>1842</v>
      </c>
      <c r="Q625" s="22" t="s">
        <v>1843</v>
      </c>
      <c r="R625" s="22" t="s">
        <v>3990</v>
      </c>
    </row>
    <row r="626" spans="1:18" x14ac:dyDescent="0.25">
      <c r="A626" s="22" t="s">
        <v>3994</v>
      </c>
      <c r="B626" s="22" t="s">
        <v>3995</v>
      </c>
      <c r="C626" s="22" t="s">
        <v>3996</v>
      </c>
      <c r="D626" s="22" t="s">
        <v>1838</v>
      </c>
      <c r="E626" s="22" t="s">
        <v>1852</v>
      </c>
      <c r="F626" s="22"/>
      <c r="G626" s="22" t="s">
        <v>1801</v>
      </c>
      <c r="H626" s="22" t="s">
        <v>1802</v>
      </c>
      <c r="I626" s="22" t="s">
        <v>2173</v>
      </c>
      <c r="J626" s="22"/>
      <c r="K626" s="22" t="s">
        <v>3997</v>
      </c>
      <c r="L626" s="22"/>
      <c r="M626" s="22" t="s">
        <v>3997</v>
      </c>
      <c r="N626" s="22">
        <v>1</v>
      </c>
      <c r="O626" s="22" t="b">
        <v>0</v>
      </c>
      <c r="P626" s="22" t="s">
        <v>1842</v>
      </c>
      <c r="Q626" s="22" t="s">
        <v>1843</v>
      </c>
      <c r="R626" s="22" t="s">
        <v>3994</v>
      </c>
    </row>
    <row r="627" spans="1:18" x14ac:dyDescent="0.25">
      <c r="A627" s="22" t="s">
        <v>3998</v>
      </c>
      <c r="B627" s="22" t="s">
        <v>3999</v>
      </c>
      <c r="C627" s="22" t="s">
        <v>4000</v>
      </c>
      <c r="D627" s="22" t="s">
        <v>1838</v>
      </c>
      <c r="E627" s="22" t="s">
        <v>1958</v>
      </c>
      <c r="F627" s="22"/>
      <c r="G627" s="22" t="s">
        <v>1801</v>
      </c>
      <c r="H627" s="22" t="s">
        <v>1802</v>
      </c>
      <c r="I627" s="22" t="s">
        <v>2173</v>
      </c>
      <c r="J627" s="22"/>
      <c r="K627" s="22" t="s">
        <v>4001</v>
      </c>
      <c r="L627" s="22"/>
      <c r="M627" s="22" t="s">
        <v>4001</v>
      </c>
      <c r="N627" s="22">
        <v>1</v>
      </c>
      <c r="O627" s="22" t="b">
        <v>0</v>
      </c>
      <c r="P627" s="22" t="s">
        <v>1842</v>
      </c>
      <c r="Q627" s="22" t="s">
        <v>1843</v>
      </c>
      <c r="R627" s="22" t="s">
        <v>3998</v>
      </c>
    </row>
    <row r="628" spans="1:18" x14ac:dyDescent="0.25">
      <c r="A628" s="22" t="s">
        <v>4002</v>
      </c>
      <c r="B628" s="22" t="s">
        <v>4003</v>
      </c>
      <c r="C628" s="22" t="s">
        <v>4004</v>
      </c>
      <c r="D628" s="22" t="s">
        <v>1838</v>
      </c>
      <c r="E628" s="22" t="s">
        <v>2106</v>
      </c>
      <c r="F628" s="22"/>
      <c r="G628" s="22" t="s">
        <v>1801</v>
      </c>
      <c r="H628" s="22" t="s">
        <v>1802</v>
      </c>
      <c r="I628" s="22" t="s">
        <v>2173</v>
      </c>
      <c r="J628" s="22"/>
      <c r="K628" s="22" t="s">
        <v>4005</v>
      </c>
      <c r="L628" s="22"/>
      <c r="M628" s="22" t="s">
        <v>4005</v>
      </c>
      <c r="N628" s="22">
        <v>1</v>
      </c>
      <c r="O628" s="22" t="b">
        <v>0</v>
      </c>
      <c r="P628" s="22" t="s">
        <v>1842</v>
      </c>
      <c r="Q628" s="22" t="s">
        <v>1843</v>
      </c>
      <c r="R628" s="22" t="s">
        <v>4002</v>
      </c>
    </row>
    <row r="629" spans="1:18" x14ac:dyDescent="0.25">
      <c r="A629" s="22" t="s">
        <v>766</v>
      </c>
      <c r="B629" s="22" t="s">
        <v>662</v>
      </c>
      <c r="C629" s="22" t="s">
        <v>4004</v>
      </c>
      <c r="D629" s="22" t="s">
        <v>1838</v>
      </c>
      <c r="E629" s="22" t="s">
        <v>2050</v>
      </c>
      <c r="F629" s="22"/>
      <c r="G629" s="22" t="s">
        <v>1801</v>
      </c>
      <c r="H629" s="22" t="s">
        <v>1802</v>
      </c>
      <c r="I629" s="22" t="s">
        <v>2173</v>
      </c>
      <c r="J629" s="22"/>
      <c r="K629" s="22" t="s">
        <v>4006</v>
      </c>
      <c r="L629" s="22"/>
      <c r="M629" s="22" t="s">
        <v>4006</v>
      </c>
      <c r="N629" s="22">
        <v>1</v>
      </c>
      <c r="O629" s="22" t="b">
        <v>0</v>
      </c>
      <c r="P629" s="22" t="s">
        <v>1842</v>
      </c>
      <c r="Q629" s="22" t="s">
        <v>1843</v>
      </c>
      <c r="R629" s="22" t="s">
        <v>766</v>
      </c>
    </row>
    <row r="630" spans="1:18" x14ac:dyDescent="0.25">
      <c r="A630" s="22" t="s">
        <v>767</v>
      </c>
      <c r="B630" s="22" t="s">
        <v>699</v>
      </c>
      <c r="C630" s="22" t="s">
        <v>4004</v>
      </c>
      <c r="D630" s="22" t="s">
        <v>1838</v>
      </c>
      <c r="E630" s="22" t="s">
        <v>1958</v>
      </c>
      <c r="F630" s="22"/>
      <c r="G630" s="22" t="s">
        <v>1801</v>
      </c>
      <c r="H630" s="22" t="s">
        <v>1802</v>
      </c>
      <c r="I630" s="22" t="s">
        <v>2173</v>
      </c>
      <c r="J630" s="22"/>
      <c r="K630" s="22" t="s">
        <v>4007</v>
      </c>
      <c r="L630" s="22"/>
      <c r="M630" s="22" t="s">
        <v>4007</v>
      </c>
      <c r="N630" s="22">
        <v>1</v>
      </c>
      <c r="O630" s="22" t="b">
        <v>0</v>
      </c>
      <c r="P630" s="22" t="s">
        <v>1842</v>
      </c>
      <c r="Q630" s="22" t="s">
        <v>1843</v>
      </c>
      <c r="R630" s="22" t="s">
        <v>767</v>
      </c>
    </row>
    <row r="631" spans="1:18" x14ac:dyDescent="0.25">
      <c r="A631" s="22" t="s">
        <v>4008</v>
      </c>
      <c r="B631" s="22" t="s">
        <v>4009</v>
      </c>
      <c r="C631" s="22" t="s">
        <v>4010</v>
      </c>
      <c r="D631" s="22" t="s">
        <v>1838</v>
      </c>
      <c r="E631" s="22" t="s">
        <v>1906</v>
      </c>
      <c r="F631" s="22"/>
      <c r="G631" s="22" t="s">
        <v>1799</v>
      </c>
      <c r="H631" s="22" t="s">
        <v>1800</v>
      </c>
      <c r="I631" s="22" t="s">
        <v>3876</v>
      </c>
      <c r="J631" s="22"/>
      <c r="K631" s="22" t="s">
        <v>4011</v>
      </c>
      <c r="L631" s="22"/>
      <c r="M631" s="22" t="s">
        <v>4012</v>
      </c>
      <c r="N631" s="22">
        <v>1</v>
      </c>
      <c r="O631" s="22" t="b">
        <v>0</v>
      </c>
      <c r="P631" s="22" t="s">
        <v>1842</v>
      </c>
      <c r="Q631" s="22" t="s">
        <v>1843</v>
      </c>
      <c r="R631" s="22" t="s">
        <v>4008</v>
      </c>
    </row>
    <row r="632" spans="1:18" x14ac:dyDescent="0.25">
      <c r="A632" s="22" t="s">
        <v>4013</v>
      </c>
      <c r="B632" s="22" t="s">
        <v>4014</v>
      </c>
      <c r="C632" s="22" t="s">
        <v>4004</v>
      </c>
      <c r="D632" s="22" t="s">
        <v>1838</v>
      </c>
      <c r="E632" s="22" t="s">
        <v>2754</v>
      </c>
      <c r="F632" s="22"/>
      <c r="G632" s="22" t="s">
        <v>1799</v>
      </c>
      <c r="H632" s="22" t="s">
        <v>1800</v>
      </c>
      <c r="I632" s="22" t="s">
        <v>3876</v>
      </c>
      <c r="J632" s="22"/>
      <c r="K632" s="22" t="s">
        <v>4015</v>
      </c>
      <c r="L632" s="22"/>
      <c r="M632" s="22" t="s">
        <v>4016</v>
      </c>
      <c r="N632" s="22">
        <v>1</v>
      </c>
      <c r="O632" s="22" t="b">
        <v>0</v>
      </c>
      <c r="P632" s="22" t="s">
        <v>1842</v>
      </c>
      <c r="Q632" s="22" t="s">
        <v>1843</v>
      </c>
      <c r="R632" s="22" t="s">
        <v>4013</v>
      </c>
    </row>
    <row r="633" spans="1:18" x14ac:dyDescent="0.25">
      <c r="A633" s="22" t="s">
        <v>768</v>
      </c>
      <c r="B633" s="22" t="s">
        <v>652</v>
      </c>
      <c r="C633" s="22" t="s">
        <v>4004</v>
      </c>
      <c r="D633" s="22" t="s">
        <v>1838</v>
      </c>
      <c r="E633" s="22" t="s">
        <v>2754</v>
      </c>
      <c r="F633" s="22"/>
      <c r="G633" s="22" t="s">
        <v>1799</v>
      </c>
      <c r="H633" s="22" t="s">
        <v>1800</v>
      </c>
      <c r="I633" s="22" t="s">
        <v>3876</v>
      </c>
      <c r="J633" s="22"/>
      <c r="K633" s="22" t="s">
        <v>4017</v>
      </c>
      <c r="L633" s="22"/>
      <c r="M633" s="22" t="s">
        <v>4018</v>
      </c>
      <c r="N633" s="22">
        <v>1</v>
      </c>
      <c r="O633" s="22" t="b">
        <v>0</v>
      </c>
      <c r="P633" s="22" t="s">
        <v>1842</v>
      </c>
      <c r="Q633" s="22" t="s">
        <v>1843</v>
      </c>
      <c r="R633" s="22" t="s">
        <v>768</v>
      </c>
    </row>
    <row r="634" spans="1:18" x14ac:dyDescent="0.25">
      <c r="A634" s="22" t="s">
        <v>769</v>
      </c>
      <c r="B634" s="22" t="s">
        <v>636</v>
      </c>
      <c r="C634" s="22" t="s">
        <v>4019</v>
      </c>
      <c r="D634" s="22" t="s">
        <v>3064</v>
      </c>
      <c r="E634" s="22" t="s">
        <v>4020</v>
      </c>
      <c r="F634" s="22"/>
      <c r="G634" s="22" t="s">
        <v>1786</v>
      </c>
      <c r="H634" s="22" t="s">
        <v>1787</v>
      </c>
      <c r="I634" s="22" t="s">
        <v>2173</v>
      </c>
      <c r="J634" s="22"/>
      <c r="K634" s="22" t="s">
        <v>4021</v>
      </c>
      <c r="L634" s="22"/>
      <c r="M634" s="22" t="s">
        <v>4021</v>
      </c>
      <c r="N634" s="22">
        <v>1</v>
      </c>
      <c r="O634" s="22" t="b">
        <v>0</v>
      </c>
      <c r="P634" s="22" t="s">
        <v>1842</v>
      </c>
      <c r="Q634" s="22" t="s">
        <v>1843</v>
      </c>
      <c r="R634" s="22" t="s">
        <v>769</v>
      </c>
    </row>
    <row r="635" spans="1:18" x14ac:dyDescent="0.25">
      <c r="A635" s="22" t="s">
        <v>4022</v>
      </c>
      <c r="B635" s="22" t="s">
        <v>4023</v>
      </c>
      <c r="C635" s="22" t="s">
        <v>4004</v>
      </c>
      <c r="D635" s="22" t="s">
        <v>1838</v>
      </c>
      <c r="E635" s="22" t="s">
        <v>2106</v>
      </c>
      <c r="F635" s="22"/>
      <c r="G635" s="22" t="s">
        <v>1801</v>
      </c>
      <c r="H635" s="22" t="s">
        <v>1802</v>
      </c>
      <c r="I635" s="22" t="s">
        <v>2173</v>
      </c>
      <c r="J635" s="22"/>
      <c r="K635" s="22" t="s">
        <v>4024</v>
      </c>
      <c r="L635" s="22"/>
      <c r="M635" s="22" t="s">
        <v>4024</v>
      </c>
      <c r="N635" s="22">
        <v>1</v>
      </c>
      <c r="O635" s="22" t="b">
        <v>0</v>
      </c>
      <c r="P635" s="22" t="s">
        <v>1842</v>
      </c>
      <c r="Q635" s="22" t="s">
        <v>1843</v>
      </c>
      <c r="R635" s="22" t="s">
        <v>4022</v>
      </c>
    </row>
    <row r="636" spans="1:18" x14ac:dyDescent="0.25">
      <c r="A636" s="22" t="s">
        <v>4025</v>
      </c>
      <c r="B636" s="22" t="s">
        <v>4026</v>
      </c>
      <c r="C636" s="22" t="s">
        <v>4004</v>
      </c>
      <c r="D636" s="22" t="s">
        <v>1838</v>
      </c>
      <c r="E636" s="22" t="s">
        <v>1906</v>
      </c>
      <c r="F636" s="22"/>
      <c r="G636" s="22" t="s">
        <v>1799</v>
      </c>
      <c r="H636" s="22" t="s">
        <v>1800</v>
      </c>
      <c r="I636" s="22" t="s">
        <v>3876</v>
      </c>
      <c r="J636" s="22"/>
      <c r="K636" s="22" t="s">
        <v>4027</v>
      </c>
      <c r="L636" s="22"/>
      <c r="M636" s="22" t="s">
        <v>4027</v>
      </c>
      <c r="N636" s="22">
        <v>1</v>
      </c>
      <c r="O636" s="22" t="b">
        <v>0</v>
      </c>
      <c r="P636" s="22" t="s">
        <v>1842</v>
      </c>
      <c r="Q636" s="22" t="s">
        <v>1843</v>
      </c>
      <c r="R636" s="22" t="s">
        <v>4025</v>
      </c>
    </row>
    <row r="637" spans="1:18" x14ac:dyDescent="0.25">
      <c r="A637" s="22" t="s">
        <v>4028</v>
      </c>
      <c r="B637" s="22" t="s">
        <v>4029</v>
      </c>
      <c r="C637" s="22" t="s">
        <v>4000</v>
      </c>
      <c r="D637" s="22" t="s">
        <v>1838</v>
      </c>
      <c r="E637" s="22" t="s">
        <v>1975</v>
      </c>
      <c r="F637" s="22"/>
      <c r="G637" s="22" t="s">
        <v>1801</v>
      </c>
      <c r="H637" s="22" t="s">
        <v>1802</v>
      </c>
      <c r="I637" s="22" t="s">
        <v>2173</v>
      </c>
      <c r="J637" s="22"/>
      <c r="K637" s="22" t="s">
        <v>4030</v>
      </c>
      <c r="L637" s="22"/>
      <c r="M637" s="22" t="s">
        <v>4030</v>
      </c>
      <c r="N637" s="22">
        <v>1</v>
      </c>
      <c r="O637" s="22" t="b">
        <v>0</v>
      </c>
      <c r="P637" s="22" t="s">
        <v>1842</v>
      </c>
      <c r="Q637" s="22" t="s">
        <v>1843</v>
      </c>
      <c r="R637" s="22" t="s">
        <v>4028</v>
      </c>
    </row>
    <row r="638" spans="1:18" x14ac:dyDescent="0.25">
      <c r="A638" s="22" t="s">
        <v>4031</v>
      </c>
      <c r="B638" s="22" t="s">
        <v>4032</v>
      </c>
      <c r="C638" s="22" t="s">
        <v>4000</v>
      </c>
      <c r="D638" s="22" t="s">
        <v>1838</v>
      </c>
      <c r="E638" s="22" t="s">
        <v>1975</v>
      </c>
      <c r="F638" s="22"/>
      <c r="G638" s="22" t="s">
        <v>1801</v>
      </c>
      <c r="H638" s="22" t="s">
        <v>1802</v>
      </c>
      <c r="I638" s="22" t="s">
        <v>2173</v>
      </c>
      <c r="J638" s="22"/>
      <c r="K638" s="22" t="s">
        <v>4033</v>
      </c>
      <c r="L638" s="22"/>
      <c r="M638" s="22" t="s">
        <v>4033</v>
      </c>
      <c r="N638" s="22">
        <v>1</v>
      </c>
      <c r="O638" s="22" t="b">
        <v>0</v>
      </c>
      <c r="P638" s="22" t="s">
        <v>1842</v>
      </c>
      <c r="Q638" s="22" t="s">
        <v>1843</v>
      </c>
      <c r="R638" s="22" t="s">
        <v>4031</v>
      </c>
    </row>
    <row r="639" spans="1:18" x14ac:dyDescent="0.25">
      <c r="A639" s="22" t="s">
        <v>4034</v>
      </c>
      <c r="B639" s="22" t="s">
        <v>4035</v>
      </c>
      <c r="C639" s="22" t="s">
        <v>4004</v>
      </c>
      <c r="D639" s="22" t="s">
        <v>1838</v>
      </c>
      <c r="E639" s="22" t="s">
        <v>1901</v>
      </c>
      <c r="F639" s="22"/>
      <c r="G639" s="22" t="s">
        <v>1799</v>
      </c>
      <c r="H639" s="22" t="s">
        <v>1800</v>
      </c>
      <c r="I639" s="22" t="s">
        <v>3876</v>
      </c>
      <c r="J639" s="22"/>
      <c r="K639" s="22" t="s">
        <v>4036</v>
      </c>
      <c r="L639" s="22"/>
      <c r="M639" s="22" t="s">
        <v>4036</v>
      </c>
      <c r="N639" s="22">
        <v>1</v>
      </c>
      <c r="O639" s="22" t="b">
        <v>0</v>
      </c>
      <c r="P639" s="22" t="s">
        <v>1842</v>
      </c>
      <c r="Q639" s="22" t="s">
        <v>1843</v>
      </c>
      <c r="R639" s="22" t="s">
        <v>4034</v>
      </c>
    </row>
    <row r="640" spans="1:18" x14ac:dyDescent="0.25">
      <c r="A640" s="22" t="s">
        <v>4037</v>
      </c>
      <c r="B640" s="22" t="s">
        <v>4038</v>
      </c>
      <c r="C640" s="22" t="s">
        <v>4004</v>
      </c>
      <c r="D640" s="22" t="s">
        <v>1838</v>
      </c>
      <c r="E640" s="22" t="s">
        <v>1839</v>
      </c>
      <c r="F640" s="22"/>
      <c r="G640" s="22" t="s">
        <v>1799</v>
      </c>
      <c r="H640" s="22" t="s">
        <v>1800</v>
      </c>
      <c r="I640" s="22" t="s">
        <v>3876</v>
      </c>
      <c r="J640" s="22"/>
      <c r="K640" s="22" t="s">
        <v>4039</v>
      </c>
      <c r="L640" s="22"/>
      <c r="M640" s="22" t="s">
        <v>4039</v>
      </c>
      <c r="N640" s="22">
        <v>1</v>
      </c>
      <c r="O640" s="22" t="b">
        <v>0</v>
      </c>
      <c r="P640" s="22" t="s">
        <v>1842</v>
      </c>
      <c r="Q640" s="22" t="s">
        <v>1843</v>
      </c>
      <c r="R640" s="22" t="s">
        <v>4037</v>
      </c>
    </row>
    <row r="641" spans="1:18" x14ac:dyDescent="0.25">
      <c r="A641" s="22" t="s">
        <v>4040</v>
      </c>
      <c r="B641" s="22" t="s">
        <v>4041</v>
      </c>
      <c r="C641" s="22" t="s">
        <v>4004</v>
      </c>
      <c r="D641" s="22" t="s">
        <v>1838</v>
      </c>
      <c r="E641" s="22" t="s">
        <v>1839</v>
      </c>
      <c r="F641" s="22"/>
      <c r="G641" s="22" t="s">
        <v>1799</v>
      </c>
      <c r="H641" s="22" t="s">
        <v>1800</v>
      </c>
      <c r="I641" s="22" t="s">
        <v>3876</v>
      </c>
      <c r="J641" s="22"/>
      <c r="K641" s="22" t="s">
        <v>4042</v>
      </c>
      <c r="L641" s="22"/>
      <c r="M641" s="22" t="s">
        <v>4042</v>
      </c>
      <c r="N641" s="22">
        <v>1</v>
      </c>
      <c r="O641" s="22" t="b">
        <v>0</v>
      </c>
      <c r="P641" s="22" t="s">
        <v>1842</v>
      </c>
      <c r="Q641" s="22" t="s">
        <v>1843</v>
      </c>
      <c r="R641" s="22" t="s">
        <v>4040</v>
      </c>
    </row>
    <row r="642" spans="1:18" x14ac:dyDescent="0.25">
      <c r="A642" s="22" t="s">
        <v>770</v>
      </c>
      <c r="B642" s="22" t="s">
        <v>653</v>
      </c>
      <c r="C642" s="22" t="s">
        <v>4004</v>
      </c>
      <c r="D642" s="22" t="s">
        <v>1838</v>
      </c>
      <c r="E642" s="22" t="s">
        <v>2050</v>
      </c>
      <c r="F642" s="22"/>
      <c r="G642" s="22" t="s">
        <v>1801</v>
      </c>
      <c r="H642" s="22" t="s">
        <v>1802</v>
      </c>
      <c r="I642" s="22" t="s">
        <v>2173</v>
      </c>
      <c r="J642" s="22"/>
      <c r="K642" s="22" t="s">
        <v>4043</v>
      </c>
      <c r="L642" s="22"/>
      <c r="M642" s="22" t="s">
        <v>4043</v>
      </c>
      <c r="N642" s="22">
        <v>1</v>
      </c>
      <c r="O642" s="22" t="b">
        <v>0</v>
      </c>
      <c r="P642" s="22" t="s">
        <v>1842</v>
      </c>
      <c r="Q642" s="22" t="s">
        <v>1843</v>
      </c>
      <c r="R642" s="22" t="s">
        <v>770</v>
      </c>
    </row>
    <row r="643" spans="1:18" x14ac:dyDescent="0.25">
      <c r="A643" s="22" t="s">
        <v>771</v>
      </c>
      <c r="B643" s="22" t="s">
        <v>698</v>
      </c>
      <c r="C643" s="22"/>
      <c r="D643" s="22" t="s">
        <v>1838</v>
      </c>
      <c r="E643" s="22" t="s">
        <v>2754</v>
      </c>
      <c r="F643" s="22"/>
      <c r="G643" s="22" t="s">
        <v>1799</v>
      </c>
      <c r="H643" s="22" t="s">
        <v>1800</v>
      </c>
      <c r="I643" s="22" t="s">
        <v>3876</v>
      </c>
      <c r="J643" s="22"/>
      <c r="K643" s="22" t="s">
        <v>4044</v>
      </c>
      <c r="L643" s="22"/>
      <c r="M643" s="22" t="s">
        <v>4044</v>
      </c>
      <c r="N643" s="22">
        <v>1</v>
      </c>
      <c r="O643" s="22" t="b">
        <v>0</v>
      </c>
      <c r="P643" s="22" t="s">
        <v>1842</v>
      </c>
      <c r="Q643" s="22" t="s">
        <v>1843</v>
      </c>
      <c r="R643" s="22" t="s">
        <v>771</v>
      </c>
    </row>
    <row r="644" spans="1:18" x14ac:dyDescent="0.25">
      <c r="A644" s="22" t="s">
        <v>4045</v>
      </c>
      <c r="B644" s="22" t="s">
        <v>4046</v>
      </c>
      <c r="C644" s="22"/>
      <c r="D644" s="22" t="s">
        <v>1838</v>
      </c>
      <c r="E644" s="22" t="s">
        <v>1958</v>
      </c>
      <c r="F644" s="22"/>
      <c r="G644" s="22" t="s">
        <v>1801</v>
      </c>
      <c r="H644" s="22" t="s">
        <v>1802</v>
      </c>
      <c r="I644" s="22" t="s">
        <v>2173</v>
      </c>
      <c r="J644" s="22"/>
      <c r="K644" s="22" t="s">
        <v>4047</v>
      </c>
      <c r="L644" s="22"/>
      <c r="M644" s="22" t="s">
        <v>4047</v>
      </c>
      <c r="N644" s="22">
        <v>1</v>
      </c>
      <c r="O644" s="22" t="b">
        <v>0</v>
      </c>
      <c r="P644" s="22" t="s">
        <v>1842</v>
      </c>
      <c r="Q644" s="22" t="s">
        <v>1843</v>
      </c>
      <c r="R644" s="22" t="s">
        <v>4045</v>
      </c>
    </row>
    <row r="645" spans="1:18" x14ac:dyDescent="0.25">
      <c r="A645" s="22" t="s">
        <v>772</v>
      </c>
      <c r="B645" s="22" t="s">
        <v>648</v>
      </c>
      <c r="C645" s="22"/>
      <c r="D645" s="22" t="s">
        <v>1838</v>
      </c>
      <c r="E645" s="22" t="s">
        <v>1946</v>
      </c>
      <c r="F645" s="22"/>
      <c r="G645" s="22" t="s">
        <v>1801</v>
      </c>
      <c r="H645" s="22" t="s">
        <v>1802</v>
      </c>
      <c r="I645" s="22" t="s">
        <v>2173</v>
      </c>
      <c r="J645" s="22"/>
      <c r="K645" s="22" t="s">
        <v>4048</v>
      </c>
      <c r="L645" s="22"/>
      <c r="M645" s="22" t="s">
        <v>4048</v>
      </c>
      <c r="N645" s="22">
        <v>1</v>
      </c>
      <c r="O645" s="22" t="b">
        <v>0</v>
      </c>
      <c r="P645" s="22" t="s">
        <v>1842</v>
      </c>
      <c r="Q645" s="22" t="s">
        <v>1843</v>
      </c>
      <c r="R645" s="22" t="s">
        <v>772</v>
      </c>
    </row>
    <row r="646" spans="1:18" x14ac:dyDescent="0.25">
      <c r="A646" s="22" t="s">
        <v>4049</v>
      </c>
      <c r="B646" s="22" t="s">
        <v>4050</v>
      </c>
      <c r="C646" s="22"/>
      <c r="D646" s="22" t="s">
        <v>1838</v>
      </c>
      <c r="E646" s="22" t="s">
        <v>1852</v>
      </c>
      <c r="F646" s="22"/>
      <c r="G646" s="22" t="s">
        <v>1801</v>
      </c>
      <c r="H646" s="22" t="s">
        <v>1802</v>
      </c>
      <c r="I646" s="22" t="s">
        <v>2173</v>
      </c>
      <c r="J646" s="22"/>
      <c r="K646" s="22" t="s">
        <v>4051</v>
      </c>
      <c r="L646" s="22"/>
      <c r="M646" s="22" t="s">
        <v>4051</v>
      </c>
      <c r="N646" s="22">
        <v>1</v>
      </c>
      <c r="O646" s="22" t="b">
        <v>0</v>
      </c>
      <c r="P646" s="22" t="s">
        <v>1842</v>
      </c>
      <c r="Q646" s="22" t="s">
        <v>1843</v>
      </c>
      <c r="R646" s="22" t="s">
        <v>4049</v>
      </c>
    </row>
    <row r="647" spans="1:18" x14ac:dyDescent="0.25">
      <c r="A647" s="22" t="s">
        <v>4052</v>
      </c>
      <c r="B647" s="22" t="s">
        <v>4053</v>
      </c>
      <c r="C647" s="22" t="s">
        <v>4004</v>
      </c>
      <c r="D647" s="22" t="s">
        <v>1838</v>
      </c>
      <c r="E647" s="22" t="s">
        <v>1852</v>
      </c>
      <c r="F647" s="22"/>
      <c r="G647" s="22" t="s">
        <v>1801</v>
      </c>
      <c r="H647" s="22" t="s">
        <v>1802</v>
      </c>
      <c r="I647" s="22" t="s">
        <v>2173</v>
      </c>
      <c r="J647" s="22"/>
      <c r="K647" s="22" t="s">
        <v>4054</v>
      </c>
      <c r="L647" s="22"/>
      <c r="M647" s="22" t="s">
        <v>4054</v>
      </c>
      <c r="N647" s="22">
        <v>1</v>
      </c>
      <c r="O647" s="22" t="b">
        <v>0</v>
      </c>
      <c r="P647" s="22" t="s">
        <v>1842</v>
      </c>
      <c r="Q647" s="22" t="s">
        <v>1843</v>
      </c>
      <c r="R647" s="22" t="s">
        <v>4052</v>
      </c>
    </row>
    <row r="648" spans="1:18" x14ac:dyDescent="0.25">
      <c r="A648" s="22" t="s">
        <v>4055</v>
      </c>
      <c r="B648" s="22" t="s">
        <v>4056</v>
      </c>
      <c r="C648" s="22" t="s">
        <v>4004</v>
      </c>
      <c r="D648" s="22" t="s">
        <v>1838</v>
      </c>
      <c r="E648" s="22" t="s">
        <v>2106</v>
      </c>
      <c r="F648" s="22"/>
      <c r="G648" s="22" t="s">
        <v>1801</v>
      </c>
      <c r="H648" s="22" t="s">
        <v>1802</v>
      </c>
      <c r="I648" s="22" t="s">
        <v>2173</v>
      </c>
      <c r="J648" s="22"/>
      <c r="K648" s="22" t="s">
        <v>4057</v>
      </c>
      <c r="L648" s="22"/>
      <c r="M648" s="22" t="s">
        <v>4057</v>
      </c>
      <c r="N648" s="22">
        <v>1</v>
      </c>
      <c r="O648" s="22" t="b">
        <v>0</v>
      </c>
      <c r="P648" s="22" t="s">
        <v>1842</v>
      </c>
      <c r="Q648" s="22" t="s">
        <v>1843</v>
      </c>
      <c r="R648" s="22" t="s">
        <v>4055</v>
      </c>
    </row>
    <row r="649" spans="1:18" x14ac:dyDescent="0.25">
      <c r="A649" s="22" t="s">
        <v>4058</v>
      </c>
      <c r="B649" s="22" t="s">
        <v>4059</v>
      </c>
      <c r="C649" s="22" t="s">
        <v>4004</v>
      </c>
      <c r="D649" s="22" t="s">
        <v>1838</v>
      </c>
      <c r="E649" s="22" t="s">
        <v>1901</v>
      </c>
      <c r="F649" s="22"/>
      <c r="G649" s="22" t="s">
        <v>1799</v>
      </c>
      <c r="H649" s="22" t="s">
        <v>1800</v>
      </c>
      <c r="I649" s="22" t="s">
        <v>3876</v>
      </c>
      <c r="J649" s="22"/>
      <c r="K649" s="22" t="s">
        <v>4060</v>
      </c>
      <c r="L649" s="22"/>
      <c r="M649" s="22" t="s">
        <v>4060</v>
      </c>
      <c r="N649" s="22">
        <v>1</v>
      </c>
      <c r="O649" s="22" t="b">
        <v>0</v>
      </c>
      <c r="P649" s="22" t="s">
        <v>1842</v>
      </c>
      <c r="Q649" s="22" t="s">
        <v>1843</v>
      </c>
      <c r="R649" s="22" t="s">
        <v>4058</v>
      </c>
    </row>
    <row r="650" spans="1:18" x14ac:dyDescent="0.25">
      <c r="A650" s="22" t="s">
        <v>773</v>
      </c>
      <c r="B650" s="22" t="s">
        <v>678</v>
      </c>
      <c r="C650" s="22" t="s">
        <v>4061</v>
      </c>
      <c r="D650" s="22" t="s">
        <v>1838</v>
      </c>
      <c r="E650" s="22" t="s">
        <v>1901</v>
      </c>
      <c r="F650" s="22"/>
      <c r="G650" s="22" t="s">
        <v>1799</v>
      </c>
      <c r="H650" s="22" t="s">
        <v>1800</v>
      </c>
      <c r="I650" s="22" t="s">
        <v>3876</v>
      </c>
      <c r="J650" s="22"/>
      <c r="K650" s="22" t="s">
        <v>4062</v>
      </c>
      <c r="L650" s="22"/>
      <c r="M650" s="22" t="s">
        <v>4062</v>
      </c>
      <c r="N650" s="22">
        <v>1</v>
      </c>
      <c r="O650" s="22" t="b">
        <v>0</v>
      </c>
      <c r="P650" s="22" t="s">
        <v>1842</v>
      </c>
      <c r="Q650" s="22" t="s">
        <v>1843</v>
      </c>
      <c r="R650" s="22" t="s">
        <v>773</v>
      </c>
    </row>
    <row r="651" spans="1:18" x14ac:dyDescent="0.25">
      <c r="A651" s="22" t="s">
        <v>4063</v>
      </c>
      <c r="B651" s="22" t="s">
        <v>4064</v>
      </c>
      <c r="C651" s="22" t="s">
        <v>4004</v>
      </c>
      <c r="D651" s="22" t="s">
        <v>1838</v>
      </c>
      <c r="E651" s="22" t="s">
        <v>1958</v>
      </c>
      <c r="F651" s="22"/>
      <c r="G651" s="22" t="s">
        <v>1801</v>
      </c>
      <c r="H651" s="22" t="s">
        <v>1802</v>
      </c>
      <c r="I651" s="22" t="s">
        <v>2173</v>
      </c>
      <c r="J651" s="22"/>
      <c r="K651" s="22" t="s">
        <v>4065</v>
      </c>
      <c r="L651" s="22"/>
      <c r="M651" s="22" t="s">
        <v>4065</v>
      </c>
      <c r="N651" s="22">
        <v>1</v>
      </c>
      <c r="O651" s="22" t="b">
        <v>0</v>
      </c>
      <c r="P651" s="22" t="s">
        <v>1842</v>
      </c>
      <c r="Q651" s="22" t="s">
        <v>1843</v>
      </c>
      <c r="R651" s="22" t="s">
        <v>4063</v>
      </c>
    </row>
    <row r="652" spans="1:18" x14ac:dyDescent="0.25">
      <c r="A652" s="22" t="s">
        <v>4066</v>
      </c>
      <c r="B652" s="22" t="s">
        <v>4067</v>
      </c>
      <c r="C652" s="22" t="s">
        <v>4004</v>
      </c>
      <c r="D652" s="22" t="s">
        <v>1838</v>
      </c>
      <c r="E652" s="22" t="s">
        <v>1958</v>
      </c>
      <c r="F652" s="22"/>
      <c r="G652" s="22" t="s">
        <v>1801</v>
      </c>
      <c r="H652" s="22" t="s">
        <v>1802</v>
      </c>
      <c r="I652" s="22" t="s">
        <v>2173</v>
      </c>
      <c r="J652" s="22"/>
      <c r="K652" s="22" t="s">
        <v>4068</v>
      </c>
      <c r="L652" s="22"/>
      <c r="M652" s="22" t="s">
        <v>4068</v>
      </c>
      <c r="N652" s="22">
        <v>1</v>
      </c>
      <c r="O652" s="22" t="b">
        <v>0</v>
      </c>
      <c r="P652" s="22" t="s">
        <v>1842</v>
      </c>
      <c r="Q652" s="22" t="s">
        <v>1843</v>
      </c>
      <c r="R652" s="22" t="s">
        <v>4066</v>
      </c>
    </row>
    <row r="653" spans="1:18" x14ac:dyDescent="0.25">
      <c r="A653" s="22" t="s">
        <v>4069</v>
      </c>
      <c r="B653" s="22" t="s">
        <v>4070</v>
      </c>
      <c r="C653" s="22" t="s">
        <v>4071</v>
      </c>
      <c r="D653" s="22" t="s">
        <v>1838</v>
      </c>
      <c r="E653" s="22" t="s">
        <v>2754</v>
      </c>
      <c r="F653" s="22"/>
      <c r="G653" s="22" t="s">
        <v>1799</v>
      </c>
      <c r="H653" s="22" t="s">
        <v>1800</v>
      </c>
      <c r="I653" s="22" t="s">
        <v>3876</v>
      </c>
      <c r="J653" s="22"/>
      <c r="K653" s="22" t="s">
        <v>4072</v>
      </c>
      <c r="L653" s="22"/>
      <c r="M653" s="22" t="s">
        <v>4072</v>
      </c>
      <c r="N653" s="22">
        <v>1</v>
      </c>
      <c r="O653" s="22" t="b">
        <v>0</v>
      </c>
      <c r="P653" s="22" t="s">
        <v>1842</v>
      </c>
      <c r="Q653" s="22" t="s">
        <v>1843</v>
      </c>
      <c r="R653" s="22" t="s">
        <v>4069</v>
      </c>
    </row>
    <row r="654" spans="1:18" x14ac:dyDescent="0.25">
      <c r="A654" s="22" t="s">
        <v>4073</v>
      </c>
      <c r="B654" s="22" t="s">
        <v>4074</v>
      </c>
      <c r="C654" s="22" t="s">
        <v>4071</v>
      </c>
      <c r="D654" s="22" t="s">
        <v>1838</v>
      </c>
      <c r="E654" s="22" t="s">
        <v>2754</v>
      </c>
      <c r="F654" s="22"/>
      <c r="G654" s="22" t="s">
        <v>1799</v>
      </c>
      <c r="H654" s="22" t="s">
        <v>1800</v>
      </c>
      <c r="I654" s="22" t="s">
        <v>3876</v>
      </c>
      <c r="J654" s="22"/>
      <c r="K654" s="22" t="s">
        <v>4075</v>
      </c>
      <c r="L654" s="22"/>
      <c r="M654" s="22" t="s">
        <v>4075</v>
      </c>
      <c r="N654" s="22">
        <v>1</v>
      </c>
      <c r="O654" s="22" t="b">
        <v>0</v>
      </c>
      <c r="P654" s="22" t="s">
        <v>1842</v>
      </c>
      <c r="Q654" s="22" t="s">
        <v>1843</v>
      </c>
      <c r="R654" s="22" t="s">
        <v>4073</v>
      </c>
    </row>
    <row r="655" spans="1:18" x14ac:dyDescent="0.25">
      <c r="A655" s="22" t="s">
        <v>774</v>
      </c>
      <c r="B655" s="22" t="s">
        <v>670</v>
      </c>
      <c r="C655" s="22" t="s">
        <v>4076</v>
      </c>
      <c r="D655" s="22" t="s">
        <v>1838</v>
      </c>
      <c r="E655" s="22" t="s">
        <v>2754</v>
      </c>
      <c r="F655" s="22"/>
      <c r="G655" s="22" t="s">
        <v>1805</v>
      </c>
      <c r="H655" s="22" t="s">
        <v>1806</v>
      </c>
      <c r="I655" s="22" t="s">
        <v>2173</v>
      </c>
      <c r="J655" s="22"/>
      <c r="K655" s="22" t="s">
        <v>4077</v>
      </c>
      <c r="L655" s="22"/>
      <c r="M655" s="22" t="s">
        <v>4077</v>
      </c>
      <c r="N655" s="22">
        <v>1</v>
      </c>
      <c r="O655" s="22" t="b">
        <v>0</v>
      </c>
      <c r="P655" s="22" t="s">
        <v>1842</v>
      </c>
      <c r="Q655" s="22" t="s">
        <v>1843</v>
      </c>
      <c r="R655" s="22" t="s">
        <v>774</v>
      </c>
    </row>
    <row r="656" spans="1:18" x14ac:dyDescent="0.25">
      <c r="A656" s="22" t="s">
        <v>775</v>
      </c>
      <c r="B656" s="22" t="s">
        <v>673</v>
      </c>
      <c r="C656" s="22" t="s">
        <v>4076</v>
      </c>
      <c r="D656" s="22" t="s">
        <v>1838</v>
      </c>
      <c r="E656" s="22" t="s">
        <v>2754</v>
      </c>
      <c r="F656" s="22"/>
      <c r="G656" s="22" t="s">
        <v>1805</v>
      </c>
      <c r="H656" s="22" t="s">
        <v>1806</v>
      </c>
      <c r="I656" s="22" t="s">
        <v>2173</v>
      </c>
      <c r="J656" s="22"/>
      <c r="K656" s="22" t="s">
        <v>4078</v>
      </c>
      <c r="L656" s="22"/>
      <c r="M656" s="22" t="s">
        <v>4078</v>
      </c>
      <c r="N656" s="22">
        <v>1</v>
      </c>
      <c r="O656" s="22" t="b">
        <v>0</v>
      </c>
      <c r="P656" s="22" t="s">
        <v>1842</v>
      </c>
      <c r="Q656" s="22" t="s">
        <v>1843</v>
      </c>
      <c r="R656" s="22" t="s">
        <v>775</v>
      </c>
    </row>
    <row r="657" spans="1:18" x14ac:dyDescent="0.25">
      <c r="A657" s="22" t="s">
        <v>4079</v>
      </c>
      <c r="B657" s="22" t="s">
        <v>4080</v>
      </c>
      <c r="C657" s="22" t="s">
        <v>4076</v>
      </c>
      <c r="D657" s="22" t="s">
        <v>1838</v>
      </c>
      <c r="E657" s="22" t="s">
        <v>2754</v>
      </c>
      <c r="F657" s="22"/>
      <c r="G657" s="22" t="s">
        <v>1805</v>
      </c>
      <c r="H657" s="22" t="s">
        <v>1806</v>
      </c>
      <c r="I657" s="22" t="s">
        <v>2173</v>
      </c>
      <c r="J657" s="22"/>
      <c r="K657" s="22" t="s">
        <v>4081</v>
      </c>
      <c r="L657" s="22"/>
      <c r="M657" s="22" t="s">
        <v>4081</v>
      </c>
      <c r="N657" s="22">
        <v>1</v>
      </c>
      <c r="O657" s="22" t="b">
        <v>0</v>
      </c>
      <c r="P657" s="22" t="s">
        <v>1842</v>
      </c>
      <c r="Q657" s="22" t="s">
        <v>1843</v>
      </c>
      <c r="R657" s="22" t="s">
        <v>4079</v>
      </c>
    </row>
    <row r="658" spans="1:18" x14ac:dyDescent="0.25">
      <c r="A658" s="22" t="s">
        <v>4082</v>
      </c>
      <c r="B658" s="22" t="s">
        <v>4083</v>
      </c>
      <c r="C658" s="22" t="s">
        <v>4076</v>
      </c>
      <c r="D658" s="22" t="s">
        <v>1838</v>
      </c>
      <c r="E658" s="22" t="s">
        <v>1958</v>
      </c>
      <c r="F658" s="22"/>
      <c r="G658" s="22" t="s">
        <v>1801</v>
      </c>
      <c r="H658" s="22" t="s">
        <v>1802</v>
      </c>
      <c r="I658" s="22" t="s">
        <v>2173</v>
      </c>
      <c r="J658" s="22"/>
      <c r="K658" s="22" t="s">
        <v>4084</v>
      </c>
      <c r="L658" s="22"/>
      <c r="M658" s="22" t="s">
        <v>4084</v>
      </c>
      <c r="N658" s="22">
        <v>1</v>
      </c>
      <c r="O658" s="22" t="b">
        <v>0</v>
      </c>
      <c r="P658" s="22" t="s">
        <v>1842</v>
      </c>
      <c r="Q658" s="22" t="s">
        <v>1843</v>
      </c>
      <c r="R658" s="22" t="s">
        <v>4082</v>
      </c>
    </row>
    <row r="659" spans="1:18" x14ac:dyDescent="0.25">
      <c r="A659" s="22" t="s">
        <v>776</v>
      </c>
      <c r="B659" s="22" t="s">
        <v>649</v>
      </c>
      <c r="C659" s="22" t="s">
        <v>4085</v>
      </c>
      <c r="D659" s="22" t="s">
        <v>1838</v>
      </c>
      <c r="E659" s="22" t="s">
        <v>4086</v>
      </c>
      <c r="F659" s="22"/>
      <c r="G659" s="22" t="s">
        <v>1801</v>
      </c>
      <c r="H659" s="22" t="s">
        <v>1802</v>
      </c>
      <c r="I659" s="22" t="s">
        <v>2173</v>
      </c>
      <c r="J659" s="22"/>
      <c r="K659" s="22" t="s">
        <v>4087</v>
      </c>
      <c r="L659" s="22"/>
      <c r="M659" s="22" t="s">
        <v>4087</v>
      </c>
      <c r="N659" s="22">
        <v>1</v>
      </c>
      <c r="O659" s="22" t="b">
        <v>0</v>
      </c>
      <c r="P659" s="22" t="s">
        <v>1842</v>
      </c>
      <c r="Q659" s="22" t="s">
        <v>1843</v>
      </c>
      <c r="R659" s="22" t="s">
        <v>776</v>
      </c>
    </row>
    <row r="660" spans="1:18" x14ac:dyDescent="0.25">
      <c r="A660" s="22" t="s">
        <v>4088</v>
      </c>
      <c r="B660" s="22" t="s">
        <v>4089</v>
      </c>
      <c r="C660" s="22" t="s">
        <v>4085</v>
      </c>
      <c r="D660" s="22" t="s">
        <v>1838</v>
      </c>
      <c r="E660" s="22" t="s">
        <v>1852</v>
      </c>
      <c r="F660" s="22"/>
      <c r="G660" s="22" t="s">
        <v>1801</v>
      </c>
      <c r="H660" s="22" t="s">
        <v>1802</v>
      </c>
      <c r="I660" s="22" t="s">
        <v>2173</v>
      </c>
      <c r="J660" s="22"/>
      <c r="K660" s="22" t="s">
        <v>4090</v>
      </c>
      <c r="L660" s="22"/>
      <c r="M660" s="22" t="s">
        <v>4090</v>
      </c>
      <c r="N660" s="22">
        <v>1</v>
      </c>
      <c r="O660" s="22" t="b">
        <v>0</v>
      </c>
      <c r="P660" s="22" t="s">
        <v>1842</v>
      </c>
      <c r="Q660" s="22" t="s">
        <v>1843</v>
      </c>
      <c r="R660" s="22" t="s">
        <v>4088</v>
      </c>
    </row>
    <row r="661" spans="1:18" x14ac:dyDescent="0.25">
      <c r="A661" s="22" t="s">
        <v>4091</v>
      </c>
      <c r="B661" s="22" t="s">
        <v>4092</v>
      </c>
      <c r="C661" s="22" t="s">
        <v>4004</v>
      </c>
      <c r="D661" s="22" t="s">
        <v>1838</v>
      </c>
      <c r="E661" s="22" t="s">
        <v>1958</v>
      </c>
      <c r="F661" s="22"/>
      <c r="G661" s="22" t="s">
        <v>1801</v>
      </c>
      <c r="H661" s="22" t="s">
        <v>1802</v>
      </c>
      <c r="I661" s="22" t="s">
        <v>2173</v>
      </c>
      <c r="J661" s="22"/>
      <c r="K661" s="22" t="s">
        <v>4001</v>
      </c>
      <c r="L661" s="22"/>
      <c r="M661" s="22" t="s">
        <v>4001</v>
      </c>
      <c r="N661" s="22">
        <v>1</v>
      </c>
      <c r="O661" s="22" t="b">
        <v>0</v>
      </c>
      <c r="P661" s="22" t="s">
        <v>1842</v>
      </c>
      <c r="Q661" s="22" t="s">
        <v>1843</v>
      </c>
      <c r="R661" s="22" t="s">
        <v>4091</v>
      </c>
    </row>
    <row r="662" spans="1:18" x14ac:dyDescent="0.25">
      <c r="A662" s="22" t="s">
        <v>777</v>
      </c>
      <c r="B662" s="22" t="s">
        <v>680</v>
      </c>
      <c r="C662" s="22" t="s">
        <v>4004</v>
      </c>
      <c r="D662" s="22" t="s">
        <v>1838</v>
      </c>
      <c r="E662" s="22" t="s">
        <v>1958</v>
      </c>
      <c r="F662" s="22"/>
      <c r="G662" s="22" t="s">
        <v>1801</v>
      </c>
      <c r="H662" s="22" t="s">
        <v>1802</v>
      </c>
      <c r="I662" s="22" t="s">
        <v>2173</v>
      </c>
      <c r="J662" s="22"/>
      <c r="K662" s="22" t="s">
        <v>4093</v>
      </c>
      <c r="L662" s="22"/>
      <c r="M662" s="22" t="s">
        <v>4093</v>
      </c>
      <c r="N662" s="22">
        <v>1</v>
      </c>
      <c r="O662" s="22" t="b">
        <v>0</v>
      </c>
      <c r="P662" s="22" t="s">
        <v>1842</v>
      </c>
      <c r="Q662" s="22" t="s">
        <v>1843</v>
      </c>
      <c r="R662" s="22" t="s">
        <v>777</v>
      </c>
    </row>
    <row r="663" spans="1:18" x14ac:dyDescent="0.25">
      <c r="A663" s="22" t="s">
        <v>4094</v>
      </c>
      <c r="B663" s="22" t="s">
        <v>4095</v>
      </c>
      <c r="C663" s="22" t="s">
        <v>1837</v>
      </c>
      <c r="D663" s="22" t="s">
        <v>1838</v>
      </c>
      <c r="E663" s="22" t="s">
        <v>1950</v>
      </c>
      <c r="F663" s="22"/>
      <c r="G663" s="22" t="s">
        <v>1801</v>
      </c>
      <c r="H663" s="22" t="s">
        <v>1802</v>
      </c>
      <c r="I663" s="22" t="s">
        <v>3876</v>
      </c>
      <c r="J663" s="22"/>
      <c r="K663" s="22" t="s">
        <v>4096</v>
      </c>
      <c r="L663" s="22"/>
      <c r="M663" s="22" t="s">
        <v>4096</v>
      </c>
      <c r="N663" s="22">
        <v>1</v>
      </c>
      <c r="O663" s="22" t="b">
        <v>0</v>
      </c>
      <c r="P663" s="22" t="s">
        <v>1842</v>
      </c>
      <c r="Q663" s="22" t="s">
        <v>1843</v>
      </c>
      <c r="R663" s="22" t="s">
        <v>4094</v>
      </c>
    </row>
    <row r="664" spans="1:18" x14ac:dyDescent="0.25">
      <c r="A664" s="22" t="s">
        <v>4097</v>
      </c>
      <c r="B664" s="22" t="s">
        <v>4098</v>
      </c>
      <c r="C664" s="22" t="s">
        <v>1837</v>
      </c>
      <c r="D664" s="22" t="s">
        <v>1838</v>
      </c>
      <c r="E664" s="22" t="s">
        <v>1991</v>
      </c>
      <c r="F664" s="22"/>
      <c r="G664" s="22" t="s">
        <v>1801</v>
      </c>
      <c r="H664" s="22" t="s">
        <v>1802</v>
      </c>
      <c r="I664" s="22" t="s">
        <v>3876</v>
      </c>
      <c r="J664" s="22"/>
      <c r="K664" s="22" t="s">
        <v>4099</v>
      </c>
      <c r="L664" s="22"/>
      <c r="M664" s="22" t="s">
        <v>4099</v>
      </c>
      <c r="N664" s="22">
        <v>1</v>
      </c>
      <c r="O664" s="22" t="b">
        <v>0</v>
      </c>
      <c r="P664" s="22" t="s">
        <v>1842</v>
      </c>
      <c r="Q664" s="22" t="s">
        <v>1843</v>
      </c>
      <c r="R664" s="22" t="s">
        <v>4097</v>
      </c>
    </row>
    <row r="665" spans="1:18" x14ac:dyDescent="0.25">
      <c r="A665" s="22" t="s">
        <v>4100</v>
      </c>
      <c r="B665" s="22" t="s">
        <v>4101</v>
      </c>
      <c r="C665" s="22" t="s">
        <v>1837</v>
      </c>
      <c r="D665" s="22" t="s">
        <v>1838</v>
      </c>
      <c r="E665" s="22" t="s">
        <v>2754</v>
      </c>
      <c r="F665" s="22"/>
      <c r="G665" s="22" t="s">
        <v>1799</v>
      </c>
      <c r="H665" s="22" t="s">
        <v>1800</v>
      </c>
      <c r="I665" s="22" t="s">
        <v>3876</v>
      </c>
      <c r="J665" s="22"/>
      <c r="K665" s="22" t="s">
        <v>4102</v>
      </c>
      <c r="L665" s="22"/>
      <c r="M665" s="22" t="s">
        <v>4102</v>
      </c>
      <c r="N665" s="22">
        <v>1</v>
      </c>
      <c r="O665" s="22" t="b">
        <v>0</v>
      </c>
      <c r="P665" s="22" t="s">
        <v>1842</v>
      </c>
      <c r="Q665" s="22" t="s">
        <v>1843</v>
      </c>
      <c r="R665" s="22" t="s">
        <v>4100</v>
      </c>
    </row>
    <row r="666" spans="1:18" x14ac:dyDescent="0.25">
      <c r="A666" s="22" t="s">
        <v>4103</v>
      </c>
      <c r="B666" s="22" t="s">
        <v>4104</v>
      </c>
      <c r="C666" s="22" t="s">
        <v>1837</v>
      </c>
      <c r="D666" s="22" t="s">
        <v>1838</v>
      </c>
      <c r="E666" s="22" t="s">
        <v>1958</v>
      </c>
      <c r="F666" s="22"/>
      <c r="G666" s="22" t="s">
        <v>1801</v>
      </c>
      <c r="H666" s="22" t="s">
        <v>1802</v>
      </c>
      <c r="I666" s="22" t="s">
        <v>2173</v>
      </c>
      <c r="J666" s="22"/>
      <c r="K666" s="22" t="s">
        <v>4105</v>
      </c>
      <c r="L666" s="22"/>
      <c r="M666" s="22" t="s">
        <v>4105</v>
      </c>
      <c r="N666" s="22">
        <v>1</v>
      </c>
      <c r="O666" s="22" t="b">
        <v>0</v>
      </c>
      <c r="P666" s="22" t="s">
        <v>1842</v>
      </c>
      <c r="Q666" s="22" t="s">
        <v>1843</v>
      </c>
      <c r="R666" s="22" t="s">
        <v>4103</v>
      </c>
    </row>
    <row r="667" spans="1:18" x14ac:dyDescent="0.25">
      <c r="A667" s="22" t="s">
        <v>778</v>
      </c>
      <c r="B667" s="22" t="s">
        <v>655</v>
      </c>
      <c r="C667" s="22" t="s">
        <v>1837</v>
      </c>
      <c r="D667" s="22" t="s">
        <v>1838</v>
      </c>
      <c r="E667" s="22" t="s">
        <v>1901</v>
      </c>
      <c r="F667" s="22"/>
      <c r="G667" s="22" t="s">
        <v>1799</v>
      </c>
      <c r="H667" s="22" t="s">
        <v>1800</v>
      </c>
      <c r="I667" s="22" t="s">
        <v>3876</v>
      </c>
      <c r="J667" s="22"/>
      <c r="K667" s="22" t="s">
        <v>4106</v>
      </c>
      <c r="L667" s="22"/>
      <c r="M667" s="22" t="s">
        <v>4106</v>
      </c>
      <c r="N667" s="22">
        <v>1</v>
      </c>
      <c r="O667" s="22" t="b">
        <v>0</v>
      </c>
      <c r="P667" s="22" t="s">
        <v>1842</v>
      </c>
      <c r="Q667" s="22" t="s">
        <v>1843</v>
      </c>
      <c r="R667" s="22" t="s">
        <v>778</v>
      </c>
    </row>
    <row r="668" spans="1:18" x14ac:dyDescent="0.25">
      <c r="A668" s="22" t="s">
        <v>4107</v>
      </c>
      <c r="B668" s="22" t="s">
        <v>4108</v>
      </c>
      <c r="C668" s="22"/>
      <c r="D668" s="22" t="s">
        <v>1838</v>
      </c>
      <c r="E668" s="22" t="s">
        <v>1958</v>
      </c>
      <c r="F668" s="22"/>
      <c r="G668" s="22" t="s">
        <v>1801</v>
      </c>
      <c r="H668" s="22" t="s">
        <v>1802</v>
      </c>
      <c r="I668" s="22" t="s">
        <v>2173</v>
      </c>
      <c r="J668" s="22"/>
      <c r="K668" s="22" t="s">
        <v>4109</v>
      </c>
      <c r="L668" s="22"/>
      <c r="M668" s="22" t="s">
        <v>4109</v>
      </c>
      <c r="N668" s="22">
        <v>1</v>
      </c>
      <c r="O668" s="22" t="b">
        <v>0</v>
      </c>
      <c r="P668" s="22" t="s">
        <v>1842</v>
      </c>
      <c r="Q668" s="22" t="s">
        <v>1843</v>
      </c>
      <c r="R668" s="22" t="s">
        <v>4107</v>
      </c>
    </row>
    <row r="669" spans="1:18" x14ac:dyDescent="0.25">
      <c r="A669" s="22" t="s">
        <v>4110</v>
      </c>
      <c r="B669" s="22" t="s">
        <v>4111</v>
      </c>
      <c r="C669" s="22" t="s">
        <v>4004</v>
      </c>
      <c r="D669" s="22" t="s">
        <v>1838</v>
      </c>
      <c r="E669" s="22" t="s">
        <v>1958</v>
      </c>
      <c r="F669" s="22"/>
      <c r="G669" s="22" t="s">
        <v>1801</v>
      </c>
      <c r="H669" s="22" t="s">
        <v>1802</v>
      </c>
      <c r="I669" s="22" t="s">
        <v>2173</v>
      </c>
      <c r="J669" s="22"/>
      <c r="K669" s="22" t="s">
        <v>4112</v>
      </c>
      <c r="L669" s="22"/>
      <c r="M669" s="22" t="s">
        <v>4112</v>
      </c>
      <c r="N669" s="22">
        <v>1</v>
      </c>
      <c r="O669" s="22" t="b">
        <v>0</v>
      </c>
      <c r="P669" s="22" t="s">
        <v>1842</v>
      </c>
      <c r="Q669" s="22" t="s">
        <v>1843</v>
      </c>
      <c r="R669" s="22" t="s">
        <v>4110</v>
      </c>
    </row>
    <row r="670" spans="1:18" x14ac:dyDescent="0.25">
      <c r="A670" s="22" t="s">
        <v>4113</v>
      </c>
      <c r="B670" s="22" t="s">
        <v>4114</v>
      </c>
      <c r="C670" s="22" t="s">
        <v>4004</v>
      </c>
      <c r="D670" s="22" t="s">
        <v>1838</v>
      </c>
      <c r="E670" s="22" t="s">
        <v>1950</v>
      </c>
      <c r="F670" s="22"/>
      <c r="G670" s="22" t="s">
        <v>1801</v>
      </c>
      <c r="H670" s="22" t="s">
        <v>1802</v>
      </c>
      <c r="I670" s="22" t="s">
        <v>3876</v>
      </c>
      <c r="J670" s="22"/>
      <c r="K670" s="22" t="s">
        <v>4115</v>
      </c>
      <c r="L670" s="22"/>
      <c r="M670" s="22" t="s">
        <v>4115</v>
      </c>
      <c r="N670" s="22">
        <v>1</v>
      </c>
      <c r="O670" s="22" t="b">
        <v>0</v>
      </c>
      <c r="P670" s="22" t="s">
        <v>1842</v>
      </c>
      <c r="Q670" s="22" t="s">
        <v>1843</v>
      </c>
      <c r="R670" s="22" t="s">
        <v>4113</v>
      </c>
    </row>
    <row r="671" spans="1:18" x14ac:dyDescent="0.25">
      <c r="A671" s="22" t="s">
        <v>4116</v>
      </c>
      <c r="B671" s="22" t="s">
        <v>4117</v>
      </c>
      <c r="C671" s="22" t="s">
        <v>4004</v>
      </c>
      <c r="D671" s="22" t="s">
        <v>1838</v>
      </c>
      <c r="E671" s="22" t="s">
        <v>2754</v>
      </c>
      <c r="F671" s="22"/>
      <c r="G671" s="22" t="s">
        <v>1799</v>
      </c>
      <c r="H671" s="22" t="s">
        <v>1800</v>
      </c>
      <c r="I671" s="22" t="s">
        <v>3876</v>
      </c>
      <c r="J671" s="22"/>
      <c r="K671" s="22" t="s">
        <v>4118</v>
      </c>
      <c r="L671" s="22"/>
      <c r="M671" s="22" t="s">
        <v>4118</v>
      </c>
      <c r="N671" s="22">
        <v>1</v>
      </c>
      <c r="O671" s="22" t="b">
        <v>0</v>
      </c>
      <c r="P671" s="22" t="s">
        <v>1842</v>
      </c>
      <c r="Q671" s="22" t="s">
        <v>1843</v>
      </c>
      <c r="R671" s="22" t="s">
        <v>4116</v>
      </c>
    </row>
    <row r="672" spans="1:18" x14ac:dyDescent="0.25">
      <c r="A672" s="22" t="s">
        <v>4119</v>
      </c>
      <c r="B672" s="22" t="s">
        <v>4120</v>
      </c>
      <c r="C672" s="22" t="s">
        <v>4004</v>
      </c>
      <c r="D672" s="22" t="s">
        <v>1838</v>
      </c>
      <c r="E672" s="22" t="s">
        <v>1958</v>
      </c>
      <c r="F672" s="22"/>
      <c r="G672" s="22" t="s">
        <v>1801</v>
      </c>
      <c r="H672" s="22" t="s">
        <v>1802</v>
      </c>
      <c r="I672" s="22" t="s">
        <v>2173</v>
      </c>
      <c r="J672" s="22"/>
      <c r="K672" s="22" t="s">
        <v>4121</v>
      </c>
      <c r="L672" s="22"/>
      <c r="M672" s="22" t="s">
        <v>4121</v>
      </c>
      <c r="N672" s="22">
        <v>1</v>
      </c>
      <c r="O672" s="22" t="b">
        <v>0</v>
      </c>
      <c r="P672" s="22" t="s">
        <v>1842</v>
      </c>
      <c r="Q672" s="22" t="s">
        <v>1843</v>
      </c>
      <c r="R672" s="22" t="s">
        <v>4119</v>
      </c>
    </row>
    <row r="673" spans="1:18" x14ac:dyDescent="0.25">
      <c r="A673" s="22" t="s">
        <v>779</v>
      </c>
      <c r="B673" s="22" t="s">
        <v>666</v>
      </c>
      <c r="C673" s="22" t="s">
        <v>3885</v>
      </c>
      <c r="D673" s="22" t="s">
        <v>1838</v>
      </c>
      <c r="E673" s="22" t="s">
        <v>2754</v>
      </c>
      <c r="F673" s="22"/>
      <c r="G673" s="22" t="s">
        <v>1805</v>
      </c>
      <c r="H673" s="22" t="s">
        <v>1806</v>
      </c>
      <c r="I673" s="22" t="s">
        <v>2173</v>
      </c>
      <c r="J673" s="22"/>
      <c r="K673" s="22" t="s">
        <v>4122</v>
      </c>
      <c r="L673" s="22"/>
      <c r="M673" s="22" t="s">
        <v>4122</v>
      </c>
      <c r="N673" s="22">
        <v>1</v>
      </c>
      <c r="O673" s="22" t="b">
        <v>0</v>
      </c>
      <c r="P673" s="22" t="s">
        <v>1842</v>
      </c>
      <c r="Q673" s="22" t="s">
        <v>1843</v>
      </c>
      <c r="R673" s="22" t="s">
        <v>779</v>
      </c>
    </row>
    <row r="674" spans="1:18" x14ac:dyDescent="0.25">
      <c r="A674" s="22" t="s">
        <v>780</v>
      </c>
      <c r="B674" s="22" t="s">
        <v>658</v>
      </c>
      <c r="C674" s="22" t="s">
        <v>4123</v>
      </c>
      <c r="D674" s="22" t="s">
        <v>1838</v>
      </c>
      <c r="E674" s="22" t="s">
        <v>2106</v>
      </c>
      <c r="F674" s="22"/>
      <c r="G674" s="22" t="s">
        <v>1801</v>
      </c>
      <c r="H674" s="22" t="s">
        <v>1802</v>
      </c>
      <c r="I674" s="22" t="s">
        <v>2173</v>
      </c>
      <c r="J674" s="22"/>
      <c r="K674" s="22" t="s">
        <v>4124</v>
      </c>
      <c r="L674" s="22"/>
      <c r="M674" s="22" t="s">
        <v>4124</v>
      </c>
      <c r="N674" s="22">
        <v>1</v>
      </c>
      <c r="O674" s="22" t="b">
        <v>0</v>
      </c>
      <c r="P674" s="22" t="s">
        <v>1842</v>
      </c>
      <c r="Q674" s="22" t="s">
        <v>1843</v>
      </c>
      <c r="R674" s="22" t="s">
        <v>780</v>
      </c>
    </row>
    <row r="675" spans="1:18" x14ac:dyDescent="0.25">
      <c r="A675" s="22" t="s">
        <v>4125</v>
      </c>
      <c r="B675" s="22" t="s">
        <v>4126</v>
      </c>
      <c r="C675" s="22" t="s">
        <v>4123</v>
      </c>
      <c r="D675" s="22" t="s">
        <v>1838</v>
      </c>
      <c r="E675" s="22" t="s">
        <v>2106</v>
      </c>
      <c r="F675" s="22"/>
      <c r="G675" s="22" t="s">
        <v>1801</v>
      </c>
      <c r="H675" s="22" t="s">
        <v>1802</v>
      </c>
      <c r="I675" s="22" t="s">
        <v>2173</v>
      </c>
      <c r="J675" s="22"/>
      <c r="K675" s="22" t="s">
        <v>4127</v>
      </c>
      <c r="L675" s="22"/>
      <c r="M675" s="22" t="s">
        <v>4127</v>
      </c>
      <c r="N675" s="22">
        <v>1</v>
      </c>
      <c r="O675" s="22" t="b">
        <v>0</v>
      </c>
      <c r="P675" s="22" t="s">
        <v>1842</v>
      </c>
      <c r="Q675" s="22" t="s">
        <v>1843</v>
      </c>
      <c r="R675" s="22" t="s">
        <v>4125</v>
      </c>
    </row>
    <row r="676" spans="1:18" x14ac:dyDescent="0.25">
      <c r="A676" s="22" t="s">
        <v>4128</v>
      </c>
      <c r="B676" s="22" t="s">
        <v>4129</v>
      </c>
      <c r="C676" s="22" t="s">
        <v>4130</v>
      </c>
      <c r="D676" s="22" t="s">
        <v>1838</v>
      </c>
      <c r="E676" s="22" t="s">
        <v>1958</v>
      </c>
      <c r="F676" s="22"/>
      <c r="G676" s="22" t="s">
        <v>1801</v>
      </c>
      <c r="H676" s="22" t="s">
        <v>1802</v>
      </c>
      <c r="I676" s="22" t="s">
        <v>2173</v>
      </c>
      <c r="J676" s="22"/>
      <c r="K676" s="22" t="s">
        <v>4131</v>
      </c>
      <c r="L676" s="22"/>
      <c r="M676" s="22" t="s">
        <v>4131</v>
      </c>
      <c r="N676" s="22">
        <v>1</v>
      </c>
      <c r="O676" s="22" t="b">
        <v>0</v>
      </c>
      <c r="P676" s="22" t="s">
        <v>1842</v>
      </c>
      <c r="Q676" s="22" t="s">
        <v>1843</v>
      </c>
      <c r="R676" s="22" t="s">
        <v>4128</v>
      </c>
    </row>
    <row r="677" spans="1:18" x14ac:dyDescent="0.25">
      <c r="A677" s="22" t="s">
        <v>781</v>
      </c>
      <c r="B677" s="22" t="s">
        <v>634</v>
      </c>
      <c r="C677" s="22" t="s">
        <v>4132</v>
      </c>
      <c r="D677" s="22" t="s">
        <v>1838</v>
      </c>
      <c r="E677" s="22" t="s">
        <v>1958</v>
      </c>
      <c r="F677" s="22"/>
      <c r="G677" s="22" t="s">
        <v>1801</v>
      </c>
      <c r="H677" s="22" t="s">
        <v>1802</v>
      </c>
      <c r="I677" s="22" t="s">
        <v>2173</v>
      </c>
      <c r="J677" s="22"/>
      <c r="K677" s="22" t="s">
        <v>4133</v>
      </c>
      <c r="L677" s="22"/>
      <c r="M677" s="22" t="s">
        <v>4133</v>
      </c>
      <c r="N677" s="22">
        <v>1</v>
      </c>
      <c r="O677" s="22" t="b">
        <v>0</v>
      </c>
      <c r="P677" s="22" t="s">
        <v>1842</v>
      </c>
      <c r="Q677" s="22" t="s">
        <v>1843</v>
      </c>
      <c r="R677" s="22" t="s">
        <v>781</v>
      </c>
    </row>
    <row r="678" spans="1:18" x14ac:dyDescent="0.25">
      <c r="A678" s="22" t="s">
        <v>782</v>
      </c>
      <c r="B678" s="22" t="s">
        <v>657</v>
      </c>
      <c r="C678" s="22" t="s">
        <v>4134</v>
      </c>
      <c r="D678" s="22" t="s">
        <v>1838</v>
      </c>
      <c r="E678" s="22" t="s">
        <v>2754</v>
      </c>
      <c r="F678" s="22"/>
      <c r="G678" s="22" t="s">
        <v>1799</v>
      </c>
      <c r="H678" s="22" t="s">
        <v>1800</v>
      </c>
      <c r="I678" s="22" t="s">
        <v>3876</v>
      </c>
      <c r="J678" s="22"/>
      <c r="K678" s="22" t="s">
        <v>4135</v>
      </c>
      <c r="L678" s="22"/>
      <c r="M678" s="22" t="s">
        <v>4135</v>
      </c>
      <c r="N678" s="22">
        <v>1</v>
      </c>
      <c r="O678" s="22" t="b">
        <v>0</v>
      </c>
      <c r="P678" s="22" t="s">
        <v>1842</v>
      </c>
      <c r="Q678" s="22" t="s">
        <v>1843</v>
      </c>
      <c r="R678" s="22" t="s">
        <v>782</v>
      </c>
    </row>
    <row r="679" spans="1:18" x14ac:dyDescent="0.25">
      <c r="A679" s="22" t="s">
        <v>4136</v>
      </c>
      <c r="B679" s="22" t="s">
        <v>4137</v>
      </c>
      <c r="C679" s="22" t="s">
        <v>4123</v>
      </c>
      <c r="D679" s="22" t="s">
        <v>1838</v>
      </c>
      <c r="E679" s="22" t="s">
        <v>2754</v>
      </c>
      <c r="F679" s="22"/>
      <c r="G679" s="22" t="s">
        <v>1799</v>
      </c>
      <c r="H679" s="22" t="s">
        <v>1800</v>
      </c>
      <c r="I679" s="22" t="s">
        <v>3876</v>
      </c>
      <c r="J679" s="22"/>
      <c r="K679" s="22" t="s">
        <v>4138</v>
      </c>
      <c r="L679" s="22"/>
      <c r="M679" s="22" t="s">
        <v>4138</v>
      </c>
      <c r="N679" s="22">
        <v>1</v>
      </c>
      <c r="O679" s="22" t="b">
        <v>0</v>
      </c>
      <c r="P679" s="22" t="s">
        <v>1842</v>
      </c>
      <c r="Q679" s="22" t="s">
        <v>1843</v>
      </c>
      <c r="R679" s="22" t="s">
        <v>4136</v>
      </c>
    </row>
    <row r="680" spans="1:18" x14ac:dyDescent="0.25">
      <c r="A680" s="22" t="s">
        <v>783</v>
      </c>
      <c r="B680" s="22" t="s">
        <v>630</v>
      </c>
      <c r="C680" s="22" t="s">
        <v>4134</v>
      </c>
      <c r="D680" s="22" t="s">
        <v>1838</v>
      </c>
      <c r="E680" s="22" t="s">
        <v>1946</v>
      </c>
      <c r="F680" s="22"/>
      <c r="G680" s="22" t="s">
        <v>1801</v>
      </c>
      <c r="H680" s="22" t="s">
        <v>1802</v>
      </c>
      <c r="I680" s="22" t="s">
        <v>2173</v>
      </c>
      <c r="J680" s="22"/>
      <c r="K680" s="22" t="s">
        <v>4139</v>
      </c>
      <c r="L680" s="22"/>
      <c r="M680" s="22" t="s">
        <v>4139</v>
      </c>
      <c r="N680" s="22">
        <v>1</v>
      </c>
      <c r="O680" s="22" t="b">
        <v>0</v>
      </c>
      <c r="P680" s="22" t="s">
        <v>1842</v>
      </c>
      <c r="Q680" s="22" t="s">
        <v>1843</v>
      </c>
      <c r="R680" s="22" t="s">
        <v>783</v>
      </c>
    </row>
    <row r="681" spans="1:18" x14ac:dyDescent="0.25">
      <c r="A681" s="22" t="s">
        <v>784</v>
      </c>
      <c r="B681" s="22" t="s">
        <v>651</v>
      </c>
      <c r="C681" s="22" t="s">
        <v>4140</v>
      </c>
      <c r="D681" s="22" t="s">
        <v>2167</v>
      </c>
      <c r="E681" s="22"/>
      <c r="F681" s="22"/>
      <c r="G681" s="22"/>
      <c r="H681" s="22"/>
      <c r="I681" s="22" t="s">
        <v>3876</v>
      </c>
      <c r="J681" s="22"/>
      <c r="K681" s="22" t="s">
        <v>4141</v>
      </c>
      <c r="L681" s="22"/>
      <c r="M681" s="22" t="s">
        <v>4141</v>
      </c>
      <c r="N681" s="22">
        <v>1</v>
      </c>
      <c r="O681" s="22" t="b">
        <v>0</v>
      </c>
      <c r="P681" s="22" t="s">
        <v>1842</v>
      </c>
      <c r="Q681" s="22" t="s">
        <v>1843</v>
      </c>
      <c r="R681" s="22" t="s">
        <v>784</v>
      </c>
    </row>
    <row r="682" spans="1:18" x14ac:dyDescent="0.25">
      <c r="A682" s="22" t="s">
        <v>785</v>
      </c>
      <c r="B682" s="22" t="s">
        <v>663</v>
      </c>
      <c r="C682" s="22" t="s">
        <v>4123</v>
      </c>
      <c r="D682" s="22" t="s">
        <v>1838</v>
      </c>
      <c r="E682" s="22" t="s">
        <v>2754</v>
      </c>
      <c r="F682" s="22"/>
      <c r="G682" s="22" t="s">
        <v>1805</v>
      </c>
      <c r="H682" s="22" t="s">
        <v>1806</v>
      </c>
      <c r="I682" s="22" t="s">
        <v>2173</v>
      </c>
      <c r="J682" s="22"/>
      <c r="K682" s="22" t="s">
        <v>4142</v>
      </c>
      <c r="L682" s="22"/>
      <c r="M682" s="22" t="s">
        <v>4142</v>
      </c>
      <c r="N682" s="22">
        <v>1</v>
      </c>
      <c r="O682" s="22" t="b">
        <v>0</v>
      </c>
      <c r="P682" s="22" t="s">
        <v>1842</v>
      </c>
      <c r="Q682" s="22" t="s">
        <v>1843</v>
      </c>
      <c r="R682" s="22" t="s">
        <v>785</v>
      </c>
    </row>
    <row r="683" spans="1:18" x14ac:dyDescent="0.25">
      <c r="A683" s="22" t="s">
        <v>4143</v>
      </c>
      <c r="B683" s="22" t="s">
        <v>4144</v>
      </c>
      <c r="C683" s="22" t="s">
        <v>4123</v>
      </c>
      <c r="D683" s="22" t="s">
        <v>1838</v>
      </c>
      <c r="E683" s="22" t="s">
        <v>1878</v>
      </c>
      <c r="F683" s="22"/>
      <c r="G683" s="22" t="s">
        <v>1799</v>
      </c>
      <c r="H683" s="22" t="s">
        <v>1800</v>
      </c>
      <c r="I683" s="22" t="s">
        <v>3876</v>
      </c>
      <c r="J683" s="22"/>
      <c r="K683" s="22" t="s">
        <v>4145</v>
      </c>
      <c r="L683" s="22"/>
      <c r="M683" s="22" t="s">
        <v>4145</v>
      </c>
      <c r="N683" s="22">
        <v>1</v>
      </c>
      <c r="O683" s="22" t="b">
        <v>0</v>
      </c>
      <c r="P683" s="22" t="s">
        <v>1842</v>
      </c>
      <c r="Q683" s="22" t="s">
        <v>1843</v>
      </c>
      <c r="R683" s="22" t="s">
        <v>4143</v>
      </c>
    </row>
    <row r="684" spans="1:18" x14ac:dyDescent="0.25">
      <c r="A684" s="22" t="s">
        <v>786</v>
      </c>
      <c r="B684" s="22" t="s">
        <v>695</v>
      </c>
      <c r="C684" s="22" t="s">
        <v>4134</v>
      </c>
      <c r="D684" s="22" t="s">
        <v>1838</v>
      </c>
      <c r="E684" s="22" t="s">
        <v>1946</v>
      </c>
      <c r="F684" s="22"/>
      <c r="G684" s="22" t="s">
        <v>1801</v>
      </c>
      <c r="H684" s="22" t="s">
        <v>1802</v>
      </c>
      <c r="I684" s="22" t="s">
        <v>2173</v>
      </c>
      <c r="J684" s="22"/>
      <c r="K684" s="22" t="s">
        <v>4146</v>
      </c>
      <c r="L684" s="22"/>
      <c r="M684" s="22" t="s">
        <v>4146</v>
      </c>
      <c r="N684" s="22">
        <v>1</v>
      </c>
      <c r="O684" s="22" t="b">
        <v>0</v>
      </c>
      <c r="P684" s="22" t="s">
        <v>1842</v>
      </c>
      <c r="Q684" s="22" t="s">
        <v>1843</v>
      </c>
      <c r="R684" s="22" t="s">
        <v>786</v>
      </c>
    </row>
    <row r="685" spans="1:18" x14ac:dyDescent="0.25">
      <c r="A685" s="22" t="s">
        <v>4147</v>
      </c>
      <c r="B685" s="22" t="s">
        <v>4148</v>
      </c>
      <c r="C685" s="22" t="s">
        <v>4149</v>
      </c>
      <c r="D685" s="22" t="s">
        <v>1838</v>
      </c>
      <c r="E685" s="22" t="s">
        <v>1958</v>
      </c>
      <c r="F685" s="22"/>
      <c r="G685" s="22" t="s">
        <v>1801</v>
      </c>
      <c r="H685" s="22" t="s">
        <v>1802</v>
      </c>
      <c r="I685" s="22" t="s">
        <v>2173</v>
      </c>
      <c r="J685" s="22"/>
      <c r="K685" s="22" t="s">
        <v>4150</v>
      </c>
      <c r="L685" s="22"/>
      <c r="M685" s="22" t="s">
        <v>4150</v>
      </c>
      <c r="N685" s="22">
        <v>1</v>
      </c>
      <c r="O685" s="22" t="b">
        <v>0</v>
      </c>
      <c r="P685" s="22" t="s">
        <v>1842</v>
      </c>
      <c r="Q685" s="22" t="s">
        <v>1843</v>
      </c>
      <c r="R685" s="22" t="s">
        <v>4147</v>
      </c>
    </row>
    <row r="686" spans="1:18" x14ac:dyDescent="0.25">
      <c r="A686" s="22" t="s">
        <v>787</v>
      </c>
      <c r="B686" s="22" t="s">
        <v>627</v>
      </c>
      <c r="C686" s="22" t="s">
        <v>4149</v>
      </c>
      <c r="D686" s="22" t="s">
        <v>1838</v>
      </c>
      <c r="E686" s="22" t="s">
        <v>1901</v>
      </c>
      <c r="F686" s="22"/>
      <c r="G686" s="22" t="s">
        <v>1799</v>
      </c>
      <c r="H686" s="22" t="s">
        <v>1800</v>
      </c>
      <c r="I686" s="22" t="s">
        <v>3876</v>
      </c>
      <c r="J686" s="22"/>
      <c r="K686" s="22" t="s">
        <v>4151</v>
      </c>
      <c r="L686" s="22"/>
      <c r="M686" s="22" t="s">
        <v>4151</v>
      </c>
      <c r="N686" s="22">
        <v>1</v>
      </c>
      <c r="O686" s="22" t="b">
        <v>0</v>
      </c>
      <c r="P686" s="22" t="s">
        <v>1842</v>
      </c>
      <c r="Q686" s="22" t="s">
        <v>1843</v>
      </c>
      <c r="R686" s="22" t="s">
        <v>787</v>
      </c>
    </row>
    <row r="687" spans="1:18" x14ac:dyDescent="0.25">
      <c r="A687" s="22" t="s">
        <v>4152</v>
      </c>
      <c r="B687" s="22" t="s">
        <v>4153</v>
      </c>
      <c r="C687" s="22" t="s">
        <v>4149</v>
      </c>
      <c r="D687" s="22" t="s">
        <v>1838</v>
      </c>
      <c r="E687" s="22" t="s">
        <v>1958</v>
      </c>
      <c r="F687" s="22"/>
      <c r="G687" s="22" t="s">
        <v>1801</v>
      </c>
      <c r="H687" s="22" t="s">
        <v>1802</v>
      </c>
      <c r="I687" s="22" t="s">
        <v>2173</v>
      </c>
      <c r="J687" s="22"/>
      <c r="K687" s="22" t="s">
        <v>4154</v>
      </c>
      <c r="L687" s="22"/>
      <c r="M687" s="22" t="s">
        <v>4154</v>
      </c>
      <c r="N687" s="22">
        <v>1</v>
      </c>
      <c r="O687" s="22" t="b">
        <v>0</v>
      </c>
      <c r="P687" s="22" t="s">
        <v>1842</v>
      </c>
      <c r="Q687" s="22" t="s">
        <v>1843</v>
      </c>
      <c r="R687" s="22" t="s">
        <v>4152</v>
      </c>
    </row>
    <row r="688" spans="1:18" x14ac:dyDescent="0.25">
      <c r="A688" s="22" t="s">
        <v>4155</v>
      </c>
      <c r="B688" s="22" t="s">
        <v>4156</v>
      </c>
      <c r="C688" s="22" t="s">
        <v>4149</v>
      </c>
      <c r="D688" s="22" t="s">
        <v>1838</v>
      </c>
      <c r="E688" s="22" t="s">
        <v>1958</v>
      </c>
      <c r="F688" s="22"/>
      <c r="G688" s="22" t="s">
        <v>1801</v>
      </c>
      <c r="H688" s="22" t="s">
        <v>1802</v>
      </c>
      <c r="I688" s="22" t="s">
        <v>2173</v>
      </c>
      <c r="J688" s="22"/>
      <c r="K688" s="22" t="s">
        <v>4157</v>
      </c>
      <c r="L688" s="22"/>
      <c r="M688" s="22" t="s">
        <v>4157</v>
      </c>
      <c r="N688" s="22">
        <v>1</v>
      </c>
      <c r="O688" s="22" t="b">
        <v>0</v>
      </c>
      <c r="P688" s="22" t="s">
        <v>1842</v>
      </c>
      <c r="Q688" s="22" t="s">
        <v>1843</v>
      </c>
      <c r="R688" s="22" t="s">
        <v>4155</v>
      </c>
    </row>
    <row r="689" spans="1:18" x14ac:dyDescent="0.25">
      <c r="A689" s="22" t="s">
        <v>4158</v>
      </c>
      <c r="B689" s="22" t="s">
        <v>4159</v>
      </c>
      <c r="C689" s="22" t="s">
        <v>1837</v>
      </c>
      <c r="D689" s="22" t="s">
        <v>1838</v>
      </c>
      <c r="E689" s="22" t="s">
        <v>2754</v>
      </c>
      <c r="F689" s="22"/>
      <c r="G689" s="22" t="s">
        <v>1799</v>
      </c>
      <c r="H689" s="22" t="s">
        <v>1800</v>
      </c>
      <c r="I689" s="22" t="s">
        <v>3876</v>
      </c>
      <c r="J689" s="22"/>
      <c r="K689" s="22" t="s">
        <v>4160</v>
      </c>
      <c r="L689" s="22"/>
      <c r="M689" s="22" t="s">
        <v>4160</v>
      </c>
      <c r="N689" s="22">
        <v>1</v>
      </c>
      <c r="O689" s="22" t="b">
        <v>0</v>
      </c>
      <c r="P689" s="22" t="s">
        <v>1842</v>
      </c>
      <c r="Q689" s="22" t="s">
        <v>1843</v>
      </c>
      <c r="R689" s="22" t="s">
        <v>4158</v>
      </c>
    </row>
    <row r="690" spans="1:18" x14ac:dyDescent="0.25">
      <c r="A690" s="22" t="s">
        <v>788</v>
      </c>
      <c r="B690" s="22" t="s">
        <v>628</v>
      </c>
      <c r="C690" s="22" t="s">
        <v>4161</v>
      </c>
      <c r="D690" s="22" t="s">
        <v>2096</v>
      </c>
      <c r="E690" s="22"/>
      <c r="F690" s="22"/>
      <c r="G690" s="22" t="s">
        <v>1786</v>
      </c>
      <c r="H690" s="22" t="s">
        <v>1787</v>
      </c>
      <c r="I690" s="22" t="s">
        <v>2173</v>
      </c>
      <c r="J690" s="22"/>
      <c r="K690" s="22" t="s">
        <v>4162</v>
      </c>
      <c r="L690" s="22"/>
      <c r="M690" s="22" t="s">
        <v>4162</v>
      </c>
      <c r="N690" s="22">
        <v>1</v>
      </c>
      <c r="O690" s="22" t="b">
        <v>0</v>
      </c>
      <c r="P690" s="22" t="s">
        <v>1842</v>
      </c>
      <c r="Q690" s="22" t="s">
        <v>1843</v>
      </c>
      <c r="R690" s="22" t="s">
        <v>788</v>
      </c>
    </row>
    <row r="691" spans="1:18" x14ac:dyDescent="0.25">
      <c r="A691" s="22" t="s">
        <v>4163</v>
      </c>
      <c r="B691" s="22" t="s">
        <v>4164</v>
      </c>
      <c r="C691" s="22"/>
      <c r="D691" s="22" t="s">
        <v>2187</v>
      </c>
      <c r="E691" s="22" t="s">
        <v>4165</v>
      </c>
      <c r="F691" s="22" t="s">
        <v>4166</v>
      </c>
      <c r="G691" s="22" t="s">
        <v>1801</v>
      </c>
      <c r="H691" s="22" t="s">
        <v>1802</v>
      </c>
      <c r="I691" s="22" t="s">
        <v>3876</v>
      </c>
      <c r="J691" s="22" t="s">
        <v>4167</v>
      </c>
      <c r="K691" s="22"/>
      <c r="L691" s="22" t="s">
        <v>4168</v>
      </c>
      <c r="M691" s="22" t="s">
        <v>4169</v>
      </c>
      <c r="N691" s="22">
        <v>1</v>
      </c>
      <c r="O691" s="22" t="b">
        <v>0</v>
      </c>
      <c r="P691" s="22" t="s">
        <v>1842</v>
      </c>
      <c r="Q691" s="22" t="s">
        <v>1843</v>
      </c>
      <c r="R691" s="22" t="s">
        <v>4163</v>
      </c>
    </row>
    <row r="692" spans="1:18" x14ac:dyDescent="0.25">
      <c r="A692" s="22" t="s">
        <v>789</v>
      </c>
      <c r="B692" s="22" t="s">
        <v>685</v>
      </c>
      <c r="C692" s="22"/>
      <c r="D692" s="22" t="s">
        <v>2096</v>
      </c>
      <c r="E692" s="22" t="s">
        <v>2198</v>
      </c>
      <c r="F692" s="22" t="s">
        <v>4170</v>
      </c>
      <c r="G692" s="22" t="s">
        <v>1786</v>
      </c>
      <c r="H692" s="22" t="s">
        <v>1787</v>
      </c>
      <c r="I692" s="22" t="s">
        <v>2173</v>
      </c>
      <c r="J692" s="22"/>
      <c r="K692" s="22" t="s">
        <v>4171</v>
      </c>
      <c r="L692" s="22"/>
      <c r="M692" s="22" t="s">
        <v>4171</v>
      </c>
      <c r="N692" s="22">
        <v>1</v>
      </c>
      <c r="O692" s="22" t="b">
        <v>0</v>
      </c>
      <c r="P692" s="22" t="s">
        <v>1842</v>
      </c>
      <c r="Q692" s="22" t="s">
        <v>1843</v>
      </c>
      <c r="R692" s="22" t="s">
        <v>789</v>
      </c>
    </row>
    <row r="693" spans="1:18" x14ac:dyDescent="0.25">
      <c r="A693" s="22" t="s">
        <v>4172</v>
      </c>
      <c r="B693" s="22" t="s">
        <v>4173</v>
      </c>
      <c r="C693" s="22"/>
      <c r="D693" s="22" t="s">
        <v>1838</v>
      </c>
      <c r="E693" s="22" t="s">
        <v>1901</v>
      </c>
      <c r="F693" s="22" t="s">
        <v>4174</v>
      </c>
      <c r="G693" s="22" t="s">
        <v>1799</v>
      </c>
      <c r="H693" s="22" t="s">
        <v>1800</v>
      </c>
      <c r="I693" s="22" t="s">
        <v>3876</v>
      </c>
      <c r="J693" s="22"/>
      <c r="K693" s="22" t="s">
        <v>4175</v>
      </c>
      <c r="L693" s="22"/>
      <c r="M693" s="22" t="s">
        <v>4175</v>
      </c>
      <c r="N693" s="22">
        <v>1</v>
      </c>
      <c r="O693" s="22" t="b">
        <v>0</v>
      </c>
      <c r="P693" s="22" t="s">
        <v>1842</v>
      </c>
      <c r="Q693" s="22" t="s">
        <v>1843</v>
      </c>
      <c r="R693" s="22" t="s">
        <v>4172</v>
      </c>
    </row>
    <row r="694" spans="1:18" x14ac:dyDescent="0.25">
      <c r="A694" s="22" t="s">
        <v>4176</v>
      </c>
      <c r="B694" s="22" t="s">
        <v>4177</v>
      </c>
      <c r="C694" s="22" t="s">
        <v>4178</v>
      </c>
      <c r="D694" s="22" t="s">
        <v>1838</v>
      </c>
      <c r="E694" s="22" t="s">
        <v>1852</v>
      </c>
      <c r="F694" s="22"/>
      <c r="G694" s="22" t="s">
        <v>1801</v>
      </c>
      <c r="H694" s="22" t="s">
        <v>1802</v>
      </c>
      <c r="I694" s="22" t="s">
        <v>2173</v>
      </c>
      <c r="J694" s="22"/>
      <c r="K694" s="22" t="s">
        <v>4179</v>
      </c>
      <c r="L694" s="22"/>
      <c r="M694" s="22" t="s">
        <v>4180</v>
      </c>
      <c r="N694" s="22">
        <v>1</v>
      </c>
      <c r="O694" s="22" t="b">
        <v>0</v>
      </c>
      <c r="P694" s="22" t="s">
        <v>1842</v>
      </c>
      <c r="Q694" s="22" t="s">
        <v>1843</v>
      </c>
      <c r="R694" s="22" t="s">
        <v>4176</v>
      </c>
    </row>
    <row r="695" spans="1:18" x14ac:dyDescent="0.25">
      <c r="A695" s="22" t="s">
        <v>4181</v>
      </c>
      <c r="B695" s="22" t="s">
        <v>4182</v>
      </c>
      <c r="C695" s="22" t="s">
        <v>4178</v>
      </c>
      <c r="D695" s="22" t="s">
        <v>1838</v>
      </c>
      <c r="E695" s="22" t="s">
        <v>1991</v>
      </c>
      <c r="F695" s="22"/>
      <c r="G695" s="22" t="s">
        <v>1801</v>
      </c>
      <c r="H695" s="22" t="s">
        <v>1802</v>
      </c>
      <c r="I695" s="22" t="s">
        <v>2173</v>
      </c>
      <c r="J695" s="22"/>
      <c r="K695" s="22" t="s">
        <v>4183</v>
      </c>
      <c r="L695" s="22"/>
      <c r="M695" s="22" t="s">
        <v>4184</v>
      </c>
      <c r="N695" s="22">
        <v>1</v>
      </c>
      <c r="O695" s="22" t="b">
        <v>0</v>
      </c>
      <c r="P695" s="22" t="s">
        <v>1842</v>
      </c>
      <c r="Q695" s="22" t="s">
        <v>1843</v>
      </c>
      <c r="R695" s="22" t="s">
        <v>4181</v>
      </c>
    </row>
    <row r="696" spans="1:18" x14ac:dyDescent="0.25">
      <c r="A696" s="22" t="s">
        <v>4185</v>
      </c>
      <c r="B696" s="22" t="s">
        <v>4186</v>
      </c>
      <c r="C696" s="22"/>
      <c r="D696" s="22" t="s">
        <v>1838</v>
      </c>
      <c r="E696" s="22" t="s">
        <v>1975</v>
      </c>
      <c r="F696" s="22" t="s">
        <v>4187</v>
      </c>
      <c r="G696" s="22" t="s">
        <v>1801</v>
      </c>
      <c r="H696" s="22" t="s">
        <v>1802</v>
      </c>
      <c r="I696" s="22" t="s">
        <v>2173</v>
      </c>
      <c r="J696" s="22"/>
      <c r="K696" s="22"/>
      <c r="L696" s="22" t="s">
        <v>4188</v>
      </c>
      <c r="M696" s="22" t="s">
        <v>4189</v>
      </c>
      <c r="N696" s="22">
        <v>1</v>
      </c>
      <c r="O696" s="22" t="b">
        <v>0</v>
      </c>
      <c r="P696" s="22" t="s">
        <v>1842</v>
      </c>
      <c r="Q696" s="22" t="s">
        <v>1843</v>
      </c>
      <c r="R696" s="22" t="s">
        <v>4185</v>
      </c>
    </row>
    <row r="697" spans="1:18" x14ac:dyDescent="0.25">
      <c r="A697" s="22" t="s">
        <v>4190</v>
      </c>
      <c r="B697" s="22" t="s">
        <v>4191</v>
      </c>
      <c r="C697" s="22"/>
      <c r="D697" s="22" t="s">
        <v>1838</v>
      </c>
      <c r="E697" s="22" t="s">
        <v>3343</v>
      </c>
      <c r="F697" s="22"/>
      <c r="G697" s="22"/>
      <c r="H697" s="22"/>
      <c r="I697" s="22" t="s">
        <v>3876</v>
      </c>
      <c r="J697" s="22"/>
      <c r="K697" s="22"/>
      <c r="L697" s="22" t="s">
        <v>4192</v>
      </c>
      <c r="M697" s="22" t="s">
        <v>4193</v>
      </c>
      <c r="N697" s="22">
        <v>1</v>
      </c>
      <c r="O697" s="22" t="b">
        <v>0</v>
      </c>
      <c r="P697" s="22" t="s">
        <v>1842</v>
      </c>
      <c r="Q697" s="22" t="s">
        <v>1843</v>
      </c>
      <c r="R697" s="22" t="s">
        <v>4190</v>
      </c>
    </row>
    <row r="698" spans="1:18" x14ac:dyDescent="0.25">
      <c r="A698" s="22" t="s">
        <v>4194</v>
      </c>
      <c r="B698" s="22" t="s">
        <v>4195</v>
      </c>
      <c r="C698" s="22" t="s">
        <v>4196</v>
      </c>
      <c r="D698" s="22" t="s">
        <v>1838</v>
      </c>
      <c r="E698" s="22" t="s">
        <v>2754</v>
      </c>
      <c r="F698" s="22"/>
      <c r="G698" s="22" t="s">
        <v>1805</v>
      </c>
      <c r="H698" s="22" t="s">
        <v>1806</v>
      </c>
      <c r="I698" s="22" t="s">
        <v>3905</v>
      </c>
      <c r="J698" s="22"/>
      <c r="K698" s="22" t="s">
        <v>4197</v>
      </c>
      <c r="L698" s="22"/>
      <c r="M698" s="22" t="s">
        <v>4198</v>
      </c>
      <c r="N698" s="22">
        <v>1</v>
      </c>
      <c r="O698" s="22" t="b">
        <v>0</v>
      </c>
      <c r="P698" s="22" t="s">
        <v>1842</v>
      </c>
      <c r="Q698" s="22" t="s">
        <v>1843</v>
      </c>
      <c r="R698" s="22" t="s">
        <v>4194</v>
      </c>
    </row>
    <row r="699" spans="1:18" x14ac:dyDescent="0.25">
      <c r="A699" s="22" t="s">
        <v>4199</v>
      </c>
      <c r="B699" s="22" t="s">
        <v>4200</v>
      </c>
      <c r="C699" s="22" t="s">
        <v>4201</v>
      </c>
      <c r="D699" s="22" t="s">
        <v>1838</v>
      </c>
      <c r="E699" s="22" t="s">
        <v>2754</v>
      </c>
      <c r="F699" s="22" t="s">
        <v>3299</v>
      </c>
      <c r="G699" s="22" t="s">
        <v>1805</v>
      </c>
      <c r="H699" s="22" t="s">
        <v>1806</v>
      </c>
      <c r="I699" s="22" t="s">
        <v>2173</v>
      </c>
      <c r="J699" s="22" t="s">
        <v>4202</v>
      </c>
      <c r="K699" s="22" t="s">
        <v>4203</v>
      </c>
      <c r="L699" s="22"/>
      <c r="M699" s="22" t="s">
        <v>4204</v>
      </c>
      <c r="N699" s="22">
        <v>1</v>
      </c>
      <c r="O699" s="22" t="b">
        <v>0</v>
      </c>
      <c r="P699" s="22" t="s">
        <v>1842</v>
      </c>
      <c r="Q699" s="22" t="s">
        <v>1843</v>
      </c>
      <c r="R699" s="22" t="s">
        <v>4199</v>
      </c>
    </row>
    <row r="700" spans="1:18" x14ac:dyDescent="0.25">
      <c r="A700" s="22" t="s">
        <v>4205</v>
      </c>
      <c r="B700" s="22" t="s">
        <v>4206</v>
      </c>
      <c r="C700" s="22" t="s">
        <v>4207</v>
      </c>
      <c r="D700" s="22" t="s">
        <v>1838</v>
      </c>
      <c r="E700" s="22" t="s">
        <v>2073</v>
      </c>
      <c r="F700" s="22" t="s">
        <v>4208</v>
      </c>
      <c r="G700" s="22" t="s">
        <v>1801</v>
      </c>
      <c r="H700" s="22" t="s">
        <v>1802</v>
      </c>
      <c r="I700" s="22" t="s">
        <v>2173</v>
      </c>
      <c r="J700" s="22" t="s">
        <v>4209</v>
      </c>
      <c r="K700" s="22" t="s">
        <v>4210</v>
      </c>
      <c r="L700" s="22"/>
      <c r="M700" s="22" t="s">
        <v>4211</v>
      </c>
      <c r="N700" s="22">
        <v>1</v>
      </c>
      <c r="O700" s="22" t="b">
        <v>0</v>
      </c>
      <c r="P700" s="22" t="s">
        <v>1842</v>
      </c>
      <c r="Q700" s="22" t="s">
        <v>1843</v>
      </c>
      <c r="R700" s="22" t="s">
        <v>4205</v>
      </c>
    </row>
    <row r="701" spans="1:18" x14ac:dyDescent="0.25">
      <c r="A701" s="22" t="s">
        <v>4212</v>
      </c>
      <c r="B701" s="22" t="s">
        <v>4213</v>
      </c>
      <c r="C701" s="22" t="s">
        <v>4214</v>
      </c>
      <c r="D701" s="22" t="s">
        <v>1838</v>
      </c>
      <c r="E701" s="22" t="s">
        <v>1946</v>
      </c>
      <c r="F701" s="22" t="s">
        <v>4215</v>
      </c>
      <c r="G701" s="22" t="s">
        <v>1801</v>
      </c>
      <c r="H701" s="22" t="s">
        <v>1802</v>
      </c>
      <c r="I701" s="22" t="s">
        <v>2173</v>
      </c>
      <c r="J701" s="22" t="s">
        <v>4216</v>
      </c>
      <c r="K701" s="22" t="s">
        <v>4217</v>
      </c>
      <c r="L701" s="22"/>
      <c r="M701" s="22" t="s">
        <v>4217</v>
      </c>
      <c r="N701" s="22">
        <v>1</v>
      </c>
      <c r="O701" s="22" t="b">
        <v>0</v>
      </c>
      <c r="P701" s="22" t="s">
        <v>1842</v>
      </c>
      <c r="Q701" s="22" t="s">
        <v>1843</v>
      </c>
      <c r="R701" s="22" t="s">
        <v>4212</v>
      </c>
    </row>
    <row r="702" spans="1:18" x14ac:dyDescent="0.25">
      <c r="A702" s="22" t="s">
        <v>4218</v>
      </c>
      <c r="B702" s="22" t="s">
        <v>4219</v>
      </c>
      <c r="C702" s="22"/>
      <c r="D702" s="22" t="s">
        <v>1838</v>
      </c>
      <c r="E702" s="22" t="s">
        <v>1958</v>
      </c>
      <c r="F702" s="22" t="s">
        <v>4220</v>
      </c>
      <c r="G702" s="22" t="s">
        <v>1801</v>
      </c>
      <c r="H702" s="22" t="s">
        <v>1802</v>
      </c>
      <c r="I702" s="22" t="s">
        <v>2173</v>
      </c>
      <c r="J702" s="22"/>
      <c r="K702" s="22" t="s">
        <v>4221</v>
      </c>
      <c r="L702" s="22"/>
      <c r="M702" s="22" t="s">
        <v>4221</v>
      </c>
      <c r="N702" s="22">
        <v>1</v>
      </c>
      <c r="O702" s="22" t="b">
        <v>0</v>
      </c>
      <c r="P702" s="22" t="s">
        <v>1842</v>
      </c>
      <c r="Q702" s="22" t="s">
        <v>1843</v>
      </c>
      <c r="R702" s="22" t="s">
        <v>4218</v>
      </c>
    </row>
    <row r="703" spans="1:18" x14ac:dyDescent="0.25">
      <c r="A703" s="22" t="s">
        <v>4222</v>
      </c>
      <c r="B703" s="22" t="s">
        <v>4223</v>
      </c>
      <c r="C703" s="22" t="s">
        <v>1837</v>
      </c>
      <c r="D703" s="22" t="s">
        <v>1838</v>
      </c>
      <c r="E703" s="22" t="s">
        <v>1958</v>
      </c>
      <c r="F703" s="22"/>
      <c r="G703" s="22" t="s">
        <v>1801</v>
      </c>
      <c r="H703" s="22" t="s">
        <v>1802</v>
      </c>
      <c r="I703" s="22" t="s">
        <v>2173</v>
      </c>
      <c r="J703" s="22" t="s">
        <v>4224</v>
      </c>
      <c r="K703" s="22" t="s">
        <v>4225</v>
      </c>
      <c r="L703" s="22"/>
      <c r="M703" s="22" t="s">
        <v>4225</v>
      </c>
      <c r="N703" s="22">
        <v>1</v>
      </c>
      <c r="O703" s="22" t="b">
        <v>0</v>
      </c>
      <c r="P703" s="22" t="s">
        <v>1842</v>
      </c>
      <c r="Q703" s="22" t="s">
        <v>1843</v>
      </c>
      <c r="R703" s="22" t="s">
        <v>4222</v>
      </c>
    </row>
    <row r="704" spans="1:18" x14ac:dyDescent="0.25">
      <c r="A704" s="22" t="s">
        <v>4226</v>
      </c>
      <c r="B704" s="22" t="s">
        <v>4227</v>
      </c>
      <c r="C704" s="22"/>
      <c r="D704" s="22" t="s">
        <v>1838</v>
      </c>
      <c r="E704" s="22" t="s">
        <v>1946</v>
      </c>
      <c r="F704" s="22" t="s">
        <v>3482</v>
      </c>
      <c r="G704" s="22" t="s">
        <v>1801</v>
      </c>
      <c r="H704" s="22" t="s">
        <v>1802</v>
      </c>
      <c r="I704" s="22" t="s">
        <v>2173</v>
      </c>
      <c r="J704" s="22"/>
      <c r="K704" s="22" t="s">
        <v>4228</v>
      </c>
      <c r="L704" s="22" t="s">
        <v>1837</v>
      </c>
      <c r="M704" s="22" t="s">
        <v>4228</v>
      </c>
      <c r="N704" s="22">
        <v>1</v>
      </c>
      <c r="O704" s="22" t="b">
        <v>0</v>
      </c>
      <c r="P704" s="22" t="s">
        <v>1842</v>
      </c>
      <c r="Q704" s="22" t="s">
        <v>1843</v>
      </c>
      <c r="R704" s="22" t="s">
        <v>4226</v>
      </c>
    </row>
    <row r="705" spans="1:18" x14ac:dyDescent="0.25">
      <c r="A705" s="23" t="s">
        <v>4229</v>
      </c>
      <c r="B705" s="23" t="s">
        <v>4230</v>
      </c>
      <c r="C705" s="23"/>
      <c r="D705" s="23" t="s">
        <v>1838</v>
      </c>
      <c r="E705" s="23" t="s">
        <v>1946</v>
      </c>
      <c r="F705" s="23"/>
      <c r="G705" s="23" t="s">
        <v>1801</v>
      </c>
      <c r="H705" s="23" t="s">
        <v>1802</v>
      </c>
      <c r="I705" s="23" t="s">
        <v>2173</v>
      </c>
      <c r="J705" s="23"/>
      <c r="K705" s="23" t="s">
        <v>4231</v>
      </c>
      <c r="L705" s="23"/>
      <c r="M705" s="23" t="s">
        <v>4231</v>
      </c>
      <c r="N705" s="23">
        <v>1</v>
      </c>
      <c r="O705" s="23" t="b">
        <v>0</v>
      </c>
      <c r="P705" s="23" t="s">
        <v>1842</v>
      </c>
      <c r="Q705" s="23" t="s">
        <v>1843</v>
      </c>
      <c r="R705" s="23" t="s">
        <v>4229</v>
      </c>
    </row>
    <row r="706" spans="1:18" x14ac:dyDescent="0.25">
      <c r="A706" s="22" t="s">
        <v>790</v>
      </c>
      <c r="B706" s="22" t="s">
        <v>679</v>
      </c>
      <c r="C706" s="22"/>
      <c r="D706" s="22" t="s">
        <v>1838</v>
      </c>
      <c r="E706" s="22" t="s">
        <v>2073</v>
      </c>
      <c r="F706" s="22"/>
      <c r="G706" s="22" t="s">
        <v>1801</v>
      </c>
      <c r="H706" s="22" t="s">
        <v>1802</v>
      </c>
      <c r="I706" s="22" t="s">
        <v>2173</v>
      </c>
      <c r="J706" s="22"/>
      <c r="K706" s="22" t="s">
        <v>4232</v>
      </c>
      <c r="L706" s="22"/>
      <c r="M706" s="22" t="s">
        <v>4232</v>
      </c>
      <c r="N706" s="22">
        <v>1</v>
      </c>
      <c r="O706" s="22" t="b">
        <v>0</v>
      </c>
      <c r="P706" s="22" t="s">
        <v>1842</v>
      </c>
      <c r="Q706" s="22" t="s">
        <v>1843</v>
      </c>
      <c r="R706" s="22" t="s">
        <v>790</v>
      </c>
    </row>
    <row r="707" spans="1:18" x14ac:dyDescent="0.25">
      <c r="A707" s="22" t="s">
        <v>791</v>
      </c>
      <c r="B707" s="22" t="s">
        <v>671</v>
      </c>
      <c r="C707" s="22" t="s">
        <v>4201</v>
      </c>
      <c r="D707" s="22" t="s">
        <v>1838</v>
      </c>
      <c r="E707" s="22" t="s">
        <v>2754</v>
      </c>
      <c r="F707" s="22" t="s">
        <v>3299</v>
      </c>
      <c r="G707" s="22" t="s">
        <v>1805</v>
      </c>
      <c r="H707" s="22" t="s">
        <v>1806</v>
      </c>
      <c r="I707" s="22" t="s">
        <v>2173</v>
      </c>
      <c r="J707" s="22" t="s">
        <v>4202</v>
      </c>
      <c r="K707" s="22" t="s">
        <v>4233</v>
      </c>
      <c r="L707" s="22"/>
      <c r="M707" s="22" t="s">
        <v>4072</v>
      </c>
      <c r="N707" s="22">
        <v>1</v>
      </c>
      <c r="O707" s="22" t="b">
        <v>0</v>
      </c>
      <c r="P707" s="22" t="s">
        <v>1842</v>
      </c>
      <c r="Q707" s="22" t="s">
        <v>1843</v>
      </c>
      <c r="R707" s="22" t="s">
        <v>791</v>
      </c>
    </row>
    <row r="708" spans="1:18" x14ac:dyDescent="0.25">
      <c r="A708" s="22" t="s">
        <v>792</v>
      </c>
      <c r="B708" s="22" t="s">
        <v>675</v>
      </c>
      <c r="C708" s="22" t="s">
        <v>4234</v>
      </c>
      <c r="D708" s="22" t="s">
        <v>1838</v>
      </c>
      <c r="E708" s="22" t="s">
        <v>2754</v>
      </c>
      <c r="F708" s="22" t="s">
        <v>3299</v>
      </c>
      <c r="G708" s="22" t="s">
        <v>1805</v>
      </c>
      <c r="H708" s="22" t="s">
        <v>1806</v>
      </c>
      <c r="I708" s="22" t="s">
        <v>2173</v>
      </c>
      <c r="J708" s="22" t="s">
        <v>4202</v>
      </c>
      <c r="K708" s="22" t="s">
        <v>4235</v>
      </c>
      <c r="L708" s="22"/>
      <c r="M708" s="22" t="s">
        <v>4235</v>
      </c>
      <c r="N708" s="22">
        <v>1</v>
      </c>
      <c r="O708" s="22" t="b">
        <v>0</v>
      </c>
      <c r="P708" s="22" t="s">
        <v>1842</v>
      </c>
      <c r="Q708" s="22" t="s">
        <v>1843</v>
      </c>
      <c r="R708" s="22" t="s">
        <v>792</v>
      </c>
    </row>
    <row r="709" spans="1:18" x14ac:dyDescent="0.25">
      <c r="A709" s="22" t="s">
        <v>793</v>
      </c>
      <c r="B709" s="22" t="s">
        <v>690</v>
      </c>
      <c r="C709" s="22"/>
      <c r="D709" s="22" t="s">
        <v>1838</v>
      </c>
      <c r="E709" s="22"/>
      <c r="F709" s="22"/>
      <c r="G709" s="22" t="s">
        <v>1801</v>
      </c>
      <c r="H709" s="22" t="s">
        <v>1802</v>
      </c>
      <c r="I709" s="22" t="s">
        <v>2173</v>
      </c>
      <c r="J709" s="22"/>
      <c r="K709" s="22" t="s">
        <v>4236</v>
      </c>
      <c r="L709" s="22"/>
      <c r="M709" s="22" t="s">
        <v>4236</v>
      </c>
      <c r="N709" s="22">
        <v>1</v>
      </c>
      <c r="O709" s="22" t="b">
        <v>0</v>
      </c>
      <c r="P709" s="22" t="s">
        <v>1842</v>
      </c>
      <c r="Q709" s="22" t="s">
        <v>1843</v>
      </c>
      <c r="R709" s="22" t="s">
        <v>793</v>
      </c>
    </row>
    <row r="710" spans="1:18" x14ac:dyDescent="0.25">
      <c r="A710" s="22" t="s">
        <v>794</v>
      </c>
      <c r="B710" s="22" t="s">
        <v>692</v>
      </c>
      <c r="C710" s="22"/>
      <c r="D710" s="22" t="s">
        <v>1838</v>
      </c>
      <c r="E710" s="22"/>
      <c r="F710" s="22"/>
      <c r="G710" s="22" t="s">
        <v>1801</v>
      </c>
      <c r="H710" s="22" t="s">
        <v>1802</v>
      </c>
      <c r="I710" s="22" t="s">
        <v>2173</v>
      </c>
      <c r="J710" s="22"/>
      <c r="K710" s="22" t="s">
        <v>4237</v>
      </c>
      <c r="L710" s="22"/>
      <c r="M710" s="22" t="s">
        <v>4237</v>
      </c>
      <c r="N710" s="22">
        <v>1</v>
      </c>
      <c r="O710" s="22" t="b">
        <v>0</v>
      </c>
      <c r="P710" s="22" t="s">
        <v>3095</v>
      </c>
      <c r="Q710" s="22" t="s">
        <v>1843</v>
      </c>
      <c r="R710" s="22" t="s">
        <v>794</v>
      </c>
    </row>
    <row r="711" spans="1:18" x14ac:dyDescent="0.25">
      <c r="A711" s="23" t="s">
        <v>4238</v>
      </c>
      <c r="B711" s="23" t="s">
        <v>4239</v>
      </c>
      <c r="C711" s="23"/>
      <c r="D711" s="23" t="s">
        <v>1838</v>
      </c>
      <c r="E711" s="23" t="s">
        <v>1991</v>
      </c>
      <c r="F711" s="23" t="s">
        <v>4240</v>
      </c>
      <c r="G711" s="23" t="s">
        <v>1799</v>
      </c>
      <c r="H711" s="23" t="s">
        <v>1800</v>
      </c>
      <c r="I711" s="23" t="s">
        <v>2173</v>
      </c>
      <c r="J711" s="23"/>
      <c r="K711" s="23" t="s">
        <v>4241</v>
      </c>
      <c r="L711" s="23" t="s">
        <v>4242</v>
      </c>
      <c r="M711" s="23" t="s">
        <v>4243</v>
      </c>
      <c r="N711" s="23">
        <v>1</v>
      </c>
      <c r="O711" s="23" t="b">
        <v>0</v>
      </c>
      <c r="P711" s="23" t="s">
        <v>3095</v>
      </c>
      <c r="Q711" s="23" t="s">
        <v>1843</v>
      </c>
      <c r="R711" s="23" t="s">
        <v>4238</v>
      </c>
    </row>
    <row r="712" spans="1:18" x14ac:dyDescent="0.25">
      <c r="A712" s="22" t="s">
        <v>795</v>
      </c>
      <c r="B712" s="22" t="s">
        <v>668</v>
      </c>
      <c r="C712" s="22" t="s">
        <v>4234</v>
      </c>
      <c r="D712" s="22" t="s">
        <v>1838</v>
      </c>
      <c r="E712" s="22" t="s">
        <v>2754</v>
      </c>
      <c r="F712" s="22" t="s">
        <v>3299</v>
      </c>
      <c r="G712" s="22" t="s">
        <v>1805</v>
      </c>
      <c r="H712" s="22" t="s">
        <v>1806</v>
      </c>
      <c r="I712" s="22" t="s">
        <v>2173</v>
      </c>
      <c r="J712" s="22" t="s">
        <v>4202</v>
      </c>
      <c r="K712" s="22" t="s">
        <v>4244</v>
      </c>
      <c r="L712" s="22"/>
      <c r="M712" s="22" t="s">
        <v>4244</v>
      </c>
      <c r="N712" s="22">
        <v>1</v>
      </c>
      <c r="O712" s="22" t="b">
        <v>0</v>
      </c>
      <c r="P712" s="22" t="s">
        <v>1842</v>
      </c>
      <c r="Q712" s="22" t="s">
        <v>1843</v>
      </c>
      <c r="R712" s="22" t="s">
        <v>795</v>
      </c>
    </row>
    <row r="713" spans="1:18" x14ac:dyDescent="0.25">
      <c r="A713" s="22" t="s">
        <v>796</v>
      </c>
      <c r="B713" s="22" t="s">
        <v>674</v>
      </c>
      <c r="C713" s="22" t="s">
        <v>4234</v>
      </c>
      <c r="D713" s="22" t="s">
        <v>1838</v>
      </c>
      <c r="E713" s="22" t="s">
        <v>2754</v>
      </c>
      <c r="F713" s="22" t="s">
        <v>3299</v>
      </c>
      <c r="G713" s="22" t="s">
        <v>1805</v>
      </c>
      <c r="H713" s="22" t="s">
        <v>1806</v>
      </c>
      <c r="I713" s="22" t="s">
        <v>2173</v>
      </c>
      <c r="J713" s="22" t="s">
        <v>4202</v>
      </c>
      <c r="K713" s="22" t="s">
        <v>4245</v>
      </c>
      <c r="L713" s="22"/>
      <c r="M713" s="22" t="s">
        <v>4245</v>
      </c>
      <c r="N713" s="22">
        <v>1</v>
      </c>
      <c r="O713" s="22" t="b">
        <v>0</v>
      </c>
      <c r="P713" s="22" t="s">
        <v>1842</v>
      </c>
      <c r="Q713" s="22" t="s">
        <v>1843</v>
      </c>
      <c r="R713" s="22" t="s">
        <v>796</v>
      </c>
    </row>
    <row r="714" spans="1:18" x14ac:dyDescent="0.25">
      <c r="A714" s="22" t="s">
        <v>4246</v>
      </c>
      <c r="B714" s="22" t="s">
        <v>4247</v>
      </c>
      <c r="C714" s="22" t="s">
        <v>1837</v>
      </c>
      <c r="D714" s="22" t="s">
        <v>1838</v>
      </c>
      <c r="E714" s="22" t="s">
        <v>2754</v>
      </c>
      <c r="F714" s="22" t="s">
        <v>3299</v>
      </c>
      <c r="G714" s="22" t="s">
        <v>1799</v>
      </c>
      <c r="H714" s="22" t="s">
        <v>1800</v>
      </c>
      <c r="I714" s="22" t="s">
        <v>3876</v>
      </c>
      <c r="J714" s="22" t="s">
        <v>4247</v>
      </c>
      <c r="K714" s="22" t="s">
        <v>4248</v>
      </c>
      <c r="L714" s="22"/>
      <c r="M714" s="22" t="s">
        <v>4248</v>
      </c>
      <c r="N714" s="22">
        <v>1</v>
      </c>
      <c r="O714" s="22" t="b">
        <v>0</v>
      </c>
      <c r="P714" s="22" t="s">
        <v>1842</v>
      </c>
      <c r="Q714" s="22" t="s">
        <v>1843</v>
      </c>
      <c r="R714" s="22" t="s">
        <v>4246</v>
      </c>
    </row>
    <row r="715" spans="1:18" x14ac:dyDescent="0.25">
      <c r="A715" s="22" t="s">
        <v>4249</v>
      </c>
      <c r="B715" s="22" t="s">
        <v>4250</v>
      </c>
      <c r="C715" s="22"/>
      <c r="D715" s="22" t="s">
        <v>1838</v>
      </c>
      <c r="E715" s="22" t="s">
        <v>1946</v>
      </c>
      <c r="F715" s="22"/>
      <c r="G715" s="22" t="s">
        <v>1801</v>
      </c>
      <c r="H715" s="22" t="s">
        <v>1802</v>
      </c>
      <c r="I715" s="22" t="s">
        <v>2173</v>
      </c>
      <c r="J715" s="22"/>
      <c r="K715" s="22" t="s">
        <v>4251</v>
      </c>
      <c r="L715" s="22" t="s">
        <v>1837</v>
      </c>
      <c r="M715" s="22" t="s">
        <v>4251</v>
      </c>
      <c r="N715" s="22">
        <v>1</v>
      </c>
      <c r="O715" s="22" t="b">
        <v>0</v>
      </c>
      <c r="P715" s="22" t="s">
        <v>1842</v>
      </c>
      <c r="Q715" s="22" t="s">
        <v>1843</v>
      </c>
      <c r="R715" s="22" t="s">
        <v>4249</v>
      </c>
    </row>
    <row r="716" spans="1:18" x14ac:dyDescent="0.25">
      <c r="A716" s="22" t="s">
        <v>4252</v>
      </c>
      <c r="B716" s="22" t="s">
        <v>4253</v>
      </c>
      <c r="C716" s="22"/>
      <c r="D716" s="22" t="s">
        <v>1838</v>
      </c>
      <c r="E716" s="22" t="s">
        <v>1946</v>
      </c>
      <c r="F716" s="22"/>
      <c r="G716" s="22" t="s">
        <v>1801</v>
      </c>
      <c r="H716" s="22" t="s">
        <v>1802</v>
      </c>
      <c r="I716" s="22" t="s">
        <v>2173</v>
      </c>
      <c r="J716" s="22"/>
      <c r="K716" s="22" t="s">
        <v>4254</v>
      </c>
      <c r="L716" s="22" t="s">
        <v>1837</v>
      </c>
      <c r="M716" s="22" t="s">
        <v>4254</v>
      </c>
      <c r="N716" s="22">
        <v>1</v>
      </c>
      <c r="O716" s="22" t="b">
        <v>0</v>
      </c>
      <c r="P716" s="22" t="s">
        <v>1842</v>
      </c>
      <c r="Q716" s="22" t="s">
        <v>1843</v>
      </c>
      <c r="R716" s="22" t="s">
        <v>4252</v>
      </c>
    </row>
    <row r="717" spans="1:18" x14ac:dyDescent="0.25">
      <c r="A717" s="22" t="s">
        <v>797</v>
      </c>
      <c r="B717" s="22" t="s">
        <v>669</v>
      </c>
      <c r="C717" s="22" t="s">
        <v>4234</v>
      </c>
      <c r="D717" s="22" t="s">
        <v>1838</v>
      </c>
      <c r="E717" s="22" t="s">
        <v>2754</v>
      </c>
      <c r="F717" s="22" t="s">
        <v>3299</v>
      </c>
      <c r="G717" s="22" t="s">
        <v>1805</v>
      </c>
      <c r="H717" s="22" t="s">
        <v>1806</v>
      </c>
      <c r="I717" s="22" t="s">
        <v>2173</v>
      </c>
      <c r="J717" s="22" t="s">
        <v>1837</v>
      </c>
      <c r="K717" s="22" t="s">
        <v>4255</v>
      </c>
      <c r="L717" s="22"/>
      <c r="M717" s="22" t="s">
        <v>4255</v>
      </c>
      <c r="N717" s="22">
        <v>1</v>
      </c>
      <c r="O717" s="22" t="b">
        <v>0</v>
      </c>
      <c r="P717" s="22" t="s">
        <v>1842</v>
      </c>
      <c r="Q717" s="22" t="s">
        <v>1843</v>
      </c>
      <c r="R717" s="22" t="s">
        <v>797</v>
      </c>
    </row>
    <row r="718" spans="1:18" x14ac:dyDescent="0.25">
      <c r="A718" s="22" t="s">
        <v>798</v>
      </c>
      <c r="B718" s="22" t="s">
        <v>691</v>
      </c>
      <c r="C718" s="22" t="s">
        <v>1837</v>
      </c>
      <c r="D718" s="22" t="s">
        <v>1838</v>
      </c>
      <c r="E718" s="22" t="s">
        <v>1901</v>
      </c>
      <c r="F718" s="22" t="s">
        <v>4256</v>
      </c>
      <c r="G718" s="22" t="s">
        <v>1799</v>
      </c>
      <c r="H718" s="22" t="s">
        <v>1800</v>
      </c>
      <c r="I718" s="22" t="s">
        <v>3876</v>
      </c>
      <c r="J718" s="22" t="s">
        <v>1837</v>
      </c>
      <c r="K718" s="22" t="s">
        <v>4257</v>
      </c>
      <c r="L718" s="22"/>
      <c r="M718" s="22" t="s">
        <v>4257</v>
      </c>
      <c r="N718" s="22">
        <v>1</v>
      </c>
      <c r="O718" s="22" t="b">
        <v>0</v>
      </c>
      <c r="P718" s="22" t="s">
        <v>1842</v>
      </c>
      <c r="Q718" s="22" t="s">
        <v>1843</v>
      </c>
      <c r="R718" s="22" t="s">
        <v>798</v>
      </c>
    </row>
    <row r="719" spans="1:18" x14ac:dyDescent="0.25">
      <c r="A719" s="22" t="s">
        <v>799</v>
      </c>
      <c r="B719" s="22" t="s">
        <v>683</v>
      </c>
      <c r="C719" s="22" t="s">
        <v>4234</v>
      </c>
      <c r="D719" s="22" t="s">
        <v>1838</v>
      </c>
      <c r="E719" s="22" t="s">
        <v>2754</v>
      </c>
      <c r="F719" s="22" t="s">
        <v>3299</v>
      </c>
      <c r="G719" s="22" t="s">
        <v>1805</v>
      </c>
      <c r="H719" s="22" t="s">
        <v>1806</v>
      </c>
      <c r="I719" s="22" t="s">
        <v>2173</v>
      </c>
      <c r="J719" s="22" t="s">
        <v>1837</v>
      </c>
      <c r="K719" s="22" t="s">
        <v>4258</v>
      </c>
      <c r="L719" s="22"/>
      <c r="M719" s="22" t="s">
        <v>4259</v>
      </c>
      <c r="N719" s="22">
        <v>1</v>
      </c>
      <c r="O719" s="22" t="b">
        <v>0</v>
      </c>
      <c r="P719" s="22" t="s">
        <v>1842</v>
      </c>
      <c r="Q719" s="22" t="s">
        <v>1843</v>
      </c>
      <c r="R719" s="22" t="s">
        <v>799</v>
      </c>
    </row>
    <row r="720" spans="1:18" x14ac:dyDescent="0.25">
      <c r="A720" s="22" t="s">
        <v>800</v>
      </c>
      <c r="B720" s="22" t="s">
        <v>654</v>
      </c>
      <c r="C720" s="22" t="s">
        <v>4000</v>
      </c>
      <c r="D720" s="22" t="s">
        <v>1838</v>
      </c>
      <c r="E720" s="22" t="s">
        <v>1975</v>
      </c>
      <c r="F720" s="22"/>
      <c r="G720" s="22" t="s">
        <v>1801</v>
      </c>
      <c r="H720" s="22" t="s">
        <v>1802</v>
      </c>
      <c r="I720" s="22" t="s">
        <v>2173</v>
      </c>
      <c r="J720" s="22"/>
      <c r="K720" s="22" t="s">
        <v>4260</v>
      </c>
      <c r="L720" s="22"/>
      <c r="M720" s="22" t="s">
        <v>4260</v>
      </c>
      <c r="N720" s="22">
        <v>1</v>
      </c>
      <c r="O720" s="22" t="b">
        <v>0</v>
      </c>
      <c r="P720" s="22" t="s">
        <v>1842</v>
      </c>
      <c r="Q720" s="22" t="s">
        <v>1843</v>
      </c>
      <c r="R720" s="22" t="s">
        <v>800</v>
      </c>
    </row>
    <row r="721" spans="1:18" x14ac:dyDescent="0.25">
      <c r="A721" s="22" t="s">
        <v>4261</v>
      </c>
      <c r="B721" s="22" t="s">
        <v>4262</v>
      </c>
      <c r="C721" s="22" t="s">
        <v>4263</v>
      </c>
      <c r="D721" s="22" t="s">
        <v>1838</v>
      </c>
      <c r="E721" s="22" t="s">
        <v>1906</v>
      </c>
      <c r="F721" s="22"/>
      <c r="G721" s="22" t="s">
        <v>1799</v>
      </c>
      <c r="H721" s="22" t="s">
        <v>1800</v>
      </c>
      <c r="I721" s="22" t="s">
        <v>3876</v>
      </c>
      <c r="J721" s="22"/>
      <c r="K721" s="22" t="s">
        <v>4264</v>
      </c>
      <c r="L721" s="22"/>
      <c r="M721" s="22" t="s">
        <v>4264</v>
      </c>
      <c r="N721" s="22">
        <v>1</v>
      </c>
      <c r="O721" s="22" t="b">
        <v>0</v>
      </c>
      <c r="P721" s="22" t="s">
        <v>1842</v>
      </c>
      <c r="Q721" s="22" t="s">
        <v>1843</v>
      </c>
      <c r="R721" s="22" t="s">
        <v>4261</v>
      </c>
    </row>
    <row r="722" spans="1:18" x14ac:dyDescent="0.25">
      <c r="A722" s="22" t="s">
        <v>4265</v>
      </c>
      <c r="B722" s="22" t="s">
        <v>4266</v>
      </c>
      <c r="C722" s="22" t="s">
        <v>4267</v>
      </c>
      <c r="D722" s="22" t="s">
        <v>1838</v>
      </c>
      <c r="E722" s="22" t="s">
        <v>1852</v>
      </c>
      <c r="F722" s="22" t="s">
        <v>4268</v>
      </c>
      <c r="G722" s="22" t="s">
        <v>1801</v>
      </c>
      <c r="H722" s="22" t="s">
        <v>1802</v>
      </c>
      <c r="I722" s="22" t="s">
        <v>2173</v>
      </c>
      <c r="J722" s="22"/>
      <c r="K722" s="22" t="s">
        <v>4269</v>
      </c>
      <c r="L722" s="22"/>
      <c r="M722" s="22" t="s">
        <v>4269</v>
      </c>
      <c r="N722" s="22">
        <v>1</v>
      </c>
      <c r="O722" s="22" t="b">
        <v>0</v>
      </c>
      <c r="P722" s="22" t="s">
        <v>1842</v>
      </c>
      <c r="Q722" s="22" t="s">
        <v>1843</v>
      </c>
      <c r="R722" s="22" t="s">
        <v>4265</v>
      </c>
    </row>
    <row r="723" spans="1:18" x14ac:dyDescent="0.25">
      <c r="A723" s="22" t="s">
        <v>4270</v>
      </c>
      <c r="B723" s="22" t="s">
        <v>4271</v>
      </c>
      <c r="C723" s="22" t="s">
        <v>1837</v>
      </c>
      <c r="D723" s="22" t="s">
        <v>1838</v>
      </c>
      <c r="E723" s="22" t="s">
        <v>1852</v>
      </c>
      <c r="F723" s="22" t="s">
        <v>4272</v>
      </c>
      <c r="G723" s="22" t="s">
        <v>1801</v>
      </c>
      <c r="H723" s="22" t="s">
        <v>1802</v>
      </c>
      <c r="I723" s="22" t="s">
        <v>2173</v>
      </c>
      <c r="J723" s="22"/>
      <c r="K723" s="22" t="s">
        <v>4273</v>
      </c>
      <c r="L723" s="22"/>
      <c r="M723" s="22" t="s">
        <v>4273</v>
      </c>
      <c r="N723" s="22">
        <v>1</v>
      </c>
      <c r="O723" s="22" t="b">
        <v>0</v>
      </c>
      <c r="P723" s="22" t="s">
        <v>1842</v>
      </c>
      <c r="Q723" s="22" t="s">
        <v>1843</v>
      </c>
      <c r="R723" s="22" t="s">
        <v>4270</v>
      </c>
    </row>
    <row r="724" spans="1:18" x14ac:dyDescent="0.25">
      <c r="A724" s="22" t="s">
        <v>801</v>
      </c>
      <c r="B724" s="22" t="s">
        <v>687</v>
      </c>
      <c r="C724" s="22" t="s">
        <v>1837</v>
      </c>
      <c r="D724" s="22" t="s">
        <v>1838</v>
      </c>
      <c r="E724" s="22" t="s">
        <v>2106</v>
      </c>
      <c r="F724" s="22" t="s">
        <v>4274</v>
      </c>
      <c r="G724" s="22" t="s">
        <v>1801</v>
      </c>
      <c r="H724" s="22" t="s">
        <v>1802</v>
      </c>
      <c r="I724" s="22" t="s">
        <v>2173</v>
      </c>
      <c r="J724" s="22"/>
      <c r="K724" s="22" t="s">
        <v>4275</v>
      </c>
      <c r="L724" s="22"/>
      <c r="M724" s="22" t="s">
        <v>4275</v>
      </c>
      <c r="N724" s="22">
        <v>1</v>
      </c>
      <c r="O724" s="22" t="b">
        <v>0</v>
      </c>
      <c r="P724" s="22" t="s">
        <v>1842</v>
      </c>
      <c r="Q724" s="22" t="s">
        <v>1843</v>
      </c>
      <c r="R724" s="22" t="s">
        <v>801</v>
      </c>
    </row>
    <row r="725" spans="1:18" x14ac:dyDescent="0.25">
      <c r="A725" s="22" t="s">
        <v>4276</v>
      </c>
      <c r="B725" s="22" t="s">
        <v>4277</v>
      </c>
      <c r="C725" s="22" t="s">
        <v>1837</v>
      </c>
      <c r="D725" s="22" t="s">
        <v>1838</v>
      </c>
      <c r="E725" s="22" t="s">
        <v>2754</v>
      </c>
      <c r="F725" s="22"/>
      <c r="G725" s="22" t="s">
        <v>1799</v>
      </c>
      <c r="H725" s="22" t="s">
        <v>1800</v>
      </c>
      <c r="I725" s="22" t="s">
        <v>3876</v>
      </c>
      <c r="J725" s="22"/>
      <c r="K725" s="22" t="s">
        <v>4278</v>
      </c>
      <c r="L725" s="22"/>
      <c r="M725" s="22" t="s">
        <v>4278</v>
      </c>
      <c r="N725" s="22">
        <v>1</v>
      </c>
      <c r="O725" s="22" t="b">
        <v>0</v>
      </c>
      <c r="P725" s="22" t="s">
        <v>1842</v>
      </c>
      <c r="Q725" s="22" t="s">
        <v>1843</v>
      </c>
      <c r="R725" s="22" t="s">
        <v>4276</v>
      </c>
    </row>
    <row r="726" spans="1:18" x14ac:dyDescent="0.25">
      <c r="A726" s="22" t="s">
        <v>802</v>
      </c>
      <c r="B726" s="22" t="s">
        <v>4279</v>
      </c>
      <c r="C726" s="22" t="s">
        <v>1837</v>
      </c>
      <c r="D726" s="22" t="s">
        <v>1838</v>
      </c>
      <c r="E726" s="22" t="s">
        <v>1991</v>
      </c>
      <c r="F726" s="22" t="s">
        <v>4280</v>
      </c>
      <c r="G726" s="22" t="s">
        <v>1799</v>
      </c>
      <c r="H726" s="22" t="s">
        <v>1800</v>
      </c>
      <c r="I726" s="22" t="s">
        <v>3876</v>
      </c>
      <c r="J726" s="22"/>
      <c r="K726" s="22" t="s">
        <v>4281</v>
      </c>
      <c r="L726" s="22"/>
      <c r="M726" s="22" t="s">
        <v>4281</v>
      </c>
      <c r="N726" s="22">
        <v>1</v>
      </c>
      <c r="O726" s="22" t="b">
        <v>0</v>
      </c>
      <c r="P726" s="22" t="s">
        <v>1842</v>
      </c>
      <c r="Q726" s="22" t="s">
        <v>1843</v>
      </c>
      <c r="R726" s="22" t="s">
        <v>802</v>
      </c>
    </row>
    <row r="727" spans="1:18" x14ac:dyDescent="0.25">
      <c r="A727" s="22" t="s">
        <v>803</v>
      </c>
      <c r="B727" s="22" t="s">
        <v>684</v>
      </c>
      <c r="C727" s="22"/>
      <c r="D727" s="22" t="s">
        <v>1922</v>
      </c>
      <c r="E727" s="22" t="s">
        <v>4282</v>
      </c>
      <c r="F727" s="22"/>
      <c r="G727" s="22" t="s">
        <v>1786</v>
      </c>
      <c r="H727" s="22" t="s">
        <v>1787</v>
      </c>
      <c r="I727" s="22" t="s">
        <v>2173</v>
      </c>
      <c r="J727" s="22" t="s">
        <v>4283</v>
      </c>
      <c r="K727" s="22"/>
      <c r="L727" s="22"/>
      <c r="M727" s="22" t="s">
        <v>4284</v>
      </c>
      <c r="N727" s="22">
        <v>1</v>
      </c>
      <c r="O727" s="22" t="b">
        <v>0</v>
      </c>
      <c r="P727" s="22" t="s">
        <v>1842</v>
      </c>
      <c r="Q727" s="22" t="s">
        <v>1843</v>
      </c>
      <c r="R727" s="22" t="s">
        <v>803</v>
      </c>
    </row>
    <row r="728" spans="1:18" x14ac:dyDescent="0.25">
      <c r="A728" s="22" t="s">
        <v>804</v>
      </c>
      <c r="B728" s="22" t="s">
        <v>661</v>
      </c>
      <c r="C728" s="22"/>
      <c r="D728" s="22" t="s">
        <v>1838</v>
      </c>
      <c r="E728" s="22" t="s">
        <v>1931</v>
      </c>
      <c r="F728" s="22"/>
      <c r="G728" s="22" t="s">
        <v>1805</v>
      </c>
      <c r="H728" s="22" t="s">
        <v>1806</v>
      </c>
      <c r="I728" s="22" t="s">
        <v>2173</v>
      </c>
      <c r="J728" s="22" t="s">
        <v>4285</v>
      </c>
      <c r="K728" s="22"/>
      <c r="L728" s="22" t="s">
        <v>4286</v>
      </c>
      <c r="M728" s="22" t="s">
        <v>4287</v>
      </c>
      <c r="N728" s="22">
        <v>1</v>
      </c>
      <c r="O728" s="22" t="b">
        <v>0</v>
      </c>
      <c r="P728" s="22" t="s">
        <v>1842</v>
      </c>
      <c r="Q728" s="22" t="s">
        <v>1843</v>
      </c>
      <c r="R728" s="22" t="s">
        <v>804</v>
      </c>
    </row>
    <row r="729" spans="1:18" x14ac:dyDescent="0.25">
      <c r="A729" s="22" t="s">
        <v>805</v>
      </c>
      <c r="B729" s="22" t="s">
        <v>696</v>
      </c>
      <c r="C729" s="22"/>
      <c r="D729" s="22" t="s">
        <v>1838</v>
      </c>
      <c r="E729" s="22" t="s">
        <v>1946</v>
      </c>
      <c r="F729" s="22"/>
      <c r="G729" s="22" t="s">
        <v>1801</v>
      </c>
      <c r="H729" s="22" t="s">
        <v>1802</v>
      </c>
      <c r="I729" s="22" t="s">
        <v>2173</v>
      </c>
      <c r="J729" s="22" t="s">
        <v>696</v>
      </c>
      <c r="K729" s="22" t="s">
        <v>4288</v>
      </c>
      <c r="L729" s="22" t="s">
        <v>1837</v>
      </c>
      <c r="M729" s="22" t="s">
        <v>4288</v>
      </c>
      <c r="N729" s="22">
        <v>1</v>
      </c>
      <c r="O729" s="22" t="b">
        <v>0</v>
      </c>
      <c r="P729" s="22" t="s">
        <v>1842</v>
      </c>
      <c r="Q729" s="22" t="s">
        <v>1843</v>
      </c>
      <c r="R729" s="22" t="s">
        <v>805</v>
      </c>
    </row>
    <row r="730" spans="1:18" x14ac:dyDescent="0.25">
      <c r="A730" s="22" t="s">
        <v>4289</v>
      </c>
      <c r="B730" s="22" t="s">
        <v>4290</v>
      </c>
      <c r="C730" s="22" t="s">
        <v>1837</v>
      </c>
      <c r="D730" s="22" t="s">
        <v>1838</v>
      </c>
      <c r="E730" s="22" t="s">
        <v>2754</v>
      </c>
      <c r="F730" s="22"/>
      <c r="G730" s="22" t="s">
        <v>1799</v>
      </c>
      <c r="H730" s="22" t="s">
        <v>1800</v>
      </c>
      <c r="I730" s="22" t="s">
        <v>3876</v>
      </c>
      <c r="J730" s="22"/>
      <c r="K730" s="22" t="s">
        <v>4291</v>
      </c>
      <c r="L730" s="22"/>
      <c r="M730" s="22" t="s">
        <v>4291</v>
      </c>
      <c r="N730" s="22">
        <v>1</v>
      </c>
      <c r="O730" s="22" t="b">
        <v>0</v>
      </c>
      <c r="P730" s="22" t="s">
        <v>1842</v>
      </c>
      <c r="Q730" s="22" t="s">
        <v>1843</v>
      </c>
      <c r="R730" s="22" t="s">
        <v>4289</v>
      </c>
    </row>
    <row r="731" spans="1:18" x14ac:dyDescent="0.25">
      <c r="A731" s="23" t="s">
        <v>4292</v>
      </c>
      <c r="B731" s="23" t="s">
        <v>4293</v>
      </c>
      <c r="C731" s="23" t="s">
        <v>1837</v>
      </c>
      <c r="D731" s="23" t="s">
        <v>3349</v>
      </c>
      <c r="E731" s="23" t="s">
        <v>4294</v>
      </c>
      <c r="F731" s="23"/>
      <c r="G731" s="23"/>
      <c r="H731" s="23"/>
      <c r="I731" s="23" t="s">
        <v>3876</v>
      </c>
      <c r="J731" s="23"/>
      <c r="K731" s="23" t="s">
        <v>4295</v>
      </c>
      <c r="L731" s="23"/>
      <c r="M731" s="23" t="s">
        <v>4295</v>
      </c>
      <c r="N731" s="23">
        <v>1</v>
      </c>
      <c r="O731" s="23" t="b">
        <v>0</v>
      </c>
      <c r="P731" s="23" t="s">
        <v>1842</v>
      </c>
      <c r="Q731" s="23" t="s">
        <v>1843</v>
      </c>
      <c r="R731" s="23" t="s">
        <v>4292</v>
      </c>
    </row>
    <row r="732" spans="1:18" x14ac:dyDescent="0.25">
      <c r="A732" s="23" t="s">
        <v>806</v>
      </c>
      <c r="B732" s="23" t="s">
        <v>4296</v>
      </c>
      <c r="C732" s="23" t="s">
        <v>1837</v>
      </c>
      <c r="D732" s="23" t="s">
        <v>3358</v>
      </c>
      <c r="E732" s="23" t="s">
        <v>3359</v>
      </c>
      <c r="F732" s="23" t="s">
        <v>4297</v>
      </c>
      <c r="G732" s="23"/>
      <c r="H732" s="23"/>
      <c r="I732" s="23" t="s">
        <v>3876</v>
      </c>
      <c r="J732" s="23"/>
      <c r="K732" s="23" t="s">
        <v>4298</v>
      </c>
      <c r="L732" s="23"/>
      <c r="M732" s="23" t="s">
        <v>4298</v>
      </c>
      <c r="N732" s="23">
        <v>1</v>
      </c>
      <c r="O732" s="23" t="b">
        <v>0</v>
      </c>
      <c r="P732" s="23" t="s">
        <v>1842</v>
      </c>
      <c r="Q732" s="23" t="s">
        <v>1843</v>
      </c>
      <c r="R732" s="23" t="s">
        <v>806</v>
      </c>
    </row>
    <row r="733" spans="1:18" x14ac:dyDescent="0.25">
      <c r="A733" s="22" t="s">
        <v>807</v>
      </c>
      <c r="B733" s="22" t="s">
        <v>656</v>
      </c>
      <c r="C733" s="22" t="s">
        <v>4299</v>
      </c>
      <c r="D733" s="22" t="s">
        <v>1838</v>
      </c>
      <c r="E733" s="22" t="s">
        <v>2754</v>
      </c>
      <c r="F733" s="22" t="s">
        <v>3299</v>
      </c>
      <c r="G733" s="22" t="s">
        <v>1799</v>
      </c>
      <c r="H733" s="22" t="s">
        <v>1800</v>
      </c>
      <c r="I733" s="22" t="s">
        <v>3876</v>
      </c>
      <c r="J733" s="22" t="s">
        <v>656</v>
      </c>
      <c r="K733" s="22" t="s">
        <v>4300</v>
      </c>
      <c r="L733" s="22"/>
      <c r="M733" s="22" t="s">
        <v>4300</v>
      </c>
      <c r="N733" s="22">
        <v>1</v>
      </c>
      <c r="O733" s="22" t="b">
        <v>0</v>
      </c>
      <c r="P733" s="22" t="s">
        <v>1842</v>
      </c>
      <c r="Q733" s="22" t="s">
        <v>1843</v>
      </c>
      <c r="R733" s="22" t="s">
        <v>807</v>
      </c>
    </row>
    <row r="734" spans="1:18" x14ac:dyDescent="0.25">
      <c r="A734" s="22" t="s">
        <v>808</v>
      </c>
      <c r="B734" s="22" t="s">
        <v>688</v>
      </c>
      <c r="C734" s="22" t="s">
        <v>1837</v>
      </c>
      <c r="D734" s="22" t="s">
        <v>1838</v>
      </c>
      <c r="E734" s="22"/>
      <c r="F734" s="22"/>
      <c r="G734" s="22" t="s">
        <v>1801</v>
      </c>
      <c r="H734" s="22" t="s">
        <v>1802</v>
      </c>
      <c r="I734" s="22" t="s">
        <v>2173</v>
      </c>
      <c r="J734" s="22"/>
      <c r="K734" s="22" t="s">
        <v>4301</v>
      </c>
      <c r="L734" s="22"/>
      <c r="M734" s="22" t="s">
        <v>4302</v>
      </c>
      <c r="N734" s="22">
        <v>1</v>
      </c>
      <c r="O734" s="22" t="b">
        <v>0</v>
      </c>
      <c r="P734" s="22" t="s">
        <v>1842</v>
      </c>
      <c r="Q734" s="22" t="s">
        <v>1843</v>
      </c>
      <c r="R734" s="22" t="s">
        <v>808</v>
      </c>
    </row>
    <row r="735" spans="1:18" x14ac:dyDescent="0.25">
      <c r="A735" s="22" t="s">
        <v>809</v>
      </c>
      <c r="B735" s="22" t="s">
        <v>641</v>
      </c>
      <c r="C735" s="22" t="s">
        <v>1837</v>
      </c>
      <c r="D735" s="22" t="s">
        <v>1922</v>
      </c>
      <c r="E735" s="22" t="s">
        <v>4303</v>
      </c>
      <c r="F735" s="22"/>
      <c r="G735" s="22" t="s">
        <v>1786</v>
      </c>
      <c r="H735" s="22" t="s">
        <v>1787</v>
      </c>
      <c r="I735" s="22" t="s">
        <v>2173</v>
      </c>
      <c r="J735" s="22"/>
      <c r="K735" s="22" t="s">
        <v>4304</v>
      </c>
      <c r="L735" s="22"/>
      <c r="M735" s="22" t="s">
        <v>4304</v>
      </c>
      <c r="N735" s="22">
        <v>1</v>
      </c>
      <c r="O735" s="22" t="b">
        <v>0</v>
      </c>
      <c r="P735" s="22" t="s">
        <v>1842</v>
      </c>
      <c r="Q735" s="22" t="s">
        <v>1843</v>
      </c>
      <c r="R735" s="22" t="s">
        <v>809</v>
      </c>
    </row>
    <row r="736" spans="1:18" x14ac:dyDescent="0.25">
      <c r="A736" s="22" t="s">
        <v>810</v>
      </c>
      <c r="B736" s="22" t="s">
        <v>631</v>
      </c>
      <c r="C736" s="22" t="s">
        <v>1837</v>
      </c>
      <c r="D736" s="22" t="s">
        <v>1838</v>
      </c>
      <c r="E736" s="22" t="s">
        <v>4086</v>
      </c>
      <c r="F736" s="22"/>
      <c r="G736" s="22" t="s">
        <v>1801</v>
      </c>
      <c r="H736" s="22" t="s">
        <v>1802</v>
      </c>
      <c r="I736" s="22" t="s">
        <v>2173</v>
      </c>
      <c r="J736" s="22"/>
      <c r="K736" s="22" t="s">
        <v>4305</v>
      </c>
      <c r="L736" s="22"/>
      <c r="M736" s="22" t="s">
        <v>4305</v>
      </c>
      <c r="N736" s="22">
        <v>1</v>
      </c>
      <c r="O736" s="22" t="b">
        <v>0</v>
      </c>
      <c r="P736" s="22" t="s">
        <v>1842</v>
      </c>
      <c r="Q736" s="22" t="s">
        <v>1843</v>
      </c>
      <c r="R736" s="22" t="s">
        <v>810</v>
      </c>
    </row>
    <row r="737" spans="1:18" x14ac:dyDescent="0.25">
      <c r="A737" s="22" t="s">
        <v>811</v>
      </c>
      <c r="B737" s="22" t="s">
        <v>644</v>
      </c>
      <c r="C737" s="22" t="s">
        <v>1837</v>
      </c>
      <c r="D737" s="22" t="s">
        <v>1838</v>
      </c>
      <c r="E737" s="22" t="s">
        <v>2754</v>
      </c>
      <c r="F737" s="22"/>
      <c r="G737" s="22"/>
      <c r="H737" s="22"/>
      <c r="I737" s="22" t="s">
        <v>3876</v>
      </c>
      <c r="J737" s="22"/>
      <c r="K737" s="22" t="s">
        <v>4306</v>
      </c>
      <c r="L737" s="22"/>
      <c r="M737" s="22" t="s">
        <v>4306</v>
      </c>
      <c r="N737" s="22">
        <v>1</v>
      </c>
      <c r="O737" s="22" t="b">
        <v>0</v>
      </c>
      <c r="P737" s="22" t="s">
        <v>1842</v>
      </c>
      <c r="Q737" s="22" t="s">
        <v>1843</v>
      </c>
      <c r="R737" s="22" t="s">
        <v>811</v>
      </c>
    </row>
    <row r="738" spans="1:18" x14ac:dyDescent="0.25">
      <c r="A738" s="22" t="s">
        <v>812</v>
      </c>
      <c r="B738" s="22" t="s">
        <v>650</v>
      </c>
      <c r="C738" s="22" t="s">
        <v>1837</v>
      </c>
      <c r="D738" s="22" t="s">
        <v>1838</v>
      </c>
      <c r="E738" s="22" t="s">
        <v>4086</v>
      </c>
      <c r="F738" s="22"/>
      <c r="G738" s="22" t="s">
        <v>1801</v>
      </c>
      <c r="H738" s="22" t="s">
        <v>1802</v>
      </c>
      <c r="I738" s="22" t="s">
        <v>2173</v>
      </c>
      <c r="J738" s="22"/>
      <c r="K738" s="22" t="s">
        <v>4307</v>
      </c>
      <c r="L738" s="22"/>
      <c r="M738" s="22" t="s">
        <v>4307</v>
      </c>
      <c r="N738" s="22">
        <v>1</v>
      </c>
      <c r="O738" s="22" t="b">
        <v>0</v>
      </c>
      <c r="P738" s="22" t="s">
        <v>1842</v>
      </c>
      <c r="Q738" s="22" t="s">
        <v>1843</v>
      </c>
      <c r="R738" s="22" t="s">
        <v>812</v>
      </c>
    </row>
    <row r="739" spans="1:18" x14ac:dyDescent="0.25">
      <c r="A739" s="22" t="s">
        <v>813</v>
      </c>
      <c r="B739" s="22" t="s">
        <v>646</v>
      </c>
      <c r="C739" s="22" t="s">
        <v>1837</v>
      </c>
      <c r="D739" s="22" t="s">
        <v>1838</v>
      </c>
      <c r="E739" s="22"/>
      <c r="F739" s="22"/>
      <c r="G739" s="22"/>
      <c r="H739" s="22"/>
      <c r="I739" s="22" t="s">
        <v>3876</v>
      </c>
      <c r="J739" s="22"/>
      <c r="K739" s="22" t="s">
        <v>4308</v>
      </c>
      <c r="L739" s="22"/>
      <c r="M739" s="22" t="s">
        <v>4308</v>
      </c>
      <c r="N739" s="22">
        <v>1</v>
      </c>
      <c r="O739" s="22" t="b">
        <v>0</v>
      </c>
      <c r="P739" s="22" t="s">
        <v>1842</v>
      </c>
      <c r="Q739" s="22" t="s">
        <v>1843</v>
      </c>
      <c r="R739" s="22" t="s">
        <v>813</v>
      </c>
    </row>
    <row r="740" spans="1:18" x14ac:dyDescent="0.25">
      <c r="A740" s="22" t="s">
        <v>814</v>
      </c>
      <c r="B740" s="22" t="s">
        <v>664</v>
      </c>
      <c r="C740" s="22" t="s">
        <v>4234</v>
      </c>
      <c r="D740" s="22" t="s">
        <v>1838</v>
      </c>
      <c r="E740" s="22" t="s">
        <v>2754</v>
      </c>
      <c r="F740" s="22" t="s">
        <v>2834</v>
      </c>
      <c r="G740" s="22" t="s">
        <v>1805</v>
      </c>
      <c r="H740" s="22" t="s">
        <v>1806</v>
      </c>
      <c r="I740" s="22" t="s">
        <v>2173</v>
      </c>
      <c r="J740" s="22" t="s">
        <v>1837</v>
      </c>
      <c r="K740" s="22" t="s">
        <v>4309</v>
      </c>
      <c r="L740" s="22"/>
      <c r="M740" s="22" t="s">
        <v>4309</v>
      </c>
      <c r="N740" s="22">
        <v>1</v>
      </c>
      <c r="O740" s="22" t="b">
        <v>0</v>
      </c>
      <c r="P740" s="22" t="s">
        <v>1842</v>
      </c>
      <c r="Q740" s="22" t="s">
        <v>1843</v>
      </c>
      <c r="R740" s="22" t="s">
        <v>814</v>
      </c>
    </row>
    <row r="741" spans="1:18" x14ac:dyDescent="0.25">
      <c r="A741" s="22" t="s">
        <v>815</v>
      </c>
      <c r="B741" s="22" t="s">
        <v>672</v>
      </c>
      <c r="C741" s="22" t="s">
        <v>4234</v>
      </c>
      <c r="D741" s="22" t="s">
        <v>1838</v>
      </c>
      <c r="E741" s="22" t="s">
        <v>2754</v>
      </c>
      <c r="F741" s="22" t="s">
        <v>2834</v>
      </c>
      <c r="G741" s="22" t="s">
        <v>1805</v>
      </c>
      <c r="H741" s="22" t="s">
        <v>1806</v>
      </c>
      <c r="I741" s="22" t="s">
        <v>2173</v>
      </c>
      <c r="J741" s="22" t="s">
        <v>1837</v>
      </c>
      <c r="K741" s="22" t="s">
        <v>4310</v>
      </c>
      <c r="L741" s="22"/>
      <c r="M741" s="22" t="s">
        <v>4310</v>
      </c>
      <c r="N741" s="22">
        <v>1</v>
      </c>
      <c r="O741" s="22" t="b">
        <v>0</v>
      </c>
      <c r="P741" s="22" t="s">
        <v>1842</v>
      </c>
      <c r="Q741" s="22" t="s">
        <v>1843</v>
      </c>
      <c r="R741" s="22" t="s">
        <v>815</v>
      </c>
    </row>
    <row r="742" spans="1:18" x14ac:dyDescent="0.25">
      <c r="A742" s="22" t="s">
        <v>816</v>
      </c>
      <c r="B742" s="22" t="s">
        <v>700</v>
      </c>
      <c r="C742" s="22" t="s">
        <v>1837</v>
      </c>
      <c r="D742" s="22" t="s">
        <v>1838</v>
      </c>
      <c r="E742" s="22" t="s">
        <v>2754</v>
      </c>
      <c r="F742" s="22"/>
      <c r="G742" s="22" t="s">
        <v>1799</v>
      </c>
      <c r="H742" s="22" t="s">
        <v>1800</v>
      </c>
      <c r="I742" s="22" t="s">
        <v>3876</v>
      </c>
      <c r="J742" s="22"/>
      <c r="K742" s="22" t="s">
        <v>3314</v>
      </c>
      <c r="L742" s="22"/>
      <c r="M742" s="22" t="s">
        <v>3314</v>
      </c>
      <c r="N742" s="22">
        <v>1</v>
      </c>
      <c r="O742" s="22" t="b">
        <v>0</v>
      </c>
      <c r="P742" s="22" t="s">
        <v>1842</v>
      </c>
      <c r="Q742" s="22" t="s">
        <v>1843</v>
      </c>
      <c r="R742" s="22" t="s">
        <v>816</v>
      </c>
    </row>
    <row r="743" spans="1:18" x14ac:dyDescent="0.25">
      <c r="A743" s="22" t="s">
        <v>817</v>
      </c>
      <c r="B743" s="22" t="s">
        <v>635</v>
      </c>
      <c r="C743" s="22" t="s">
        <v>1837</v>
      </c>
      <c r="D743" s="22" t="s">
        <v>1838</v>
      </c>
      <c r="E743" s="22" t="s">
        <v>2754</v>
      </c>
      <c r="F743" s="22"/>
      <c r="G743" s="22" t="s">
        <v>1799</v>
      </c>
      <c r="H743" s="22" t="s">
        <v>1800</v>
      </c>
      <c r="I743" s="22" t="s">
        <v>3876</v>
      </c>
      <c r="J743" s="22"/>
      <c r="K743" s="22" t="s">
        <v>4311</v>
      </c>
      <c r="L743" s="22"/>
      <c r="M743" s="22" t="s">
        <v>4311</v>
      </c>
      <c r="N743" s="22">
        <v>1</v>
      </c>
      <c r="O743" s="22" t="b">
        <v>0</v>
      </c>
      <c r="P743" s="22" t="s">
        <v>1842</v>
      </c>
      <c r="Q743" s="22" t="s">
        <v>1843</v>
      </c>
      <c r="R743" s="22" t="s">
        <v>817</v>
      </c>
    </row>
    <row r="744" spans="1:18" x14ac:dyDescent="0.25">
      <c r="A744" s="22" t="s">
        <v>818</v>
      </c>
      <c r="B744" s="22" t="s">
        <v>645</v>
      </c>
      <c r="C744" s="22"/>
      <c r="D744" s="22" t="s">
        <v>1838</v>
      </c>
      <c r="E744" s="22" t="s">
        <v>4312</v>
      </c>
      <c r="F744" s="22"/>
      <c r="G744" s="22" t="s">
        <v>1799</v>
      </c>
      <c r="H744" s="22" t="s">
        <v>1800</v>
      </c>
      <c r="I744" s="22" t="s">
        <v>2173</v>
      </c>
      <c r="J744" s="22"/>
      <c r="K744" s="22" t="s">
        <v>4313</v>
      </c>
      <c r="L744" s="22" t="s">
        <v>1837</v>
      </c>
      <c r="M744" s="22" t="s">
        <v>4313</v>
      </c>
      <c r="N744" s="22">
        <v>1</v>
      </c>
      <c r="O744" s="22" t="b">
        <v>0</v>
      </c>
      <c r="P744" s="22" t="s">
        <v>1842</v>
      </c>
      <c r="Q744" s="22" t="s">
        <v>1843</v>
      </c>
      <c r="R744" s="22" t="s">
        <v>818</v>
      </c>
    </row>
    <row r="745" spans="1:18" x14ac:dyDescent="0.25">
      <c r="A745" s="22" t="s">
        <v>819</v>
      </c>
      <c r="B745" s="22" t="s">
        <v>689</v>
      </c>
      <c r="C745" s="22" t="s">
        <v>1837</v>
      </c>
      <c r="D745" s="22" t="s">
        <v>1838</v>
      </c>
      <c r="E745" s="22" t="s">
        <v>1991</v>
      </c>
      <c r="F745" s="22"/>
      <c r="G745" s="22" t="s">
        <v>1801</v>
      </c>
      <c r="H745" s="22" t="s">
        <v>1802</v>
      </c>
      <c r="I745" s="22" t="s">
        <v>2173</v>
      </c>
      <c r="J745" s="22"/>
      <c r="K745" s="22" t="s">
        <v>4314</v>
      </c>
      <c r="L745" s="22" t="s">
        <v>1837</v>
      </c>
      <c r="M745" s="22" t="s">
        <v>4314</v>
      </c>
      <c r="N745" s="22">
        <v>1</v>
      </c>
      <c r="O745" s="22" t="b">
        <v>0</v>
      </c>
      <c r="P745" s="22" t="s">
        <v>1842</v>
      </c>
      <c r="Q745" s="22" t="s">
        <v>1843</v>
      </c>
      <c r="R745" s="22" t="s">
        <v>819</v>
      </c>
    </row>
    <row r="746" spans="1:18" x14ac:dyDescent="0.25">
      <c r="A746" s="22" t="s">
        <v>820</v>
      </c>
      <c r="B746" s="22" t="s">
        <v>647</v>
      </c>
      <c r="C746" s="22" t="s">
        <v>1837</v>
      </c>
      <c r="D746" s="22" t="s">
        <v>1838</v>
      </c>
      <c r="E746" s="22" t="s">
        <v>2754</v>
      </c>
      <c r="F746" s="22" t="s">
        <v>2834</v>
      </c>
      <c r="G746" s="22" t="s">
        <v>1801</v>
      </c>
      <c r="H746" s="22" t="s">
        <v>1802</v>
      </c>
      <c r="I746" s="22" t="s">
        <v>2173</v>
      </c>
      <c r="J746" s="22"/>
      <c r="K746" s="22" t="s">
        <v>4315</v>
      </c>
      <c r="L746" s="22" t="s">
        <v>1837</v>
      </c>
      <c r="M746" s="22" t="s">
        <v>4315</v>
      </c>
      <c r="N746" s="22">
        <v>1</v>
      </c>
      <c r="O746" s="22" t="b">
        <v>0</v>
      </c>
      <c r="P746" s="22" t="s">
        <v>1842</v>
      </c>
      <c r="Q746" s="22" t="s">
        <v>1843</v>
      </c>
      <c r="R746" s="22" t="s">
        <v>820</v>
      </c>
    </row>
    <row r="747" spans="1:18" x14ac:dyDescent="0.25">
      <c r="A747" s="22" t="s">
        <v>821</v>
      </c>
      <c r="B747" s="22" t="s">
        <v>637</v>
      </c>
      <c r="C747" s="22" t="s">
        <v>1837</v>
      </c>
      <c r="D747" s="22" t="s">
        <v>1838</v>
      </c>
      <c r="E747" s="22" t="s">
        <v>2050</v>
      </c>
      <c r="F747" s="22"/>
      <c r="G747" s="22" t="s">
        <v>1801</v>
      </c>
      <c r="H747" s="22" t="s">
        <v>1802</v>
      </c>
      <c r="I747" s="22" t="s">
        <v>2173</v>
      </c>
      <c r="J747" s="22"/>
      <c r="K747" s="22" t="s">
        <v>4316</v>
      </c>
      <c r="L747" s="22" t="s">
        <v>1837</v>
      </c>
      <c r="M747" s="22" t="s">
        <v>4316</v>
      </c>
      <c r="N747" s="22">
        <v>1</v>
      </c>
      <c r="O747" s="22" t="b">
        <v>0</v>
      </c>
      <c r="P747" s="22" t="s">
        <v>1842</v>
      </c>
      <c r="Q747" s="22" t="s">
        <v>1843</v>
      </c>
      <c r="R747" s="22" t="s">
        <v>821</v>
      </c>
    </row>
    <row r="748" spans="1:18" x14ac:dyDescent="0.25">
      <c r="A748" s="22" t="s">
        <v>822</v>
      </c>
      <c r="B748" s="22" t="s">
        <v>632</v>
      </c>
      <c r="C748" s="22" t="s">
        <v>1837</v>
      </c>
      <c r="D748" s="22" t="s">
        <v>1838</v>
      </c>
      <c r="E748" s="22" t="s">
        <v>1958</v>
      </c>
      <c r="F748" s="22"/>
      <c r="G748" s="22" t="s">
        <v>1801</v>
      </c>
      <c r="H748" s="22" t="s">
        <v>1802</v>
      </c>
      <c r="I748" s="22" t="s">
        <v>2173</v>
      </c>
      <c r="J748" s="22"/>
      <c r="K748" s="22" t="s">
        <v>4317</v>
      </c>
      <c r="L748" s="22" t="s">
        <v>1837</v>
      </c>
      <c r="M748" s="22" t="s">
        <v>4317</v>
      </c>
      <c r="N748" s="22">
        <v>1</v>
      </c>
      <c r="O748" s="22" t="b">
        <v>0</v>
      </c>
      <c r="P748" s="22" t="s">
        <v>1842</v>
      </c>
      <c r="Q748" s="22" t="s">
        <v>1843</v>
      </c>
      <c r="R748" s="22" t="s">
        <v>822</v>
      </c>
    </row>
    <row r="749" spans="1:18" x14ac:dyDescent="0.25">
      <c r="A749" s="22" t="s">
        <v>823</v>
      </c>
      <c r="B749" s="22" t="s">
        <v>642</v>
      </c>
      <c r="C749" s="22" t="s">
        <v>1837</v>
      </c>
      <c r="D749" s="22" t="s">
        <v>1838</v>
      </c>
      <c r="E749" s="22" t="s">
        <v>2754</v>
      </c>
      <c r="F749" s="22" t="s">
        <v>2834</v>
      </c>
      <c r="G749" s="22" t="s">
        <v>1799</v>
      </c>
      <c r="H749" s="22" t="s">
        <v>1800</v>
      </c>
      <c r="I749" s="22" t="s">
        <v>3876</v>
      </c>
      <c r="J749" s="22" t="s">
        <v>1837</v>
      </c>
      <c r="K749" s="22" t="s">
        <v>4318</v>
      </c>
      <c r="L749" s="22"/>
      <c r="M749" s="22" t="s">
        <v>4318</v>
      </c>
      <c r="N749" s="22">
        <v>1</v>
      </c>
      <c r="O749" s="22" t="b">
        <v>0</v>
      </c>
      <c r="P749" s="22" t="s">
        <v>1842</v>
      </c>
      <c r="Q749" s="22" t="s">
        <v>1843</v>
      </c>
      <c r="R749" s="22" t="s">
        <v>823</v>
      </c>
    </row>
    <row r="750" spans="1:18" x14ac:dyDescent="0.25">
      <c r="A750" s="22" t="s">
        <v>824</v>
      </c>
      <c r="B750" s="22" t="s">
        <v>697</v>
      </c>
      <c r="C750" s="22" t="s">
        <v>1837</v>
      </c>
      <c r="D750" s="22" t="s">
        <v>1922</v>
      </c>
      <c r="E750" s="22"/>
      <c r="F750" s="22"/>
      <c r="G750" s="22" t="s">
        <v>1786</v>
      </c>
      <c r="H750" s="22" t="s">
        <v>1787</v>
      </c>
      <c r="I750" s="22" t="s">
        <v>2173</v>
      </c>
      <c r="J750" s="22" t="s">
        <v>697</v>
      </c>
      <c r="K750" s="22" t="s">
        <v>4319</v>
      </c>
      <c r="L750" s="22"/>
      <c r="M750" s="22" t="s">
        <v>4319</v>
      </c>
      <c r="N750" s="22">
        <v>1</v>
      </c>
      <c r="O750" s="22" t="b">
        <v>0</v>
      </c>
      <c r="P750" s="22" t="s">
        <v>1842</v>
      </c>
      <c r="Q750" s="22" t="s">
        <v>1843</v>
      </c>
      <c r="R750" s="22" t="s">
        <v>824</v>
      </c>
    </row>
    <row r="751" spans="1:18" x14ac:dyDescent="0.25">
      <c r="A751" s="23" t="s">
        <v>825</v>
      </c>
      <c r="B751" s="23" t="s">
        <v>643</v>
      </c>
      <c r="C751" s="23" t="s">
        <v>1837</v>
      </c>
      <c r="D751" s="23" t="s">
        <v>1838</v>
      </c>
      <c r="E751" s="23" t="s">
        <v>2754</v>
      </c>
      <c r="F751" s="23" t="s">
        <v>2834</v>
      </c>
      <c r="G751" s="23" t="s">
        <v>1805</v>
      </c>
      <c r="H751" s="23" t="s">
        <v>1806</v>
      </c>
      <c r="I751" s="23" t="s">
        <v>3876</v>
      </c>
      <c r="J751" s="23" t="s">
        <v>1837</v>
      </c>
      <c r="K751" s="23" t="s">
        <v>4320</v>
      </c>
      <c r="L751" s="23"/>
      <c r="M751" s="23" t="s">
        <v>4320</v>
      </c>
      <c r="N751" s="23">
        <v>1</v>
      </c>
      <c r="O751" s="23" t="b">
        <v>0</v>
      </c>
      <c r="P751" s="23" t="s">
        <v>1842</v>
      </c>
      <c r="Q751" s="23" t="s">
        <v>1843</v>
      </c>
      <c r="R751" s="23" t="s">
        <v>825</v>
      </c>
    </row>
    <row r="752" spans="1:18" x14ac:dyDescent="0.25">
      <c r="A752" s="22" t="s">
        <v>826</v>
      </c>
      <c r="B752" s="22" t="s">
        <v>4321</v>
      </c>
      <c r="C752" s="22" t="s">
        <v>1837</v>
      </c>
      <c r="D752" s="22" t="s">
        <v>1838</v>
      </c>
      <c r="E752" s="22" t="s">
        <v>1975</v>
      </c>
      <c r="F752" s="22"/>
      <c r="G752" s="22" t="s">
        <v>1801</v>
      </c>
      <c r="H752" s="22" t="s">
        <v>1802</v>
      </c>
      <c r="I752" s="22" t="s">
        <v>2173</v>
      </c>
      <c r="J752" s="22" t="s">
        <v>1837</v>
      </c>
      <c r="K752" s="22" t="s">
        <v>4322</v>
      </c>
      <c r="L752" s="22"/>
      <c r="M752" s="22" t="s">
        <v>4322</v>
      </c>
      <c r="N752" s="22">
        <v>1</v>
      </c>
      <c r="O752" s="22" t="b">
        <v>0</v>
      </c>
      <c r="P752" s="22" t="s">
        <v>1842</v>
      </c>
      <c r="Q752" s="22" t="s">
        <v>1843</v>
      </c>
      <c r="R752" s="22" t="s">
        <v>826</v>
      </c>
    </row>
    <row r="753" spans="1:18" x14ac:dyDescent="0.25">
      <c r="A753" s="22" t="s">
        <v>827</v>
      </c>
      <c r="B753" s="22" t="s">
        <v>638</v>
      </c>
      <c r="C753" s="22" t="s">
        <v>1837</v>
      </c>
      <c r="D753" s="22" t="s">
        <v>1838</v>
      </c>
      <c r="E753" s="22"/>
      <c r="F753" s="22"/>
      <c r="G753" s="22" t="s">
        <v>66</v>
      </c>
      <c r="H753" s="22" t="s">
        <v>1794</v>
      </c>
      <c r="I753" s="22" t="s">
        <v>3876</v>
      </c>
      <c r="J753" s="22" t="s">
        <v>1837</v>
      </c>
      <c r="K753" s="22" t="s">
        <v>4323</v>
      </c>
      <c r="L753" s="22"/>
      <c r="M753" s="22" t="s">
        <v>4323</v>
      </c>
      <c r="N753" s="22">
        <v>1</v>
      </c>
      <c r="O753" s="22" t="b">
        <v>0</v>
      </c>
      <c r="P753" s="22" t="s">
        <v>1842</v>
      </c>
      <c r="Q753" s="22" t="s">
        <v>1843</v>
      </c>
      <c r="R753" s="22" t="s">
        <v>827</v>
      </c>
    </row>
    <row r="754" spans="1:18" x14ac:dyDescent="0.25">
      <c r="A754" s="22" t="s">
        <v>828</v>
      </c>
      <c r="B754" s="22" t="s">
        <v>4324</v>
      </c>
      <c r="C754" s="22" t="s">
        <v>1837</v>
      </c>
      <c r="D754" s="22" t="s">
        <v>1838</v>
      </c>
      <c r="E754" s="22"/>
      <c r="F754" s="22"/>
      <c r="G754" s="22" t="s">
        <v>1801</v>
      </c>
      <c r="H754" s="22" t="s">
        <v>1802</v>
      </c>
      <c r="I754" s="22" t="s">
        <v>2173</v>
      </c>
      <c r="J754" s="22" t="s">
        <v>1837</v>
      </c>
      <c r="K754" s="22" t="s">
        <v>4325</v>
      </c>
      <c r="L754" s="22"/>
      <c r="M754" s="22" t="s">
        <v>4325</v>
      </c>
      <c r="N754" s="22">
        <v>1</v>
      </c>
      <c r="O754" s="22" t="b">
        <v>0</v>
      </c>
      <c r="P754" s="22" t="s">
        <v>1842</v>
      </c>
      <c r="Q754" s="22" t="s">
        <v>1843</v>
      </c>
      <c r="R754" s="22" t="s">
        <v>828</v>
      </c>
    </row>
    <row r="755" spans="1:18" x14ac:dyDescent="0.25">
      <c r="A755" s="22" t="s">
        <v>829</v>
      </c>
      <c r="B755" s="22" t="s">
        <v>667</v>
      </c>
      <c r="C755" s="22" t="s">
        <v>4234</v>
      </c>
      <c r="D755" s="22" t="s">
        <v>1838</v>
      </c>
      <c r="E755" s="22" t="s">
        <v>2754</v>
      </c>
      <c r="F755" s="22" t="s">
        <v>3299</v>
      </c>
      <c r="G755" s="22" t="s">
        <v>1805</v>
      </c>
      <c r="H755" s="22" t="s">
        <v>1806</v>
      </c>
      <c r="I755" s="22" t="s">
        <v>2173</v>
      </c>
      <c r="J755" s="22" t="s">
        <v>1837</v>
      </c>
      <c r="K755" s="22" t="s">
        <v>4326</v>
      </c>
      <c r="L755" s="22"/>
      <c r="M755" s="22" t="s">
        <v>4326</v>
      </c>
      <c r="N755" s="22">
        <v>1</v>
      </c>
      <c r="O755" s="22" t="b">
        <v>0</v>
      </c>
      <c r="P755" s="22" t="s">
        <v>1842</v>
      </c>
      <c r="Q755" s="22" t="s">
        <v>1843</v>
      </c>
      <c r="R755" s="22" t="s">
        <v>829</v>
      </c>
    </row>
    <row r="756" spans="1:18" x14ac:dyDescent="0.25">
      <c r="A756" s="22" t="s">
        <v>830</v>
      </c>
      <c r="B756" s="22" t="s">
        <v>4327</v>
      </c>
      <c r="C756" s="22" t="s">
        <v>1837</v>
      </c>
      <c r="D756" s="22" t="s">
        <v>1838</v>
      </c>
      <c r="E756" s="22" t="s">
        <v>1906</v>
      </c>
      <c r="F756" s="22"/>
      <c r="G756" s="22" t="s">
        <v>66</v>
      </c>
      <c r="H756" s="22" t="s">
        <v>1794</v>
      </c>
      <c r="I756" s="22" t="s">
        <v>1872</v>
      </c>
      <c r="J756" s="22" t="s">
        <v>1837</v>
      </c>
      <c r="K756" s="22" t="s">
        <v>4328</v>
      </c>
      <c r="L756" s="22"/>
      <c r="M756" s="22" t="s">
        <v>4328</v>
      </c>
      <c r="N756" s="22">
        <v>1</v>
      </c>
      <c r="O756" s="22" t="b">
        <v>0</v>
      </c>
      <c r="P756" s="22" t="s">
        <v>1842</v>
      </c>
      <c r="Q756" s="22" t="s">
        <v>1843</v>
      </c>
      <c r="R756" s="22" t="s">
        <v>830</v>
      </c>
    </row>
    <row r="757" spans="1:18" x14ac:dyDescent="0.25">
      <c r="A757" s="22" t="s">
        <v>831</v>
      </c>
      <c r="B757" s="22" t="s">
        <v>686</v>
      </c>
      <c r="C757" s="22" t="s">
        <v>1837</v>
      </c>
      <c r="D757" s="22" t="s">
        <v>1838</v>
      </c>
      <c r="E757" s="22"/>
      <c r="F757" s="22"/>
      <c r="G757" s="22" t="s">
        <v>66</v>
      </c>
      <c r="H757" s="22" t="s">
        <v>1794</v>
      </c>
      <c r="I757" s="22" t="s">
        <v>3876</v>
      </c>
      <c r="J757" s="22" t="s">
        <v>686</v>
      </c>
      <c r="K757" s="22" t="s">
        <v>4329</v>
      </c>
      <c r="L757" s="22"/>
      <c r="M757" s="22" t="s">
        <v>4329</v>
      </c>
      <c r="N757" s="22">
        <v>1</v>
      </c>
      <c r="O757" s="22" t="b">
        <v>0</v>
      </c>
      <c r="P757" s="22" t="s">
        <v>1842</v>
      </c>
      <c r="Q757" s="22" t="s">
        <v>1843</v>
      </c>
      <c r="R757" s="22" t="s">
        <v>831</v>
      </c>
    </row>
    <row r="758" spans="1:18" x14ac:dyDescent="0.25">
      <c r="A758" s="22" t="s">
        <v>832</v>
      </c>
      <c r="B758" s="22" t="s">
        <v>4330</v>
      </c>
      <c r="C758" s="22" t="s">
        <v>1837</v>
      </c>
      <c r="D758" s="22" t="s">
        <v>1838</v>
      </c>
      <c r="E758" s="22"/>
      <c r="F758" s="22"/>
      <c r="G758" s="22" t="s">
        <v>1805</v>
      </c>
      <c r="H758" s="22" t="s">
        <v>1806</v>
      </c>
      <c r="I758" s="22" t="s">
        <v>3876</v>
      </c>
      <c r="J758" s="22" t="s">
        <v>4330</v>
      </c>
      <c r="K758" s="22" t="s">
        <v>4331</v>
      </c>
      <c r="L758" s="22"/>
      <c r="M758" s="22" t="s">
        <v>4331</v>
      </c>
      <c r="N758" s="22">
        <v>1</v>
      </c>
      <c r="O758" s="22" t="b">
        <v>0</v>
      </c>
      <c r="P758" s="22" t="s">
        <v>1842</v>
      </c>
      <c r="Q758" s="22" t="s">
        <v>1843</v>
      </c>
      <c r="R758" s="22" t="s">
        <v>832</v>
      </c>
    </row>
    <row r="759" spans="1:18" x14ac:dyDescent="0.25">
      <c r="A759" s="22" t="s">
        <v>4332</v>
      </c>
      <c r="B759" s="22" t="s">
        <v>4333</v>
      </c>
      <c r="C759" s="22" t="s">
        <v>1837</v>
      </c>
      <c r="D759" s="22" t="s">
        <v>1838</v>
      </c>
      <c r="E759" s="22"/>
      <c r="F759" s="22"/>
      <c r="G759" s="22" t="s">
        <v>1801</v>
      </c>
      <c r="H759" s="22" t="s">
        <v>1802</v>
      </c>
      <c r="I759" s="22" t="s">
        <v>3876</v>
      </c>
      <c r="J759" s="22" t="s">
        <v>4333</v>
      </c>
      <c r="K759" s="22" t="s">
        <v>4334</v>
      </c>
      <c r="L759" s="22"/>
      <c r="M759" s="22" t="s">
        <v>4334</v>
      </c>
      <c r="N759" s="22">
        <v>1</v>
      </c>
      <c r="O759" s="22" t="b">
        <v>0</v>
      </c>
      <c r="P759" s="22" t="s">
        <v>1842</v>
      </c>
      <c r="Q759" s="22" t="s">
        <v>1843</v>
      </c>
      <c r="R759" s="22" t="s">
        <v>4332</v>
      </c>
    </row>
    <row r="760" spans="1:18" x14ac:dyDescent="0.25">
      <c r="A760" s="22" t="s">
        <v>4335</v>
      </c>
      <c r="B760" s="22" t="s">
        <v>4336</v>
      </c>
      <c r="C760" s="22" t="s">
        <v>1837</v>
      </c>
      <c r="D760" s="22" t="s">
        <v>1838</v>
      </c>
      <c r="E760" s="22"/>
      <c r="F760" s="22"/>
      <c r="G760" s="22" t="s">
        <v>1801</v>
      </c>
      <c r="H760" s="22" t="s">
        <v>1802</v>
      </c>
      <c r="I760" s="22" t="s">
        <v>2173</v>
      </c>
      <c r="J760" s="22" t="s">
        <v>1837</v>
      </c>
      <c r="K760" s="22" t="s">
        <v>4337</v>
      </c>
      <c r="L760" s="22"/>
      <c r="M760" s="22" t="s">
        <v>4337</v>
      </c>
      <c r="N760" s="22">
        <v>1</v>
      </c>
      <c r="O760" s="22" t="b">
        <v>0</v>
      </c>
      <c r="P760" s="22" t="s">
        <v>1842</v>
      </c>
      <c r="Q760" s="22" t="s">
        <v>1843</v>
      </c>
      <c r="R760" s="22" t="s">
        <v>4335</v>
      </c>
    </row>
    <row r="761" spans="1:18" x14ac:dyDescent="0.25">
      <c r="A761" s="22" t="s">
        <v>4338</v>
      </c>
      <c r="B761" s="22" t="s">
        <v>4339</v>
      </c>
      <c r="C761" s="22" t="s">
        <v>1837</v>
      </c>
      <c r="D761" s="22" t="s">
        <v>1838</v>
      </c>
      <c r="E761" s="22" t="s">
        <v>1991</v>
      </c>
      <c r="F761" s="22"/>
      <c r="G761" s="22" t="s">
        <v>1801</v>
      </c>
      <c r="H761" s="22" t="s">
        <v>1802</v>
      </c>
      <c r="I761" s="22" t="s">
        <v>2173</v>
      </c>
      <c r="J761" s="22"/>
      <c r="K761" s="22" t="s">
        <v>4340</v>
      </c>
      <c r="L761" s="22" t="s">
        <v>1837</v>
      </c>
      <c r="M761" s="22" t="s">
        <v>4340</v>
      </c>
      <c r="N761" s="22">
        <v>1</v>
      </c>
      <c r="O761" s="22" t="b">
        <v>0</v>
      </c>
      <c r="P761" s="22" t="s">
        <v>1842</v>
      </c>
      <c r="Q761" s="22" t="s">
        <v>1843</v>
      </c>
      <c r="R761" s="22" t="s">
        <v>4338</v>
      </c>
    </row>
    <row r="762" spans="1:18" x14ac:dyDescent="0.25">
      <c r="A762" s="22" t="s">
        <v>579</v>
      </c>
      <c r="B762" s="22" t="s">
        <v>580</v>
      </c>
      <c r="C762" s="22"/>
      <c r="D762" s="22" t="s">
        <v>1838</v>
      </c>
      <c r="E762" s="22" t="s">
        <v>1946</v>
      </c>
      <c r="F762" s="22" t="s">
        <v>2728</v>
      </c>
      <c r="G762" s="22" t="s">
        <v>1801</v>
      </c>
      <c r="H762" s="22" t="s">
        <v>1802</v>
      </c>
      <c r="I762" s="22" t="s">
        <v>1872</v>
      </c>
      <c r="J762" s="22"/>
      <c r="K762" s="22"/>
      <c r="L762" s="22" t="s">
        <v>4341</v>
      </c>
      <c r="M762" s="22" t="s">
        <v>4342</v>
      </c>
      <c r="N762" s="22">
        <v>61</v>
      </c>
      <c r="O762" s="22" t="b">
        <v>0</v>
      </c>
      <c r="P762" s="22" t="s">
        <v>1842</v>
      </c>
      <c r="Q762" s="22" t="s">
        <v>1843</v>
      </c>
      <c r="R762" s="22" t="s">
        <v>579</v>
      </c>
    </row>
    <row r="763" spans="1:18" x14ac:dyDescent="0.25">
      <c r="A763" s="22" t="s">
        <v>4343</v>
      </c>
      <c r="B763" s="22" t="s">
        <v>4344</v>
      </c>
      <c r="C763" s="22"/>
      <c r="D763" s="22" t="s">
        <v>1838</v>
      </c>
      <c r="E763" s="22" t="s">
        <v>1958</v>
      </c>
      <c r="F763" s="22" t="s">
        <v>2724</v>
      </c>
      <c r="G763" s="22" t="s">
        <v>1801</v>
      </c>
      <c r="H763" s="22" t="s">
        <v>1802</v>
      </c>
      <c r="I763" s="22" t="s">
        <v>1872</v>
      </c>
      <c r="J763" s="22"/>
      <c r="K763" s="22" t="s">
        <v>4345</v>
      </c>
      <c r="L763" s="22"/>
      <c r="M763" s="22" t="s">
        <v>4345</v>
      </c>
      <c r="N763" s="22">
        <v>61</v>
      </c>
      <c r="O763" s="22" t="b">
        <v>0</v>
      </c>
      <c r="P763" s="22" t="s">
        <v>1842</v>
      </c>
      <c r="Q763" s="22" t="s">
        <v>1843</v>
      </c>
      <c r="R763" s="22" t="s">
        <v>579</v>
      </c>
    </row>
    <row r="764" spans="1:18" x14ac:dyDescent="0.25">
      <c r="A764" s="22" t="s">
        <v>4346</v>
      </c>
      <c r="B764" s="22" t="s">
        <v>4347</v>
      </c>
      <c r="C764" s="22"/>
      <c r="D764" s="22" t="s">
        <v>1838</v>
      </c>
      <c r="E764" s="22" t="s">
        <v>1958</v>
      </c>
      <c r="F764" s="22" t="s">
        <v>2724</v>
      </c>
      <c r="G764" s="22" t="s">
        <v>1801</v>
      </c>
      <c r="H764" s="22" t="s">
        <v>1802</v>
      </c>
      <c r="I764" s="22" t="s">
        <v>1872</v>
      </c>
      <c r="J764" s="22"/>
      <c r="K764" s="22" t="s">
        <v>4348</v>
      </c>
      <c r="L764" s="22"/>
      <c r="M764" s="22" t="s">
        <v>4348</v>
      </c>
      <c r="N764" s="22">
        <v>61</v>
      </c>
      <c r="O764" s="22" t="b">
        <v>0</v>
      </c>
      <c r="P764" s="22" t="s">
        <v>1842</v>
      </c>
      <c r="Q764" s="22" t="s">
        <v>1843</v>
      </c>
      <c r="R764" s="22" t="s">
        <v>579</v>
      </c>
    </row>
    <row r="765" spans="1:18" x14ac:dyDescent="0.25">
      <c r="A765" s="22" t="s">
        <v>4349</v>
      </c>
      <c r="B765" s="22" t="s">
        <v>4350</v>
      </c>
      <c r="C765" s="22"/>
      <c r="D765" s="22" t="s">
        <v>1838</v>
      </c>
      <c r="E765" s="22" t="s">
        <v>1958</v>
      </c>
      <c r="F765" s="22" t="s">
        <v>4351</v>
      </c>
      <c r="G765" s="22" t="s">
        <v>1801</v>
      </c>
      <c r="H765" s="22" t="s">
        <v>1802</v>
      </c>
      <c r="I765" s="22" t="s">
        <v>1872</v>
      </c>
      <c r="J765" s="22"/>
      <c r="K765" s="22" t="s">
        <v>4352</v>
      </c>
      <c r="L765" s="22"/>
      <c r="M765" s="22" t="s">
        <v>4352</v>
      </c>
      <c r="N765" s="22">
        <v>61</v>
      </c>
      <c r="O765" s="22" t="b">
        <v>0</v>
      </c>
      <c r="P765" s="22" t="s">
        <v>1842</v>
      </c>
      <c r="Q765" s="22" t="s">
        <v>1843</v>
      </c>
      <c r="R765" s="22" t="s">
        <v>579</v>
      </c>
    </row>
    <row r="766" spans="1:18" x14ac:dyDescent="0.25">
      <c r="A766" s="22" t="s">
        <v>4353</v>
      </c>
      <c r="B766" s="22" t="s">
        <v>4354</v>
      </c>
      <c r="C766" s="22"/>
      <c r="D766" s="22" t="s">
        <v>1838</v>
      </c>
      <c r="E766" s="22" t="s">
        <v>1958</v>
      </c>
      <c r="F766" s="22" t="s">
        <v>2724</v>
      </c>
      <c r="G766" s="22" t="s">
        <v>1801</v>
      </c>
      <c r="H766" s="22" t="s">
        <v>1802</v>
      </c>
      <c r="I766" s="22" t="s">
        <v>1872</v>
      </c>
      <c r="J766" s="22"/>
      <c r="K766" s="22" t="s">
        <v>4355</v>
      </c>
      <c r="L766" s="22"/>
      <c r="M766" s="22" t="s">
        <v>4355</v>
      </c>
      <c r="N766" s="22">
        <v>61</v>
      </c>
      <c r="O766" s="22" t="b">
        <v>0</v>
      </c>
      <c r="P766" s="22" t="s">
        <v>1842</v>
      </c>
      <c r="Q766" s="22" t="s">
        <v>1843</v>
      </c>
      <c r="R766" s="22" t="s">
        <v>579</v>
      </c>
    </row>
    <row r="767" spans="1:18" x14ac:dyDescent="0.25">
      <c r="A767" s="22" t="s">
        <v>4356</v>
      </c>
      <c r="B767" s="22" t="s">
        <v>4357</v>
      </c>
      <c r="C767" s="22"/>
      <c r="D767" s="22" t="s">
        <v>1838</v>
      </c>
      <c r="E767" s="22" t="s">
        <v>1852</v>
      </c>
      <c r="F767" s="22" t="s">
        <v>2801</v>
      </c>
      <c r="G767" s="22" t="s">
        <v>1801</v>
      </c>
      <c r="H767" s="22" t="s">
        <v>1802</v>
      </c>
      <c r="I767" s="22" t="s">
        <v>1872</v>
      </c>
      <c r="J767" s="22"/>
      <c r="K767" s="22" t="s">
        <v>4358</v>
      </c>
      <c r="L767" s="22"/>
      <c r="M767" s="22" t="s">
        <v>4358</v>
      </c>
      <c r="N767" s="22">
        <v>61</v>
      </c>
      <c r="O767" s="22" t="b">
        <v>0</v>
      </c>
      <c r="P767" s="22" t="s">
        <v>1842</v>
      </c>
      <c r="Q767" s="22" t="s">
        <v>1843</v>
      </c>
      <c r="R767" s="22" t="s">
        <v>579</v>
      </c>
    </row>
    <row r="768" spans="1:18" x14ac:dyDescent="0.25">
      <c r="A768" s="22" t="s">
        <v>4359</v>
      </c>
      <c r="B768" s="22" t="s">
        <v>4360</v>
      </c>
      <c r="C768" s="22"/>
      <c r="D768" s="22" t="s">
        <v>1838</v>
      </c>
      <c r="E768" s="22" t="s">
        <v>2106</v>
      </c>
      <c r="F768" s="22" t="s">
        <v>4361</v>
      </c>
      <c r="G768" s="22" t="s">
        <v>1801</v>
      </c>
      <c r="H768" s="22" t="s">
        <v>1802</v>
      </c>
      <c r="I768" s="22" t="s">
        <v>1872</v>
      </c>
      <c r="J768" s="22"/>
      <c r="K768" s="22" t="s">
        <v>4362</v>
      </c>
      <c r="L768" s="22"/>
      <c r="M768" s="22" t="s">
        <v>4363</v>
      </c>
      <c r="N768" s="22">
        <v>61</v>
      </c>
      <c r="O768" s="22" t="b">
        <v>0</v>
      </c>
      <c r="P768" s="22" t="s">
        <v>1842</v>
      </c>
      <c r="Q768" s="22" t="s">
        <v>1843</v>
      </c>
      <c r="R768" s="22" t="s">
        <v>579</v>
      </c>
    </row>
    <row r="769" spans="1:18" x14ac:dyDescent="0.25">
      <c r="A769" s="22" t="s">
        <v>4364</v>
      </c>
      <c r="B769" s="22" t="s">
        <v>4365</v>
      </c>
      <c r="C769" s="22"/>
      <c r="D769" s="22" t="s">
        <v>1838</v>
      </c>
      <c r="E769" s="22" t="s">
        <v>2106</v>
      </c>
      <c r="F769" s="22" t="s">
        <v>2682</v>
      </c>
      <c r="G769" s="22" t="s">
        <v>1801</v>
      </c>
      <c r="H769" s="22" t="s">
        <v>1802</v>
      </c>
      <c r="I769" s="22" t="s">
        <v>1872</v>
      </c>
      <c r="J769" s="22"/>
      <c r="K769" s="22" t="s">
        <v>4366</v>
      </c>
      <c r="L769" s="22"/>
      <c r="M769" s="22" t="s">
        <v>4367</v>
      </c>
      <c r="N769" s="22">
        <v>61</v>
      </c>
      <c r="O769" s="22" t="b">
        <v>0</v>
      </c>
      <c r="P769" s="22" t="s">
        <v>1842</v>
      </c>
      <c r="Q769" s="22" t="s">
        <v>1843</v>
      </c>
      <c r="R769" s="22" t="s">
        <v>579</v>
      </c>
    </row>
    <row r="770" spans="1:18" x14ac:dyDescent="0.25">
      <c r="A770" s="22" t="s">
        <v>4368</v>
      </c>
      <c r="B770" s="22" t="s">
        <v>4369</v>
      </c>
      <c r="C770" s="22"/>
      <c r="D770" s="22" t="s">
        <v>1838</v>
      </c>
      <c r="E770" s="22" t="s">
        <v>2106</v>
      </c>
      <c r="F770" s="22" t="s">
        <v>4361</v>
      </c>
      <c r="G770" s="22" t="s">
        <v>1801</v>
      </c>
      <c r="H770" s="22" t="s">
        <v>1802</v>
      </c>
      <c r="I770" s="22" t="s">
        <v>1872</v>
      </c>
      <c r="J770" s="22"/>
      <c r="K770" s="22" t="s">
        <v>4370</v>
      </c>
      <c r="L770" s="22"/>
      <c r="M770" s="22" t="s">
        <v>4370</v>
      </c>
      <c r="N770" s="22">
        <v>61</v>
      </c>
      <c r="O770" s="22" t="b">
        <v>0</v>
      </c>
      <c r="P770" s="22" t="s">
        <v>1842</v>
      </c>
      <c r="Q770" s="22" t="s">
        <v>1843</v>
      </c>
      <c r="R770" s="22" t="s">
        <v>579</v>
      </c>
    </row>
    <row r="771" spans="1:18" x14ac:dyDescent="0.25">
      <c r="A771" s="22" t="s">
        <v>4371</v>
      </c>
      <c r="B771" s="22" t="s">
        <v>4372</v>
      </c>
      <c r="C771" s="22"/>
      <c r="D771" s="22" t="s">
        <v>1838</v>
      </c>
      <c r="E771" s="22" t="s">
        <v>1901</v>
      </c>
      <c r="F771" s="22" t="s">
        <v>4373</v>
      </c>
      <c r="G771" s="22" t="s">
        <v>1801</v>
      </c>
      <c r="H771" s="22" t="s">
        <v>1802</v>
      </c>
      <c r="I771" s="22" t="s">
        <v>1872</v>
      </c>
      <c r="J771" s="22"/>
      <c r="K771" s="22" t="s">
        <v>4374</v>
      </c>
      <c r="L771" s="22"/>
      <c r="M771" s="22" t="s">
        <v>4374</v>
      </c>
      <c r="N771" s="22">
        <v>61</v>
      </c>
      <c r="O771" s="22" t="b">
        <v>0</v>
      </c>
      <c r="P771" s="22" t="s">
        <v>1842</v>
      </c>
      <c r="Q771" s="22" t="s">
        <v>1843</v>
      </c>
      <c r="R771" s="22" t="s">
        <v>579</v>
      </c>
    </row>
    <row r="772" spans="1:18" x14ac:dyDescent="0.25">
      <c r="A772" s="22" t="s">
        <v>4375</v>
      </c>
      <c r="B772" s="22" t="s">
        <v>4376</v>
      </c>
      <c r="C772" s="22"/>
      <c r="D772" s="22" t="s">
        <v>1838</v>
      </c>
      <c r="E772" s="22" t="s">
        <v>1991</v>
      </c>
      <c r="F772" s="22" t="s">
        <v>4377</v>
      </c>
      <c r="G772" s="22" t="s">
        <v>1801</v>
      </c>
      <c r="H772" s="22" t="s">
        <v>1802</v>
      </c>
      <c r="I772" s="22" t="s">
        <v>1872</v>
      </c>
      <c r="J772" s="22"/>
      <c r="K772" s="22" t="s">
        <v>4378</v>
      </c>
      <c r="L772" s="22"/>
      <c r="M772" s="22" t="s">
        <v>4379</v>
      </c>
      <c r="N772" s="22">
        <v>61</v>
      </c>
      <c r="O772" s="22" t="b">
        <v>0</v>
      </c>
      <c r="P772" s="22" t="s">
        <v>1842</v>
      </c>
      <c r="Q772" s="22" t="s">
        <v>1843</v>
      </c>
      <c r="R772" s="22" t="s">
        <v>579</v>
      </c>
    </row>
    <row r="773" spans="1:18" x14ac:dyDescent="0.25">
      <c r="A773" s="22" t="s">
        <v>4380</v>
      </c>
      <c r="B773" s="22" t="s">
        <v>4381</v>
      </c>
      <c r="C773" s="22"/>
      <c r="D773" s="22" t="s">
        <v>1838</v>
      </c>
      <c r="E773" s="22" t="s">
        <v>1958</v>
      </c>
      <c r="F773" s="22" t="s">
        <v>4382</v>
      </c>
      <c r="G773" s="22" t="s">
        <v>1801</v>
      </c>
      <c r="H773" s="22" t="s">
        <v>1802</v>
      </c>
      <c r="I773" s="22" t="s">
        <v>1872</v>
      </c>
      <c r="J773" s="22"/>
      <c r="K773" s="22" t="s">
        <v>4383</v>
      </c>
      <c r="L773" s="22"/>
      <c r="M773" s="22" t="s">
        <v>4383</v>
      </c>
      <c r="N773" s="22">
        <v>61</v>
      </c>
      <c r="O773" s="22" t="b">
        <v>0</v>
      </c>
      <c r="P773" s="22" t="s">
        <v>1842</v>
      </c>
      <c r="Q773" s="22" t="s">
        <v>1843</v>
      </c>
      <c r="R773" s="22" t="s">
        <v>579</v>
      </c>
    </row>
    <row r="774" spans="1:18" x14ac:dyDescent="0.25">
      <c r="A774" s="22" t="s">
        <v>4384</v>
      </c>
      <c r="B774" s="22" t="s">
        <v>4385</v>
      </c>
      <c r="C774" s="22"/>
      <c r="D774" s="22" t="s">
        <v>1838</v>
      </c>
      <c r="E774" s="22" t="s">
        <v>1975</v>
      </c>
      <c r="F774" s="22" t="s">
        <v>4386</v>
      </c>
      <c r="G774" s="22" t="s">
        <v>1801</v>
      </c>
      <c r="H774" s="22" t="s">
        <v>1802</v>
      </c>
      <c r="I774" s="22" t="s">
        <v>1872</v>
      </c>
      <c r="J774" s="22"/>
      <c r="K774" s="22" t="s">
        <v>4387</v>
      </c>
      <c r="L774" s="22"/>
      <c r="M774" s="22" t="s">
        <v>4387</v>
      </c>
      <c r="N774" s="22">
        <v>61</v>
      </c>
      <c r="O774" s="22" t="b">
        <v>0</v>
      </c>
      <c r="P774" s="22" t="s">
        <v>1842</v>
      </c>
      <c r="Q774" s="22" t="s">
        <v>1843</v>
      </c>
      <c r="R774" s="22" t="s">
        <v>579</v>
      </c>
    </row>
    <row r="775" spans="1:18" x14ac:dyDescent="0.25">
      <c r="A775" s="22" t="s">
        <v>4388</v>
      </c>
      <c r="B775" s="22" t="s">
        <v>4389</v>
      </c>
      <c r="C775" s="22"/>
      <c r="D775" s="22" t="s">
        <v>1838</v>
      </c>
      <c r="E775" s="22" t="s">
        <v>1975</v>
      </c>
      <c r="F775" s="22" t="s">
        <v>4390</v>
      </c>
      <c r="G775" s="22" t="s">
        <v>1801</v>
      </c>
      <c r="H775" s="22" t="s">
        <v>1802</v>
      </c>
      <c r="I775" s="22" t="s">
        <v>1872</v>
      </c>
      <c r="J775" s="22"/>
      <c r="K775" s="22" t="s">
        <v>4391</v>
      </c>
      <c r="L775" s="22"/>
      <c r="M775" s="22" t="s">
        <v>4391</v>
      </c>
      <c r="N775" s="22">
        <v>61</v>
      </c>
      <c r="O775" s="22" t="b">
        <v>0</v>
      </c>
      <c r="P775" s="22" t="s">
        <v>1842</v>
      </c>
      <c r="Q775" s="22" t="s">
        <v>1843</v>
      </c>
      <c r="R775" s="22" t="s">
        <v>579</v>
      </c>
    </row>
    <row r="776" spans="1:18" x14ac:dyDescent="0.25">
      <c r="A776" s="22" t="s">
        <v>4392</v>
      </c>
      <c r="B776" s="22" t="s">
        <v>4393</v>
      </c>
      <c r="C776" s="22"/>
      <c r="D776" s="22" t="s">
        <v>1838</v>
      </c>
      <c r="E776" s="22" t="s">
        <v>2106</v>
      </c>
      <c r="F776" s="22" t="s">
        <v>4394</v>
      </c>
      <c r="G776" s="22" t="s">
        <v>1801</v>
      </c>
      <c r="H776" s="22" t="s">
        <v>1802</v>
      </c>
      <c r="I776" s="22" t="s">
        <v>1872</v>
      </c>
      <c r="J776" s="22"/>
      <c r="K776" s="22" t="s">
        <v>4395</v>
      </c>
      <c r="L776" s="22"/>
      <c r="M776" s="22" t="s">
        <v>4395</v>
      </c>
      <c r="N776" s="22">
        <v>61</v>
      </c>
      <c r="O776" s="22" t="b">
        <v>0</v>
      </c>
      <c r="P776" s="22" t="s">
        <v>1842</v>
      </c>
      <c r="Q776" s="22" t="s">
        <v>1843</v>
      </c>
      <c r="R776" s="22" t="s">
        <v>579</v>
      </c>
    </row>
    <row r="777" spans="1:18" x14ac:dyDescent="0.25">
      <c r="A777" s="22" t="s">
        <v>4396</v>
      </c>
      <c r="B777" s="22" t="s">
        <v>4397</v>
      </c>
      <c r="C777" s="22"/>
      <c r="D777" s="22" t="s">
        <v>1838</v>
      </c>
      <c r="E777" s="22" t="s">
        <v>2106</v>
      </c>
      <c r="F777" s="22" t="s">
        <v>4398</v>
      </c>
      <c r="G777" s="22" t="s">
        <v>1801</v>
      </c>
      <c r="H777" s="22" t="s">
        <v>1802</v>
      </c>
      <c r="I777" s="22" t="s">
        <v>1872</v>
      </c>
      <c r="J777" s="22"/>
      <c r="K777" s="22" t="s">
        <v>4399</v>
      </c>
      <c r="L777" s="22"/>
      <c r="M777" s="22" t="s">
        <v>4400</v>
      </c>
      <c r="N777" s="22">
        <v>61</v>
      </c>
      <c r="O777" s="22" t="b">
        <v>0</v>
      </c>
      <c r="P777" s="22" t="s">
        <v>1842</v>
      </c>
      <c r="Q777" s="22" t="s">
        <v>1843</v>
      </c>
      <c r="R777" s="22" t="s">
        <v>579</v>
      </c>
    </row>
    <row r="778" spans="1:18" x14ac:dyDescent="0.25">
      <c r="A778" s="22" t="s">
        <v>4401</v>
      </c>
      <c r="B778" s="22" t="s">
        <v>4402</v>
      </c>
      <c r="C778" s="22"/>
      <c r="D778" s="22" t="s">
        <v>1838</v>
      </c>
      <c r="E778" s="22" t="s">
        <v>1878</v>
      </c>
      <c r="F778" s="22" t="s">
        <v>4403</v>
      </c>
      <c r="G778" s="22" t="s">
        <v>1801</v>
      </c>
      <c r="H778" s="22" t="s">
        <v>1802</v>
      </c>
      <c r="I778" s="22" t="s">
        <v>1872</v>
      </c>
      <c r="J778" s="22"/>
      <c r="K778" s="22" t="s">
        <v>4404</v>
      </c>
      <c r="L778" s="22"/>
      <c r="M778" s="22" t="s">
        <v>4405</v>
      </c>
      <c r="N778" s="22">
        <v>61</v>
      </c>
      <c r="O778" s="22" t="b">
        <v>0</v>
      </c>
      <c r="P778" s="22" t="s">
        <v>1842</v>
      </c>
      <c r="Q778" s="22" t="s">
        <v>1843</v>
      </c>
      <c r="R778" s="22" t="s">
        <v>579</v>
      </c>
    </row>
    <row r="779" spans="1:18" x14ac:dyDescent="0.25">
      <c r="A779" s="22" t="s">
        <v>4406</v>
      </c>
      <c r="B779" s="22" t="s">
        <v>4407</v>
      </c>
      <c r="C779" s="22"/>
      <c r="D779" s="22" t="s">
        <v>1838</v>
      </c>
      <c r="E779" s="22" t="s">
        <v>1958</v>
      </c>
      <c r="F779" s="22" t="s">
        <v>2724</v>
      </c>
      <c r="G779" s="22" t="s">
        <v>1801</v>
      </c>
      <c r="H779" s="22" t="s">
        <v>1802</v>
      </c>
      <c r="I779" s="22" t="s">
        <v>1872</v>
      </c>
      <c r="J779" s="22"/>
      <c r="K779" s="22" t="s">
        <v>4408</v>
      </c>
      <c r="L779" s="22"/>
      <c r="M779" s="22" t="s">
        <v>4408</v>
      </c>
      <c r="N779" s="22">
        <v>61</v>
      </c>
      <c r="O779" s="22" t="b">
        <v>0</v>
      </c>
      <c r="P779" s="22" t="s">
        <v>1842</v>
      </c>
      <c r="Q779" s="22" t="s">
        <v>1843</v>
      </c>
      <c r="R779" s="22" t="s">
        <v>579</v>
      </c>
    </row>
    <row r="780" spans="1:18" x14ac:dyDescent="0.25">
      <c r="A780" s="22" t="s">
        <v>4409</v>
      </c>
      <c r="B780" s="22" t="s">
        <v>4410</v>
      </c>
      <c r="C780" s="22"/>
      <c r="D780" s="22" t="s">
        <v>1838</v>
      </c>
      <c r="E780" s="22" t="s">
        <v>1958</v>
      </c>
      <c r="F780" s="22" t="s">
        <v>4351</v>
      </c>
      <c r="G780" s="22" t="s">
        <v>1801</v>
      </c>
      <c r="H780" s="22" t="s">
        <v>1802</v>
      </c>
      <c r="I780" s="22" t="s">
        <v>1872</v>
      </c>
      <c r="J780" s="22"/>
      <c r="K780" s="22" t="s">
        <v>4411</v>
      </c>
      <c r="L780" s="22"/>
      <c r="M780" s="22" t="s">
        <v>4411</v>
      </c>
      <c r="N780" s="22">
        <v>61</v>
      </c>
      <c r="O780" s="22" t="b">
        <v>0</v>
      </c>
      <c r="P780" s="22" t="s">
        <v>1842</v>
      </c>
      <c r="Q780" s="22" t="s">
        <v>1843</v>
      </c>
      <c r="R780" s="22" t="s">
        <v>579</v>
      </c>
    </row>
    <row r="781" spans="1:18" x14ac:dyDescent="0.25">
      <c r="A781" s="22" t="s">
        <v>4412</v>
      </c>
      <c r="B781" s="22" t="s">
        <v>4413</v>
      </c>
      <c r="C781" s="22"/>
      <c r="D781" s="22" t="s">
        <v>1838</v>
      </c>
      <c r="E781" s="22" t="s">
        <v>1958</v>
      </c>
      <c r="F781" s="22" t="s">
        <v>4351</v>
      </c>
      <c r="G781" s="22" t="s">
        <v>1801</v>
      </c>
      <c r="H781" s="22" t="s">
        <v>1802</v>
      </c>
      <c r="I781" s="22" t="s">
        <v>1872</v>
      </c>
      <c r="J781" s="22"/>
      <c r="K781" s="22" t="s">
        <v>4414</v>
      </c>
      <c r="L781" s="22"/>
      <c r="M781" s="22" t="s">
        <v>4414</v>
      </c>
      <c r="N781" s="22">
        <v>61</v>
      </c>
      <c r="O781" s="22" t="b">
        <v>0</v>
      </c>
      <c r="P781" s="22" t="s">
        <v>1842</v>
      </c>
      <c r="Q781" s="22" t="s">
        <v>1843</v>
      </c>
      <c r="R781" s="22" t="s">
        <v>579</v>
      </c>
    </row>
    <row r="782" spans="1:18" x14ac:dyDescent="0.25">
      <c r="A782" s="22" t="s">
        <v>4415</v>
      </c>
      <c r="B782" s="22" t="s">
        <v>4416</v>
      </c>
      <c r="C782" s="22"/>
      <c r="D782" s="22" t="s">
        <v>1838</v>
      </c>
      <c r="E782" s="22" t="s">
        <v>1852</v>
      </c>
      <c r="F782" s="22" t="s">
        <v>2801</v>
      </c>
      <c r="G782" s="22" t="s">
        <v>1801</v>
      </c>
      <c r="H782" s="22" t="s">
        <v>1802</v>
      </c>
      <c r="I782" s="22" t="s">
        <v>1872</v>
      </c>
      <c r="J782" s="22"/>
      <c r="K782" s="22" t="s">
        <v>4417</v>
      </c>
      <c r="L782" s="22"/>
      <c r="M782" s="22" t="s">
        <v>4417</v>
      </c>
      <c r="N782" s="22">
        <v>61</v>
      </c>
      <c r="O782" s="22" t="b">
        <v>0</v>
      </c>
      <c r="P782" s="22" t="s">
        <v>1842</v>
      </c>
      <c r="Q782" s="22" t="s">
        <v>1843</v>
      </c>
      <c r="R782" s="22" t="s">
        <v>579</v>
      </c>
    </row>
    <row r="783" spans="1:18" x14ac:dyDescent="0.25">
      <c r="A783" s="22" t="s">
        <v>4418</v>
      </c>
      <c r="B783" s="22" t="s">
        <v>4419</v>
      </c>
      <c r="C783" s="22"/>
      <c r="D783" s="22" t="s">
        <v>1838</v>
      </c>
      <c r="E783" s="22" t="s">
        <v>1852</v>
      </c>
      <c r="F783" s="22" t="s">
        <v>2801</v>
      </c>
      <c r="G783" s="22" t="s">
        <v>1801</v>
      </c>
      <c r="H783" s="22" t="s">
        <v>1802</v>
      </c>
      <c r="I783" s="22" t="s">
        <v>1872</v>
      </c>
      <c r="J783" s="22"/>
      <c r="K783" s="22" t="s">
        <v>4420</v>
      </c>
      <c r="L783" s="22"/>
      <c r="M783" s="22" t="s">
        <v>4420</v>
      </c>
      <c r="N783" s="22">
        <v>61</v>
      </c>
      <c r="O783" s="22" t="b">
        <v>0</v>
      </c>
      <c r="P783" s="22" t="s">
        <v>1842</v>
      </c>
      <c r="Q783" s="22" t="s">
        <v>1843</v>
      </c>
      <c r="R783" s="22" t="s">
        <v>579</v>
      </c>
    </row>
    <row r="784" spans="1:18" x14ac:dyDescent="0.25">
      <c r="A784" s="22" t="s">
        <v>4421</v>
      </c>
      <c r="B784" s="22" t="s">
        <v>4422</v>
      </c>
      <c r="C784" s="22"/>
      <c r="D784" s="22" t="s">
        <v>1838</v>
      </c>
      <c r="E784" s="22" t="s">
        <v>1958</v>
      </c>
      <c r="F784" s="22" t="s">
        <v>4351</v>
      </c>
      <c r="G784" s="22" t="s">
        <v>1801</v>
      </c>
      <c r="H784" s="22" t="s">
        <v>1802</v>
      </c>
      <c r="I784" s="22" t="s">
        <v>1872</v>
      </c>
      <c r="J784" s="22"/>
      <c r="K784" s="22" t="s">
        <v>4423</v>
      </c>
      <c r="L784" s="22"/>
      <c r="M784" s="22" t="s">
        <v>4424</v>
      </c>
      <c r="N784" s="22">
        <v>61</v>
      </c>
      <c r="O784" s="22" t="b">
        <v>0</v>
      </c>
      <c r="P784" s="22" t="s">
        <v>1842</v>
      </c>
      <c r="Q784" s="22" t="s">
        <v>1843</v>
      </c>
      <c r="R784" s="22" t="s">
        <v>579</v>
      </c>
    </row>
    <row r="785" spans="1:18" x14ac:dyDescent="0.25">
      <c r="A785" s="22" t="s">
        <v>4425</v>
      </c>
      <c r="B785" s="22" t="s">
        <v>4426</v>
      </c>
      <c r="C785" s="22"/>
      <c r="D785" s="22" t="s">
        <v>1838</v>
      </c>
      <c r="E785" s="22" t="s">
        <v>1958</v>
      </c>
      <c r="F785" s="22" t="s">
        <v>4351</v>
      </c>
      <c r="G785" s="22" t="s">
        <v>1801</v>
      </c>
      <c r="H785" s="22" t="s">
        <v>1802</v>
      </c>
      <c r="I785" s="22" t="s">
        <v>1872</v>
      </c>
      <c r="J785" s="22"/>
      <c r="K785" s="22" t="s">
        <v>4427</v>
      </c>
      <c r="L785" s="22"/>
      <c r="M785" s="22" t="s">
        <v>4427</v>
      </c>
      <c r="N785" s="22">
        <v>61</v>
      </c>
      <c r="O785" s="22" t="b">
        <v>0</v>
      </c>
      <c r="P785" s="22" t="s">
        <v>1842</v>
      </c>
      <c r="Q785" s="22" t="s">
        <v>1843</v>
      </c>
      <c r="R785" s="22" t="s">
        <v>579</v>
      </c>
    </row>
    <row r="786" spans="1:18" x14ac:dyDescent="0.25">
      <c r="A786" s="22" t="s">
        <v>4428</v>
      </c>
      <c r="B786" s="22" t="s">
        <v>4429</v>
      </c>
      <c r="C786" s="22"/>
      <c r="D786" s="22" t="s">
        <v>1838</v>
      </c>
      <c r="E786" s="22"/>
      <c r="F786" s="22"/>
      <c r="G786" s="22" t="s">
        <v>1801</v>
      </c>
      <c r="H786" s="22" t="s">
        <v>1802</v>
      </c>
      <c r="I786" s="22" t="s">
        <v>1872</v>
      </c>
      <c r="J786" s="22"/>
      <c r="K786" s="22" t="s">
        <v>4430</v>
      </c>
      <c r="L786" s="22"/>
      <c r="M786" s="22" t="s">
        <v>4430</v>
      </c>
      <c r="N786" s="22">
        <v>61</v>
      </c>
      <c r="O786" s="22" t="b">
        <v>0</v>
      </c>
      <c r="P786" s="22" t="s">
        <v>1842</v>
      </c>
      <c r="Q786" s="22" t="s">
        <v>1843</v>
      </c>
      <c r="R786" s="22" t="s">
        <v>579</v>
      </c>
    </row>
    <row r="787" spans="1:18" x14ac:dyDescent="0.25">
      <c r="A787" s="23" t="s">
        <v>4431</v>
      </c>
      <c r="B787" s="23" t="s">
        <v>4432</v>
      </c>
      <c r="C787" s="23"/>
      <c r="D787" s="23" t="s">
        <v>1856</v>
      </c>
      <c r="E787" s="23" t="s">
        <v>4433</v>
      </c>
      <c r="F787" s="23" t="s">
        <v>4434</v>
      </c>
      <c r="G787" s="23" t="s">
        <v>1801</v>
      </c>
      <c r="H787" s="23" t="s">
        <v>1802</v>
      </c>
      <c r="I787" s="23" t="s">
        <v>1872</v>
      </c>
      <c r="J787" s="23"/>
      <c r="K787" s="23" t="s">
        <v>4435</v>
      </c>
      <c r="L787" s="23"/>
      <c r="M787" s="23" t="s">
        <v>4435</v>
      </c>
      <c r="N787" s="23">
        <v>61</v>
      </c>
      <c r="O787" s="23" t="b">
        <v>0</v>
      </c>
      <c r="P787" s="23" t="s">
        <v>1842</v>
      </c>
      <c r="Q787" s="23" t="s">
        <v>1843</v>
      </c>
      <c r="R787" s="23" t="s">
        <v>579</v>
      </c>
    </row>
    <row r="788" spans="1:18" x14ac:dyDescent="0.25">
      <c r="A788" s="22" t="s">
        <v>4436</v>
      </c>
      <c r="B788" s="22" t="s">
        <v>4437</v>
      </c>
      <c r="C788" s="22"/>
      <c r="D788" s="22" t="s">
        <v>2167</v>
      </c>
      <c r="E788" s="22" t="s">
        <v>2776</v>
      </c>
      <c r="F788" s="22" t="s">
        <v>4438</v>
      </c>
      <c r="G788" s="22" t="s">
        <v>1801</v>
      </c>
      <c r="H788" s="22" t="s">
        <v>1802</v>
      </c>
      <c r="I788" s="22" t="s">
        <v>1872</v>
      </c>
      <c r="J788" s="22"/>
      <c r="K788" s="22" t="s">
        <v>4439</v>
      </c>
      <c r="L788" s="22"/>
      <c r="M788" s="22" t="s">
        <v>4440</v>
      </c>
      <c r="N788" s="22">
        <v>61</v>
      </c>
      <c r="O788" s="22" t="b">
        <v>0</v>
      </c>
      <c r="P788" s="22" t="s">
        <v>1842</v>
      </c>
      <c r="Q788" s="22" t="s">
        <v>1843</v>
      </c>
      <c r="R788" s="22" t="s">
        <v>579</v>
      </c>
    </row>
    <row r="789" spans="1:18" x14ac:dyDescent="0.25">
      <c r="A789" s="22" t="s">
        <v>4441</v>
      </c>
      <c r="B789" s="22" t="s">
        <v>4442</v>
      </c>
      <c r="C789" s="22"/>
      <c r="D789" s="22" t="s">
        <v>2167</v>
      </c>
      <c r="E789" s="22" t="s">
        <v>2776</v>
      </c>
      <c r="F789" s="22" t="s">
        <v>4443</v>
      </c>
      <c r="G789" s="22" t="s">
        <v>1801</v>
      </c>
      <c r="H789" s="22" t="s">
        <v>1802</v>
      </c>
      <c r="I789" s="22" t="s">
        <v>1872</v>
      </c>
      <c r="J789" s="22"/>
      <c r="K789" s="22" t="s">
        <v>4444</v>
      </c>
      <c r="L789" s="22"/>
      <c r="M789" s="22" t="s">
        <v>4445</v>
      </c>
      <c r="N789" s="22">
        <v>61</v>
      </c>
      <c r="O789" s="22" t="b">
        <v>0</v>
      </c>
      <c r="P789" s="22" t="s">
        <v>1842</v>
      </c>
      <c r="Q789" s="22" t="s">
        <v>1843</v>
      </c>
      <c r="R789" s="22" t="s">
        <v>579</v>
      </c>
    </row>
    <row r="790" spans="1:18" x14ac:dyDescent="0.25">
      <c r="A790" s="22" t="s">
        <v>4446</v>
      </c>
      <c r="B790" s="22" t="s">
        <v>4447</v>
      </c>
      <c r="C790" s="22"/>
      <c r="D790" s="22" t="s">
        <v>1838</v>
      </c>
      <c r="E790" s="22"/>
      <c r="F790" s="22"/>
      <c r="G790" s="22" t="s">
        <v>1801</v>
      </c>
      <c r="H790" s="22" t="s">
        <v>1802</v>
      </c>
      <c r="I790" s="22" t="s">
        <v>1872</v>
      </c>
      <c r="J790" s="22"/>
      <c r="K790" s="22" t="s">
        <v>4448</v>
      </c>
      <c r="L790" s="22"/>
      <c r="M790" s="22" t="s">
        <v>4448</v>
      </c>
      <c r="N790" s="22">
        <v>61</v>
      </c>
      <c r="O790" s="22" t="b">
        <v>0</v>
      </c>
      <c r="P790" s="22" t="s">
        <v>1842</v>
      </c>
      <c r="Q790" s="22" t="s">
        <v>1843</v>
      </c>
      <c r="R790" s="22" t="s">
        <v>579</v>
      </c>
    </row>
    <row r="791" spans="1:18" x14ac:dyDescent="0.25">
      <c r="A791" s="22" t="s">
        <v>4449</v>
      </c>
      <c r="B791" s="22" t="s">
        <v>4450</v>
      </c>
      <c r="C791" s="22"/>
      <c r="D791" s="22" t="s">
        <v>1838</v>
      </c>
      <c r="E791" s="22" t="s">
        <v>1958</v>
      </c>
      <c r="F791" s="22"/>
      <c r="G791" s="22" t="s">
        <v>1801</v>
      </c>
      <c r="H791" s="22" t="s">
        <v>1802</v>
      </c>
      <c r="I791" s="22" t="s">
        <v>1872</v>
      </c>
      <c r="J791" s="22"/>
      <c r="K791" s="22" t="s">
        <v>4451</v>
      </c>
      <c r="L791" s="22"/>
      <c r="M791" s="22" t="s">
        <v>4451</v>
      </c>
      <c r="N791" s="22">
        <v>61</v>
      </c>
      <c r="O791" s="22" t="b">
        <v>0</v>
      </c>
      <c r="P791" s="22" t="s">
        <v>1842</v>
      </c>
      <c r="Q791" s="22" t="s">
        <v>1843</v>
      </c>
      <c r="R791" s="22" t="s">
        <v>579</v>
      </c>
    </row>
    <row r="792" spans="1:18" x14ac:dyDescent="0.25">
      <c r="A792" s="22" t="s">
        <v>4452</v>
      </c>
      <c r="B792" s="22" t="s">
        <v>4453</v>
      </c>
      <c r="C792" s="22"/>
      <c r="D792" s="22" t="s">
        <v>1838</v>
      </c>
      <c r="E792" s="22" t="s">
        <v>1906</v>
      </c>
      <c r="F792" s="22" t="s">
        <v>4454</v>
      </c>
      <c r="G792" s="22" t="s">
        <v>1801</v>
      </c>
      <c r="H792" s="22" t="s">
        <v>1802</v>
      </c>
      <c r="I792" s="22" t="s">
        <v>1872</v>
      </c>
      <c r="J792" s="22"/>
      <c r="K792" s="22" t="s">
        <v>4455</v>
      </c>
      <c r="L792" s="22"/>
      <c r="M792" s="22" t="s">
        <v>4456</v>
      </c>
      <c r="N792" s="22">
        <v>61</v>
      </c>
      <c r="O792" s="22" t="b">
        <v>0</v>
      </c>
      <c r="P792" s="22" t="s">
        <v>1842</v>
      </c>
      <c r="Q792" s="22" t="s">
        <v>1843</v>
      </c>
      <c r="R792" s="22" t="s">
        <v>579</v>
      </c>
    </row>
    <row r="793" spans="1:18" x14ac:dyDescent="0.25">
      <c r="A793" s="22" t="s">
        <v>4457</v>
      </c>
      <c r="B793" s="22" t="s">
        <v>4458</v>
      </c>
      <c r="C793" s="22"/>
      <c r="D793" s="22" t="s">
        <v>1838</v>
      </c>
      <c r="E793" s="22" t="s">
        <v>1958</v>
      </c>
      <c r="F793" s="22" t="s">
        <v>2724</v>
      </c>
      <c r="G793" s="22" t="s">
        <v>1801</v>
      </c>
      <c r="H793" s="22" t="s">
        <v>1802</v>
      </c>
      <c r="I793" s="22" t="s">
        <v>1872</v>
      </c>
      <c r="J793" s="22"/>
      <c r="K793" s="22" t="s">
        <v>4459</v>
      </c>
      <c r="L793" s="22"/>
      <c r="M793" s="22" t="s">
        <v>4459</v>
      </c>
      <c r="N793" s="22">
        <v>61</v>
      </c>
      <c r="O793" s="22" t="b">
        <v>0</v>
      </c>
      <c r="P793" s="22" t="s">
        <v>1842</v>
      </c>
      <c r="Q793" s="22" t="s">
        <v>1843</v>
      </c>
      <c r="R793" s="22" t="s">
        <v>579</v>
      </c>
    </row>
    <row r="794" spans="1:18" x14ac:dyDescent="0.25">
      <c r="A794" s="22" t="s">
        <v>4460</v>
      </c>
      <c r="B794" s="22" t="s">
        <v>4461</v>
      </c>
      <c r="C794" s="22"/>
      <c r="D794" s="22" t="s">
        <v>1838</v>
      </c>
      <c r="E794" s="22" t="s">
        <v>1878</v>
      </c>
      <c r="F794" s="22" t="s">
        <v>4462</v>
      </c>
      <c r="G794" s="22" t="s">
        <v>1801</v>
      </c>
      <c r="H794" s="22" t="s">
        <v>1802</v>
      </c>
      <c r="I794" s="22" t="s">
        <v>1872</v>
      </c>
      <c r="J794" s="22"/>
      <c r="K794" s="22" t="s">
        <v>4463</v>
      </c>
      <c r="L794" s="22"/>
      <c r="M794" s="22" t="s">
        <v>4464</v>
      </c>
      <c r="N794" s="22">
        <v>61</v>
      </c>
      <c r="O794" s="22" t="b">
        <v>0</v>
      </c>
      <c r="P794" s="22" t="s">
        <v>1842</v>
      </c>
      <c r="Q794" s="22" t="s">
        <v>1843</v>
      </c>
      <c r="R794" s="22" t="s">
        <v>579</v>
      </c>
    </row>
    <row r="795" spans="1:18" x14ac:dyDescent="0.25">
      <c r="A795" s="23" t="s">
        <v>4465</v>
      </c>
      <c r="B795" s="23" t="s">
        <v>4466</v>
      </c>
      <c r="C795" s="23"/>
      <c r="D795" s="23" t="s">
        <v>1838</v>
      </c>
      <c r="E795" s="23" t="s">
        <v>2106</v>
      </c>
      <c r="F795" s="23" t="s">
        <v>2682</v>
      </c>
      <c r="G795" s="23" t="s">
        <v>1801</v>
      </c>
      <c r="H795" s="23" t="s">
        <v>1802</v>
      </c>
      <c r="I795" s="23" t="s">
        <v>1872</v>
      </c>
      <c r="J795" s="23"/>
      <c r="K795" s="23" t="s">
        <v>4467</v>
      </c>
      <c r="L795" s="23"/>
      <c r="M795" s="23" t="s">
        <v>4468</v>
      </c>
      <c r="N795" s="23">
        <v>61</v>
      </c>
      <c r="O795" s="23" t="b">
        <v>0</v>
      </c>
      <c r="P795" s="23" t="s">
        <v>1842</v>
      </c>
      <c r="Q795" s="23" t="s">
        <v>1843</v>
      </c>
      <c r="R795" s="23" t="s">
        <v>579</v>
      </c>
    </row>
    <row r="796" spans="1:18" x14ac:dyDescent="0.25">
      <c r="A796" s="22" t="s">
        <v>4469</v>
      </c>
      <c r="B796" s="22" t="s">
        <v>4470</v>
      </c>
      <c r="C796" s="22"/>
      <c r="D796" s="22" t="s">
        <v>1838</v>
      </c>
      <c r="E796" s="22"/>
      <c r="F796" s="22"/>
      <c r="G796" s="22" t="s">
        <v>1801</v>
      </c>
      <c r="H796" s="22" t="s">
        <v>1802</v>
      </c>
      <c r="I796" s="22" t="s">
        <v>1872</v>
      </c>
      <c r="J796" s="22"/>
      <c r="K796" s="22" t="s">
        <v>4471</v>
      </c>
      <c r="L796" s="22"/>
      <c r="M796" s="22" t="s">
        <v>4471</v>
      </c>
      <c r="N796" s="22">
        <v>61</v>
      </c>
      <c r="O796" s="22" t="b">
        <v>0</v>
      </c>
      <c r="P796" s="22" t="s">
        <v>1842</v>
      </c>
      <c r="Q796" s="22" t="s">
        <v>1843</v>
      </c>
      <c r="R796" s="22" t="s">
        <v>579</v>
      </c>
    </row>
    <row r="797" spans="1:18" x14ac:dyDescent="0.25">
      <c r="A797" s="22" t="s">
        <v>4472</v>
      </c>
      <c r="B797" s="22" t="s">
        <v>4473</v>
      </c>
      <c r="C797" s="22"/>
      <c r="D797" s="22" t="s">
        <v>2167</v>
      </c>
      <c r="E797" s="22" t="s">
        <v>2776</v>
      </c>
      <c r="F797" s="22" t="s">
        <v>4474</v>
      </c>
      <c r="G797" s="22" t="s">
        <v>1801</v>
      </c>
      <c r="H797" s="22" t="s">
        <v>1802</v>
      </c>
      <c r="I797" s="22" t="s">
        <v>1872</v>
      </c>
      <c r="J797" s="22"/>
      <c r="K797" s="22" t="s">
        <v>4475</v>
      </c>
      <c r="L797" s="22"/>
      <c r="M797" s="22" t="s">
        <v>4475</v>
      </c>
      <c r="N797" s="22">
        <v>61</v>
      </c>
      <c r="O797" s="22" t="b">
        <v>0</v>
      </c>
      <c r="P797" s="22" t="s">
        <v>1842</v>
      </c>
      <c r="Q797" s="22" t="s">
        <v>1843</v>
      </c>
      <c r="R797" s="22" t="s">
        <v>579</v>
      </c>
    </row>
    <row r="798" spans="1:18" x14ac:dyDescent="0.25">
      <c r="A798" s="22" t="s">
        <v>4476</v>
      </c>
      <c r="B798" s="22" t="s">
        <v>4477</v>
      </c>
      <c r="C798" s="22"/>
      <c r="D798" s="22" t="s">
        <v>1838</v>
      </c>
      <c r="E798" s="22" t="s">
        <v>1958</v>
      </c>
      <c r="F798" s="22" t="s">
        <v>4351</v>
      </c>
      <c r="G798" s="22" t="s">
        <v>1801</v>
      </c>
      <c r="H798" s="22" t="s">
        <v>1802</v>
      </c>
      <c r="I798" s="22" t="s">
        <v>1872</v>
      </c>
      <c r="J798" s="22"/>
      <c r="K798" s="22" t="s">
        <v>4478</v>
      </c>
      <c r="L798" s="22"/>
      <c r="M798" s="22" t="s">
        <v>4478</v>
      </c>
      <c r="N798" s="22">
        <v>61</v>
      </c>
      <c r="O798" s="22" t="b">
        <v>0</v>
      </c>
      <c r="P798" s="22" t="s">
        <v>1842</v>
      </c>
      <c r="Q798" s="22" t="s">
        <v>1843</v>
      </c>
      <c r="R798" s="22" t="s">
        <v>579</v>
      </c>
    </row>
    <row r="799" spans="1:18" x14ac:dyDescent="0.25">
      <c r="A799" s="23" t="s">
        <v>4479</v>
      </c>
      <c r="B799" s="23" t="s">
        <v>4480</v>
      </c>
      <c r="C799" s="23"/>
      <c r="D799" s="23" t="s">
        <v>1838</v>
      </c>
      <c r="E799" s="23" t="s">
        <v>1878</v>
      </c>
      <c r="F799" s="23" t="s">
        <v>4403</v>
      </c>
      <c r="G799" s="23" t="s">
        <v>1801</v>
      </c>
      <c r="H799" s="23" t="s">
        <v>1802</v>
      </c>
      <c r="I799" s="23" t="s">
        <v>1872</v>
      </c>
      <c r="J799" s="23"/>
      <c r="K799" s="23" t="s">
        <v>4481</v>
      </c>
      <c r="L799" s="23"/>
      <c r="M799" s="23" t="s">
        <v>4482</v>
      </c>
      <c r="N799" s="23">
        <v>61</v>
      </c>
      <c r="O799" s="23" t="b">
        <v>0</v>
      </c>
      <c r="P799" s="23" t="s">
        <v>1842</v>
      </c>
      <c r="Q799" s="23" t="s">
        <v>1843</v>
      </c>
      <c r="R799" s="23" t="s">
        <v>579</v>
      </c>
    </row>
    <row r="800" spans="1:18" x14ac:dyDescent="0.25">
      <c r="A800" s="22" t="s">
        <v>4483</v>
      </c>
      <c r="B800" s="22" t="s">
        <v>4484</v>
      </c>
      <c r="C800" s="22"/>
      <c r="D800" s="22" t="s">
        <v>1838</v>
      </c>
      <c r="E800" s="22" t="s">
        <v>1958</v>
      </c>
      <c r="F800" s="22" t="s">
        <v>2724</v>
      </c>
      <c r="G800" s="22" t="s">
        <v>1801</v>
      </c>
      <c r="H800" s="22" t="s">
        <v>1802</v>
      </c>
      <c r="I800" s="22" t="s">
        <v>1872</v>
      </c>
      <c r="J800" s="22"/>
      <c r="K800" s="22" t="s">
        <v>4485</v>
      </c>
      <c r="L800" s="22"/>
      <c r="M800" s="22" t="s">
        <v>4486</v>
      </c>
      <c r="N800" s="22">
        <v>61</v>
      </c>
      <c r="O800" s="22" t="b">
        <v>0</v>
      </c>
      <c r="P800" s="22" t="s">
        <v>1842</v>
      </c>
      <c r="Q800" s="22" t="s">
        <v>1843</v>
      </c>
      <c r="R800" s="22" t="s">
        <v>579</v>
      </c>
    </row>
    <row r="801" spans="1:18" x14ac:dyDescent="0.25">
      <c r="A801" s="22" t="s">
        <v>4487</v>
      </c>
      <c r="B801" s="22" t="s">
        <v>4488</v>
      </c>
      <c r="C801" s="22"/>
      <c r="D801" s="22" t="s">
        <v>2096</v>
      </c>
      <c r="E801" s="22" t="s">
        <v>2198</v>
      </c>
      <c r="F801" s="22"/>
      <c r="G801" s="22" t="s">
        <v>1801</v>
      </c>
      <c r="H801" s="22" t="s">
        <v>1802</v>
      </c>
      <c r="I801" s="22" t="s">
        <v>1872</v>
      </c>
      <c r="J801" s="22"/>
      <c r="K801" s="22" t="s">
        <v>4489</v>
      </c>
      <c r="L801" s="22"/>
      <c r="M801" s="22" t="s">
        <v>4489</v>
      </c>
      <c r="N801" s="22">
        <v>61</v>
      </c>
      <c r="O801" s="22" t="b">
        <v>0</v>
      </c>
      <c r="P801" s="22" t="s">
        <v>1842</v>
      </c>
      <c r="Q801" s="22" t="s">
        <v>1843</v>
      </c>
      <c r="R801" s="22" t="s">
        <v>579</v>
      </c>
    </row>
    <row r="802" spans="1:18" x14ac:dyDescent="0.25">
      <c r="A802" s="22" t="s">
        <v>4490</v>
      </c>
      <c r="B802" s="22" t="s">
        <v>4491</v>
      </c>
      <c r="C802" s="22"/>
      <c r="D802" s="22" t="s">
        <v>2167</v>
      </c>
      <c r="E802" s="22" t="s">
        <v>2776</v>
      </c>
      <c r="F802" s="22" t="s">
        <v>4443</v>
      </c>
      <c r="G802" s="22"/>
      <c r="H802" s="22"/>
      <c r="I802" s="22" t="s">
        <v>1872</v>
      </c>
      <c r="J802" s="22"/>
      <c r="K802" s="22" t="s">
        <v>4492</v>
      </c>
      <c r="L802" s="22"/>
      <c r="M802" s="22" t="s">
        <v>4492</v>
      </c>
      <c r="N802" s="22">
        <v>61</v>
      </c>
      <c r="O802" s="22" t="b">
        <v>0</v>
      </c>
      <c r="P802" s="22" t="s">
        <v>1842</v>
      </c>
      <c r="Q802" s="22" t="s">
        <v>1843</v>
      </c>
      <c r="R802" s="22" t="s">
        <v>579</v>
      </c>
    </row>
    <row r="803" spans="1:18" x14ac:dyDescent="0.25">
      <c r="A803" s="22" t="s">
        <v>4493</v>
      </c>
      <c r="B803" s="22" t="s">
        <v>4494</v>
      </c>
      <c r="C803" s="22"/>
      <c r="D803" s="22" t="s">
        <v>1922</v>
      </c>
      <c r="E803" s="22" t="s">
        <v>4495</v>
      </c>
      <c r="F803" s="22" t="s">
        <v>4496</v>
      </c>
      <c r="G803" s="22"/>
      <c r="H803" s="22"/>
      <c r="I803" s="22" t="s">
        <v>1872</v>
      </c>
      <c r="J803" s="22"/>
      <c r="K803" s="22" t="s">
        <v>4497</v>
      </c>
      <c r="L803" s="22"/>
      <c r="M803" s="22" t="s">
        <v>4497</v>
      </c>
      <c r="N803" s="22">
        <v>61</v>
      </c>
      <c r="O803" s="22" t="b">
        <v>0</v>
      </c>
      <c r="P803" s="22" t="s">
        <v>1842</v>
      </c>
      <c r="Q803" s="22" t="s">
        <v>1843</v>
      </c>
      <c r="R803" s="22" t="s">
        <v>579</v>
      </c>
    </row>
    <row r="804" spans="1:18" x14ac:dyDescent="0.25">
      <c r="A804" s="22" t="s">
        <v>4498</v>
      </c>
      <c r="B804" s="22" t="s">
        <v>4499</v>
      </c>
      <c r="C804" s="22"/>
      <c r="D804" s="22" t="s">
        <v>1922</v>
      </c>
      <c r="E804" s="22" t="s">
        <v>4282</v>
      </c>
      <c r="F804" s="22" t="s">
        <v>4500</v>
      </c>
      <c r="G804" s="22"/>
      <c r="H804" s="22"/>
      <c r="I804" s="22" t="s">
        <v>1872</v>
      </c>
      <c r="J804" s="22" t="s">
        <v>4499</v>
      </c>
      <c r="K804" s="22" t="s">
        <v>4501</v>
      </c>
      <c r="L804" s="22"/>
      <c r="M804" s="22" t="s">
        <v>4501</v>
      </c>
      <c r="N804" s="22">
        <v>61</v>
      </c>
      <c r="O804" s="22" t="b">
        <v>0</v>
      </c>
      <c r="P804" s="22" t="s">
        <v>1842</v>
      </c>
      <c r="Q804" s="22" t="s">
        <v>1843</v>
      </c>
      <c r="R804" s="22" t="s">
        <v>579</v>
      </c>
    </row>
    <row r="805" spans="1:18" x14ac:dyDescent="0.25">
      <c r="A805" s="22" t="s">
        <v>4502</v>
      </c>
      <c r="B805" s="22" t="s">
        <v>4503</v>
      </c>
      <c r="C805" s="22" t="s">
        <v>1837</v>
      </c>
      <c r="D805" s="22" t="s">
        <v>1856</v>
      </c>
      <c r="E805" s="22" t="s">
        <v>4433</v>
      </c>
      <c r="F805" s="22"/>
      <c r="G805" s="22"/>
      <c r="H805" s="22"/>
      <c r="I805" s="22" t="s">
        <v>1872</v>
      </c>
      <c r="J805" s="22" t="s">
        <v>4503</v>
      </c>
      <c r="K805" s="22" t="s">
        <v>4504</v>
      </c>
      <c r="L805" s="22"/>
      <c r="M805" s="22" t="s">
        <v>4504</v>
      </c>
      <c r="N805" s="22"/>
      <c r="O805" s="22" t="b">
        <v>0</v>
      </c>
      <c r="P805" s="22" t="s">
        <v>1842</v>
      </c>
      <c r="Q805" s="22" t="s">
        <v>1843</v>
      </c>
      <c r="R805" s="22" t="s">
        <v>7126</v>
      </c>
    </row>
    <row r="806" spans="1:18" x14ac:dyDescent="0.25">
      <c r="A806" s="22" t="s">
        <v>4505</v>
      </c>
      <c r="B806" s="22" t="s">
        <v>4506</v>
      </c>
      <c r="C806" s="22" t="s">
        <v>1837</v>
      </c>
      <c r="D806" s="22" t="s">
        <v>1856</v>
      </c>
      <c r="E806" s="22" t="s">
        <v>4433</v>
      </c>
      <c r="F806" s="22"/>
      <c r="G806" s="22"/>
      <c r="H806" s="22"/>
      <c r="I806" s="22" t="s">
        <v>1872</v>
      </c>
      <c r="J806" s="22" t="s">
        <v>4506</v>
      </c>
      <c r="K806" s="22" t="s">
        <v>4507</v>
      </c>
      <c r="L806" s="22"/>
      <c r="M806" s="22" t="s">
        <v>4507</v>
      </c>
      <c r="N806" s="22"/>
      <c r="O806" s="22" t="b">
        <v>0</v>
      </c>
      <c r="P806" s="22" t="s">
        <v>1842</v>
      </c>
      <c r="Q806" s="22" t="s">
        <v>1843</v>
      </c>
      <c r="R806" s="22" t="s">
        <v>7126</v>
      </c>
    </row>
    <row r="807" spans="1:18" x14ac:dyDescent="0.25">
      <c r="A807" s="22" t="s">
        <v>4508</v>
      </c>
      <c r="B807" s="22" t="s">
        <v>4509</v>
      </c>
      <c r="C807" s="22" t="s">
        <v>1837</v>
      </c>
      <c r="D807" s="22" t="s">
        <v>1856</v>
      </c>
      <c r="E807" s="22" t="s">
        <v>4433</v>
      </c>
      <c r="F807" s="22"/>
      <c r="G807" s="22"/>
      <c r="H807" s="22"/>
      <c r="I807" s="22" t="s">
        <v>1872</v>
      </c>
      <c r="J807" s="22" t="s">
        <v>4509</v>
      </c>
      <c r="K807" s="22" t="s">
        <v>4510</v>
      </c>
      <c r="L807" s="22"/>
      <c r="M807" s="22" t="s">
        <v>4510</v>
      </c>
      <c r="N807" s="22"/>
      <c r="O807" s="22" t="b">
        <v>0</v>
      </c>
      <c r="P807" s="22" t="s">
        <v>1842</v>
      </c>
      <c r="Q807" s="22" t="s">
        <v>1843</v>
      </c>
      <c r="R807" s="22" t="s">
        <v>7126</v>
      </c>
    </row>
    <row r="808" spans="1:18" x14ac:dyDescent="0.25">
      <c r="A808" s="22" t="s">
        <v>4511</v>
      </c>
      <c r="B808" s="22" t="s">
        <v>4512</v>
      </c>
      <c r="C808" s="22" t="s">
        <v>1837</v>
      </c>
      <c r="D808" s="22" t="s">
        <v>1856</v>
      </c>
      <c r="E808" s="22" t="s">
        <v>4433</v>
      </c>
      <c r="F808" s="22" t="s">
        <v>4513</v>
      </c>
      <c r="G808" s="22"/>
      <c r="H808" s="22"/>
      <c r="I808" s="22" t="s">
        <v>1872</v>
      </c>
      <c r="J808" s="22" t="s">
        <v>4512</v>
      </c>
      <c r="K808" s="22" t="s">
        <v>4514</v>
      </c>
      <c r="L808" s="22"/>
      <c r="M808" s="22" t="s">
        <v>4514</v>
      </c>
      <c r="N808" s="22"/>
      <c r="O808" s="22" t="b">
        <v>0</v>
      </c>
      <c r="P808" s="22" t="s">
        <v>1842</v>
      </c>
      <c r="Q808" s="22" t="s">
        <v>1843</v>
      </c>
      <c r="R808" s="22" t="s">
        <v>7126</v>
      </c>
    </row>
    <row r="809" spans="1:18" x14ac:dyDescent="0.25">
      <c r="A809" s="22" t="s">
        <v>4515</v>
      </c>
      <c r="B809" s="22" t="s">
        <v>4516</v>
      </c>
      <c r="C809" s="22" t="s">
        <v>1837</v>
      </c>
      <c r="D809" s="22" t="s">
        <v>1856</v>
      </c>
      <c r="E809" s="22" t="s">
        <v>4433</v>
      </c>
      <c r="F809" s="22"/>
      <c r="G809" s="22"/>
      <c r="H809" s="22"/>
      <c r="I809" s="22" t="s">
        <v>1872</v>
      </c>
      <c r="J809" s="22" t="s">
        <v>4516</v>
      </c>
      <c r="K809" s="22" t="s">
        <v>4517</v>
      </c>
      <c r="L809" s="22"/>
      <c r="M809" s="22" t="s">
        <v>4517</v>
      </c>
      <c r="N809" s="22"/>
      <c r="O809" s="22" t="b">
        <v>0</v>
      </c>
      <c r="P809" s="22" t="s">
        <v>1842</v>
      </c>
      <c r="Q809" s="22" t="s">
        <v>1843</v>
      </c>
      <c r="R809" s="22" t="s">
        <v>7126</v>
      </c>
    </row>
    <row r="810" spans="1:18" x14ac:dyDescent="0.25">
      <c r="A810" s="22" t="s">
        <v>4518</v>
      </c>
      <c r="B810" s="22" t="s">
        <v>4519</v>
      </c>
      <c r="C810" s="22" t="s">
        <v>1837</v>
      </c>
      <c r="D810" s="22" t="s">
        <v>1838</v>
      </c>
      <c r="E810" s="22" t="s">
        <v>2073</v>
      </c>
      <c r="F810" s="22" t="s">
        <v>4520</v>
      </c>
      <c r="G810" s="22"/>
      <c r="H810" s="22"/>
      <c r="I810" s="22" t="s">
        <v>1872</v>
      </c>
      <c r="J810" s="22" t="s">
        <v>4519</v>
      </c>
      <c r="K810" s="22" t="s">
        <v>4521</v>
      </c>
      <c r="L810" s="22"/>
      <c r="M810" s="22" t="s">
        <v>4521</v>
      </c>
      <c r="N810" s="22"/>
      <c r="O810" s="22" t="b">
        <v>0</v>
      </c>
      <c r="P810" s="22" t="s">
        <v>1842</v>
      </c>
      <c r="Q810" s="22" t="s">
        <v>1843</v>
      </c>
      <c r="R810" s="22" t="s">
        <v>7126</v>
      </c>
    </row>
    <row r="811" spans="1:18" x14ac:dyDescent="0.25">
      <c r="A811" s="22" t="s">
        <v>4522</v>
      </c>
      <c r="B811" s="22" t="s">
        <v>4523</v>
      </c>
      <c r="C811" s="22" t="s">
        <v>1837</v>
      </c>
      <c r="D811" s="22" t="s">
        <v>1856</v>
      </c>
      <c r="E811" s="22" t="s">
        <v>4433</v>
      </c>
      <c r="F811" s="22"/>
      <c r="G811" s="22"/>
      <c r="H811" s="22"/>
      <c r="I811" s="22" t="s">
        <v>1872</v>
      </c>
      <c r="J811" s="22" t="s">
        <v>4523</v>
      </c>
      <c r="K811" s="22" t="s">
        <v>4524</v>
      </c>
      <c r="L811" s="22"/>
      <c r="M811" s="22" t="s">
        <v>4524</v>
      </c>
      <c r="N811" s="22"/>
      <c r="O811" s="22" t="b">
        <v>0</v>
      </c>
      <c r="P811" s="22" t="s">
        <v>1842</v>
      </c>
      <c r="Q811" s="22" t="s">
        <v>1843</v>
      </c>
      <c r="R811" s="22" t="s">
        <v>7126</v>
      </c>
    </row>
    <row r="812" spans="1:18" x14ac:dyDescent="0.25">
      <c r="A812" s="22" t="s">
        <v>4525</v>
      </c>
      <c r="B812" s="22" t="s">
        <v>4526</v>
      </c>
      <c r="C812" s="22"/>
      <c r="D812" s="22" t="s">
        <v>1922</v>
      </c>
      <c r="E812" s="22"/>
      <c r="F812" s="22"/>
      <c r="G812" s="22"/>
      <c r="H812" s="22"/>
      <c r="I812" s="22" t="s">
        <v>1872</v>
      </c>
      <c r="J812" s="22"/>
      <c r="K812" s="22"/>
      <c r="L812" s="22" t="s">
        <v>4527</v>
      </c>
      <c r="M812" s="22" t="s">
        <v>4528</v>
      </c>
      <c r="N812" s="22"/>
      <c r="O812" s="22" t="b">
        <v>0</v>
      </c>
      <c r="P812" s="22" t="s">
        <v>1842</v>
      </c>
      <c r="Q812" s="22" t="s">
        <v>1843</v>
      </c>
      <c r="R812" s="22" t="s">
        <v>4525</v>
      </c>
    </row>
    <row r="813" spans="1:18" x14ac:dyDescent="0.25">
      <c r="A813" s="23" t="s">
        <v>581</v>
      </c>
      <c r="B813" s="23" t="s">
        <v>582</v>
      </c>
      <c r="C813" s="23"/>
      <c r="D813" s="23" t="s">
        <v>1838</v>
      </c>
      <c r="E813" s="23" t="s">
        <v>2754</v>
      </c>
      <c r="F813" s="23"/>
      <c r="G813" s="23" t="s">
        <v>1799</v>
      </c>
      <c r="H813" s="23" t="s">
        <v>1800</v>
      </c>
      <c r="I813" s="23" t="s">
        <v>1872</v>
      </c>
      <c r="J813" s="23" t="s">
        <v>4529</v>
      </c>
      <c r="K813" s="23" t="s">
        <v>4530</v>
      </c>
      <c r="L813" s="23" t="s">
        <v>4531</v>
      </c>
      <c r="M813" s="23" t="s">
        <v>4532</v>
      </c>
      <c r="N813" s="23">
        <v>45</v>
      </c>
      <c r="O813" s="23" t="b">
        <v>0</v>
      </c>
      <c r="P813" s="23" t="s">
        <v>1842</v>
      </c>
      <c r="Q813" s="23" t="s">
        <v>1843</v>
      </c>
      <c r="R813" s="23" t="s">
        <v>581</v>
      </c>
    </row>
    <row r="814" spans="1:18" x14ac:dyDescent="0.25">
      <c r="A814" s="23" t="s">
        <v>4533</v>
      </c>
      <c r="B814" s="23" t="s">
        <v>4534</v>
      </c>
      <c r="C814" s="23"/>
      <c r="D814" s="23" t="s">
        <v>1838</v>
      </c>
      <c r="E814" s="23" t="s">
        <v>4535</v>
      </c>
      <c r="F814" s="23"/>
      <c r="G814" s="23" t="s">
        <v>66</v>
      </c>
      <c r="H814" s="23" t="s">
        <v>1794</v>
      </c>
      <c r="I814" s="23" t="s">
        <v>4536</v>
      </c>
      <c r="J814" s="23"/>
      <c r="K814" s="23"/>
      <c r="L814" s="23" t="s">
        <v>4537</v>
      </c>
      <c r="M814" s="23" t="s">
        <v>4538</v>
      </c>
      <c r="N814" s="23">
        <v>59</v>
      </c>
      <c r="O814" s="23" t="b">
        <v>0</v>
      </c>
      <c r="P814" s="23" t="s">
        <v>1842</v>
      </c>
      <c r="Q814" s="23" t="s">
        <v>1843</v>
      </c>
      <c r="R814" s="23" t="s">
        <v>583</v>
      </c>
    </row>
    <row r="815" spans="1:18" x14ac:dyDescent="0.25">
      <c r="A815" s="23" t="s">
        <v>833</v>
      </c>
      <c r="B815" s="23" t="s">
        <v>834</v>
      </c>
      <c r="C815" s="23"/>
      <c r="D815" s="23" t="s">
        <v>1838</v>
      </c>
      <c r="E815" s="23"/>
      <c r="F815" s="23"/>
      <c r="G815" s="23" t="s">
        <v>1803</v>
      </c>
      <c r="H815" s="23" t="s">
        <v>1804</v>
      </c>
      <c r="I815" s="23" t="s">
        <v>4536</v>
      </c>
      <c r="J815" s="23"/>
      <c r="K815" s="23"/>
      <c r="L815" s="23" t="s">
        <v>4539</v>
      </c>
      <c r="M815" s="23" t="s">
        <v>4540</v>
      </c>
      <c r="N815" s="23">
        <v>59</v>
      </c>
      <c r="O815" s="23" t="b">
        <v>0</v>
      </c>
      <c r="P815" s="23" t="s">
        <v>1842</v>
      </c>
      <c r="Q815" s="23" t="s">
        <v>1843</v>
      </c>
      <c r="R815" s="23" t="s">
        <v>583</v>
      </c>
    </row>
    <row r="816" spans="1:18" x14ac:dyDescent="0.25">
      <c r="A816" s="22" t="s">
        <v>835</v>
      </c>
      <c r="B816" s="22" t="s">
        <v>836</v>
      </c>
      <c r="C816" s="22"/>
      <c r="D816" s="22" t="s">
        <v>3494</v>
      </c>
      <c r="E816" s="22"/>
      <c r="F816" s="22"/>
      <c r="G816" s="22"/>
      <c r="H816" s="22"/>
      <c r="I816" s="22" t="s">
        <v>4536</v>
      </c>
      <c r="J816" s="22" t="s">
        <v>1837</v>
      </c>
      <c r="K816" s="22" t="s">
        <v>4541</v>
      </c>
      <c r="L816" s="22" t="s">
        <v>4542</v>
      </c>
      <c r="M816" s="22" t="s">
        <v>4543</v>
      </c>
      <c r="N816" s="22">
        <v>59</v>
      </c>
      <c r="O816" s="22" t="b">
        <v>0</v>
      </c>
      <c r="P816" s="22" t="s">
        <v>1842</v>
      </c>
      <c r="Q816" s="22" t="s">
        <v>1843</v>
      </c>
      <c r="R816" s="22" t="s">
        <v>583</v>
      </c>
    </row>
    <row r="817" spans="1:18" x14ac:dyDescent="0.25">
      <c r="A817" s="23" t="s">
        <v>837</v>
      </c>
      <c r="B817" s="23" t="s">
        <v>838</v>
      </c>
      <c r="C817" s="23"/>
      <c r="D817" s="23" t="s">
        <v>1838</v>
      </c>
      <c r="E817" s="23" t="s">
        <v>1878</v>
      </c>
      <c r="F817" s="23" t="s">
        <v>4544</v>
      </c>
      <c r="G817" s="23" t="s">
        <v>1803</v>
      </c>
      <c r="H817" s="23" t="s">
        <v>1804</v>
      </c>
      <c r="I817" s="23" t="s">
        <v>4536</v>
      </c>
      <c r="J817" s="23"/>
      <c r="K817" s="23"/>
      <c r="L817" s="23" t="s">
        <v>4545</v>
      </c>
      <c r="M817" s="23" t="s">
        <v>4546</v>
      </c>
      <c r="N817" s="23">
        <v>59</v>
      </c>
      <c r="O817" s="23" t="b">
        <v>0</v>
      </c>
      <c r="P817" s="23" t="s">
        <v>1842</v>
      </c>
      <c r="Q817" s="23" t="s">
        <v>1843</v>
      </c>
      <c r="R817" s="23" t="s">
        <v>583</v>
      </c>
    </row>
    <row r="818" spans="1:18" x14ac:dyDescent="0.25">
      <c r="A818" s="23" t="s">
        <v>4547</v>
      </c>
      <c r="B818" s="23" t="s">
        <v>4548</v>
      </c>
      <c r="C818" s="23"/>
      <c r="D818" s="23" t="s">
        <v>1838</v>
      </c>
      <c r="E818" s="23" t="s">
        <v>1906</v>
      </c>
      <c r="F818" s="23"/>
      <c r="G818" s="23" t="s">
        <v>1803</v>
      </c>
      <c r="H818" s="23" t="s">
        <v>1804</v>
      </c>
      <c r="I818" s="23" t="s">
        <v>4536</v>
      </c>
      <c r="J818" s="23"/>
      <c r="K818" s="23"/>
      <c r="L818" s="23" t="s">
        <v>4549</v>
      </c>
      <c r="M818" s="23" t="s">
        <v>4550</v>
      </c>
      <c r="N818" s="23">
        <v>60</v>
      </c>
      <c r="O818" s="23" t="b">
        <v>1</v>
      </c>
      <c r="P818" s="23" t="s">
        <v>1842</v>
      </c>
      <c r="Q818" s="23" t="s">
        <v>1843</v>
      </c>
      <c r="R818" s="23" t="s">
        <v>583</v>
      </c>
    </row>
    <row r="819" spans="1:18" x14ac:dyDescent="0.25">
      <c r="A819" s="23" t="s">
        <v>4551</v>
      </c>
      <c r="B819" s="23" t="s">
        <v>4552</v>
      </c>
      <c r="C819" s="23"/>
      <c r="D819" s="23" t="s">
        <v>1910</v>
      </c>
      <c r="E819" s="23" t="s">
        <v>4553</v>
      </c>
      <c r="F819" s="23" t="s">
        <v>4554</v>
      </c>
      <c r="G819" s="23"/>
      <c r="H819" s="23"/>
      <c r="I819" s="23"/>
      <c r="J819" s="23"/>
      <c r="K819" s="23"/>
      <c r="L819" s="23" t="s">
        <v>4555</v>
      </c>
      <c r="M819" s="23" t="s">
        <v>4556</v>
      </c>
      <c r="N819" s="23"/>
      <c r="O819" s="23" t="b">
        <v>0</v>
      </c>
      <c r="P819" s="23" t="s">
        <v>1842</v>
      </c>
      <c r="Q819" s="23" t="s">
        <v>1843</v>
      </c>
      <c r="R819" s="23" t="s">
        <v>4551</v>
      </c>
    </row>
    <row r="820" spans="1:18" x14ac:dyDescent="0.25">
      <c r="A820" s="23" t="s">
        <v>4557</v>
      </c>
      <c r="B820" s="23" t="s">
        <v>4558</v>
      </c>
      <c r="C820" s="23" t="s">
        <v>1837</v>
      </c>
      <c r="D820" s="23" t="s">
        <v>3761</v>
      </c>
      <c r="E820" s="23"/>
      <c r="F820" s="23"/>
      <c r="G820" s="23"/>
      <c r="H820" s="23"/>
      <c r="I820" s="23" t="s">
        <v>1872</v>
      </c>
      <c r="J820" s="23"/>
      <c r="K820" s="23"/>
      <c r="L820" s="23" t="s">
        <v>4559</v>
      </c>
      <c r="M820" s="23" t="s">
        <v>4560</v>
      </c>
      <c r="N820" s="23"/>
      <c r="O820" s="23" t="b">
        <v>0</v>
      </c>
      <c r="P820" s="23" t="s">
        <v>1842</v>
      </c>
      <c r="Q820" s="23" t="s">
        <v>1843</v>
      </c>
      <c r="R820" s="23" t="s">
        <v>4557</v>
      </c>
    </row>
    <row r="821" spans="1:18" x14ac:dyDescent="0.25">
      <c r="A821" s="22" t="s">
        <v>4561</v>
      </c>
      <c r="B821" s="22" t="s">
        <v>4562</v>
      </c>
      <c r="C821" s="22"/>
      <c r="D821" s="22" t="s">
        <v>1838</v>
      </c>
      <c r="E821" s="22" t="s">
        <v>1991</v>
      </c>
      <c r="F821" s="22"/>
      <c r="G821" s="22" t="s">
        <v>66</v>
      </c>
      <c r="H821" s="22" t="s">
        <v>1794</v>
      </c>
      <c r="I821" s="22" t="s">
        <v>4563</v>
      </c>
      <c r="J821" s="22" t="s">
        <v>4562</v>
      </c>
      <c r="K821" s="22"/>
      <c r="L821" s="22" t="s">
        <v>1837</v>
      </c>
      <c r="M821" s="22" t="s">
        <v>4564</v>
      </c>
      <c r="N821" s="22">
        <v>49</v>
      </c>
      <c r="O821" s="22" t="b">
        <v>0</v>
      </c>
      <c r="P821" s="22" t="s">
        <v>1842</v>
      </c>
      <c r="Q821" s="22" t="s">
        <v>1843</v>
      </c>
      <c r="R821" s="22" t="s">
        <v>584</v>
      </c>
    </row>
    <row r="822" spans="1:18" x14ac:dyDescent="0.25">
      <c r="A822" s="22" t="s">
        <v>4565</v>
      </c>
      <c r="B822" s="22" t="s">
        <v>4566</v>
      </c>
      <c r="C822" s="22"/>
      <c r="D822" s="22" t="s">
        <v>1838</v>
      </c>
      <c r="E822" s="22" t="s">
        <v>1852</v>
      </c>
      <c r="F822" s="22"/>
      <c r="G822" s="22" t="s">
        <v>65</v>
      </c>
      <c r="H822" s="22" t="s">
        <v>1796</v>
      </c>
      <c r="I822" s="22" t="s">
        <v>4563</v>
      </c>
      <c r="J822" s="22" t="s">
        <v>4566</v>
      </c>
      <c r="K822" s="22"/>
      <c r="L822" s="22" t="s">
        <v>1837</v>
      </c>
      <c r="M822" s="22" t="s">
        <v>4567</v>
      </c>
      <c r="N822" s="22">
        <v>49</v>
      </c>
      <c r="O822" s="22" t="b">
        <v>0</v>
      </c>
      <c r="P822" s="22" t="s">
        <v>1842</v>
      </c>
      <c r="Q822" s="22" t="s">
        <v>1843</v>
      </c>
      <c r="R822" s="22" t="s">
        <v>584</v>
      </c>
    </row>
    <row r="823" spans="1:18" x14ac:dyDescent="0.25">
      <c r="A823" s="22" t="s">
        <v>4568</v>
      </c>
      <c r="B823" s="22" t="s">
        <v>4569</v>
      </c>
      <c r="C823" s="22"/>
      <c r="D823" s="22" t="s">
        <v>1838</v>
      </c>
      <c r="E823" s="22" t="s">
        <v>1946</v>
      </c>
      <c r="F823" s="22"/>
      <c r="G823" s="22" t="s">
        <v>65</v>
      </c>
      <c r="H823" s="22" t="s">
        <v>1796</v>
      </c>
      <c r="I823" s="22" t="s">
        <v>4563</v>
      </c>
      <c r="J823" s="22" t="s">
        <v>4569</v>
      </c>
      <c r="K823" s="22"/>
      <c r="L823" s="22" t="s">
        <v>1837</v>
      </c>
      <c r="M823" s="22" t="s">
        <v>4570</v>
      </c>
      <c r="N823" s="22">
        <v>49</v>
      </c>
      <c r="O823" s="22" t="b">
        <v>0</v>
      </c>
      <c r="P823" s="22" t="s">
        <v>1842</v>
      </c>
      <c r="Q823" s="22" t="s">
        <v>1843</v>
      </c>
      <c r="R823" s="22" t="s">
        <v>584</v>
      </c>
    </row>
    <row r="824" spans="1:18" x14ac:dyDescent="0.25">
      <c r="A824" s="23" t="s">
        <v>4571</v>
      </c>
      <c r="B824" s="23" t="s">
        <v>4572</v>
      </c>
      <c r="C824" s="23"/>
      <c r="D824" s="23" t="s">
        <v>1838</v>
      </c>
      <c r="E824" s="23" t="s">
        <v>1975</v>
      </c>
      <c r="F824" s="23"/>
      <c r="G824" s="23" t="s">
        <v>1803</v>
      </c>
      <c r="H824" s="23" t="s">
        <v>1804</v>
      </c>
      <c r="I824" s="23" t="s">
        <v>4563</v>
      </c>
      <c r="J824" s="23" t="s">
        <v>4572</v>
      </c>
      <c r="K824" s="23"/>
      <c r="L824" s="23" t="s">
        <v>1837</v>
      </c>
      <c r="M824" s="23" t="s">
        <v>4573</v>
      </c>
      <c r="N824" s="23">
        <v>49</v>
      </c>
      <c r="O824" s="23" t="b">
        <v>0</v>
      </c>
      <c r="P824" s="23" t="s">
        <v>1842</v>
      </c>
      <c r="Q824" s="23" t="s">
        <v>1843</v>
      </c>
      <c r="R824" s="23" t="s">
        <v>584</v>
      </c>
    </row>
    <row r="825" spans="1:18" x14ac:dyDescent="0.25">
      <c r="A825" s="23" t="s">
        <v>839</v>
      </c>
      <c r="B825" s="23" t="s">
        <v>840</v>
      </c>
      <c r="C825" s="23" t="s">
        <v>4574</v>
      </c>
      <c r="D825" s="23" t="s">
        <v>1838</v>
      </c>
      <c r="E825" s="23"/>
      <c r="F825" s="23"/>
      <c r="G825" s="23" t="s">
        <v>65</v>
      </c>
      <c r="H825" s="23" t="s">
        <v>1796</v>
      </c>
      <c r="I825" s="23" t="s">
        <v>4563</v>
      </c>
      <c r="J825" s="23" t="s">
        <v>4575</v>
      </c>
      <c r="K825" s="23"/>
      <c r="L825" s="23" t="s">
        <v>4576</v>
      </c>
      <c r="M825" s="23" t="s">
        <v>4577</v>
      </c>
      <c r="N825" s="23">
        <v>49</v>
      </c>
      <c r="O825" s="23" t="b">
        <v>0</v>
      </c>
      <c r="P825" s="23" t="s">
        <v>1842</v>
      </c>
      <c r="Q825" s="23" t="s">
        <v>1843</v>
      </c>
      <c r="R825" s="23" t="s">
        <v>584</v>
      </c>
    </row>
    <row r="826" spans="1:18" x14ac:dyDescent="0.25">
      <c r="A826" s="23" t="s">
        <v>841</v>
      </c>
      <c r="B826" s="23" t="s">
        <v>842</v>
      </c>
      <c r="C826" s="23" t="s">
        <v>4578</v>
      </c>
      <c r="D826" s="23" t="s">
        <v>1922</v>
      </c>
      <c r="E826" s="23"/>
      <c r="F826" s="23"/>
      <c r="G826" s="23"/>
      <c r="H826" s="23"/>
      <c r="I826" s="23" t="s">
        <v>4563</v>
      </c>
      <c r="J826" s="23" t="s">
        <v>4575</v>
      </c>
      <c r="K826" s="23"/>
      <c r="L826" s="23" t="s">
        <v>4579</v>
      </c>
      <c r="M826" s="23" t="s">
        <v>4580</v>
      </c>
      <c r="N826" s="23">
        <v>49</v>
      </c>
      <c r="O826" s="23" t="b">
        <v>0</v>
      </c>
      <c r="P826" s="23" t="s">
        <v>1842</v>
      </c>
      <c r="Q826" s="23" t="s">
        <v>1843</v>
      </c>
      <c r="R826" s="23" t="s">
        <v>584</v>
      </c>
    </row>
    <row r="827" spans="1:18" x14ac:dyDescent="0.25">
      <c r="A827" s="22" t="s">
        <v>843</v>
      </c>
      <c r="B827" s="22" t="s">
        <v>844</v>
      </c>
      <c r="C827" s="22" t="s">
        <v>4581</v>
      </c>
      <c r="D827" s="22" t="s">
        <v>2096</v>
      </c>
      <c r="E827" s="22"/>
      <c r="F827" s="22"/>
      <c r="G827" s="22"/>
      <c r="H827" s="22"/>
      <c r="I827" s="22" t="s">
        <v>4563</v>
      </c>
      <c r="J827" s="22" t="s">
        <v>4575</v>
      </c>
      <c r="K827" s="22"/>
      <c r="L827" s="22" t="s">
        <v>4582</v>
      </c>
      <c r="M827" s="22" t="s">
        <v>4583</v>
      </c>
      <c r="N827" s="22">
        <v>49</v>
      </c>
      <c r="O827" s="22" t="b">
        <v>0</v>
      </c>
      <c r="P827" s="22" t="s">
        <v>1842</v>
      </c>
      <c r="Q827" s="22" t="s">
        <v>1843</v>
      </c>
      <c r="R827" s="22" t="s">
        <v>584</v>
      </c>
    </row>
    <row r="828" spans="1:18" x14ac:dyDescent="0.25">
      <c r="A828" s="23" t="s">
        <v>4584</v>
      </c>
      <c r="B828" s="23" t="s">
        <v>4585</v>
      </c>
      <c r="C828" s="23" t="s">
        <v>4586</v>
      </c>
      <c r="D828" s="23" t="s">
        <v>3494</v>
      </c>
      <c r="E828" s="23"/>
      <c r="F828" s="23"/>
      <c r="G828" s="23"/>
      <c r="H828" s="23"/>
      <c r="I828" s="23" t="s">
        <v>4587</v>
      </c>
      <c r="J828" s="23" t="s">
        <v>4575</v>
      </c>
      <c r="K828" s="23"/>
      <c r="L828" s="23" t="s">
        <v>4588</v>
      </c>
      <c r="M828" s="23" t="s">
        <v>4589</v>
      </c>
      <c r="N828" s="23">
        <v>49</v>
      </c>
      <c r="O828" s="23" t="b">
        <v>0</v>
      </c>
      <c r="P828" s="23" t="s">
        <v>1842</v>
      </c>
      <c r="Q828" s="23" t="s">
        <v>1843</v>
      </c>
      <c r="R828" s="23" t="s">
        <v>584</v>
      </c>
    </row>
    <row r="829" spans="1:18" x14ac:dyDescent="0.25">
      <c r="A829" s="22" t="s">
        <v>587</v>
      </c>
      <c r="B829" s="22" t="s">
        <v>588</v>
      </c>
      <c r="C829" s="22" t="s">
        <v>4590</v>
      </c>
      <c r="D829" s="22" t="s">
        <v>2187</v>
      </c>
      <c r="E829" s="22"/>
      <c r="F829" s="22"/>
      <c r="G829" s="22"/>
      <c r="H829" s="22"/>
      <c r="I829" s="22" t="s">
        <v>1872</v>
      </c>
      <c r="J829" s="22"/>
      <c r="K829" s="22"/>
      <c r="L829" s="22" t="s">
        <v>4591</v>
      </c>
      <c r="M829" s="22" t="s">
        <v>4592</v>
      </c>
      <c r="N829" s="22">
        <v>31</v>
      </c>
      <c r="O829" s="22" t="b">
        <v>0</v>
      </c>
      <c r="P829" s="22" t="s">
        <v>1842</v>
      </c>
      <c r="Q829" s="22" t="s">
        <v>1843</v>
      </c>
      <c r="R829" s="22" t="s">
        <v>587</v>
      </c>
    </row>
    <row r="830" spans="1:18" x14ac:dyDescent="0.25">
      <c r="A830" s="22" t="s">
        <v>4593</v>
      </c>
      <c r="B830" s="22" t="s">
        <v>588</v>
      </c>
      <c r="C830" s="22" t="s">
        <v>4590</v>
      </c>
      <c r="D830" s="22" t="s">
        <v>2187</v>
      </c>
      <c r="E830" s="22"/>
      <c r="F830" s="22"/>
      <c r="G830" s="22"/>
      <c r="H830" s="22"/>
      <c r="I830" s="22" t="s">
        <v>4594</v>
      </c>
      <c r="J830" s="22" t="s">
        <v>4595</v>
      </c>
      <c r="K830" s="22" t="s">
        <v>4596</v>
      </c>
      <c r="L830" s="22" t="s">
        <v>1837</v>
      </c>
      <c r="M830" s="22" t="s">
        <v>4597</v>
      </c>
      <c r="N830" s="22">
        <v>31</v>
      </c>
      <c r="O830" s="22" t="b">
        <v>0</v>
      </c>
      <c r="P830" s="22" t="s">
        <v>1842</v>
      </c>
      <c r="Q830" s="22" t="s">
        <v>1843</v>
      </c>
      <c r="R830" s="22" t="s">
        <v>587</v>
      </c>
    </row>
    <row r="831" spans="1:18" x14ac:dyDescent="0.25">
      <c r="A831" s="22" t="s">
        <v>4598</v>
      </c>
      <c r="B831" s="22" t="s">
        <v>588</v>
      </c>
      <c r="C831" s="22" t="s">
        <v>4590</v>
      </c>
      <c r="D831" s="22" t="s">
        <v>2187</v>
      </c>
      <c r="E831" s="22"/>
      <c r="F831" s="22"/>
      <c r="G831" s="22"/>
      <c r="H831" s="22"/>
      <c r="I831" s="22" t="s">
        <v>4594</v>
      </c>
      <c r="J831" s="22" t="s">
        <v>4599</v>
      </c>
      <c r="K831" s="22" t="s">
        <v>4600</v>
      </c>
      <c r="L831" s="22" t="s">
        <v>1837</v>
      </c>
      <c r="M831" s="22" t="s">
        <v>4601</v>
      </c>
      <c r="N831" s="22">
        <v>31</v>
      </c>
      <c r="O831" s="22" t="b">
        <v>0</v>
      </c>
      <c r="P831" s="22" t="s">
        <v>1842</v>
      </c>
      <c r="Q831" s="22" t="s">
        <v>1843</v>
      </c>
      <c r="R831" s="22" t="s">
        <v>587</v>
      </c>
    </row>
    <row r="832" spans="1:18" x14ac:dyDescent="0.25">
      <c r="A832" s="22" t="s">
        <v>4602</v>
      </c>
      <c r="B832" s="22" t="s">
        <v>588</v>
      </c>
      <c r="C832" s="22" t="s">
        <v>4590</v>
      </c>
      <c r="D832" s="22" t="s">
        <v>2187</v>
      </c>
      <c r="E832" s="22"/>
      <c r="F832" s="22"/>
      <c r="G832" s="22"/>
      <c r="H832" s="22"/>
      <c r="I832" s="22" t="s">
        <v>4594</v>
      </c>
      <c r="J832" s="22" t="s">
        <v>4603</v>
      </c>
      <c r="K832" s="22" t="s">
        <v>4604</v>
      </c>
      <c r="L832" s="22" t="s">
        <v>1837</v>
      </c>
      <c r="M832" s="22" t="s">
        <v>4605</v>
      </c>
      <c r="N832" s="22">
        <v>31</v>
      </c>
      <c r="O832" s="22" t="b">
        <v>0</v>
      </c>
      <c r="P832" s="22" t="s">
        <v>1842</v>
      </c>
      <c r="Q832" s="22" t="s">
        <v>1843</v>
      </c>
      <c r="R832" s="22" t="s">
        <v>587</v>
      </c>
    </row>
    <row r="833" spans="1:18" x14ac:dyDescent="0.25">
      <c r="A833" s="22" t="s">
        <v>4606</v>
      </c>
      <c r="B833" s="22" t="s">
        <v>588</v>
      </c>
      <c r="C833" s="22" t="s">
        <v>4590</v>
      </c>
      <c r="D833" s="22" t="s">
        <v>2187</v>
      </c>
      <c r="E833" s="22"/>
      <c r="F833" s="22"/>
      <c r="G833" s="22"/>
      <c r="H833" s="22"/>
      <c r="I833" s="22" t="s">
        <v>4594</v>
      </c>
      <c r="J833" s="22" t="s">
        <v>4607</v>
      </c>
      <c r="K833" s="22" t="s">
        <v>4596</v>
      </c>
      <c r="L833" s="22" t="s">
        <v>1837</v>
      </c>
      <c r="M833" s="22" t="s">
        <v>4597</v>
      </c>
      <c r="N833" s="22">
        <v>31</v>
      </c>
      <c r="O833" s="22" t="b">
        <v>0</v>
      </c>
      <c r="P833" s="22" t="s">
        <v>1842</v>
      </c>
      <c r="Q833" s="22" t="s">
        <v>1843</v>
      </c>
      <c r="R833" s="22" t="s">
        <v>587</v>
      </c>
    </row>
    <row r="834" spans="1:18" x14ac:dyDescent="0.25">
      <c r="A834" s="22" t="s">
        <v>4608</v>
      </c>
      <c r="B834" s="22" t="s">
        <v>588</v>
      </c>
      <c r="C834" s="22" t="s">
        <v>4590</v>
      </c>
      <c r="D834" s="22" t="s">
        <v>2187</v>
      </c>
      <c r="E834" s="22" t="s">
        <v>4165</v>
      </c>
      <c r="F834" s="22"/>
      <c r="G834" s="22"/>
      <c r="H834" s="22"/>
      <c r="I834" s="22" t="s">
        <v>4594</v>
      </c>
      <c r="J834" s="22" t="s">
        <v>4609</v>
      </c>
      <c r="K834" s="22" t="s">
        <v>4610</v>
      </c>
      <c r="L834" s="22" t="s">
        <v>1837</v>
      </c>
      <c r="M834" s="22" t="s">
        <v>4611</v>
      </c>
      <c r="N834" s="22">
        <v>31</v>
      </c>
      <c r="O834" s="22" t="b">
        <v>0</v>
      </c>
      <c r="P834" s="22" t="s">
        <v>1842</v>
      </c>
      <c r="Q834" s="22" t="s">
        <v>1843</v>
      </c>
      <c r="R834" s="22" t="s">
        <v>587</v>
      </c>
    </row>
    <row r="835" spans="1:18" x14ac:dyDescent="0.25">
      <c r="A835" s="22" t="s">
        <v>4612</v>
      </c>
      <c r="B835" s="22" t="s">
        <v>588</v>
      </c>
      <c r="C835" s="22" t="s">
        <v>4590</v>
      </c>
      <c r="D835" s="22" t="s">
        <v>2187</v>
      </c>
      <c r="E835" s="22" t="s">
        <v>4165</v>
      </c>
      <c r="F835" s="22"/>
      <c r="G835" s="22"/>
      <c r="H835" s="22"/>
      <c r="I835" s="22" t="s">
        <v>4594</v>
      </c>
      <c r="J835" s="22" t="s">
        <v>4613</v>
      </c>
      <c r="K835" s="22" t="s">
        <v>4614</v>
      </c>
      <c r="L835" s="22" t="s">
        <v>1837</v>
      </c>
      <c r="M835" s="22" t="s">
        <v>4614</v>
      </c>
      <c r="N835" s="22">
        <v>31</v>
      </c>
      <c r="O835" s="22" t="b">
        <v>0</v>
      </c>
      <c r="P835" s="22" t="s">
        <v>1842</v>
      </c>
      <c r="Q835" s="22" t="s">
        <v>1843</v>
      </c>
      <c r="R835" s="22" t="s">
        <v>587</v>
      </c>
    </row>
    <row r="836" spans="1:18" x14ac:dyDescent="0.25">
      <c r="A836" s="23" t="s">
        <v>4615</v>
      </c>
      <c r="B836" s="23" t="s">
        <v>4616</v>
      </c>
      <c r="C836" s="23" t="s">
        <v>4590</v>
      </c>
      <c r="D836" s="23" t="s">
        <v>2187</v>
      </c>
      <c r="E836" s="23" t="s">
        <v>4165</v>
      </c>
      <c r="F836" s="23"/>
      <c r="G836" s="23"/>
      <c r="H836" s="23"/>
      <c r="I836" s="23" t="s">
        <v>4594</v>
      </c>
      <c r="J836" s="23" t="s">
        <v>4616</v>
      </c>
      <c r="K836" s="23" t="s">
        <v>4617</v>
      </c>
      <c r="L836" s="23" t="s">
        <v>1837</v>
      </c>
      <c r="M836" s="23" t="s">
        <v>4617</v>
      </c>
      <c r="N836" s="23">
        <v>31</v>
      </c>
      <c r="O836" s="23" t="b">
        <v>0</v>
      </c>
      <c r="P836" s="23" t="s">
        <v>1842</v>
      </c>
      <c r="Q836" s="23" t="s">
        <v>1843</v>
      </c>
      <c r="R836" s="23" t="s">
        <v>587</v>
      </c>
    </row>
    <row r="837" spans="1:18" x14ac:dyDescent="0.25">
      <c r="A837" s="23" t="s">
        <v>4618</v>
      </c>
      <c r="B837" s="23" t="s">
        <v>4619</v>
      </c>
      <c r="C837" s="23"/>
      <c r="D837" s="23" t="s">
        <v>1838</v>
      </c>
      <c r="E837" s="23"/>
      <c r="F837" s="23"/>
      <c r="G837" s="23"/>
      <c r="H837" s="23"/>
      <c r="I837" s="23"/>
      <c r="J837" s="23"/>
      <c r="K837" s="23"/>
      <c r="L837" s="23" t="s">
        <v>4620</v>
      </c>
      <c r="M837" s="23" t="s">
        <v>4621</v>
      </c>
      <c r="N837" s="23"/>
      <c r="O837" s="23" t="b">
        <v>0</v>
      </c>
      <c r="P837" s="23" t="s">
        <v>1842</v>
      </c>
      <c r="Q837" s="23" t="s">
        <v>1843</v>
      </c>
      <c r="R837" s="23" t="s">
        <v>4618</v>
      </c>
    </row>
    <row r="838" spans="1:18" x14ac:dyDescent="0.25">
      <c r="A838" s="23" t="s">
        <v>4622</v>
      </c>
      <c r="B838" s="23" t="s">
        <v>4623</v>
      </c>
      <c r="C838" s="23"/>
      <c r="D838" s="23" t="s">
        <v>3046</v>
      </c>
      <c r="E838" s="23" t="s">
        <v>4624</v>
      </c>
      <c r="F838" s="23" t="s">
        <v>4625</v>
      </c>
      <c r="G838" s="23"/>
      <c r="H838" s="23"/>
      <c r="I838" s="23"/>
      <c r="J838" s="23"/>
      <c r="K838" s="23"/>
      <c r="L838" s="23" t="s">
        <v>4626</v>
      </c>
      <c r="M838" s="23" t="s">
        <v>4627</v>
      </c>
      <c r="N838" s="23"/>
      <c r="O838" s="23" t="b">
        <v>0</v>
      </c>
      <c r="P838" s="23" t="s">
        <v>1842</v>
      </c>
      <c r="Q838" s="23" t="s">
        <v>1843</v>
      </c>
      <c r="R838" s="23" t="s">
        <v>4622</v>
      </c>
    </row>
    <row r="839" spans="1:18" x14ac:dyDescent="0.25">
      <c r="A839" s="23" t="s">
        <v>4628</v>
      </c>
      <c r="B839" s="23" t="s">
        <v>4629</v>
      </c>
      <c r="C839" s="23"/>
      <c r="D839" s="23" t="s">
        <v>1838</v>
      </c>
      <c r="E839" s="23"/>
      <c r="F839" s="23"/>
      <c r="G839" s="23" t="s">
        <v>1799</v>
      </c>
      <c r="H839" s="23" t="s">
        <v>1800</v>
      </c>
      <c r="I839" s="23"/>
      <c r="J839" s="23"/>
      <c r="K839" s="23"/>
      <c r="L839" s="23" t="s">
        <v>4630</v>
      </c>
      <c r="M839" s="23" t="s">
        <v>4631</v>
      </c>
      <c r="N839" s="23"/>
      <c r="O839" s="23" t="b">
        <v>0</v>
      </c>
      <c r="P839" s="23" t="s">
        <v>1842</v>
      </c>
      <c r="Q839" s="23" t="s">
        <v>1843</v>
      </c>
      <c r="R839" s="23" t="s">
        <v>4628</v>
      </c>
    </row>
    <row r="840" spans="1:18" x14ac:dyDescent="0.25">
      <c r="A840" s="23" t="s">
        <v>4632</v>
      </c>
      <c r="B840" s="23" t="s">
        <v>4633</v>
      </c>
      <c r="C840" s="23"/>
      <c r="D840" s="23" t="s">
        <v>1838</v>
      </c>
      <c r="E840" s="23"/>
      <c r="F840" s="23"/>
      <c r="G840" s="23" t="s">
        <v>66</v>
      </c>
      <c r="H840" s="23" t="s">
        <v>1794</v>
      </c>
      <c r="I840" s="23" t="s">
        <v>1872</v>
      </c>
      <c r="J840" s="23"/>
      <c r="K840" s="23"/>
      <c r="L840" s="23" t="s">
        <v>4634</v>
      </c>
      <c r="M840" s="23" t="s">
        <v>4635</v>
      </c>
      <c r="N840" s="23"/>
      <c r="O840" s="23" t="b">
        <v>1</v>
      </c>
      <c r="P840" s="23" t="s">
        <v>1842</v>
      </c>
      <c r="Q840" s="23" t="s">
        <v>1843</v>
      </c>
      <c r="R840" s="23" t="s">
        <v>4632</v>
      </c>
    </row>
    <row r="841" spans="1:18" x14ac:dyDescent="0.25">
      <c r="A841" s="23" t="s">
        <v>4636</v>
      </c>
      <c r="B841" s="23" t="s">
        <v>4637</v>
      </c>
      <c r="C841" s="23" t="s">
        <v>3377</v>
      </c>
      <c r="D841" s="23" t="s">
        <v>1838</v>
      </c>
      <c r="E841" s="23" t="s">
        <v>2122</v>
      </c>
      <c r="F841" s="23"/>
      <c r="G841" s="23" t="s">
        <v>1801</v>
      </c>
      <c r="H841" s="23" t="s">
        <v>1802</v>
      </c>
      <c r="I841" s="23" t="s">
        <v>1872</v>
      </c>
      <c r="J841" s="23" t="s">
        <v>1837</v>
      </c>
      <c r="K841" s="23" t="s">
        <v>4638</v>
      </c>
      <c r="L841" s="23" t="s">
        <v>4639</v>
      </c>
      <c r="M841" s="23" t="s">
        <v>4640</v>
      </c>
      <c r="N841" s="23"/>
      <c r="O841" s="23" t="b">
        <v>0</v>
      </c>
      <c r="P841" s="23" t="s">
        <v>3095</v>
      </c>
      <c r="Q841" s="23" t="s">
        <v>1843</v>
      </c>
      <c r="R841" s="23" t="s">
        <v>4636</v>
      </c>
    </row>
    <row r="842" spans="1:18" x14ac:dyDescent="0.25">
      <c r="A842" s="22" t="s">
        <v>4641</v>
      </c>
      <c r="B842" s="22" t="s">
        <v>4642</v>
      </c>
      <c r="C842" s="22" t="s">
        <v>4643</v>
      </c>
      <c r="D842" s="22" t="s">
        <v>1838</v>
      </c>
      <c r="E842" s="22" t="s">
        <v>2122</v>
      </c>
      <c r="F842" s="22"/>
      <c r="G842" s="22" t="s">
        <v>1801</v>
      </c>
      <c r="H842" s="22" t="s">
        <v>1802</v>
      </c>
      <c r="I842" s="22" t="s">
        <v>1872</v>
      </c>
      <c r="J842" s="22"/>
      <c r="K842" s="22" t="s">
        <v>4644</v>
      </c>
      <c r="L842" s="22"/>
      <c r="M842" s="22" t="s">
        <v>4645</v>
      </c>
      <c r="N842" s="22"/>
      <c r="O842" s="22" t="b">
        <v>0</v>
      </c>
      <c r="P842" s="22" t="s">
        <v>1842</v>
      </c>
      <c r="Q842" s="22" t="s">
        <v>1843</v>
      </c>
      <c r="R842" s="22" t="s">
        <v>4641</v>
      </c>
    </row>
    <row r="843" spans="1:18" x14ac:dyDescent="0.25">
      <c r="A843" s="22" t="s">
        <v>4646</v>
      </c>
      <c r="B843" s="22" t="s">
        <v>4647</v>
      </c>
      <c r="C843" s="22" t="s">
        <v>4643</v>
      </c>
      <c r="D843" s="22" t="s">
        <v>1838</v>
      </c>
      <c r="E843" s="22" t="s">
        <v>2122</v>
      </c>
      <c r="F843" s="22"/>
      <c r="G843" s="22" t="s">
        <v>1801</v>
      </c>
      <c r="H843" s="22" t="s">
        <v>1802</v>
      </c>
      <c r="I843" s="22" t="s">
        <v>1872</v>
      </c>
      <c r="J843" s="22"/>
      <c r="K843" s="22" t="s">
        <v>4648</v>
      </c>
      <c r="L843" s="22"/>
      <c r="M843" s="22" t="s">
        <v>4649</v>
      </c>
      <c r="N843" s="22"/>
      <c r="O843" s="22" t="b">
        <v>0</v>
      </c>
      <c r="P843" s="22" t="s">
        <v>1842</v>
      </c>
      <c r="Q843" s="22" t="s">
        <v>1843</v>
      </c>
      <c r="R843" s="22" t="s">
        <v>4646</v>
      </c>
    </row>
    <row r="844" spans="1:18" x14ac:dyDescent="0.25">
      <c r="A844" s="22" t="s">
        <v>589</v>
      </c>
      <c r="B844" s="22" t="s">
        <v>590</v>
      </c>
      <c r="C844" s="22"/>
      <c r="D844" s="22" t="s">
        <v>1838</v>
      </c>
      <c r="E844" s="22"/>
      <c r="F844" s="22"/>
      <c r="G844" s="22" t="s">
        <v>1801</v>
      </c>
      <c r="H844" s="22" t="s">
        <v>1802</v>
      </c>
      <c r="I844" s="22" t="s">
        <v>1872</v>
      </c>
      <c r="J844" s="22"/>
      <c r="K844" s="22"/>
      <c r="L844" s="22" t="s">
        <v>4650</v>
      </c>
      <c r="M844" s="22" t="s">
        <v>4651</v>
      </c>
      <c r="N844" s="22">
        <v>36</v>
      </c>
      <c r="O844" s="22" t="b">
        <v>0</v>
      </c>
      <c r="P844" s="22" t="s">
        <v>1842</v>
      </c>
      <c r="Q844" s="22" t="s">
        <v>1843</v>
      </c>
      <c r="R844" s="22" t="s">
        <v>589</v>
      </c>
    </row>
    <row r="845" spans="1:18" x14ac:dyDescent="0.25">
      <c r="A845" s="22" t="s">
        <v>4652</v>
      </c>
      <c r="B845" s="22" t="s">
        <v>4653</v>
      </c>
      <c r="C845" s="22"/>
      <c r="D845" s="22" t="s">
        <v>1838</v>
      </c>
      <c r="E845" s="22" t="s">
        <v>2106</v>
      </c>
      <c r="F845" s="22" t="s">
        <v>4654</v>
      </c>
      <c r="G845" s="22" t="s">
        <v>1801</v>
      </c>
      <c r="H845" s="22" t="s">
        <v>1802</v>
      </c>
      <c r="I845" s="22" t="s">
        <v>1872</v>
      </c>
      <c r="J845" s="22" t="s">
        <v>4653</v>
      </c>
      <c r="K845" s="22" t="s">
        <v>4655</v>
      </c>
      <c r="L845" s="22" t="s">
        <v>1837</v>
      </c>
      <c r="M845" s="22" t="s">
        <v>4655</v>
      </c>
      <c r="N845" s="22">
        <v>36</v>
      </c>
      <c r="O845" s="22" t="b">
        <v>0</v>
      </c>
      <c r="P845" s="22" t="s">
        <v>1842</v>
      </c>
      <c r="Q845" s="22" t="s">
        <v>1843</v>
      </c>
      <c r="R845" s="22" t="s">
        <v>589</v>
      </c>
    </row>
    <row r="846" spans="1:18" x14ac:dyDescent="0.25">
      <c r="A846" s="22" t="s">
        <v>4656</v>
      </c>
      <c r="B846" s="22" t="s">
        <v>4657</v>
      </c>
      <c r="C846" s="22"/>
      <c r="D846" s="22" t="s">
        <v>1838</v>
      </c>
      <c r="E846" s="22" t="s">
        <v>1958</v>
      </c>
      <c r="F846" s="22" t="s">
        <v>4220</v>
      </c>
      <c r="G846" s="22" t="s">
        <v>1801</v>
      </c>
      <c r="H846" s="22" t="s">
        <v>1802</v>
      </c>
      <c r="I846" s="22" t="s">
        <v>1872</v>
      </c>
      <c r="J846" s="22" t="s">
        <v>4657</v>
      </c>
      <c r="K846" s="22" t="s">
        <v>4658</v>
      </c>
      <c r="L846" s="22" t="s">
        <v>1837</v>
      </c>
      <c r="M846" s="22" t="s">
        <v>4658</v>
      </c>
      <c r="N846" s="22">
        <v>36</v>
      </c>
      <c r="O846" s="22" t="b">
        <v>0</v>
      </c>
      <c r="P846" s="22" t="s">
        <v>1842</v>
      </c>
      <c r="Q846" s="22" t="s">
        <v>1843</v>
      </c>
      <c r="R846" s="22" t="s">
        <v>589</v>
      </c>
    </row>
    <row r="847" spans="1:18" x14ac:dyDescent="0.25">
      <c r="A847" s="22" t="s">
        <v>4659</v>
      </c>
      <c r="B847" s="22" t="s">
        <v>4660</v>
      </c>
      <c r="C847" s="22"/>
      <c r="D847" s="22" t="s">
        <v>1838</v>
      </c>
      <c r="E847" s="22" t="s">
        <v>1852</v>
      </c>
      <c r="F847" s="22" t="s">
        <v>1983</v>
      </c>
      <c r="G847" s="22" t="s">
        <v>1801</v>
      </c>
      <c r="H847" s="22" t="s">
        <v>1802</v>
      </c>
      <c r="I847" s="22" t="s">
        <v>1872</v>
      </c>
      <c r="J847" s="22" t="s">
        <v>4660</v>
      </c>
      <c r="K847" s="22" t="s">
        <v>4661</v>
      </c>
      <c r="L847" s="22" t="s">
        <v>1837</v>
      </c>
      <c r="M847" s="22" t="s">
        <v>4661</v>
      </c>
      <c r="N847" s="22">
        <v>36</v>
      </c>
      <c r="O847" s="22" t="b">
        <v>0</v>
      </c>
      <c r="P847" s="22" t="s">
        <v>1842</v>
      </c>
      <c r="Q847" s="22" t="s">
        <v>1843</v>
      </c>
      <c r="R847" s="22" t="s">
        <v>589</v>
      </c>
    </row>
    <row r="848" spans="1:18" x14ac:dyDescent="0.25">
      <c r="A848" s="22" t="s">
        <v>4662</v>
      </c>
      <c r="B848" s="22" t="s">
        <v>4663</v>
      </c>
      <c r="C848" s="22"/>
      <c r="D848" s="22" t="s">
        <v>1838</v>
      </c>
      <c r="E848" s="22" t="s">
        <v>1975</v>
      </c>
      <c r="F848" s="22"/>
      <c r="G848" s="22" t="s">
        <v>1801</v>
      </c>
      <c r="H848" s="22" t="s">
        <v>1802</v>
      </c>
      <c r="I848" s="22" t="s">
        <v>1872</v>
      </c>
      <c r="J848" s="22" t="s">
        <v>4664</v>
      </c>
      <c r="K848" s="22" t="s">
        <v>4665</v>
      </c>
      <c r="L848" s="22" t="s">
        <v>1837</v>
      </c>
      <c r="M848" s="22" t="s">
        <v>4665</v>
      </c>
      <c r="N848" s="22">
        <v>36</v>
      </c>
      <c r="O848" s="22" t="b">
        <v>0</v>
      </c>
      <c r="P848" s="22" t="s">
        <v>1842</v>
      </c>
      <c r="Q848" s="22" t="s">
        <v>1843</v>
      </c>
      <c r="R848" s="22" t="s">
        <v>589</v>
      </c>
    </row>
    <row r="849" spans="1:18" x14ac:dyDescent="0.25">
      <c r="A849" s="22" t="s">
        <v>4666</v>
      </c>
      <c r="B849" s="22" t="s">
        <v>4667</v>
      </c>
      <c r="C849" s="22"/>
      <c r="D849" s="22" t="s">
        <v>1838</v>
      </c>
      <c r="E849" s="22" t="s">
        <v>1975</v>
      </c>
      <c r="F849" s="22"/>
      <c r="G849" s="22" t="s">
        <v>1801</v>
      </c>
      <c r="H849" s="22" t="s">
        <v>1802</v>
      </c>
      <c r="I849" s="22" t="s">
        <v>1872</v>
      </c>
      <c r="J849" s="22" t="s">
        <v>4667</v>
      </c>
      <c r="K849" s="22" t="s">
        <v>4668</v>
      </c>
      <c r="L849" s="22" t="s">
        <v>1837</v>
      </c>
      <c r="M849" s="22" t="s">
        <v>4668</v>
      </c>
      <c r="N849" s="22">
        <v>36</v>
      </c>
      <c r="O849" s="22" t="b">
        <v>0</v>
      </c>
      <c r="P849" s="22" t="s">
        <v>1842</v>
      </c>
      <c r="Q849" s="22" t="s">
        <v>1843</v>
      </c>
      <c r="R849" s="22" t="s">
        <v>589</v>
      </c>
    </row>
    <row r="850" spans="1:18" x14ac:dyDescent="0.25">
      <c r="A850" s="22" t="s">
        <v>4669</v>
      </c>
      <c r="B850" s="22" t="s">
        <v>4670</v>
      </c>
      <c r="C850" s="22"/>
      <c r="D850" s="22" t="s">
        <v>1838</v>
      </c>
      <c r="E850" s="22" t="s">
        <v>1950</v>
      </c>
      <c r="F850" s="22"/>
      <c r="G850" s="22" t="s">
        <v>1801</v>
      </c>
      <c r="H850" s="22" t="s">
        <v>1802</v>
      </c>
      <c r="I850" s="22" t="s">
        <v>1872</v>
      </c>
      <c r="J850" s="22" t="s">
        <v>4670</v>
      </c>
      <c r="K850" s="22" t="s">
        <v>4671</v>
      </c>
      <c r="L850" s="22" t="s">
        <v>1837</v>
      </c>
      <c r="M850" s="22" t="s">
        <v>4671</v>
      </c>
      <c r="N850" s="22">
        <v>36</v>
      </c>
      <c r="O850" s="22" t="b">
        <v>0</v>
      </c>
      <c r="P850" s="22" t="s">
        <v>1842</v>
      </c>
      <c r="Q850" s="22" t="s">
        <v>1843</v>
      </c>
      <c r="R850" s="22" t="s">
        <v>589</v>
      </c>
    </row>
    <row r="851" spans="1:18" x14ac:dyDescent="0.25">
      <c r="A851" s="22" t="s">
        <v>4672</v>
      </c>
      <c r="B851" s="22" t="s">
        <v>4673</v>
      </c>
      <c r="C851" s="22"/>
      <c r="D851" s="22" t="s">
        <v>1838</v>
      </c>
      <c r="E851" s="22" t="s">
        <v>1852</v>
      </c>
      <c r="F851" s="22"/>
      <c r="G851" s="22" t="s">
        <v>1801</v>
      </c>
      <c r="H851" s="22" t="s">
        <v>1802</v>
      </c>
      <c r="I851" s="22" t="s">
        <v>1872</v>
      </c>
      <c r="J851" s="22" t="s">
        <v>4673</v>
      </c>
      <c r="K851" s="22" t="s">
        <v>4674</v>
      </c>
      <c r="L851" s="22" t="s">
        <v>1837</v>
      </c>
      <c r="M851" s="22" t="s">
        <v>4674</v>
      </c>
      <c r="N851" s="22">
        <v>36</v>
      </c>
      <c r="O851" s="22" t="b">
        <v>0</v>
      </c>
      <c r="P851" s="22" t="s">
        <v>1842</v>
      </c>
      <c r="Q851" s="22" t="s">
        <v>1843</v>
      </c>
      <c r="R851" s="22" t="s">
        <v>589</v>
      </c>
    </row>
    <row r="852" spans="1:18" x14ac:dyDescent="0.25">
      <c r="A852" s="22" t="s">
        <v>4675</v>
      </c>
      <c r="B852" s="22" t="s">
        <v>4676</v>
      </c>
      <c r="C852" s="22"/>
      <c r="D852" s="22" t="s">
        <v>1838</v>
      </c>
      <c r="E852" s="22" t="s">
        <v>1958</v>
      </c>
      <c r="F852" s="22"/>
      <c r="G852" s="22" t="s">
        <v>1801</v>
      </c>
      <c r="H852" s="22" t="s">
        <v>1802</v>
      </c>
      <c r="I852" s="22" t="s">
        <v>1872</v>
      </c>
      <c r="J852" s="22" t="s">
        <v>4676</v>
      </c>
      <c r="K852" s="22" t="s">
        <v>4677</v>
      </c>
      <c r="L852" s="22" t="s">
        <v>1837</v>
      </c>
      <c r="M852" s="22" t="s">
        <v>4677</v>
      </c>
      <c r="N852" s="22">
        <v>36</v>
      </c>
      <c r="O852" s="22" t="b">
        <v>0</v>
      </c>
      <c r="P852" s="22" t="s">
        <v>1842</v>
      </c>
      <c r="Q852" s="22" t="s">
        <v>1843</v>
      </c>
      <c r="R852" s="22" t="s">
        <v>589</v>
      </c>
    </row>
    <row r="853" spans="1:18" x14ac:dyDescent="0.25">
      <c r="A853" s="22" t="s">
        <v>4678</v>
      </c>
      <c r="B853" s="22" t="s">
        <v>4679</v>
      </c>
      <c r="C853" s="22"/>
      <c r="D853" s="22" t="s">
        <v>1838</v>
      </c>
      <c r="E853" s="22" t="s">
        <v>1958</v>
      </c>
      <c r="F853" s="22"/>
      <c r="G853" s="22" t="s">
        <v>1801</v>
      </c>
      <c r="H853" s="22" t="s">
        <v>1802</v>
      </c>
      <c r="I853" s="22" t="s">
        <v>1872</v>
      </c>
      <c r="J853" s="22" t="s">
        <v>4679</v>
      </c>
      <c r="K853" s="22" t="s">
        <v>4680</v>
      </c>
      <c r="L853" s="22" t="s">
        <v>1837</v>
      </c>
      <c r="M853" s="22" t="s">
        <v>4680</v>
      </c>
      <c r="N853" s="22">
        <v>36</v>
      </c>
      <c r="O853" s="22" t="b">
        <v>0</v>
      </c>
      <c r="P853" s="22" t="s">
        <v>1842</v>
      </c>
      <c r="Q853" s="22" t="s">
        <v>1843</v>
      </c>
      <c r="R853" s="22" t="s">
        <v>589</v>
      </c>
    </row>
    <row r="854" spans="1:18" x14ac:dyDescent="0.25">
      <c r="A854" s="22" t="s">
        <v>4681</v>
      </c>
      <c r="B854" s="22" t="s">
        <v>4682</v>
      </c>
      <c r="C854" s="22"/>
      <c r="D854" s="22" t="s">
        <v>1838</v>
      </c>
      <c r="E854" s="22" t="s">
        <v>1950</v>
      </c>
      <c r="F854" s="22" t="s">
        <v>4683</v>
      </c>
      <c r="G854" s="22" t="s">
        <v>1801</v>
      </c>
      <c r="H854" s="22" t="s">
        <v>1802</v>
      </c>
      <c r="I854" s="22" t="s">
        <v>1872</v>
      </c>
      <c r="J854" s="22" t="s">
        <v>4682</v>
      </c>
      <c r="K854" s="22" t="s">
        <v>4684</v>
      </c>
      <c r="L854" s="22" t="s">
        <v>1837</v>
      </c>
      <c r="M854" s="22" t="s">
        <v>4684</v>
      </c>
      <c r="N854" s="22">
        <v>36</v>
      </c>
      <c r="O854" s="22" t="b">
        <v>0</v>
      </c>
      <c r="P854" s="22" t="s">
        <v>1842</v>
      </c>
      <c r="Q854" s="22" t="s">
        <v>1843</v>
      </c>
      <c r="R854" s="22" t="s">
        <v>589</v>
      </c>
    </row>
    <row r="855" spans="1:18" x14ac:dyDescent="0.25">
      <c r="A855" s="22" t="s">
        <v>4685</v>
      </c>
      <c r="B855" s="22" t="s">
        <v>4686</v>
      </c>
      <c r="C855" s="22"/>
      <c r="D855" s="22" t="s">
        <v>1838</v>
      </c>
      <c r="E855" s="22" t="s">
        <v>1991</v>
      </c>
      <c r="F855" s="22"/>
      <c r="G855" s="22" t="s">
        <v>1801</v>
      </c>
      <c r="H855" s="22" t="s">
        <v>1802</v>
      </c>
      <c r="I855" s="22" t="s">
        <v>1872</v>
      </c>
      <c r="J855" s="22" t="s">
        <v>4686</v>
      </c>
      <c r="K855" s="22" t="s">
        <v>4687</v>
      </c>
      <c r="L855" s="22" t="s">
        <v>1837</v>
      </c>
      <c r="M855" s="22" t="s">
        <v>4687</v>
      </c>
      <c r="N855" s="22">
        <v>36</v>
      </c>
      <c r="O855" s="22" t="b">
        <v>0</v>
      </c>
      <c r="P855" s="22" t="s">
        <v>1842</v>
      </c>
      <c r="Q855" s="22" t="s">
        <v>1843</v>
      </c>
      <c r="R855" s="22" t="s">
        <v>589</v>
      </c>
    </row>
    <row r="856" spans="1:18" x14ac:dyDescent="0.25">
      <c r="A856" s="22" t="s">
        <v>4688</v>
      </c>
      <c r="B856" s="22" t="s">
        <v>4689</v>
      </c>
      <c r="C856" s="22"/>
      <c r="D856" s="22" t="s">
        <v>1838</v>
      </c>
      <c r="E856" s="22" t="s">
        <v>2092</v>
      </c>
      <c r="F856" s="22" t="s">
        <v>2744</v>
      </c>
      <c r="G856" s="22" t="s">
        <v>1801</v>
      </c>
      <c r="H856" s="22" t="s">
        <v>1802</v>
      </c>
      <c r="I856" s="22" t="s">
        <v>1872</v>
      </c>
      <c r="J856" s="22" t="s">
        <v>4689</v>
      </c>
      <c r="K856" s="22" t="s">
        <v>4690</v>
      </c>
      <c r="L856" s="22" t="s">
        <v>1837</v>
      </c>
      <c r="M856" s="22" t="s">
        <v>4690</v>
      </c>
      <c r="N856" s="22">
        <v>36</v>
      </c>
      <c r="O856" s="22" t="b">
        <v>0</v>
      </c>
      <c r="P856" s="22" t="s">
        <v>1842</v>
      </c>
      <c r="Q856" s="22" t="s">
        <v>1843</v>
      </c>
      <c r="R856" s="22" t="s">
        <v>589</v>
      </c>
    </row>
    <row r="857" spans="1:18" x14ac:dyDescent="0.25">
      <c r="A857" s="22" t="s">
        <v>4691</v>
      </c>
      <c r="B857" s="22" t="s">
        <v>4692</v>
      </c>
      <c r="C857" s="22"/>
      <c r="D857" s="22" t="s">
        <v>1838</v>
      </c>
      <c r="E857" s="22" t="s">
        <v>1991</v>
      </c>
      <c r="F857" s="22"/>
      <c r="G857" s="22" t="s">
        <v>1801</v>
      </c>
      <c r="H857" s="22" t="s">
        <v>1802</v>
      </c>
      <c r="I857" s="22" t="s">
        <v>1872</v>
      </c>
      <c r="J857" s="22" t="s">
        <v>4692</v>
      </c>
      <c r="K857" s="22" t="s">
        <v>4693</v>
      </c>
      <c r="L857" s="22" t="s">
        <v>1837</v>
      </c>
      <c r="M857" s="22" t="s">
        <v>4693</v>
      </c>
      <c r="N857" s="22">
        <v>36</v>
      </c>
      <c r="O857" s="22" t="b">
        <v>0</v>
      </c>
      <c r="P857" s="22" t="s">
        <v>1842</v>
      </c>
      <c r="Q857" s="22" t="s">
        <v>1843</v>
      </c>
      <c r="R857" s="22" t="s">
        <v>589</v>
      </c>
    </row>
    <row r="858" spans="1:18" x14ac:dyDescent="0.25">
      <c r="A858" s="22" t="s">
        <v>4694</v>
      </c>
      <c r="B858" s="22" t="s">
        <v>4695</v>
      </c>
      <c r="C858" s="22"/>
      <c r="D858" s="22" t="s">
        <v>1838</v>
      </c>
      <c r="E858" s="22" t="s">
        <v>1958</v>
      </c>
      <c r="F858" s="22"/>
      <c r="G858" s="22" t="s">
        <v>1801</v>
      </c>
      <c r="H858" s="22" t="s">
        <v>1802</v>
      </c>
      <c r="I858" s="22" t="s">
        <v>1872</v>
      </c>
      <c r="J858" s="22" t="s">
        <v>4695</v>
      </c>
      <c r="K858" s="22" t="s">
        <v>4696</v>
      </c>
      <c r="L858" s="22" t="s">
        <v>1837</v>
      </c>
      <c r="M858" s="22" t="s">
        <v>4696</v>
      </c>
      <c r="N858" s="22">
        <v>36</v>
      </c>
      <c r="O858" s="22" t="b">
        <v>0</v>
      </c>
      <c r="P858" s="22" t="s">
        <v>1842</v>
      </c>
      <c r="Q858" s="22" t="s">
        <v>1843</v>
      </c>
      <c r="R858" s="22" t="s">
        <v>589</v>
      </c>
    </row>
    <row r="859" spans="1:18" x14ac:dyDescent="0.25">
      <c r="A859" s="22" t="s">
        <v>4697</v>
      </c>
      <c r="B859" s="22" t="s">
        <v>4698</v>
      </c>
      <c r="C859" s="22"/>
      <c r="D859" s="22" t="s">
        <v>1838</v>
      </c>
      <c r="E859" s="22" t="s">
        <v>1852</v>
      </c>
      <c r="F859" s="22"/>
      <c r="G859" s="22" t="s">
        <v>1801</v>
      </c>
      <c r="H859" s="22" t="s">
        <v>1802</v>
      </c>
      <c r="I859" s="22" t="s">
        <v>1872</v>
      </c>
      <c r="J859" s="22" t="s">
        <v>4698</v>
      </c>
      <c r="K859" s="22" t="s">
        <v>4699</v>
      </c>
      <c r="L859" s="22"/>
      <c r="M859" s="22" t="s">
        <v>4699</v>
      </c>
      <c r="N859" s="22">
        <v>36</v>
      </c>
      <c r="O859" s="22" t="b">
        <v>0</v>
      </c>
      <c r="P859" s="22" t="s">
        <v>1842</v>
      </c>
      <c r="Q859" s="22" t="s">
        <v>1843</v>
      </c>
      <c r="R859" s="22" t="s">
        <v>589</v>
      </c>
    </row>
    <row r="860" spans="1:18" x14ac:dyDescent="0.25">
      <c r="A860" s="22" t="s">
        <v>4700</v>
      </c>
      <c r="B860" s="22" t="s">
        <v>4701</v>
      </c>
      <c r="C860" s="22"/>
      <c r="D860" s="22" t="s">
        <v>1838</v>
      </c>
      <c r="E860" s="22" t="s">
        <v>1975</v>
      </c>
      <c r="F860" s="22"/>
      <c r="G860" s="22" t="s">
        <v>1801</v>
      </c>
      <c r="H860" s="22" t="s">
        <v>1802</v>
      </c>
      <c r="I860" s="22" t="s">
        <v>1872</v>
      </c>
      <c r="J860" s="22" t="s">
        <v>4702</v>
      </c>
      <c r="K860" s="22" t="s">
        <v>4703</v>
      </c>
      <c r="L860" s="22"/>
      <c r="M860" s="22" t="s">
        <v>4703</v>
      </c>
      <c r="N860" s="22">
        <v>36</v>
      </c>
      <c r="O860" s="22" t="b">
        <v>0</v>
      </c>
      <c r="P860" s="22" t="s">
        <v>1842</v>
      </c>
      <c r="Q860" s="22" t="s">
        <v>1843</v>
      </c>
      <c r="R860" s="22" t="s">
        <v>589</v>
      </c>
    </row>
    <row r="861" spans="1:18" x14ac:dyDescent="0.25">
      <c r="A861" s="22" t="s">
        <v>4704</v>
      </c>
      <c r="B861" s="22" t="s">
        <v>4705</v>
      </c>
      <c r="C861" s="22"/>
      <c r="D861" s="22" t="s">
        <v>1838</v>
      </c>
      <c r="E861" s="22" t="s">
        <v>1975</v>
      </c>
      <c r="F861" s="22"/>
      <c r="G861" s="22" t="s">
        <v>1801</v>
      </c>
      <c r="H861" s="22" t="s">
        <v>1802</v>
      </c>
      <c r="I861" s="22" t="s">
        <v>1872</v>
      </c>
      <c r="J861" s="22" t="s">
        <v>4705</v>
      </c>
      <c r="K861" s="22" t="s">
        <v>4706</v>
      </c>
      <c r="L861" s="22" t="s">
        <v>1837</v>
      </c>
      <c r="M861" s="22" t="s">
        <v>4706</v>
      </c>
      <c r="N861" s="22">
        <v>36</v>
      </c>
      <c r="O861" s="22" t="b">
        <v>0</v>
      </c>
      <c r="P861" s="22" t="s">
        <v>1842</v>
      </c>
      <c r="Q861" s="22" t="s">
        <v>1843</v>
      </c>
      <c r="R861" s="22" t="s">
        <v>589</v>
      </c>
    </row>
    <row r="862" spans="1:18" x14ac:dyDescent="0.25">
      <c r="A862" s="22" t="s">
        <v>4707</v>
      </c>
      <c r="B862" s="22" t="s">
        <v>4708</v>
      </c>
      <c r="C862" s="22"/>
      <c r="D862" s="22" t="s">
        <v>1838</v>
      </c>
      <c r="E862" s="22" t="s">
        <v>1946</v>
      </c>
      <c r="F862" s="22"/>
      <c r="G862" s="22" t="s">
        <v>1801</v>
      </c>
      <c r="H862" s="22" t="s">
        <v>1802</v>
      </c>
      <c r="I862" s="22" t="s">
        <v>1872</v>
      </c>
      <c r="J862" s="22" t="s">
        <v>4708</v>
      </c>
      <c r="K862" s="22" t="s">
        <v>4709</v>
      </c>
      <c r="L862" s="22" t="s">
        <v>1837</v>
      </c>
      <c r="M862" s="22" t="s">
        <v>4709</v>
      </c>
      <c r="N862" s="22">
        <v>36</v>
      </c>
      <c r="O862" s="22" t="b">
        <v>0</v>
      </c>
      <c r="P862" s="22" t="s">
        <v>1842</v>
      </c>
      <c r="Q862" s="22" t="s">
        <v>1843</v>
      </c>
      <c r="R862" s="22" t="s">
        <v>589</v>
      </c>
    </row>
    <row r="863" spans="1:18" x14ac:dyDescent="0.25">
      <c r="A863" s="22" t="s">
        <v>4710</v>
      </c>
      <c r="B863" s="22" t="s">
        <v>4711</v>
      </c>
      <c r="C863" s="22"/>
      <c r="D863" s="22" t="s">
        <v>1838</v>
      </c>
      <c r="E863" s="22" t="s">
        <v>1975</v>
      </c>
      <c r="F863" s="22"/>
      <c r="G863" s="22" t="s">
        <v>1801</v>
      </c>
      <c r="H863" s="22" t="s">
        <v>1802</v>
      </c>
      <c r="I863" s="22" t="s">
        <v>1872</v>
      </c>
      <c r="J863" s="22" t="s">
        <v>4711</v>
      </c>
      <c r="K863" s="22" t="s">
        <v>4712</v>
      </c>
      <c r="L863" s="22" t="s">
        <v>1837</v>
      </c>
      <c r="M863" s="22" t="s">
        <v>4712</v>
      </c>
      <c r="N863" s="22">
        <v>36</v>
      </c>
      <c r="O863" s="22" t="b">
        <v>0</v>
      </c>
      <c r="P863" s="22" t="s">
        <v>1842</v>
      </c>
      <c r="Q863" s="22" t="s">
        <v>1843</v>
      </c>
      <c r="R863" s="22" t="s">
        <v>589</v>
      </c>
    </row>
    <row r="864" spans="1:18" x14ac:dyDescent="0.25">
      <c r="A864" s="22" t="s">
        <v>4713</v>
      </c>
      <c r="B864" s="22" t="s">
        <v>4714</v>
      </c>
      <c r="C864" s="22"/>
      <c r="D864" s="22" t="s">
        <v>1838</v>
      </c>
      <c r="E864" s="22" t="s">
        <v>1958</v>
      </c>
      <c r="F864" s="22"/>
      <c r="G864" s="22" t="s">
        <v>1801</v>
      </c>
      <c r="H864" s="22" t="s">
        <v>1802</v>
      </c>
      <c r="I864" s="22" t="s">
        <v>1872</v>
      </c>
      <c r="J864" s="22" t="s">
        <v>4714</v>
      </c>
      <c r="K864" s="22" t="s">
        <v>4715</v>
      </c>
      <c r="L864" s="22" t="s">
        <v>1837</v>
      </c>
      <c r="M864" s="22" t="s">
        <v>4715</v>
      </c>
      <c r="N864" s="22">
        <v>36</v>
      </c>
      <c r="O864" s="22" t="b">
        <v>0</v>
      </c>
      <c r="P864" s="22" t="s">
        <v>1842</v>
      </c>
      <c r="Q864" s="22" t="s">
        <v>1843</v>
      </c>
      <c r="R864" s="22" t="s">
        <v>589</v>
      </c>
    </row>
    <row r="865" spans="1:18" x14ac:dyDescent="0.25">
      <c r="A865" s="22" t="s">
        <v>4716</v>
      </c>
      <c r="B865" s="22" t="s">
        <v>4717</v>
      </c>
      <c r="C865" s="22"/>
      <c r="D865" s="22" t="s">
        <v>1838</v>
      </c>
      <c r="E865" s="22" t="s">
        <v>1839</v>
      </c>
      <c r="F865" s="22"/>
      <c r="G865" s="22" t="s">
        <v>1801</v>
      </c>
      <c r="H865" s="22" t="s">
        <v>1802</v>
      </c>
      <c r="I865" s="22" t="s">
        <v>1872</v>
      </c>
      <c r="J865" s="22" t="s">
        <v>4717</v>
      </c>
      <c r="K865" s="22" t="s">
        <v>4718</v>
      </c>
      <c r="L865" s="22" t="s">
        <v>1837</v>
      </c>
      <c r="M865" s="22" t="s">
        <v>4718</v>
      </c>
      <c r="N865" s="22">
        <v>36</v>
      </c>
      <c r="O865" s="22" t="b">
        <v>0</v>
      </c>
      <c r="P865" s="22" t="s">
        <v>1842</v>
      </c>
      <c r="Q865" s="22" t="s">
        <v>1843</v>
      </c>
      <c r="R865" s="22" t="s">
        <v>589</v>
      </c>
    </row>
    <row r="866" spans="1:18" x14ac:dyDescent="0.25">
      <c r="A866" s="22" t="s">
        <v>4719</v>
      </c>
      <c r="B866" s="22" t="s">
        <v>4720</v>
      </c>
      <c r="C866" s="22"/>
      <c r="D866" s="22" t="s">
        <v>1838</v>
      </c>
      <c r="E866" s="22" t="s">
        <v>1852</v>
      </c>
      <c r="F866" s="22"/>
      <c r="G866" s="22" t="s">
        <v>1801</v>
      </c>
      <c r="H866" s="22" t="s">
        <v>1802</v>
      </c>
      <c r="I866" s="22" t="s">
        <v>1872</v>
      </c>
      <c r="J866" s="22" t="s">
        <v>4720</v>
      </c>
      <c r="K866" s="22" t="s">
        <v>4721</v>
      </c>
      <c r="L866" s="22" t="s">
        <v>1837</v>
      </c>
      <c r="M866" s="22" t="s">
        <v>4721</v>
      </c>
      <c r="N866" s="22">
        <v>36</v>
      </c>
      <c r="O866" s="22" t="b">
        <v>0</v>
      </c>
      <c r="P866" s="22" t="s">
        <v>1842</v>
      </c>
      <c r="Q866" s="22" t="s">
        <v>1843</v>
      </c>
      <c r="R866" s="22" t="s">
        <v>589</v>
      </c>
    </row>
    <row r="867" spans="1:18" x14ac:dyDescent="0.25">
      <c r="A867" s="22" t="s">
        <v>4722</v>
      </c>
      <c r="B867" s="22" t="s">
        <v>4723</v>
      </c>
      <c r="C867" s="22"/>
      <c r="D867" s="22" t="s">
        <v>1838</v>
      </c>
      <c r="E867" s="22" t="s">
        <v>2106</v>
      </c>
      <c r="F867" s="22"/>
      <c r="G867" s="22" t="s">
        <v>1801</v>
      </c>
      <c r="H867" s="22" t="s">
        <v>1802</v>
      </c>
      <c r="I867" s="22" t="s">
        <v>1872</v>
      </c>
      <c r="J867" s="22" t="s">
        <v>4723</v>
      </c>
      <c r="K867" s="22" t="s">
        <v>4724</v>
      </c>
      <c r="L867" s="22" t="s">
        <v>1837</v>
      </c>
      <c r="M867" s="22" t="s">
        <v>4724</v>
      </c>
      <c r="N867" s="22">
        <v>36</v>
      </c>
      <c r="O867" s="22" t="b">
        <v>0</v>
      </c>
      <c r="P867" s="22" t="s">
        <v>1842</v>
      </c>
      <c r="Q867" s="22" t="s">
        <v>1843</v>
      </c>
      <c r="R867" s="22" t="s">
        <v>589</v>
      </c>
    </row>
    <row r="868" spans="1:18" x14ac:dyDescent="0.25">
      <c r="A868" s="22" t="s">
        <v>4725</v>
      </c>
      <c r="B868" s="22" t="s">
        <v>4726</v>
      </c>
      <c r="C868" s="22"/>
      <c r="D868" s="22" t="s">
        <v>1838</v>
      </c>
      <c r="E868" s="22" t="s">
        <v>2106</v>
      </c>
      <c r="F868" s="22"/>
      <c r="G868" s="22" t="s">
        <v>1801</v>
      </c>
      <c r="H868" s="22" t="s">
        <v>1802</v>
      </c>
      <c r="I868" s="22" t="s">
        <v>1872</v>
      </c>
      <c r="J868" s="22" t="s">
        <v>4726</v>
      </c>
      <c r="K868" s="22" t="s">
        <v>4727</v>
      </c>
      <c r="L868" s="22" t="s">
        <v>1837</v>
      </c>
      <c r="M868" s="22" t="s">
        <v>4727</v>
      </c>
      <c r="N868" s="22">
        <v>36</v>
      </c>
      <c r="O868" s="22" t="b">
        <v>0</v>
      </c>
      <c r="P868" s="22" t="s">
        <v>1842</v>
      </c>
      <c r="Q868" s="22" t="s">
        <v>1843</v>
      </c>
      <c r="R868" s="22" t="s">
        <v>589</v>
      </c>
    </row>
    <row r="869" spans="1:18" x14ac:dyDescent="0.25">
      <c r="A869" s="22" t="s">
        <v>4728</v>
      </c>
      <c r="B869" s="22" t="s">
        <v>4729</v>
      </c>
      <c r="C869" s="22"/>
      <c r="D869" s="22" t="s">
        <v>1838</v>
      </c>
      <c r="E869" s="22" t="s">
        <v>2106</v>
      </c>
      <c r="F869" s="22"/>
      <c r="G869" s="22" t="s">
        <v>1801</v>
      </c>
      <c r="H869" s="22" t="s">
        <v>1802</v>
      </c>
      <c r="I869" s="22" t="s">
        <v>1872</v>
      </c>
      <c r="J869" s="22" t="s">
        <v>4729</v>
      </c>
      <c r="K869" s="22" t="s">
        <v>4730</v>
      </c>
      <c r="L869" s="22" t="s">
        <v>1837</v>
      </c>
      <c r="M869" s="22" t="s">
        <v>4730</v>
      </c>
      <c r="N869" s="22">
        <v>36</v>
      </c>
      <c r="O869" s="22" t="b">
        <v>0</v>
      </c>
      <c r="P869" s="22" t="s">
        <v>1842</v>
      </c>
      <c r="Q869" s="22" t="s">
        <v>1843</v>
      </c>
      <c r="R869" s="22" t="s">
        <v>589</v>
      </c>
    </row>
    <row r="870" spans="1:18" x14ac:dyDescent="0.25">
      <c r="A870" s="22" t="s">
        <v>4731</v>
      </c>
      <c r="B870" s="22" t="s">
        <v>4732</v>
      </c>
      <c r="C870" s="22"/>
      <c r="D870" s="22" t="s">
        <v>1838</v>
      </c>
      <c r="E870" s="22" t="s">
        <v>1906</v>
      </c>
      <c r="F870" s="22"/>
      <c r="G870" s="22" t="s">
        <v>1801</v>
      </c>
      <c r="H870" s="22" t="s">
        <v>1802</v>
      </c>
      <c r="I870" s="22" t="s">
        <v>1872</v>
      </c>
      <c r="J870" s="22" t="s">
        <v>4732</v>
      </c>
      <c r="K870" s="22" t="s">
        <v>4733</v>
      </c>
      <c r="L870" s="22" t="s">
        <v>1837</v>
      </c>
      <c r="M870" s="22" t="s">
        <v>4733</v>
      </c>
      <c r="N870" s="22">
        <v>36</v>
      </c>
      <c r="O870" s="22" t="b">
        <v>0</v>
      </c>
      <c r="P870" s="22" t="s">
        <v>1842</v>
      </c>
      <c r="Q870" s="22" t="s">
        <v>1843</v>
      </c>
      <c r="R870" s="22" t="s">
        <v>589</v>
      </c>
    </row>
    <row r="871" spans="1:18" x14ac:dyDescent="0.25">
      <c r="A871" s="22" t="s">
        <v>4734</v>
      </c>
      <c r="B871" s="22" t="s">
        <v>4735</v>
      </c>
      <c r="C871" s="22"/>
      <c r="D871" s="22" t="s">
        <v>1838</v>
      </c>
      <c r="E871" s="22" t="s">
        <v>1975</v>
      </c>
      <c r="F871" s="22"/>
      <c r="G871" s="22" t="s">
        <v>1801</v>
      </c>
      <c r="H871" s="22" t="s">
        <v>1802</v>
      </c>
      <c r="I871" s="22" t="s">
        <v>1872</v>
      </c>
      <c r="J871" s="22" t="s">
        <v>4735</v>
      </c>
      <c r="K871" s="22" t="s">
        <v>4736</v>
      </c>
      <c r="L871" s="22" t="s">
        <v>1837</v>
      </c>
      <c r="M871" s="22" t="s">
        <v>4736</v>
      </c>
      <c r="N871" s="22">
        <v>36</v>
      </c>
      <c r="O871" s="22" t="b">
        <v>0</v>
      </c>
      <c r="P871" s="22" t="s">
        <v>1842</v>
      </c>
      <c r="Q871" s="22" t="s">
        <v>1843</v>
      </c>
      <c r="R871" s="22" t="s">
        <v>589</v>
      </c>
    </row>
    <row r="872" spans="1:18" x14ac:dyDescent="0.25">
      <c r="A872" s="22" t="s">
        <v>4737</v>
      </c>
      <c r="B872" s="22" t="s">
        <v>4738</v>
      </c>
      <c r="C872" s="22"/>
      <c r="D872" s="22" t="s">
        <v>1838</v>
      </c>
      <c r="E872" s="22" t="s">
        <v>1852</v>
      </c>
      <c r="F872" s="22"/>
      <c r="G872" s="22" t="s">
        <v>1801</v>
      </c>
      <c r="H872" s="22" t="s">
        <v>1802</v>
      </c>
      <c r="I872" s="22" t="s">
        <v>1872</v>
      </c>
      <c r="J872" s="22" t="s">
        <v>4738</v>
      </c>
      <c r="K872" s="22" t="s">
        <v>4739</v>
      </c>
      <c r="L872" s="22" t="s">
        <v>1837</v>
      </c>
      <c r="M872" s="22" t="s">
        <v>4739</v>
      </c>
      <c r="N872" s="22">
        <v>36</v>
      </c>
      <c r="O872" s="22" t="b">
        <v>0</v>
      </c>
      <c r="P872" s="22" t="s">
        <v>1842</v>
      </c>
      <c r="Q872" s="22" t="s">
        <v>1843</v>
      </c>
      <c r="R872" s="22" t="s">
        <v>589</v>
      </c>
    </row>
    <row r="873" spans="1:18" x14ac:dyDescent="0.25">
      <c r="A873" s="22" t="s">
        <v>4740</v>
      </c>
      <c r="B873" s="22" t="s">
        <v>4741</v>
      </c>
      <c r="C873" s="22"/>
      <c r="D873" s="22" t="s">
        <v>1838</v>
      </c>
      <c r="E873" s="22" t="s">
        <v>2106</v>
      </c>
      <c r="F873" s="22" t="s">
        <v>4361</v>
      </c>
      <c r="G873" s="22" t="s">
        <v>1801</v>
      </c>
      <c r="H873" s="22" t="s">
        <v>1802</v>
      </c>
      <c r="I873" s="22" t="s">
        <v>1872</v>
      </c>
      <c r="J873" s="22" t="s">
        <v>4741</v>
      </c>
      <c r="K873" s="22" t="s">
        <v>4742</v>
      </c>
      <c r="L873" s="22" t="s">
        <v>1837</v>
      </c>
      <c r="M873" s="22" t="s">
        <v>4742</v>
      </c>
      <c r="N873" s="22">
        <v>36</v>
      </c>
      <c r="O873" s="22" t="b">
        <v>0</v>
      </c>
      <c r="P873" s="22" t="s">
        <v>1842</v>
      </c>
      <c r="Q873" s="22" t="s">
        <v>1843</v>
      </c>
      <c r="R873" s="22" t="s">
        <v>589</v>
      </c>
    </row>
    <row r="874" spans="1:18" x14ac:dyDescent="0.25">
      <c r="A874" s="23" t="s">
        <v>4743</v>
      </c>
      <c r="B874" s="23" t="s">
        <v>4744</v>
      </c>
      <c r="C874" s="23"/>
      <c r="D874" s="23" t="s">
        <v>1838</v>
      </c>
      <c r="E874" s="23" t="s">
        <v>1946</v>
      </c>
      <c r="F874" s="23"/>
      <c r="G874" s="23" t="s">
        <v>1801</v>
      </c>
      <c r="H874" s="23" t="s">
        <v>1802</v>
      </c>
      <c r="I874" s="23" t="s">
        <v>1872</v>
      </c>
      <c r="J874" s="23" t="s">
        <v>4744</v>
      </c>
      <c r="K874" s="23" t="s">
        <v>4745</v>
      </c>
      <c r="L874" s="23" t="s">
        <v>1837</v>
      </c>
      <c r="M874" s="23" t="s">
        <v>4745</v>
      </c>
      <c r="N874" s="23">
        <v>36</v>
      </c>
      <c r="O874" s="23" t="b">
        <v>0</v>
      </c>
      <c r="P874" s="23" t="s">
        <v>1842</v>
      </c>
      <c r="Q874" s="23" t="s">
        <v>1843</v>
      </c>
      <c r="R874" s="23" t="s">
        <v>589</v>
      </c>
    </row>
    <row r="875" spans="1:18" x14ac:dyDescent="0.25">
      <c r="A875" s="23" t="s">
        <v>4746</v>
      </c>
      <c r="B875" s="23" t="s">
        <v>4747</v>
      </c>
      <c r="C875" s="23"/>
      <c r="D875" s="23" t="s">
        <v>2167</v>
      </c>
      <c r="E875" s="23" t="s">
        <v>2776</v>
      </c>
      <c r="F875" s="23" t="s">
        <v>4748</v>
      </c>
      <c r="G875" s="23"/>
      <c r="H875" s="23"/>
      <c r="I875" s="23"/>
      <c r="J875" s="23"/>
      <c r="K875" s="23" t="s">
        <v>4749</v>
      </c>
      <c r="L875" s="23"/>
      <c r="M875" s="23" t="s">
        <v>4749</v>
      </c>
      <c r="N875" s="23">
        <v>36</v>
      </c>
      <c r="O875" s="23" t="b">
        <v>0</v>
      </c>
      <c r="P875" s="23" t="s">
        <v>1842</v>
      </c>
      <c r="Q875" s="23" t="s">
        <v>1843</v>
      </c>
      <c r="R875" s="23" t="s">
        <v>589</v>
      </c>
    </row>
    <row r="876" spans="1:18" x14ac:dyDescent="0.25">
      <c r="A876" s="23" t="s">
        <v>4750</v>
      </c>
      <c r="B876" s="23" t="s">
        <v>4751</v>
      </c>
      <c r="C876" s="23"/>
      <c r="D876" s="23" t="s">
        <v>1838</v>
      </c>
      <c r="E876" s="23"/>
      <c r="F876" s="23" t="s">
        <v>4752</v>
      </c>
      <c r="G876" s="23"/>
      <c r="H876" s="23"/>
      <c r="I876" s="23" t="s">
        <v>1872</v>
      </c>
      <c r="J876" s="23"/>
      <c r="K876" s="23"/>
      <c r="L876" s="23" t="s">
        <v>4753</v>
      </c>
      <c r="M876" s="23" t="s">
        <v>4754</v>
      </c>
      <c r="N876" s="23"/>
      <c r="O876" s="23" t="b">
        <v>0</v>
      </c>
      <c r="P876" s="23" t="s">
        <v>1842</v>
      </c>
      <c r="Q876" s="23" t="s">
        <v>1843</v>
      </c>
      <c r="R876" s="23" t="s">
        <v>4750</v>
      </c>
    </row>
    <row r="877" spans="1:18" x14ac:dyDescent="0.25">
      <c r="A877" s="23" t="s">
        <v>4755</v>
      </c>
      <c r="B877" s="23" t="s">
        <v>4756</v>
      </c>
      <c r="C877" s="23"/>
      <c r="D877" s="23" t="s">
        <v>3064</v>
      </c>
      <c r="E877" s="23"/>
      <c r="F877" s="23"/>
      <c r="G877" s="23"/>
      <c r="H877" s="23"/>
      <c r="I877" s="23" t="s">
        <v>1872</v>
      </c>
      <c r="J877" s="23"/>
      <c r="K877" s="23"/>
      <c r="L877" s="23" t="s">
        <v>4757</v>
      </c>
      <c r="M877" s="23" t="s">
        <v>4758</v>
      </c>
      <c r="N877" s="23"/>
      <c r="O877" s="23" t="b">
        <v>0</v>
      </c>
      <c r="P877" s="23" t="s">
        <v>1842</v>
      </c>
      <c r="Q877" s="23" t="s">
        <v>1843</v>
      </c>
      <c r="R877" s="23" t="s">
        <v>4755</v>
      </c>
    </row>
    <row r="878" spans="1:18" x14ac:dyDescent="0.25">
      <c r="A878" s="22" t="s">
        <v>591</v>
      </c>
      <c r="B878" s="22" t="s">
        <v>592</v>
      </c>
      <c r="C878" s="22"/>
      <c r="D878" s="22" t="s">
        <v>1838</v>
      </c>
      <c r="E878" s="22"/>
      <c r="F878" s="22"/>
      <c r="G878" s="22"/>
      <c r="H878" s="22"/>
      <c r="I878" s="22"/>
      <c r="J878" s="22"/>
      <c r="K878" s="22"/>
      <c r="L878" s="22" t="s">
        <v>4759</v>
      </c>
      <c r="M878" s="22" t="s">
        <v>4760</v>
      </c>
      <c r="N878" s="22">
        <v>56</v>
      </c>
      <c r="O878" s="22" t="b">
        <v>0</v>
      </c>
      <c r="P878" s="22" t="s">
        <v>3095</v>
      </c>
      <c r="Q878" s="22" t="s">
        <v>1843</v>
      </c>
      <c r="R878" s="22" t="s">
        <v>591</v>
      </c>
    </row>
    <row r="879" spans="1:18" x14ac:dyDescent="0.25">
      <c r="A879" s="22" t="s">
        <v>4761</v>
      </c>
      <c r="B879" s="22" t="s">
        <v>4762</v>
      </c>
      <c r="C879" s="22" t="s">
        <v>1837</v>
      </c>
      <c r="D879" s="22" t="s">
        <v>1838</v>
      </c>
      <c r="E879" s="22" t="s">
        <v>1950</v>
      </c>
      <c r="F879" s="22"/>
      <c r="G879" s="22" t="s">
        <v>1801</v>
      </c>
      <c r="H879" s="22" t="s">
        <v>1802</v>
      </c>
      <c r="I879" s="22" t="s">
        <v>3771</v>
      </c>
      <c r="J879" s="22"/>
      <c r="K879" s="22" t="s">
        <v>4763</v>
      </c>
      <c r="L879" s="22"/>
      <c r="M879" s="22" t="s">
        <v>4764</v>
      </c>
      <c r="N879" s="22"/>
      <c r="O879" s="22" t="b">
        <v>0</v>
      </c>
      <c r="P879" s="22" t="s">
        <v>1842</v>
      </c>
      <c r="Q879" s="22" t="s">
        <v>1843</v>
      </c>
      <c r="R879" s="22" t="s">
        <v>591</v>
      </c>
    </row>
    <row r="880" spans="1:18" x14ac:dyDescent="0.25">
      <c r="A880" s="22" t="s">
        <v>4765</v>
      </c>
      <c r="B880" s="22" t="s">
        <v>4766</v>
      </c>
      <c r="C880" s="22" t="s">
        <v>1837</v>
      </c>
      <c r="D880" s="22" t="s">
        <v>1838</v>
      </c>
      <c r="E880" s="22"/>
      <c r="F880" s="22"/>
      <c r="G880" s="22" t="s">
        <v>1801</v>
      </c>
      <c r="H880" s="22" t="s">
        <v>1802</v>
      </c>
      <c r="I880" s="22" t="s">
        <v>3771</v>
      </c>
      <c r="J880" s="22"/>
      <c r="K880" s="22" t="s">
        <v>4767</v>
      </c>
      <c r="L880" s="22"/>
      <c r="M880" s="22" t="s">
        <v>4768</v>
      </c>
      <c r="N880" s="22"/>
      <c r="O880" s="22" t="b">
        <v>0</v>
      </c>
      <c r="P880" s="22" t="s">
        <v>1842</v>
      </c>
      <c r="Q880" s="22" t="s">
        <v>1843</v>
      </c>
      <c r="R880" s="22" t="s">
        <v>591</v>
      </c>
    </row>
    <row r="881" spans="1:18" x14ac:dyDescent="0.25">
      <c r="A881" s="22" t="s">
        <v>4769</v>
      </c>
      <c r="B881" s="22" t="s">
        <v>4770</v>
      </c>
      <c r="C881" s="22" t="s">
        <v>1837</v>
      </c>
      <c r="D881" s="22" t="s">
        <v>1838</v>
      </c>
      <c r="E881" s="22"/>
      <c r="F881" s="22"/>
      <c r="G881" s="22" t="s">
        <v>1801</v>
      </c>
      <c r="H881" s="22" t="s">
        <v>1802</v>
      </c>
      <c r="I881" s="22" t="s">
        <v>3771</v>
      </c>
      <c r="J881" s="22"/>
      <c r="K881" s="22" t="s">
        <v>4771</v>
      </c>
      <c r="L881" s="22"/>
      <c r="M881" s="22" t="s">
        <v>4771</v>
      </c>
      <c r="N881" s="22"/>
      <c r="O881" s="22" t="b">
        <v>0</v>
      </c>
      <c r="P881" s="22" t="s">
        <v>1842</v>
      </c>
      <c r="Q881" s="22" t="s">
        <v>1843</v>
      </c>
      <c r="R881" s="22" t="s">
        <v>591</v>
      </c>
    </row>
    <row r="882" spans="1:18" x14ac:dyDescent="0.25">
      <c r="A882" s="22" t="s">
        <v>4772</v>
      </c>
      <c r="B882" s="22" t="s">
        <v>4773</v>
      </c>
      <c r="C882" s="22" t="s">
        <v>1837</v>
      </c>
      <c r="D882" s="22" t="s">
        <v>1838</v>
      </c>
      <c r="E882" s="22"/>
      <c r="F882" s="22"/>
      <c r="G882" s="22" t="s">
        <v>1801</v>
      </c>
      <c r="H882" s="22" t="s">
        <v>1802</v>
      </c>
      <c r="I882" s="22" t="s">
        <v>3771</v>
      </c>
      <c r="J882" s="22"/>
      <c r="K882" s="22" t="s">
        <v>4774</v>
      </c>
      <c r="L882" s="22"/>
      <c r="M882" s="22" t="s">
        <v>4775</v>
      </c>
      <c r="N882" s="22"/>
      <c r="O882" s="22" t="b">
        <v>0</v>
      </c>
      <c r="P882" s="22" t="s">
        <v>1842</v>
      </c>
      <c r="Q882" s="22" t="s">
        <v>1843</v>
      </c>
      <c r="R882" s="22" t="s">
        <v>591</v>
      </c>
    </row>
    <row r="883" spans="1:18" x14ac:dyDescent="0.25">
      <c r="A883" s="22" t="s">
        <v>4776</v>
      </c>
      <c r="B883" s="22" t="s">
        <v>4777</v>
      </c>
      <c r="C883" s="22" t="s">
        <v>1837</v>
      </c>
      <c r="D883" s="22" t="s">
        <v>1838</v>
      </c>
      <c r="E883" s="22" t="s">
        <v>1852</v>
      </c>
      <c r="F883" s="22"/>
      <c r="G883" s="22" t="s">
        <v>1801</v>
      </c>
      <c r="H883" s="22" t="s">
        <v>1802</v>
      </c>
      <c r="I883" s="22" t="s">
        <v>1872</v>
      </c>
      <c r="J883" s="22"/>
      <c r="K883" s="22"/>
      <c r="L883" s="22"/>
      <c r="M883" s="22" t="s">
        <v>4778</v>
      </c>
      <c r="N883" s="22"/>
      <c r="O883" s="22" t="b">
        <v>0</v>
      </c>
      <c r="P883" s="22" t="s">
        <v>1842</v>
      </c>
      <c r="Q883" s="22" t="s">
        <v>1843</v>
      </c>
      <c r="R883" s="22" t="s">
        <v>591</v>
      </c>
    </row>
    <row r="884" spans="1:18" x14ac:dyDescent="0.25">
      <c r="A884" s="22" t="s">
        <v>4779</v>
      </c>
      <c r="B884" s="22" t="s">
        <v>4780</v>
      </c>
      <c r="C884" s="22" t="s">
        <v>1837</v>
      </c>
      <c r="D884" s="22" t="s">
        <v>1838</v>
      </c>
      <c r="E884" s="22"/>
      <c r="F884" s="22"/>
      <c r="G884" s="22" t="s">
        <v>1801</v>
      </c>
      <c r="H884" s="22" t="s">
        <v>1802</v>
      </c>
      <c r="I884" s="22" t="s">
        <v>3771</v>
      </c>
      <c r="J884" s="22"/>
      <c r="K884" s="22" t="s">
        <v>4781</v>
      </c>
      <c r="L884" s="22"/>
      <c r="M884" s="22" t="s">
        <v>4782</v>
      </c>
      <c r="N884" s="22"/>
      <c r="O884" s="22" t="b">
        <v>0</v>
      </c>
      <c r="P884" s="22" t="s">
        <v>1842</v>
      </c>
      <c r="Q884" s="22" t="s">
        <v>1843</v>
      </c>
      <c r="R884" s="22" t="s">
        <v>591</v>
      </c>
    </row>
    <row r="885" spans="1:18" x14ac:dyDescent="0.25">
      <c r="A885" s="22" t="s">
        <v>4783</v>
      </c>
      <c r="B885" s="22" t="s">
        <v>4784</v>
      </c>
      <c r="C885" s="22" t="s">
        <v>1837</v>
      </c>
      <c r="D885" s="22" t="s">
        <v>1838</v>
      </c>
      <c r="E885" s="22"/>
      <c r="F885" s="22"/>
      <c r="G885" s="22" t="s">
        <v>1801</v>
      </c>
      <c r="H885" s="22" t="s">
        <v>1802</v>
      </c>
      <c r="I885" s="22" t="s">
        <v>3771</v>
      </c>
      <c r="J885" s="22"/>
      <c r="K885" s="22" t="s">
        <v>4785</v>
      </c>
      <c r="L885" s="22"/>
      <c r="M885" s="22" t="s">
        <v>4786</v>
      </c>
      <c r="N885" s="22"/>
      <c r="O885" s="22" t="b">
        <v>0</v>
      </c>
      <c r="P885" s="22" t="s">
        <v>1842</v>
      </c>
      <c r="Q885" s="22" t="s">
        <v>1843</v>
      </c>
      <c r="R885" s="22" t="s">
        <v>591</v>
      </c>
    </row>
    <row r="886" spans="1:18" x14ac:dyDescent="0.25">
      <c r="A886" s="22" t="s">
        <v>4787</v>
      </c>
      <c r="B886" s="22" t="s">
        <v>4788</v>
      </c>
      <c r="C886" s="22" t="s">
        <v>1837</v>
      </c>
      <c r="D886" s="22" t="s">
        <v>1838</v>
      </c>
      <c r="E886" s="22" t="s">
        <v>1946</v>
      </c>
      <c r="F886" s="22"/>
      <c r="G886" s="22" t="s">
        <v>1801</v>
      </c>
      <c r="H886" s="22" t="s">
        <v>1802</v>
      </c>
      <c r="I886" s="22" t="s">
        <v>3771</v>
      </c>
      <c r="J886" s="22"/>
      <c r="K886" s="22" t="s">
        <v>4789</v>
      </c>
      <c r="L886" s="22"/>
      <c r="M886" s="22" t="s">
        <v>4790</v>
      </c>
      <c r="N886" s="22"/>
      <c r="O886" s="22" t="b">
        <v>0</v>
      </c>
      <c r="P886" s="22" t="s">
        <v>1842</v>
      </c>
      <c r="Q886" s="22" t="s">
        <v>1843</v>
      </c>
      <c r="R886" s="22" t="s">
        <v>591</v>
      </c>
    </row>
    <row r="887" spans="1:18" x14ac:dyDescent="0.25">
      <c r="A887" s="22" t="s">
        <v>4791</v>
      </c>
      <c r="B887" s="22" t="s">
        <v>4792</v>
      </c>
      <c r="C887" s="22" t="s">
        <v>1837</v>
      </c>
      <c r="D887" s="22" t="s">
        <v>1838</v>
      </c>
      <c r="E887" s="22" t="s">
        <v>1950</v>
      </c>
      <c r="F887" s="22"/>
      <c r="G887" s="22" t="s">
        <v>1801</v>
      </c>
      <c r="H887" s="22" t="s">
        <v>1802</v>
      </c>
      <c r="I887" s="22" t="s">
        <v>3771</v>
      </c>
      <c r="J887" s="22"/>
      <c r="K887" s="22" t="s">
        <v>4793</v>
      </c>
      <c r="L887" s="22"/>
      <c r="M887" s="22" t="s">
        <v>4793</v>
      </c>
      <c r="N887" s="22"/>
      <c r="O887" s="22" t="b">
        <v>0</v>
      </c>
      <c r="P887" s="22" t="s">
        <v>1842</v>
      </c>
      <c r="Q887" s="22" t="s">
        <v>1843</v>
      </c>
      <c r="R887" s="22" t="s">
        <v>591</v>
      </c>
    </row>
    <row r="888" spans="1:18" x14ac:dyDescent="0.25">
      <c r="A888" s="22" t="s">
        <v>4794</v>
      </c>
      <c r="B888" s="22" t="s">
        <v>4795</v>
      </c>
      <c r="C888" s="22" t="s">
        <v>1837</v>
      </c>
      <c r="D888" s="22" t="s">
        <v>1838</v>
      </c>
      <c r="E888" s="22" t="s">
        <v>1975</v>
      </c>
      <c r="F888" s="22"/>
      <c r="G888" s="22" t="s">
        <v>1803</v>
      </c>
      <c r="H888" s="22" t="s">
        <v>1804</v>
      </c>
      <c r="I888" s="22" t="s">
        <v>3771</v>
      </c>
      <c r="J888" s="22"/>
      <c r="K888" s="22" t="s">
        <v>4796</v>
      </c>
      <c r="L888" s="22"/>
      <c r="M888" s="22" t="s">
        <v>4796</v>
      </c>
      <c r="N888" s="22"/>
      <c r="O888" s="22" t="b">
        <v>0</v>
      </c>
      <c r="P888" s="22" t="s">
        <v>1842</v>
      </c>
      <c r="Q888" s="22" t="s">
        <v>1843</v>
      </c>
      <c r="R888" s="22" t="s">
        <v>591</v>
      </c>
    </row>
    <row r="889" spans="1:18" x14ac:dyDescent="0.25">
      <c r="A889" s="23" t="s">
        <v>4797</v>
      </c>
      <c r="B889" s="23" t="s">
        <v>4798</v>
      </c>
      <c r="C889" s="23" t="s">
        <v>1837</v>
      </c>
      <c r="D889" s="23" t="s">
        <v>1838</v>
      </c>
      <c r="E889" s="23"/>
      <c r="F889" s="23"/>
      <c r="G889" s="23" t="s">
        <v>1805</v>
      </c>
      <c r="H889" s="23" t="s">
        <v>1806</v>
      </c>
      <c r="I889" s="23" t="s">
        <v>3771</v>
      </c>
      <c r="J889" s="23"/>
      <c r="K889" s="23" t="s">
        <v>4799</v>
      </c>
      <c r="L889" s="23"/>
      <c r="M889" s="23" t="s">
        <v>4799</v>
      </c>
      <c r="N889" s="23"/>
      <c r="O889" s="23" t="b">
        <v>0</v>
      </c>
      <c r="P889" s="23" t="s">
        <v>1842</v>
      </c>
      <c r="Q889" s="23" t="s">
        <v>1843</v>
      </c>
      <c r="R889" s="23" t="s">
        <v>591</v>
      </c>
    </row>
    <row r="890" spans="1:18" x14ac:dyDescent="0.25">
      <c r="A890" s="23" t="s">
        <v>4800</v>
      </c>
      <c r="B890" s="23" t="s">
        <v>4801</v>
      </c>
      <c r="C890" s="23"/>
      <c r="D890" s="23" t="s">
        <v>1838</v>
      </c>
      <c r="E890" s="23"/>
      <c r="F890" s="23"/>
      <c r="G890" s="23" t="s">
        <v>1799</v>
      </c>
      <c r="H890" s="23" t="s">
        <v>1800</v>
      </c>
      <c r="I890" s="23"/>
      <c r="J890" s="23"/>
      <c r="K890" s="23"/>
      <c r="L890" s="23"/>
      <c r="M890" s="23" t="s">
        <v>3825</v>
      </c>
      <c r="N890" s="23"/>
      <c r="O890" s="23" t="b">
        <v>0</v>
      </c>
      <c r="P890" s="23" t="s">
        <v>1842</v>
      </c>
      <c r="Q890" s="23" t="s">
        <v>1843</v>
      </c>
      <c r="R890" s="23" t="s">
        <v>4800</v>
      </c>
    </row>
    <row r="891" spans="1:18" x14ac:dyDescent="0.25">
      <c r="A891" s="22" t="s">
        <v>845</v>
      </c>
      <c r="B891" s="22" t="s">
        <v>846</v>
      </c>
      <c r="C891" s="22" t="s">
        <v>1837</v>
      </c>
      <c r="D891" s="22" t="s">
        <v>1838</v>
      </c>
      <c r="E891" s="22" t="s">
        <v>1991</v>
      </c>
      <c r="F891" s="22"/>
      <c r="G891" s="22" t="s">
        <v>1801</v>
      </c>
      <c r="H891" s="22" t="s">
        <v>1802</v>
      </c>
      <c r="I891" s="22" t="s">
        <v>1872</v>
      </c>
      <c r="J891" s="22"/>
      <c r="K891" s="22" t="s">
        <v>4802</v>
      </c>
      <c r="L891" s="22"/>
      <c r="M891" s="22" t="s">
        <v>4802</v>
      </c>
      <c r="N891" s="22"/>
      <c r="O891" s="22" t="b">
        <v>0</v>
      </c>
      <c r="P891" s="22" t="s">
        <v>1842</v>
      </c>
      <c r="Q891" s="22" t="s">
        <v>1843</v>
      </c>
      <c r="R891" s="22" t="s">
        <v>4803</v>
      </c>
    </row>
    <row r="892" spans="1:18" x14ac:dyDescent="0.25">
      <c r="A892" s="22" t="s">
        <v>847</v>
      </c>
      <c r="B892" s="22" t="s">
        <v>848</v>
      </c>
      <c r="C892" s="22" t="s">
        <v>1837</v>
      </c>
      <c r="D892" s="22" t="s">
        <v>1838</v>
      </c>
      <c r="E892" s="22" t="s">
        <v>1991</v>
      </c>
      <c r="F892" s="22"/>
      <c r="G892" s="22" t="s">
        <v>1801</v>
      </c>
      <c r="H892" s="22" t="s">
        <v>1802</v>
      </c>
      <c r="I892" s="22" t="s">
        <v>1872</v>
      </c>
      <c r="J892" s="22"/>
      <c r="K892" s="22" t="s">
        <v>4804</v>
      </c>
      <c r="L892" s="22"/>
      <c r="M892" s="22" t="s">
        <v>4805</v>
      </c>
      <c r="N892" s="22"/>
      <c r="O892" s="22" t="b">
        <v>0</v>
      </c>
      <c r="P892" s="22" t="s">
        <v>1842</v>
      </c>
      <c r="Q892" s="22" t="s">
        <v>1843</v>
      </c>
      <c r="R892" s="22" t="s">
        <v>4803</v>
      </c>
    </row>
    <row r="893" spans="1:18" x14ac:dyDescent="0.25">
      <c r="A893" s="22" t="s">
        <v>849</v>
      </c>
      <c r="B893" s="22" t="s">
        <v>850</v>
      </c>
      <c r="C893" s="22" t="s">
        <v>1837</v>
      </c>
      <c r="D893" s="22" t="s">
        <v>1838</v>
      </c>
      <c r="E893" s="22" t="s">
        <v>1991</v>
      </c>
      <c r="F893" s="22"/>
      <c r="G893" s="22" t="s">
        <v>1801</v>
      </c>
      <c r="H893" s="22" t="s">
        <v>1802</v>
      </c>
      <c r="I893" s="22" t="s">
        <v>1872</v>
      </c>
      <c r="J893" s="22"/>
      <c r="K893" s="22" t="s">
        <v>4806</v>
      </c>
      <c r="L893" s="22"/>
      <c r="M893" s="22" t="s">
        <v>4806</v>
      </c>
      <c r="N893" s="22"/>
      <c r="O893" s="22" t="b">
        <v>0</v>
      </c>
      <c r="P893" s="22" t="s">
        <v>1842</v>
      </c>
      <c r="Q893" s="22" t="s">
        <v>1843</v>
      </c>
      <c r="R893" s="22" t="s">
        <v>4803</v>
      </c>
    </row>
    <row r="894" spans="1:18" x14ac:dyDescent="0.25">
      <c r="A894" s="22" t="s">
        <v>851</v>
      </c>
      <c r="B894" s="22" t="s">
        <v>852</v>
      </c>
      <c r="C894" s="22" t="s">
        <v>1837</v>
      </c>
      <c r="D894" s="22" t="s">
        <v>1838</v>
      </c>
      <c r="E894" s="22" t="s">
        <v>1991</v>
      </c>
      <c r="F894" s="22"/>
      <c r="G894" s="22" t="s">
        <v>1801</v>
      </c>
      <c r="H894" s="22" t="s">
        <v>1802</v>
      </c>
      <c r="I894" s="22" t="s">
        <v>1872</v>
      </c>
      <c r="J894" s="22" t="s">
        <v>4807</v>
      </c>
      <c r="K894" s="22" t="s">
        <v>4808</v>
      </c>
      <c r="L894" s="22"/>
      <c r="M894" s="22" t="s">
        <v>4808</v>
      </c>
      <c r="N894" s="22"/>
      <c r="O894" s="22" t="b">
        <v>0</v>
      </c>
      <c r="P894" s="22" t="s">
        <v>1842</v>
      </c>
      <c r="Q894" s="22" t="s">
        <v>1843</v>
      </c>
      <c r="R894" s="22" t="s">
        <v>4803</v>
      </c>
    </row>
    <row r="895" spans="1:18" x14ac:dyDescent="0.25">
      <c r="A895" s="22" t="s">
        <v>853</v>
      </c>
      <c r="B895" s="22" t="s">
        <v>854</v>
      </c>
      <c r="C895" s="22" t="s">
        <v>1837</v>
      </c>
      <c r="D895" s="22" t="s">
        <v>1838</v>
      </c>
      <c r="E895" s="22" t="s">
        <v>1991</v>
      </c>
      <c r="F895" s="22"/>
      <c r="G895" s="22" t="s">
        <v>1801</v>
      </c>
      <c r="H895" s="22" t="s">
        <v>1802</v>
      </c>
      <c r="I895" s="22" t="s">
        <v>1872</v>
      </c>
      <c r="J895" s="22"/>
      <c r="K895" s="22" t="s">
        <v>4809</v>
      </c>
      <c r="L895" s="22"/>
      <c r="M895" s="22" t="s">
        <v>4809</v>
      </c>
      <c r="N895" s="22"/>
      <c r="O895" s="22" t="b">
        <v>0</v>
      </c>
      <c r="P895" s="22" t="s">
        <v>1842</v>
      </c>
      <c r="Q895" s="22" t="s">
        <v>1843</v>
      </c>
      <c r="R895" s="22" t="s">
        <v>4803</v>
      </c>
    </row>
    <row r="896" spans="1:18" x14ac:dyDescent="0.25">
      <c r="A896" s="23" t="s">
        <v>855</v>
      </c>
      <c r="B896" s="23" t="s">
        <v>856</v>
      </c>
      <c r="C896" s="23" t="s">
        <v>1837</v>
      </c>
      <c r="D896" s="23" t="s">
        <v>1838</v>
      </c>
      <c r="E896" s="23" t="s">
        <v>1991</v>
      </c>
      <c r="F896" s="23"/>
      <c r="G896" s="23" t="s">
        <v>1799</v>
      </c>
      <c r="H896" s="23" t="s">
        <v>1800</v>
      </c>
      <c r="I896" s="23" t="s">
        <v>1872</v>
      </c>
      <c r="J896" s="23"/>
      <c r="K896" s="23" t="s">
        <v>4810</v>
      </c>
      <c r="L896" s="23"/>
      <c r="M896" s="23" t="s">
        <v>4810</v>
      </c>
      <c r="N896" s="23"/>
      <c r="O896" s="23" t="b">
        <v>0</v>
      </c>
      <c r="P896" s="23" t="s">
        <v>1842</v>
      </c>
      <c r="Q896" s="23" t="s">
        <v>1843</v>
      </c>
      <c r="R896" s="23" t="s">
        <v>4803</v>
      </c>
    </row>
    <row r="897" spans="1:18" x14ac:dyDescent="0.25">
      <c r="A897" s="22" t="s">
        <v>857</v>
      </c>
      <c r="B897" s="22" t="s">
        <v>858</v>
      </c>
      <c r="C897" s="22"/>
      <c r="D897" s="22" t="s">
        <v>1838</v>
      </c>
      <c r="E897" s="22"/>
      <c r="F897" s="22"/>
      <c r="G897" s="22" t="s">
        <v>1799</v>
      </c>
      <c r="H897" s="22" t="s">
        <v>1800</v>
      </c>
      <c r="I897" s="22" t="s">
        <v>1872</v>
      </c>
      <c r="J897" s="22"/>
      <c r="K897" s="22" t="s">
        <v>4811</v>
      </c>
      <c r="L897" s="22" t="s">
        <v>4812</v>
      </c>
      <c r="M897" s="22" t="s">
        <v>4813</v>
      </c>
      <c r="N897" s="22">
        <v>45</v>
      </c>
      <c r="O897" s="22" t="b">
        <v>0</v>
      </c>
      <c r="P897" s="22" t="s">
        <v>1842</v>
      </c>
      <c r="Q897" s="22" t="s">
        <v>1843</v>
      </c>
      <c r="R897" s="22" t="s">
        <v>597</v>
      </c>
    </row>
    <row r="898" spans="1:18" x14ac:dyDescent="0.25">
      <c r="A898" s="22" t="s">
        <v>4814</v>
      </c>
      <c r="B898" s="22" t="s">
        <v>4815</v>
      </c>
      <c r="C898" s="22"/>
      <c r="D898" s="22" t="s">
        <v>1838</v>
      </c>
      <c r="E898" s="22" t="s">
        <v>1958</v>
      </c>
      <c r="F898" s="22"/>
      <c r="G898" s="22" t="s">
        <v>1801</v>
      </c>
      <c r="H898" s="22" t="s">
        <v>1802</v>
      </c>
      <c r="I898" s="22" t="s">
        <v>1872</v>
      </c>
      <c r="J898" s="22" t="s">
        <v>4815</v>
      </c>
      <c r="K898" s="22" t="s">
        <v>4816</v>
      </c>
      <c r="L898" s="22" t="s">
        <v>1837</v>
      </c>
      <c r="M898" s="22" t="s">
        <v>4816</v>
      </c>
      <c r="N898" s="22">
        <v>45</v>
      </c>
      <c r="O898" s="22" t="b">
        <v>0</v>
      </c>
      <c r="P898" s="22" t="s">
        <v>1842</v>
      </c>
      <c r="Q898" s="22" t="s">
        <v>1843</v>
      </c>
      <c r="R898" s="22" t="s">
        <v>597</v>
      </c>
    </row>
    <row r="899" spans="1:18" x14ac:dyDescent="0.25">
      <c r="A899" s="22" t="s">
        <v>4817</v>
      </c>
      <c r="B899" s="22" t="s">
        <v>4818</v>
      </c>
      <c r="C899" s="22"/>
      <c r="D899" s="22" t="s">
        <v>1838</v>
      </c>
      <c r="E899" s="22" t="s">
        <v>1901</v>
      </c>
      <c r="F899" s="22"/>
      <c r="G899" s="22" t="s">
        <v>1799</v>
      </c>
      <c r="H899" s="22" t="s">
        <v>1800</v>
      </c>
      <c r="I899" s="22" t="s">
        <v>1872</v>
      </c>
      <c r="J899" s="22" t="s">
        <v>4818</v>
      </c>
      <c r="K899" s="22" t="s">
        <v>4819</v>
      </c>
      <c r="L899" s="22" t="s">
        <v>1837</v>
      </c>
      <c r="M899" s="22" t="s">
        <v>4819</v>
      </c>
      <c r="N899" s="22">
        <v>45</v>
      </c>
      <c r="O899" s="22" t="b">
        <v>0</v>
      </c>
      <c r="P899" s="22" t="s">
        <v>1842</v>
      </c>
      <c r="Q899" s="22" t="s">
        <v>1843</v>
      </c>
      <c r="R899" s="22" t="s">
        <v>597</v>
      </c>
    </row>
    <row r="900" spans="1:18" x14ac:dyDescent="0.25">
      <c r="A900" s="22" t="s">
        <v>4820</v>
      </c>
      <c r="B900" s="22" t="s">
        <v>4821</v>
      </c>
      <c r="C900" s="22"/>
      <c r="D900" s="22" t="s">
        <v>1838</v>
      </c>
      <c r="E900" s="22" t="s">
        <v>1878</v>
      </c>
      <c r="F900" s="22"/>
      <c r="G900" s="22" t="s">
        <v>1799</v>
      </c>
      <c r="H900" s="22" t="s">
        <v>1800</v>
      </c>
      <c r="I900" s="22" t="s">
        <v>1872</v>
      </c>
      <c r="J900" s="22" t="s">
        <v>4821</v>
      </c>
      <c r="K900" s="22" t="s">
        <v>4822</v>
      </c>
      <c r="L900" s="22" t="s">
        <v>1837</v>
      </c>
      <c r="M900" s="22" t="s">
        <v>4822</v>
      </c>
      <c r="N900" s="22">
        <v>45</v>
      </c>
      <c r="O900" s="22" t="b">
        <v>0</v>
      </c>
      <c r="P900" s="22" t="s">
        <v>1842</v>
      </c>
      <c r="Q900" s="22" t="s">
        <v>1843</v>
      </c>
      <c r="R900" s="22" t="s">
        <v>597</v>
      </c>
    </row>
    <row r="901" spans="1:18" x14ac:dyDescent="0.25">
      <c r="A901" s="23" t="s">
        <v>4823</v>
      </c>
      <c r="B901" s="23" t="s">
        <v>4824</v>
      </c>
      <c r="C901" s="23"/>
      <c r="D901" s="23" t="s">
        <v>1838</v>
      </c>
      <c r="E901" s="23" t="s">
        <v>1958</v>
      </c>
      <c r="F901" s="23"/>
      <c r="G901" s="23" t="s">
        <v>1801</v>
      </c>
      <c r="H901" s="23" t="s">
        <v>1802</v>
      </c>
      <c r="I901" s="23" t="s">
        <v>1872</v>
      </c>
      <c r="J901" s="23" t="s">
        <v>4824</v>
      </c>
      <c r="K901" s="23" t="s">
        <v>4825</v>
      </c>
      <c r="L901" s="23" t="s">
        <v>1837</v>
      </c>
      <c r="M901" s="23" t="s">
        <v>4825</v>
      </c>
      <c r="N901" s="23">
        <v>45</v>
      </c>
      <c r="O901" s="23" t="b">
        <v>0</v>
      </c>
      <c r="P901" s="23" t="s">
        <v>1842</v>
      </c>
      <c r="Q901" s="23" t="s">
        <v>1843</v>
      </c>
      <c r="R901" s="23" t="s">
        <v>597</v>
      </c>
    </row>
    <row r="902" spans="1:18" x14ac:dyDescent="0.25">
      <c r="A902" s="22" t="s">
        <v>4826</v>
      </c>
      <c r="B902" s="22" t="s">
        <v>600</v>
      </c>
      <c r="C902" s="22"/>
      <c r="D902" s="22" t="s">
        <v>1838</v>
      </c>
      <c r="E902" s="22" t="s">
        <v>1975</v>
      </c>
      <c r="F902" s="22"/>
      <c r="G902" s="22" t="s">
        <v>1801</v>
      </c>
      <c r="H902" s="22" t="s">
        <v>1802</v>
      </c>
      <c r="I902" s="22"/>
      <c r="J902" s="22"/>
      <c r="K902" s="22"/>
      <c r="L902" s="22" t="s">
        <v>4827</v>
      </c>
      <c r="M902" s="22" t="s">
        <v>4828</v>
      </c>
      <c r="N902" s="22">
        <v>51</v>
      </c>
      <c r="O902" s="22" t="b">
        <v>1</v>
      </c>
      <c r="P902" s="22" t="s">
        <v>1842</v>
      </c>
      <c r="Q902" s="22" t="s">
        <v>1843</v>
      </c>
      <c r="R902" s="22" t="s">
        <v>4826</v>
      </c>
    </row>
    <row r="903" spans="1:18" x14ac:dyDescent="0.25">
      <c r="A903" s="23" t="s">
        <v>4829</v>
      </c>
      <c r="B903" s="23" t="s">
        <v>4830</v>
      </c>
      <c r="C903" s="23"/>
      <c r="D903" s="23" t="s">
        <v>1838</v>
      </c>
      <c r="E903" s="23"/>
      <c r="F903" s="23"/>
      <c r="G903" s="23" t="s">
        <v>1801</v>
      </c>
      <c r="H903" s="23" t="s">
        <v>1802</v>
      </c>
      <c r="I903" s="23" t="s">
        <v>1872</v>
      </c>
      <c r="J903" s="23"/>
      <c r="K903" s="23"/>
      <c r="L903" s="23" t="s">
        <v>4831</v>
      </c>
      <c r="M903" s="23" t="s">
        <v>4832</v>
      </c>
      <c r="N903" s="23"/>
      <c r="O903" s="23" t="b">
        <v>0</v>
      </c>
      <c r="P903" s="23" t="s">
        <v>1842</v>
      </c>
      <c r="Q903" s="23" t="s">
        <v>1843</v>
      </c>
      <c r="R903" s="23" t="s">
        <v>4829</v>
      </c>
    </row>
    <row r="904" spans="1:18" x14ac:dyDescent="0.25">
      <c r="A904" s="23" t="s">
        <v>859</v>
      </c>
      <c r="B904" s="23" t="s">
        <v>860</v>
      </c>
      <c r="C904" s="23"/>
      <c r="D904" s="23" t="s">
        <v>1838</v>
      </c>
      <c r="E904" s="23" t="s">
        <v>1906</v>
      </c>
      <c r="F904" s="23" t="s">
        <v>4454</v>
      </c>
      <c r="G904" s="23"/>
      <c r="H904" s="23"/>
      <c r="I904" s="23" t="s">
        <v>4833</v>
      </c>
      <c r="J904" s="23"/>
      <c r="K904" s="23"/>
      <c r="L904" s="23" t="s">
        <v>4834</v>
      </c>
      <c r="M904" s="23" t="s">
        <v>4835</v>
      </c>
      <c r="N904" s="23">
        <v>56</v>
      </c>
      <c r="O904" s="23" t="b">
        <v>0</v>
      </c>
      <c r="P904" s="23" t="s">
        <v>1842</v>
      </c>
      <c r="Q904" s="23" t="s">
        <v>1843</v>
      </c>
      <c r="R904" s="23" t="s">
        <v>598</v>
      </c>
    </row>
    <row r="905" spans="1:18" x14ac:dyDescent="0.25">
      <c r="A905" s="22" t="s">
        <v>599</v>
      </c>
      <c r="B905" s="22" t="s">
        <v>600</v>
      </c>
      <c r="C905" s="22"/>
      <c r="D905" s="22" t="s">
        <v>1838</v>
      </c>
      <c r="E905" s="22" t="s">
        <v>1975</v>
      </c>
      <c r="F905" s="22" t="s">
        <v>4390</v>
      </c>
      <c r="G905" s="22" t="s">
        <v>1801</v>
      </c>
      <c r="H905" s="22" t="s">
        <v>1802</v>
      </c>
      <c r="I905" s="22" t="s">
        <v>1872</v>
      </c>
      <c r="J905" s="22"/>
      <c r="K905" s="22"/>
      <c r="L905" s="22" t="s">
        <v>4827</v>
      </c>
      <c r="M905" s="22" t="s">
        <v>4836</v>
      </c>
      <c r="N905" s="22">
        <v>51</v>
      </c>
      <c r="O905" s="22" t="b">
        <v>0</v>
      </c>
      <c r="P905" s="22" t="s">
        <v>1842</v>
      </c>
      <c r="Q905" s="22" t="s">
        <v>1843</v>
      </c>
      <c r="R905" s="22" t="s">
        <v>599</v>
      </c>
    </row>
    <row r="906" spans="1:18" x14ac:dyDescent="0.25">
      <c r="A906" s="22" t="s">
        <v>4837</v>
      </c>
      <c r="B906" s="22" t="s">
        <v>4838</v>
      </c>
      <c r="C906" s="22" t="s">
        <v>1837</v>
      </c>
      <c r="D906" s="22" t="s">
        <v>1838</v>
      </c>
      <c r="E906" s="22" t="s">
        <v>1958</v>
      </c>
      <c r="F906" s="22"/>
      <c r="G906" s="22" t="s">
        <v>1801</v>
      </c>
      <c r="H906" s="22" t="s">
        <v>1802</v>
      </c>
      <c r="I906" s="22" t="s">
        <v>4839</v>
      </c>
      <c r="J906" s="22" t="s">
        <v>4838</v>
      </c>
      <c r="K906" s="22" t="s">
        <v>4840</v>
      </c>
      <c r="L906" s="22" t="s">
        <v>1837</v>
      </c>
      <c r="M906" s="22" t="s">
        <v>4840</v>
      </c>
      <c r="N906" s="22">
        <v>51</v>
      </c>
      <c r="O906" s="22" t="b">
        <v>0</v>
      </c>
      <c r="P906" s="22" t="s">
        <v>1842</v>
      </c>
      <c r="Q906" s="22" t="s">
        <v>1843</v>
      </c>
      <c r="R906" s="22" t="s">
        <v>599</v>
      </c>
    </row>
    <row r="907" spans="1:18" x14ac:dyDescent="0.25">
      <c r="A907" s="22" t="s">
        <v>4841</v>
      </c>
      <c r="B907" s="22" t="s">
        <v>4842</v>
      </c>
      <c r="C907" s="22" t="s">
        <v>1837</v>
      </c>
      <c r="D907" s="22" t="s">
        <v>1838</v>
      </c>
      <c r="E907" s="22" t="s">
        <v>2050</v>
      </c>
      <c r="F907" s="22"/>
      <c r="G907" s="22" t="s">
        <v>1801</v>
      </c>
      <c r="H907" s="22" t="s">
        <v>1802</v>
      </c>
      <c r="I907" s="22" t="s">
        <v>4839</v>
      </c>
      <c r="J907" s="22" t="s">
        <v>4842</v>
      </c>
      <c r="K907" s="22" t="s">
        <v>4843</v>
      </c>
      <c r="L907" s="22" t="s">
        <v>1837</v>
      </c>
      <c r="M907" s="22" t="s">
        <v>4843</v>
      </c>
      <c r="N907" s="22">
        <v>51</v>
      </c>
      <c r="O907" s="22" t="b">
        <v>0</v>
      </c>
      <c r="P907" s="22" t="s">
        <v>1842</v>
      </c>
      <c r="Q907" s="22" t="s">
        <v>1843</v>
      </c>
      <c r="R907" s="22" t="s">
        <v>599</v>
      </c>
    </row>
    <row r="908" spans="1:18" x14ac:dyDescent="0.25">
      <c r="A908" s="22" t="s">
        <v>4844</v>
      </c>
      <c r="B908" s="22" t="s">
        <v>4845</v>
      </c>
      <c r="C908" s="22" t="s">
        <v>1837</v>
      </c>
      <c r="D908" s="22" t="s">
        <v>1838</v>
      </c>
      <c r="E908" s="22" t="s">
        <v>1950</v>
      </c>
      <c r="F908" s="22"/>
      <c r="G908" s="22" t="s">
        <v>1801</v>
      </c>
      <c r="H908" s="22" t="s">
        <v>1802</v>
      </c>
      <c r="I908" s="22" t="s">
        <v>4839</v>
      </c>
      <c r="J908" s="22" t="s">
        <v>4845</v>
      </c>
      <c r="K908" s="22" t="s">
        <v>4846</v>
      </c>
      <c r="L908" s="22" t="s">
        <v>1837</v>
      </c>
      <c r="M908" s="22" t="s">
        <v>4847</v>
      </c>
      <c r="N908" s="22">
        <v>51</v>
      </c>
      <c r="O908" s="22" t="b">
        <v>0</v>
      </c>
      <c r="P908" s="22" t="s">
        <v>1842</v>
      </c>
      <c r="Q908" s="22" t="s">
        <v>1843</v>
      </c>
      <c r="R908" s="22" t="s">
        <v>599</v>
      </c>
    </row>
    <row r="909" spans="1:18" x14ac:dyDescent="0.25">
      <c r="A909" s="22" t="s">
        <v>4848</v>
      </c>
      <c r="B909" s="22" t="s">
        <v>4849</v>
      </c>
      <c r="C909" s="22" t="s">
        <v>1837</v>
      </c>
      <c r="D909" s="22" t="s">
        <v>1838</v>
      </c>
      <c r="E909" s="22" t="s">
        <v>2754</v>
      </c>
      <c r="F909" s="22"/>
      <c r="G909" s="22" t="s">
        <v>1799</v>
      </c>
      <c r="H909" s="22" t="s">
        <v>1800</v>
      </c>
      <c r="I909" s="22" t="s">
        <v>4839</v>
      </c>
      <c r="J909" s="22" t="s">
        <v>4849</v>
      </c>
      <c r="K909" s="22" t="s">
        <v>4850</v>
      </c>
      <c r="L909" s="22" t="s">
        <v>1837</v>
      </c>
      <c r="M909" s="22" t="s">
        <v>4851</v>
      </c>
      <c r="N909" s="22">
        <v>51</v>
      </c>
      <c r="O909" s="22" t="b">
        <v>0</v>
      </c>
      <c r="P909" s="22" t="s">
        <v>1842</v>
      </c>
      <c r="Q909" s="22" t="s">
        <v>1843</v>
      </c>
      <c r="R909" s="22" t="s">
        <v>599</v>
      </c>
    </row>
    <row r="910" spans="1:18" x14ac:dyDescent="0.25">
      <c r="A910" s="22" t="s">
        <v>4852</v>
      </c>
      <c r="B910" s="22" t="s">
        <v>4853</v>
      </c>
      <c r="C910" s="22" t="s">
        <v>1837</v>
      </c>
      <c r="D910" s="22" t="s">
        <v>1838</v>
      </c>
      <c r="E910" s="22" t="s">
        <v>2050</v>
      </c>
      <c r="F910" s="22"/>
      <c r="G910" s="22" t="s">
        <v>1801</v>
      </c>
      <c r="H910" s="22" t="s">
        <v>1802</v>
      </c>
      <c r="I910" s="22" t="s">
        <v>4839</v>
      </c>
      <c r="J910" s="22" t="s">
        <v>4853</v>
      </c>
      <c r="K910" s="22" t="s">
        <v>4854</v>
      </c>
      <c r="L910" s="22" t="s">
        <v>1837</v>
      </c>
      <c r="M910" s="22" t="s">
        <v>4854</v>
      </c>
      <c r="N910" s="22">
        <v>51</v>
      </c>
      <c r="O910" s="22" t="b">
        <v>0</v>
      </c>
      <c r="P910" s="22" t="s">
        <v>1842</v>
      </c>
      <c r="Q910" s="22" t="s">
        <v>1843</v>
      </c>
      <c r="R910" s="22" t="s">
        <v>599</v>
      </c>
    </row>
    <row r="911" spans="1:18" x14ac:dyDescent="0.25">
      <c r="A911" s="22" t="s">
        <v>4855</v>
      </c>
      <c r="B911" s="22" t="s">
        <v>4856</v>
      </c>
      <c r="C911" s="22" t="s">
        <v>1837</v>
      </c>
      <c r="D911" s="22" t="s">
        <v>1838</v>
      </c>
      <c r="E911" s="22" t="s">
        <v>2106</v>
      </c>
      <c r="F911" s="22"/>
      <c r="G911" s="22" t="s">
        <v>1799</v>
      </c>
      <c r="H911" s="22" t="s">
        <v>1800</v>
      </c>
      <c r="I911" s="22" t="s">
        <v>4839</v>
      </c>
      <c r="J911" s="22" t="s">
        <v>4856</v>
      </c>
      <c r="K911" s="22" t="s">
        <v>4857</v>
      </c>
      <c r="L911" s="22" t="s">
        <v>1837</v>
      </c>
      <c r="M911" s="22" t="s">
        <v>4857</v>
      </c>
      <c r="N911" s="22">
        <v>51</v>
      </c>
      <c r="O911" s="22" t="b">
        <v>0</v>
      </c>
      <c r="P911" s="22" t="s">
        <v>1842</v>
      </c>
      <c r="Q911" s="22" t="s">
        <v>1843</v>
      </c>
      <c r="R911" s="22" t="s">
        <v>599</v>
      </c>
    </row>
    <row r="912" spans="1:18" x14ac:dyDescent="0.25">
      <c r="A912" s="22" t="s">
        <v>4858</v>
      </c>
      <c r="B912" s="22" t="s">
        <v>4859</v>
      </c>
      <c r="C912" s="22" t="s">
        <v>1837</v>
      </c>
      <c r="D912" s="22" t="s">
        <v>1838</v>
      </c>
      <c r="E912" s="22" t="s">
        <v>2106</v>
      </c>
      <c r="F912" s="22"/>
      <c r="G912" s="22" t="s">
        <v>1799</v>
      </c>
      <c r="H912" s="22" t="s">
        <v>1800</v>
      </c>
      <c r="I912" s="22" t="s">
        <v>4839</v>
      </c>
      <c r="J912" s="22" t="s">
        <v>4859</v>
      </c>
      <c r="K912" s="22" t="s">
        <v>4860</v>
      </c>
      <c r="L912" s="22" t="s">
        <v>1837</v>
      </c>
      <c r="M912" s="22" t="s">
        <v>4860</v>
      </c>
      <c r="N912" s="22">
        <v>51</v>
      </c>
      <c r="O912" s="22" t="b">
        <v>0</v>
      </c>
      <c r="P912" s="22" t="s">
        <v>1842</v>
      </c>
      <c r="Q912" s="22" t="s">
        <v>1843</v>
      </c>
      <c r="R912" s="22" t="s">
        <v>599</v>
      </c>
    </row>
    <row r="913" spans="1:18" x14ac:dyDescent="0.25">
      <c r="A913" s="22" t="s">
        <v>4861</v>
      </c>
      <c r="B913" s="22" t="s">
        <v>4862</v>
      </c>
      <c r="C913" s="22" t="s">
        <v>1837</v>
      </c>
      <c r="D913" s="22" t="s">
        <v>1838</v>
      </c>
      <c r="E913" s="22" t="s">
        <v>1946</v>
      </c>
      <c r="F913" s="22"/>
      <c r="G913" s="22" t="s">
        <v>1801</v>
      </c>
      <c r="H913" s="22" t="s">
        <v>1802</v>
      </c>
      <c r="I913" s="22" t="s">
        <v>4839</v>
      </c>
      <c r="J913" s="22" t="s">
        <v>4862</v>
      </c>
      <c r="K913" s="22" t="s">
        <v>4863</v>
      </c>
      <c r="L913" s="22" t="s">
        <v>1837</v>
      </c>
      <c r="M913" s="22" t="s">
        <v>4863</v>
      </c>
      <c r="N913" s="22">
        <v>51</v>
      </c>
      <c r="O913" s="22" t="b">
        <v>0</v>
      </c>
      <c r="P913" s="22" t="s">
        <v>1842</v>
      </c>
      <c r="Q913" s="22" t="s">
        <v>1843</v>
      </c>
      <c r="R913" s="22" t="s">
        <v>599</v>
      </c>
    </row>
    <row r="914" spans="1:18" x14ac:dyDescent="0.25">
      <c r="A914" s="22" t="s">
        <v>4864</v>
      </c>
      <c r="B914" s="22" t="s">
        <v>4865</v>
      </c>
      <c r="C914" s="22" t="s">
        <v>1837</v>
      </c>
      <c r="D914" s="22" t="s">
        <v>1838</v>
      </c>
      <c r="E914" s="22" t="s">
        <v>1901</v>
      </c>
      <c r="F914" s="22"/>
      <c r="G914" s="22" t="s">
        <v>1799</v>
      </c>
      <c r="H914" s="22" t="s">
        <v>1800</v>
      </c>
      <c r="I914" s="22" t="s">
        <v>4839</v>
      </c>
      <c r="J914" s="22" t="s">
        <v>4865</v>
      </c>
      <c r="K914" s="22" t="s">
        <v>4866</v>
      </c>
      <c r="L914" s="22" t="s">
        <v>1837</v>
      </c>
      <c r="M914" s="22" t="s">
        <v>4867</v>
      </c>
      <c r="N914" s="22">
        <v>51</v>
      </c>
      <c r="O914" s="22" t="b">
        <v>0</v>
      </c>
      <c r="P914" s="22" t="s">
        <v>1842</v>
      </c>
      <c r="Q914" s="22" t="s">
        <v>1843</v>
      </c>
      <c r="R914" s="22" t="s">
        <v>599</v>
      </c>
    </row>
    <row r="915" spans="1:18" x14ac:dyDescent="0.25">
      <c r="A915" s="22" t="s">
        <v>4868</v>
      </c>
      <c r="B915" s="22" t="s">
        <v>4869</v>
      </c>
      <c r="C915" s="22" t="s">
        <v>1837</v>
      </c>
      <c r="D915" s="22" t="s">
        <v>1838</v>
      </c>
      <c r="E915" s="22" t="s">
        <v>2754</v>
      </c>
      <c r="F915" s="22"/>
      <c r="G915" s="22" t="s">
        <v>1799</v>
      </c>
      <c r="H915" s="22" t="s">
        <v>1800</v>
      </c>
      <c r="I915" s="22" t="s">
        <v>4839</v>
      </c>
      <c r="J915" s="22" t="s">
        <v>4870</v>
      </c>
      <c r="K915" s="22" t="s">
        <v>4871</v>
      </c>
      <c r="L915" s="22" t="s">
        <v>1837</v>
      </c>
      <c r="M915" s="22" t="s">
        <v>4871</v>
      </c>
      <c r="N915" s="22">
        <v>51</v>
      </c>
      <c r="O915" s="22" t="b">
        <v>0</v>
      </c>
      <c r="P915" s="22" t="s">
        <v>1842</v>
      </c>
      <c r="Q915" s="22" t="s">
        <v>1843</v>
      </c>
      <c r="R915" s="22" t="s">
        <v>599</v>
      </c>
    </row>
    <row r="916" spans="1:18" x14ac:dyDescent="0.25">
      <c r="A916" s="22" t="s">
        <v>4872</v>
      </c>
      <c r="B916" s="22" t="s">
        <v>4873</v>
      </c>
      <c r="C916" s="22" t="s">
        <v>1837</v>
      </c>
      <c r="D916" s="22" t="s">
        <v>1922</v>
      </c>
      <c r="E916" s="22" t="s">
        <v>2171</v>
      </c>
      <c r="F916" s="22"/>
      <c r="G916" s="22"/>
      <c r="H916" s="22"/>
      <c r="I916" s="22" t="s">
        <v>4839</v>
      </c>
      <c r="J916" s="22" t="s">
        <v>4873</v>
      </c>
      <c r="K916" s="22" t="s">
        <v>4874</v>
      </c>
      <c r="L916" s="22" t="s">
        <v>1837</v>
      </c>
      <c r="M916" s="22" t="s">
        <v>4874</v>
      </c>
      <c r="N916" s="22">
        <v>51</v>
      </c>
      <c r="O916" s="22" t="b">
        <v>0</v>
      </c>
      <c r="P916" s="22" t="s">
        <v>1842</v>
      </c>
      <c r="Q916" s="22" t="s">
        <v>1843</v>
      </c>
      <c r="R916" s="22" t="s">
        <v>599</v>
      </c>
    </row>
    <row r="917" spans="1:18" x14ac:dyDescent="0.25">
      <c r="A917" s="22" t="s">
        <v>4875</v>
      </c>
      <c r="B917" s="22" t="s">
        <v>4876</v>
      </c>
      <c r="C917" s="22" t="s">
        <v>1837</v>
      </c>
      <c r="D917" s="22" t="s">
        <v>1838</v>
      </c>
      <c r="E917" s="22" t="s">
        <v>1931</v>
      </c>
      <c r="F917" s="22"/>
      <c r="G917" s="22" t="s">
        <v>1799</v>
      </c>
      <c r="H917" s="22" t="s">
        <v>1800</v>
      </c>
      <c r="I917" s="22" t="s">
        <v>4839</v>
      </c>
      <c r="J917" s="22" t="s">
        <v>4876</v>
      </c>
      <c r="K917" s="22" t="s">
        <v>4877</v>
      </c>
      <c r="L917" s="22" t="s">
        <v>1837</v>
      </c>
      <c r="M917" s="22" t="s">
        <v>4877</v>
      </c>
      <c r="N917" s="22">
        <v>51</v>
      </c>
      <c r="O917" s="22" t="b">
        <v>0</v>
      </c>
      <c r="P917" s="22" t="s">
        <v>1842</v>
      </c>
      <c r="Q917" s="22" t="s">
        <v>1843</v>
      </c>
      <c r="R917" s="22" t="s">
        <v>599</v>
      </c>
    </row>
    <row r="918" spans="1:18" x14ac:dyDescent="0.25">
      <c r="A918" s="22" t="s">
        <v>4878</v>
      </c>
      <c r="B918" s="22" t="s">
        <v>4879</v>
      </c>
      <c r="C918" s="22" t="s">
        <v>1837</v>
      </c>
      <c r="D918" s="22" t="s">
        <v>1838</v>
      </c>
      <c r="E918" s="22" t="s">
        <v>1931</v>
      </c>
      <c r="F918" s="22"/>
      <c r="G918" s="22" t="s">
        <v>1801</v>
      </c>
      <c r="H918" s="22" t="s">
        <v>1802</v>
      </c>
      <c r="I918" s="22" t="s">
        <v>4839</v>
      </c>
      <c r="J918" s="22" t="s">
        <v>4879</v>
      </c>
      <c r="K918" s="22" t="s">
        <v>4880</v>
      </c>
      <c r="L918" s="22" t="s">
        <v>1837</v>
      </c>
      <c r="M918" s="22" t="s">
        <v>4880</v>
      </c>
      <c r="N918" s="22">
        <v>51</v>
      </c>
      <c r="O918" s="22" t="b">
        <v>0</v>
      </c>
      <c r="P918" s="22" t="s">
        <v>1842</v>
      </c>
      <c r="Q918" s="22" t="s">
        <v>1843</v>
      </c>
      <c r="R918" s="22" t="s">
        <v>599</v>
      </c>
    </row>
    <row r="919" spans="1:18" x14ac:dyDescent="0.25">
      <c r="A919" s="22" t="s">
        <v>4881</v>
      </c>
      <c r="B919" s="22" t="s">
        <v>4882</v>
      </c>
      <c r="C919" s="22" t="s">
        <v>1837</v>
      </c>
      <c r="D919" s="22" t="s">
        <v>1922</v>
      </c>
      <c r="E919" s="22"/>
      <c r="F919" s="22"/>
      <c r="G919" s="22"/>
      <c r="H919" s="22"/>
      <c r="I919" s="22" t="s">
        <v>4839</v>
      </c>
      <c r="J919" s="22" t="s">
        <v>4882</v>
      </c>
      <c r="K919" s="22" t="s">
        <v>4883</v>
      </c>
      <c r="L919" s="22" t="s">
        <v>1837</v>
      </c>
      <c r="M919" s="22" t="s">
        <v>4883</v>
      </c>
      <c r="N919" s="22">
        <v>51</v>
      </c>
      <c r="O919" s="22" t="b">
        <v>0</v>
      </c>
      <c r="P919" s="22" t="s">
        <v>1842</v>
      </c>
      <c r="Q919" s="22" t="s">
        <v>1843</v>
      </c>
      <c r="R919" s="22" t="s">
        <v>599</v>
      </c>
    </row>
    <row r="920" spans="1:18" x14ac:dyDescent="0.25">
      <c r="A920" s="22" t="s">
        <v>4884</v>
      </c>
      <c r="B920" s="22" t="s">
        <v>4885</v>
      </c>
      <c r="C920" s="22" t="s">
        <v>1837</v>
      </c>
      <c r="D920" s="22" t="s">
        <v>1838</v>
      </c>
      <c r="E920" s="22" t="s">
        <v>1946</v>
      </c>
      <c r="F920" s="22"/>
      <c r="G920" s="22" t="s">
        <v>1801</v>
      </c>
      <c r="H920" s="22" t="s">
        <v>1802</v>
      </c>
      <c r="I920" s="22" t="s">
        <v>4839</v>
      </c>
      <c r="J920" s="22" t="s">
        <v>4885</v>
      </c>
      <c r="K920" s="22" t="s">
        <v>4886</v>
      </c>
      <c r="L920" s="22" t="s">
        <v>1837</v>
      </c>
      <c r="M920" s="22" t="s">
        <v>4886</v>
      </c>
      <c r="N920" s="22">
        <v>51</v>
      </c>
      <c r="O920" s="22" t="b">
        <v>0</v>
      </c>
      <c r="P920" s="22" t="s">
        <v>1842</v>
      </c>
      <c r="Q920" s="22" t="s">
        <v>1843</v>
      </c>
      <c r="R920" s="22" t="s">
        <v>599</v>
      </c>
    </row>
    <row r="921" spans="1:18" x14ac:dyDescent="0.25">
      <c r="A921" s="22" t="s">
        <v>4887</v>
      </c>
      <c r="B921" s="22" t="s">
        <v>4888</v>
      </c>
      <c r="C921" s="22" t="s">
        <v>1837</v>
      </c>
      <c r="D921" s="22" t="s">
        <v>3494</v>
      </c>
      <c r="E921" s="22"/>
      <c r="F921" s="22"/>
      <c r="G921" s="22" t="s">
        <v>1801</v>
      </c>
      <c r="H921" s="22" t="s">
        <v>1802</v>
      </c>
      <c r="I921" s="22" t="s">
        <v>4839</v>
      </c>
      <c r="J921" s="22" t="s">
        <v>4888</v>
      </c>
      <c r="K921" s="22" t="s">
        <v>4889</v>
      </c>
      <c r="L921" s="22" t="s">
        <v>1837</v>
      </c>
      <c r="M921" s="22" t="s">
        <v>4889</v>
      </c>
      <c r="N921" s="22">
        <v>51</v>
      </c>
      <c r="O921" s="22" t="b">
        <v>0</v>
      </c>
      <c r="P921" s="22" t="s">
        <v>1842</v>
      </c>
      <c r="Q921" s="22" t="s">
        <v>1843</v>
      </c>
      <c r="R921" s="22" t="s">
        <v>599</v>
      </c>
    </row>
    <row r="922" spans="1:18" x14ac:dyDescent="0.25">
      <c r="A922" s="22" t="s">
        <v>4890</v>
      </c>
      <c r="B922" s="22" t="s">
        <v>4891</v>
      </c>
      <c r="C922" s="22" t="s">
        <v>1837</v>
      </c>
      <c r="D922" s="22" t="s">
        <v>1838</v>
      </c>
      <c r="E922" s="22" t="s">
        <v>1946</v>
      </c>
      <c r="F922" s="22" t="s">
        <v>3482</v>
      </c>
      <c r="G922" s="22" t="s">
        <v>1801</v>
      </c>
      <c r="H922" s="22" t="s">
        <v>1802</v>
      </c>
      <c r="I922" s="22" t="s">
        <v>4839</v>
      </c>
      <c r="J922" s="22" t="s">
        <v>4891</v>
      </c>
      <c r="K922" s="22" t="s">
        <v>4892</v>
      </c>
      <c r="L922" s="22" t="s">
        <v>1837</v>
      </c>
      <c r="M922" s="22" t="s">
        <v>4892</v>
      </c>
      <c r="N922" s="22">
        <v>51</v>
      </c>
      <c r="O922" s="22" t="b">
        <v>0</v>
      </c>
      <c r="P922" s="22" t="s">
        <v>1842</v>
      </c>
      <c r="Q922" s="22" t="s">
        <v>1843</v>
      </c>
      <c r="R922" s="22" t="s">
        <v>599</v>
      </c>
    </row>
    <row r="923" spans="1:18" x14ac:dyDescent="0.25">
      <c r="A923" s="23" t="s">
        <v>4893</v>
      </c>
      <c r="B923" s="23" t="s">
        <v>4894</v>
      </c>
      <c r="C923" s="23" t="s">
        <v>1837</v>
      </c>
      <c r="D923" s="23" t="s">
        <v>1838</v>
      </c>
      <c r="E923" s="23" t="s">
        <v>1946</v>
      </c>
      <c r="F923" s="23"/>
      <c r="G923" s="23" t="s">
        <v>1805</v>
      </c>
      <c r="H923" s="23" t="s">
        <v>1806</v>
      </c>
      <c r="I923" s="23" t="s">
        <v>4839</v>
      </c>
      <c r="J923" s="23" t="s">
        <v>4894</v>
      </c>
      <c r="K923" s="23" t="s">
        <v>4895</v>
      </c>
      <c r="L923" s="23" t="s">
        <v>1837</v>
      </c>
      <c r="M923" s="23" t="s">
        <v>4895</v>
      </c>
      <c r="N923" s="23">
        <v>51</v>
      </c>
      <c r="O923" s="23" t="b">
        <v>0</v>
      </c>
      <c r="P923" s="23" t="s">
        <v>1842</v>
      </c>
      <c r="Q923" s="23" t="s">
        <v>1843</v>
      </c>
      <c r="R923" s="23" t="s">
        <v>599</v>
      </c>
    </row>
    <row r="924" spans="1:18" x14ac:dyDescent="0.25">
      <c r="A924" s="22" t="s">
        <v>601</v>
      </c>
      <c r="B924" s="22" t="s">
        <v>602</v>
      </c>
      <c r="C924" s="22"/>
      <c r="D924" s="22" t="s">
        <v>1838</v>
      </c>
      <c r="E924" s="22"/>
      <c r="F924" s="22"/>
      <c r="G924" s="22" t="s">
        <v>1801</v>
      </c>
      <c r="H924" s="22" t="s">
        <v>1802</v>
      </c>
      <c r="I924" s="22" t="s">
        <v>1872</v>
      </c>
      <c r="J924" s="22"/>
      <c r="K924" s="22"/>
      <c r="L924" s="22" t="s">
        <v>4896</v>
      </c>
      <c r="M924" s="22" t="s">
        <v>4897</v>
      </c>
      <c r="N924" s="22">
        <v>56</v>
      </c>
      <c r="O924" s="22" t="b">
        <v>0</v>
      </c>
      <c r="P924" s="22" t="s">
        <v>1842</v>
      </c>
      <c r="Q924" s="22" t="s">
        <v>1843</v>
      </c>
      <c r="R924" s="22" t="s">
        <v>601</v>
      </c>
    </row>
    <row r="925" spans="1:18" x14ac:dyDescent="0.25">
      <c r="A925" s="22" t="s">
        <v>4898</v>
      </c>
      <c r="B925" s="22" t="s">
        <v>4899</v>
      </c>
      <c r="C925" s="22"/>
      <c r="D925" s="22" t="s">
        <v>1838</v>
      </c>
      <c r="E925" s="22" t="s">
        <v>1878</v>
      </c>
      <c r="F925" s="22"/>
      <c r="G925" s="22" t="s">
        <v>1799</v>
      </c>
      <c r="H925" s="22" t="s">
        <v>1800</v>
      </c>
      <c r="I925" s="22" t="s">
        <v>1872</v>
      </c>
      <c r="J925" s="22" t="s">
        <v>4899</v>
      </c>
      <c r="K925" s="22" t="s">
        <v>4900</v>
      </c>
      <c r="L925" s="22" t="s">
        <v>1837</v>
      </c>
      <c r="M925" s="22" t="s">
        <v>4900</v>
      </c>
      <c r="N925" s="22">
        <v>56</v>
      </c>
      <c r="O925" s="22" t="b">
        <v>0</v>
      </c>
      <c r="P925" s="22" t="s">
        <v>1842</v>
      </c>
      <c r="Q925" s="22" t="s">
        <v>1843</v>
      </c>
      <c r="R925" s="22" t="s">
        <v>601</v>
      </c>
    </row>
    <row r="926" spans="1:18" x14ac:dyDescent="0.25">
      <c r="A926" s="22" t="s">
        <v>4901</v>
      </c>
      <c r="B926" s="22" t="s">
        <v>4902</v>
      </c>
      <c r="C926" s="22"/>
      <c r="D926" s="22" t="s">
        <v>1838</v>
      </c>
      <c r="E926" s="22" t="s">
        <v>2106</v>
      </c>
      <c r="F926" s="22"/>
      <c r="G926" s="22" t="s">
        <v>1799</v>
      </c>
      <c r="H926" s="22" t="s">
        <v>1800</v>
      </c>
      <c r="I926" s="22" t="s">
        <v>1872</v>
      </c>
      <c r="J926" s="22" t="s">
        <v>4902</v>
      </c>
      <c r="K926" s="22" t="s">
        <v>4903</v>
      </c>
      <c r="L926" s="22" t="s">
        <v>1837</v>
      </c>
      <c r="M926" s="22" t="s">
        <v>4903</v>
      </c>
      <c r="N926" s="22">
        <v>56</v>
      </c>
      <c r="O926" s="22" t="b">
        <v>0</v>
      </c>
      <c r="P926" s="22" t="s">
        <v>1842</v>
      </c>
      <c r="Q926" s="22" t="s">
        <v>1843</v>
      </c>
      <c r="R926" s="22" t="s">
        <v>601</v>
      </c>
    </row>
    <row r="927" spans="1:18" x14ac:dyDescent="0.25">
      <c r="A927" s="22" t="s">
        <v>4904</v>
      </c>
      <c r="B927" s="22" t="s">
        <v>4905</v>
      </c>
      <c r="C927" s="22"/>
      <c r="D927" s="22" t="s">
        <v>1838</v>
      </c>
      <c r="E927" s="22" t="s">
        <v>1958</v>
      </c>
      <c r="F927" s="22"/>
      <c r="G927" s="22" t="s">
        <v>1801</v>
      </c>
      <c r="H927" s="22" t="s">
        <v>1802</v>
      </c>
      <c r="I927" s="22" t="s">
        <v>1872</v>
      </c>
      <c r="J927" s="22" t="s">
        <v>4906</v>
      </c>
      <c r="K927" s="22" t="s">
        <v>4907</v>
      </c>
      <c r="L927" s="22" t="s">
        <v>1837</v>
      </c>
      <c r="M927" s="22" t="s">
        <v>4908</v>
      </c>
      <c r="N927" s="22">
        <v>56</v>
      </c>
      <c r="O927" s="22" t="b">
        <v>0</v>
      </c>
      <c r="P927" s="22" t="s">
        <v>1842</v>
      </c>
      <c r="Q927" s="22" t="s">
        <v>1843</v>
      </c>
      <c r="R927" s="22" t="s">
        <v>601</v>
      </c>
    </row>
    <row r="928" spans="1:18" x14ac:dyDescent="0.25">
      <c r="A928" s="22" t="s">
        <v>4909</v>
      </c>
      <c r="B928" s="22" t="s">
        <v>4910</v>
      </c>
      <c r="C928" s="22"/>
      <c r="D928" s="22" t="s">
        <v>1838</v>
      </c>
      <c r="E928" s="22" t="s">
        <v>1991</v>
      </c>
      <c r="F928" s="22"/>
      <c r="G928" s="22" t="s">
        <v>1801</v>
      </c>
      <c r="H928" s="22" t="s">
        <v>1802</v>
      </c>
      <c r="I928" s="22" t="s">
        <v>1872</v>
      </c>
      <c r="J928" s="22" t="s">
        <v>4910</v>
      </c>
      <c r="K928" s="22" t="s">
        <v>4911</v>
      </c>
      <c r="L928" s="22" t="s">
        <v>1837</v>
      </c>
      <c r="M928" s="22" t="s">
        <v>4911</v>
      </c>
      <c r="N928" s="22">
        <v>56</v>
      </c>
      <c r="O928" s="22" t="b">
        <v>0</v>
      </c>
      <c r="P928" s="22" t="s">
        <v>1842</v>
      </c>
      <c r="Q928" s="22" t="s">
        <v>1843</v>
      </c>
      <c r="R928" s="22" t="s">
        <v>601</v>
      </c>
    </row>
    <row r="929" spans="1:18" x14ac:dyDescent="0.25">
      <c r="A929" s="23" t="s">
        <v>4912</v>
      </c>
      <c r="B929" s="23" t="s">
        <v>4913</v>
      </c>
      <c r="C929" s="23"/>
      <c r="D929" s="23" t="s">
        <v>1838</v>
      </c>
      <c r="E929" s="23" t="s">
        <v>1991</v>
      </c>
      <c r="F929" s="23"/>
      <c r="G929" s="23" t="s">
        <v>1801</v>
      </c>
      <c r="H929" s="23" t="s">
        <v>1802</v>
      </c>
      <c r="I929" s="23" t="s">
        <v>1872</v>
      </c>
      <c r="J929" s="23" t="s">
        <v>4913</v>
      </c>
      <c r="K929" s="23" t="s">
        <v>4914</v>
      </c>
      <c r="L929" s="23" t="s">
        <v>1837</v>
      </c>
      <c r="M929" s="23" t="s">
        <v>4914</v>
      </c>
      <c r="N929" s="23">
        <v>56</v>
      </c>
      <c r="O929" s="23" t="b">
        <v>0</v>
      </c>
      <c r="P929" s="23" t="s">
        <v>1842</v>
      </c>
      <c r="Q929" s="23" t="s">
        <v>1843</v>
      </c>
      <c r="R929" s="23" t="s">
        <v>601</v>
      </c>
    </row>
    <row r="930" spans="1:18" x14ac:dyDescent="0.25">
      <c r="A930" s="23" t="s">
        <v>4915</v>
      </c>
      <c r="B930" s="23" t="s">
        <v>4916</v>
      </c>
      <c r="C930" s="23"/>
      <c r="D930" s="23" t="s">
        <v>1838</v>
      </c>
      <c r="E930" s="23" t="s">
        <v>1852</v>
      </c>
      <c r="F930" s="23"/>
      <c r="G930" s="23" t="s">
        <v>1799</v>
      </c>
      <c r="H930" s="23" t="s">
        <v>1800</v>
      </c>
      <c r="I930" s="23" t="s">
        <v>1872</v>
      </c>
      <c r="J930" s="23"/>
      <c r="K930" s="23" t="s">
        <v>4917</v>
      </c>
      <c r="L930" s="23" t="s">
        <v>4918</v>
      </c>
      <c r="M930" s="23" t="s">
        <v>4919</v>
      </c>
      <c r="N930" s="23"/>
      <c r="O930" s="23" t="b">
        <v>0</v>
      </c>
      <c r="P930" s="23" t="s">
        <v>3095</v>
      </c>
      <c r="Q930" s="23" t="s">
        <v>1843</v>
      </c>
      <c r="R930" s="23" t="s">
        <v>4915</v>
      </c>
    </row>
    <row r="931" spans="1:18" x14ac:dyDescent="0.25">
      <c r="A931" s="22" t="s">
        <v>4920</v>
      </c>
      <c r="B931" s="22" t="s">
        <v>4921</v>
      </c>
      <c r="C931" s="22" t="s">
        <v>1837</v>
      </c>
      <c r="D931" s="22" t="s">
        <v>1838</v>
      </c>
      <c r="E931" s="22" t="s">
        <v>1906</v>
      </c>
      <c r="F931" s="22"/>
      <c r="G931" s="22" t="s">
        <v>1799</v>
      </c>
      <c r="H931" s="22" t="s">
        <v>1800</v>
      </c>
      <c r="I931" s="22" t="s">
        <v>1872</v>
      </c>
      <c r="J931" s="22"/>
      <c r="K931" s="22" t="s">
        <v>4922</v>
      </c>
      <c r="L931" s="22"/>
      <c r="M931" s="22" t="s">
        <v>4923</v>
      </c>
      <c r="N931" s="22"/>
      <c r="O931" s="22" t="b">
        <v>0</v>
      </c>
      <c r="P931" s="22" t="s">
        <v>1842</v>
      </c>
      <c r="Q931" s="22" t="s">
        <v>1843</v>
      </c>
      <c r="R931" s="22" t="s">
        <v>4920</v>
      </c>
    </row>
    <row r="932" spans="1:18" x14ac:dyDescent="0.25">
      <c r="A932" s="22" t="s">
        <v>603</v>
      </c>
      <c r="B932" s="22" t="s">
        <v>604</v>
      </c>
      <c r="C932" s="22"/>
      <c r="D932" s="22" t="s">
        <v>1922</v>
      </c>
      <c r="E932" s="22" t="s">
        <v>2171</v>
      </c>
      <c r="F932" s="22" t="s">
        <v>2172</v>
      </c>
      <c r="G932" s="22" t="s">
        <v>1786</v>
      </c>
      <c r="H932" s="22" t="s">
        <v>1787</v>
      </c>
      <c r="I932" s="22" t="s">
        <v>2173</v>
      </c>
      <c r="J932" s="22" t="s">
        <v>4924</v>
      </c>
      <c r="K932" s="22"/>
      <c r="L932" s="22"/>
      <c r="M932" s="22" t="s">
        <v>4925</v>
      </c>
      <c r="N932" s="22"/>
      <c r="O932" s="22" t="b">
        <v>0</v>
      </c>
      <c r="P932" s="22" t="s">
        <v>1842</v>
      </c>
      <c r="Q932" s="22" t="s">
        <v>1843</v>
      </c>
      <c r="R932" s="22" t="s">
        <v>603</v>
      </c>
    </row>
    <row r="933" spans="1:18" x14ac:dyDescent="0.25">
      <c r="A933" s="23" t="s">
        <v>605</v>
      </c>
      <c r="B933" s="23" t="s">
        <v>606</v>
      </c>
      <c r="C933" s="23" t="s">
        <v>1837</v>
      </c>
      <c r="D933" s="23" t="s">
        <v>1838</v>
      </c>
      <c r="E933" s="23"/>
      <c r="F933" s="23"/>
      <c r="G933" s="23" t="s">
        <v>1801</v>
      </c>
      <c r="H933" s="23" t="s">
        <v>1802</v>
      </c>
      <c r="I933" s="23" t="s">
        <v>1872</v>
      </c>
      <c r="J933" s="23" t="s">
        <v>1837</v>
      </c>
      <c r="K933" s="23" t="s">
        <v>4926</v>
      </c>
      <c r="L933" s="23" t="s">
        <v>4927</v>
      </c>
      <c r="M933" s="23" t="s">
        <v>4926</v>
      </c>
      <c r="N933" s="23"/>
      <c r="O933" s="23" t="b">
        <v>0</v>
      </c>
      <c r="P933" s="23" t="s">
        <v>1842</v>
      </c>
      <c r="Q933" s="23" t="s">
        <v>1843</v>
      </c>
      <c r="R933" s="23" t="s">
        <v>605</v>
      </c>
    </row>
    <row r="934" spans="1:18" x14ac:dyDescent="0.25">
      <c r="A934" s="23" t="s">
        <v>607</v>
      </c>
      <c r="B934" s="23" t="s">
        <v>608</v>
      </c>
      <c r="C934" s="23"/>
      <c r="D934" s="23" t="s">
        <v>1838</v>
      </c>
      <c r="E934" s="23" t="s">
        <v>1958</v>
      </c>
      <c r="F934" s="23" t="s">
        <v>4351</v>
      </c>
      <c r="G934" s="23"/>
      <c r="H934" s="23"/>
      <c r="I934" s="23" t="s">
        <v>3876</v>
      </c>
      <c r="J934" s="23"/>
      <c r="K934" s="23"/>
      <c r="L934" s="23" t="s">
        <v>4928</v>
      </c>
      <c r="M934" s="23" t="s">
        <v>4929</v>
      </c>
      <c r="N934" s="23">
        <v>60</v>
      </c>
      <c r="O934" s="23" t="b">
        <v>0</v>
      </c>
      <c r="P934" s="23" t="s">
        <v>1842</v>
      </c>
      <c r="Q934" s="23" t="s">
        <v>1843</v>
      </c>
      <c r="R934" s="23" t="s">
        <v>607</v>
      </c>
    </row>
    <row r="935" spans="1:18" x14ac:dyDescent="0.25">
      <c r="A935" s="22" t="s">
        <v>4930</v>
      </c>
      <c r="B935" s="22" t="s">
        <v>4931</v>
      </c>
      <c r="C935" s="22"/>
      <c r="D935" s="22" t="s">
        <v>1838</v>
      </c>
      <c r="E935" s="22" t="s">
        <v>1839</v>
      </c>
      <c r="F935" s="22" t="s">
        <v>2768</v>
      </c>
      <c r="G935" s="22"/>
      <c r="H935" s="22"/>
      <c r="I935" s="22" t="s">
        <v>1872</v>
      </c>
      <c r="J935" s="22"/>
      <c r="K935" s="22"/>
      <c r="L935" s="22" t="s">
        <v>4932</v>
      </c>
      <c r="M935" s="22" t="s">
        <v>4933</v>
      </c>
      <c r="N935" s="22"/>
      <c r="O935" s="22" t="b">
        <v>0</v>
      </c>
      <c r="P935" s="22" t="s">
        <v>1842</v>
      </c>
      <c r="Q935" s="22" t="s">
        <v>1843</v>
      </c>
      <c r="R935" s="22" t="s">
        <v>4930</v>
      </c>
    </row>
    <row r="936" spans="1:18" x14ac:dyDescent="0.25">
      <c r="A936" s="22" t="s">
        <v>4934</v>
      </c>
      <c r="B936" s="22" t="s">
        <v>4935</v>
      </c>
      <c r="C936" s="22"/>
      <c r="D936" s="22" t="s">
        <v>1838</v>
      </c>
      <c r="E936" s="22" t="s">
        <v>1839</v>
      </c>
      <c r="F936" s="22" t="s">
        <v>2768</v>
      </c>
      <c r="G936" s="22" t="s">
        <v>1799</v>
      </c>
      <c r="H936" s="22" t="s">
        <v>1800</v>
      </c>
      <c r="I936" s="22" t="s">
        <v>1872</v>
      </c>
      <c r="J936" s="22" t="s">
        <v>4935</v>
      </c>
      <c r="K936" s="22" t="s">
        <v>4936</v>
      </c>
      <c r="L936" s="22" t="s">
        <v>1837</v>
      </c>
      <c r="M936" s="22" t="s">
        <v>4936</v>
      </c>
      <c r="N936" s="22"/>
      <c r="O936" s="22" t="b">
        <v>0</v>
      </c>
      <c r="P936" s="22" t="s">
        <v>1842</v>
      </c>
      <c r="Q936" s="22" t="s">
        <v>1843</v>
      </c>
      <c r="R936" s="22" t="s">
        <v>4930</v>
      </c>
    </row>
    <row r="937" spans="1:18" x14ac:dyDescent="0.25">
      <c r="A937" s="22" t="s">
        <v>4937</v>
      </c>
      <c r="B937" s="22" t="s">
        <v>4938</v>
      </c>
      <c r="C937" s="22" t="s">
        <v>4149</v>
      </c>
      <c r="D937" s="22" t="s">
        <v>1838</v>
      </c>
      <c r="E937" s="22" t="s">
        <v>2106</v>
      </c>
      <c r="F937" s="22"/>
      <c r="G937" s="22" t="s">
        <v>1799</v>
      </c>
      <c r="H937" s="22" t="s">
        <v>1800</v>
      </c>
      <c r="I937" s="22" t="s">
        <v>1872</v>
      </c>
      <c r="J937" s="22"/>
      <c r="K937" s="22" t="s">
        <v>4939</v>
      </c>
      <c r="L937" s="22"/>
      <c r="M937" s="22" t="s">
        <v>4939</v>
      </c>
      <c r="N937" s="22"/>
      <c r="O937" s="22" t="b">
        <v>0</v>
      </c>
      <c r="P937" s="22" t="s">
        <v>1842</v>
      </c>
      <c r="Q937" s="22" t="s">
        <v>1843</v>
      </c>
      <c r="R937" s="22" t="s">
        <v>4930</v>
      </c>
    </row>
    <row r="938" spans="1:18" x14ac:dyDescent="0.25">
      <c r="A938" s="23" t="s">
        <v>4940</v>
      </c>
      <c r="B938" s="23" t="s">
        <v>4941</v>
      </c>
      <c r="C938" s="23" t="s">
        <v>4942</v>
      </c>
      <c r="D938" s="23" t="s">
        <v>1883</v>
      </c>
      <c r="E938" s="23"/>
      <c r="F938" s="23"/>
      <c r="G938" s="23"/>
      <c r="H938" s="23"/>
      <c r="I938" s="23"/>
      <c r="J938" s="23"/>
      <c r="K938" s="23"/>
      <c r="L938" s="23" t="s">
        <v>4943</v>
      </c>
      <c r="M938" s="23" t="s">
        <v>4944</v>
      </c>
      <c r="N938" s="23"/>
      <c r="O938" s="23" t="b">
        <v>0</v>
      </c>
      <c r="P938" s="23" t="s">
        <v>1842</v>
      </c>
      <c r="Q938" s="23" t="s">
        <v>1843</v>
      </c>
      <c r="R938" s="23" t="s">
        <v>4940</v>
      </c>
    </row>
    <row r="939" spans="1:18" x14ac:dyDescent="0.25">
      <c r="A939" s="22" t="s">
        <v>4945</v>
      </c>
      <c r="B939" s="22" t="s">
        <v>4946</v>
      </c>
      <c r="C939" s="22"/>
      <c r="D939" s="22" t="s">
        <v>1922</v>
      </c>
      <c r="E939" s="22"/>
      <c r="F939" s="22"/>
      <c r="G939" s="22"/>
      <c r="H939" s="22"/>
      <c r="I939" s="22"/>
      <c r="J939" s="22"/>
      <c r="K939" s="22"/>
      <c r="L939" s="22" t="s">
        <v>4947</v>
      </c>
      <c r="M939" s="22" t="s">
        <v>4948</v>
      </c>
      <c r="N939" s="22"/>
      <c r="O939" s="22" t="b">
        <v>0</v>
      </c>
      <c r="P939" s="22" t="s">
        <v>1842</v>
      </c>
      <c r="Q939" s="22" t="s">
        <v>1843</v>
      </c>
      <c r="R939" s="22" t="s">
        <v>4945</v>
      </c>
    </row>
    <row r="940" spans="1:18" x14ac:dyDescent="0.25">
      <c r="A940" s="23" t="s">
        <v>4949</v>
      </c>
      <c r="B940" s="23" t="s">
        <v>4950</v>
      </c>
      <c r="C940" s="23"/>
      <c r="D940" s="23" t="s">
        <v>1838</v>
      </c>
      <c r="E940" s="23"/>
      <c r="F940" s="23"/>
      <c r="G940" s="23"/>
      <c r="H940" s="23"/>
      <c r="I940" s="23" t="s">
        <v>4951</v>
      </c>
      <c r="J940" s="23"/>
      <c r="K940" s="23"/>
      <c r="L940" s="23" t="s">
        <v>4952</v>
      </c>
      <c r="M940" s="23" t="s">
        <v>4953</v>
      </c>
      <c r="N940" s="23"/>
      <c r="O940" s="23" t="b">
        <v>0</v>
      </c>
      <c r="P940" s="23" t="s">
        <v>1842</v>
      </c>
      <c r="Q940" s="23" t="s">
        <v>1843</v>
      </c>
      <c r="R940" s="23" t="s">
        <v>4949</v>
      </c>
    </row>
    <row r="941" spans="1:18" x14ac:dyDescent="0.25">
      <c r="A941" s="23" t="s">
        <v>4954</v>
      </c>
      <c r="B941" s="23" t="s">
        <v>4955</v>
      </c>
      <c r="C941" s="23" t="s">
        <v>4956</v>
      </c>
      <c r="D941" s="23" t="s">
        <v>1838</v>
      </c>
      <c r="E941" s="23" t="s">
        <v>1958</v>
      </c>
      <c r="F941" s="23"/>
      <c r="G941" s="23" t="s">
        <v>1799</v>
      </c>
      <c r="H941" s="23" t="s">
        <v>1800</v>
      </c>
      <c r="I941" s="23"/>
      <c r="J941" s="23"/>
      <c r="K941" s="23"/>
      <c r="L941" s="23" t="s">
        <v>4957</v>
      </c>
      <c r="M941" s="23" t="s">
        <v>4958</v>
      </c>
      <c r="N941" s="23"/>
      <c r="O941" s="23" t="b">
        <v>0</v>
      </c>
      <c r="P941" s="23" t="s">
        <v>1842</v>
      </c>
      <c r="Q941" s="23" t="s">
        <v>1843</v>
      </c>
      <c r="R941" s="23" t="s">
        <v>4954</v>
      </c>
    </row>
    <row r="942" spans="1:18" x14ac:dyDescent="0.25">
      <c r="A942" s="22" t="s">
        <v>4959</v>
      </c>
      <c r="B942" s="22" t="s">
        <v>4960</v>
      </c>
      <c r="C942" s="22" t="s">
        <v>4961</v>
      </c>
      <c r="D942" s="22" t="s">
        <v>1838</v>
      </c>
      <c r="E942" s="22" t="s">
        <v>2092</v>
      </c>
      <c r="F942" s="22"/>
      <c r="G942" s="22" t="s">
        <v>3874</v>
      </c>
      <c r="H942" s="22" t="s">
        <v>3875</v>
      </c>
      <c r="I942" s="22" t="s">
        <v>4962</v>
      </c>
      <c r="J942" s="22" t="s">
        <v>4960</v>
      </c>
      <c r="K942" s="22" t="s">
        <v>4963</v>
      </c>
      <c r="L942" s="22" t="s">
        <v>1837</v>
      </c>
      <c r="M942" s="22" t="s">
        <v>4963</v>
      </c>
      <c r="N942" s="22"/>
      <c r="O942" s="22" t="b">
        <v>0</v>
      </c>
      <c r="P942" s="22" t="s">
        <v>1842</v>
      </c>
      <c r="Q942" s="22" t="s">
        <v>1843</v>
      </c>
      <c r="R942" s="22" t="s">
        <v>4964</v>
      </c>
    </row>
    <row r="943" spans="1:18" x14ac:dyDescent="0.25">
      <c r="A943" s="23" t="s">
        <v>4965</v>
      </c>
      <c r="B943" s="23" t="s">
        <v>4966</v>
      </c>
      <c r="C943" s="23" t="s">
        <v>4961</v>
      </c>
      <c r="D943" s="23" t="s">
        <v>1838</v>
      </c>
      <c r="E943" s="23" t="s">
        <v>1901</v>
      </c>
      <c r="F943" s="23"/>
      <c r="G943" s="23" t="s">
        <v>1799</v>
      </c>
      <c r="H943" s="23" t="s">
        <v>1800</v>
      </c>
      <c r="I943" s="23" t="s">
        <v>4962</v>
      </c>
      <c r="J943" s="23" t="s">
        <v>4966</v>
      </c>
      <c r="K943" s="23" t="s">
        <v>4967</v>
      </c>
      <c r="L943" s="23" t="s">
        <v>1837</v>
      </c>
      <c r="M943" s="23" t="s">
        <v>4968</v>
      </c>
      <c r="N943" s="23"/>
      <c r="O943" s="23" t="b">
        <v>0</v>
      </c>
      <c r="P943" s="23" t="s">
        <v>1842</v>
      </c>
      <c r="Q943" s="23" t="s">
        <v>1843</v>
      </c>
      <c r="R943" s="23" t="s">
        <v>4964</v>
      </c>
    </row>
    <row r="944" spans="1:18" x14ac:dyDescent="0.25">
      <c r="A944" s="22" t="s">
        <v>609</v>
      </c>
      <c r="B944" s="22" t="s">
        <v>610</v>
      </c>
      <c r="C944" s="22"/>
      <c r="D944" s="22" t="s">
        <v>1838</v>
      </c>
      <c r="E944" s="22"/>
      <c r="F944" s="22"/>
      <c r="G944" s="22"/>
      <c r="H944" s="22"/>
      <c r="I944" s="22" t="s">
        <v>1872</v>
      </c>
      <c r="J944" s="22"/>
      <c r="K944" s="22"/>
      <c r="L944" s="22" t="s">
        <v>4969</v>
      </c>
      <c r="M944" s="22" t="s">
        <v>4970</v>
      </c>
      <c r="N944" s="22">
        <v>51</v>
      </c>
      <c r="O944" s="22" t="b">
        <v>0</v>
      </c>
      <c r="P944" s="22" t="s">
        <v>1842</v>
      </c>
      <c r="Q944" s="22" t="s">
        <v>1843</v>
      </c>
      <c r="R944" s="22" t="s">
        <v>609</v>
      </c>
    </row>
    <row r="945" spans="1:18" x14ac:dyDescent="0.25">
      <c r="A945" s="22" t="s">
        <v>4971</v>
      </c>
      <c r="B945" s="22" t="s">
        <v>4972</v>
      </c>
      <c r="C945" s="22"/>
      <c r="D945" s="22" t="s">
        <v>1838</v>
      </c>
      <c r="E945" s="22" t="s">
        <v>1991</v>
      </c>
      <c r="F945" s="22"/>
      <c r="G945" s="22" t="s">
        <v>66</v>
      </c>
      <c r="H945" s="22" t="s">
        <v>1794</v>
      </c>
      <c r="I945" s="22" t="s">
        <v>4973</v>
      </c>
      <c r="J945" s="22" t="s">
        <v>4974</v>
      </c>
      <c r="K945" s="22" t="s">
        <v>4975</v>
      </c>
      <c r="L945" s="22" t="s">
        <v>1837</v>
      </c>
      <c r="M945" s="22" t="s">
        <v>4975</v>
      </c>
      <c r="N945" s="22">
        <v>51</v>
      </c>
      <c r="O945" s="22" t="b">
        <v>0</v>
      </c>
      <c r="P945" s="22" t="s">
        <v>1842</v>
      </c>
      <c r="Q945" s="22" t="s">
        <v>1843</v>
      </c>
      <c r="R945" s="22" t="s">
        <v>609</v>
      </c>
    </row>
    <row r="946" spans="1:18" x14ac:dyDescent="0.25">
      <c r="A946" s="22" t="s">
        <v>4976</v>
      </c>
      <c r="B946" s="22" t="s">
        <v>4977</v>
      </c>
      <c r="C946" s="22"/>
      <c r="D946" s="22" t="s">
        <v>1838</v>
      </c>
      <c r="E946" s="22" t="s">
        <v>2106</v>
      </c>
      <c r="F946" s="22"/>
      <c r="G946" s="22" t="s">
        <v>65</v>
      </c>
      <c r="H946" s="22" t="s">
        <v>1796</v>
      </c>
      <c r="I946" s="22" t="s">
        <v>4973</v>
      </c>
      <c r="J946" s="22" t="s">
        <v>4978</v>
      </c>
      <c r="K946" s="22" t="s">
        <v>4979</v>
      </c>
      <c r="L946" s="22" t="s">
        <v>1837</v>
      </c>
      <c r="M946" s="22" t="s">
        <v>4979</v>
      </c>
      <c r="N946" s="22">
        <v>51</v>
      </c>
      <c r="O946" s="22" t="b">
        <v>0</v>
      </c>
      <c r="P946" s="22" t="s">
        <v>1842</v>
      </c>
      <c r="Q946" s="22" t="s">
        <v>1843</v>
      </c>
      <c r="R946" s="22" t="s">
        <v>609</v>
      </c>
    </row>
    <row r="947" spans="1:18" x14ac:dyDescent="0.25">
      <c r="A947" s="22" t="s">
        <v>4980</v>
      </c>
      <c r="B947" s="22" t="s">
        <v>4981</v>
      </c>
      <c r="C947" s="22"/>
      <c r="D947" s="22" t="s">
        <v>1838</v>
      </c>
      <c r="E947" s="22" t="s">
        <v>1975</v>
      </c>
      <c r="F947" s="22"/>
      <c r="G947" s="22" t="s">
        <v>1803</v>
      </c>
      <c r="H947" s="22" t="s">
        <v>1804</v>
      </c>
      <c r="I947" s="22" t="s">
        <v>4973</v>
      </c>
      <c r="J947" s="22" t="s">
        <v>4982</v>
      </c>
      <c r="K947" s="22" t="s">
        <v>4983</v>
      </c>
      <c r="L947" s="22" t="s">
        <v>1837</v>
      </c>
      <c r="M947" s="22" t="s">
        <v>4983</v>
      </c>
      <c r="N947" s="22">
        <v>51</v>
      </c>
      <c r="O947" s="22" t="b">
        <v>0</v>
      </c>
      <c r="P947" s="22" t="s">
        <v>1842</v>
      </c>
      <c r="Q947" s="22" t="s">
        <v>1843</v>
      </c>
      <c r="R947" s="22" t="s">
        <v>609</v>
      </c>
    </row>
    <row r="948" spans="1:18" x14ac:dyDescent="0.25">
      <c r="A948" s="22" t="s">
        <v>4984</v>
      </c>
      <c r="B948" s="22" t="s">
        <v>4985</v>
      </c>
      <c r="C948" s="22"/>
      <c r="D948" s="22" t="s">
        <v>1838</v>
      </c>
      <c r="E948" s="22" t="s">
        <v>2122</v>
      </c>
      <c r="F948" s="22" t="s">
        <v>4986</v>
      </c>
      <c r="G948" s="22" t="s">
        <v>1803</v>
      </c>
      <c r="H948" s="22" t="s">
        <v>1804</v>
      </c>
      <c r="I948" s="22" t="s">
        <v>4973</v>
      </c>
      <c r="J948" s="22" t="s">
        <v>4987</v>
      </c>
      <c r="K948" s="22" t="s">
        <v>4988</v>
      </c>
      <c r="L948" s="22" t="s">
        <v>1837</v>
      </c>
      <c r="M948" s="22" t="s">
        <v>4988</v>
      </c>
      <c r="N948" s="22">
        <v>51</v>
      </c>
      <c r="O948" s="22" t="b">
        <v>0</v>
      </c>
      <c r="P948" s="22" t="s">
        <v>1842</v>
      </c>
      <c r="Q948" s="22" t="s">
        <v>1843</v>
      </c>
      <c r="R948" s="22" t="s">
        <v>609</v>
      </c>
    </row>
    <row r="949" spans="1:18" x14ac:dyDescent="0.25">
      <c r="A949" s="22" t="s">
        <v>4989</v>
      </c>
      <c r="B949" s="22" t="s">
        <v>4990</v>
      </c>
      <c r="C949" s="22"/>
      <c r="D949" s="22" t="s">
        <v>1838</v>
      </c>
      <c r="E949" s="22" t="s">
        <v>4086</v>
      </c>
      <c r="F949" s="22"/>
      <c r="G949" s="22" t="s">
        <v>66</v>
      </c>
      <c r="H949" s="22" t="s">
        <v>1794</v>
      </c>
      <c r="I949" s="22" t="s">
        <v>4833</v>
      </c>
      <c r="J949" s="22" t="s">
        <v>4991</v>
      </c>
      <c r="K949" s="22" t="s">
        <v>4992</v>
      </c>
      <c r="L949" s="22" t="s">
        <v>1837</v>
      </c>
      <c r="M949" s="22" t="s">
        <v>4992</v>
      </c>
      <c r="N949" s="22">
        <v>51</v>
      </c>
      <c r="O949" s="22" t="b">
        <v>0</v>
      </c>
      <c r="P949" s="22" t="s">
        <v>1842</v>
      </c>
      <c r="Q949" s="22" t="s">
        <v>1843</v>
      </c>
      <c r="R949" s="22" t="s">
        <v>609</v>
      </c>
    </row>
    <row r="950" spans="1:18" x14ac:dyDescent="0.25">
      <c r="A950" s="22" t="s">
        <v>4993</v>
      </c>
      <c r="B950" s="22" t="s">
        <v>4994</v>
      </c>
      <c r="C950" s="22"/>
      <c r="D950" s="22" t="s">
        <v>1838</v>
      </c>
      <c r="E950" s="22" t="s">
        <v>1991</v>
      </c>
      <c r="F950" s="22"/>
      <c r="G950" s="22" t="s">
        <v>66</v>
      </c>
      <c r="H950" s="22" t="s">
        <v>1794</v>
      </c>
      <c r="I950" s="22" t="s">
        <v>4973</v>
      </c>
      <c r="J950" s="22" t="s">
        <v>4995</v>
      </c>
      <c r="K950" s="22" t="s">
        <v>4996</v>
      </c>
      <c r="L950" s="22" t="s">
        <v>1837</v>
      </c>
      <c r="M950" s="22" t="s">
        <v>4996</v>
      </c>
      <c r="N950" s="22">
        <v>51</v>
      </c>
      <c r="O950" s="22" t="b">
        <v>0</v>
      </c>
      <c r="P950" s="22" t="s">
        <v>1842</v>
      </c>
      <c r="Q950" s="22" t="s">
        <v>1843</v>
      </c>
      <c r="R950" s="22" t="s">
        <v>609</v>
      </c>
    </row>
    <row r="951" spans="1:18" x14ac:dyDescent="0.25">
      <c r="A951" s="22" t="s">
        <v>4997</v>
      </c>
      <c r="B951" s="22" t="s">
        <v>4998</v>
      </c>
      <c r="C951" s="22"/>
      <c r="D951" s="22" t="s">
        <v>1838</v>
      </c>
      <c r="E951" s="22" t="s">
        <v>1991</v>
      </c>
      <c r="F951" s="22"/>
      <c r="G951" s="22" t="s">
        <v>66</v>
      </c>
      <c r="H951" s="22" t="s">
        <v>1794</v>
      </c>
      <c r="I951" s="22" t="s">
        <v>4973</v>
      </c>
      <c r="J951" s="22" t="s">
        <v>4999</v>
      </c>
      <c r="K951" s="22" t="s">
        <v>5000</v>
      </c>
      <c r="L951" s="22" t="s">
        <v>1837</v>
      </c>
      <c r="M951" s="22" t="s">
        <v>5000</v>
      </c>
      <c r="N951" s="22">
        <v>51</v>
      </c>
      <c r="O951" s="22" t="b">
        <v>0</v>
      </c>
      <c r="P951" s="22" t="s">
        <v>1842</v>
      </c>
      <c r="Q951" s="22" t="s">
        <v>1843</v>
      </c>
      <c r="R951" s="22" t="s">
        <v>609</v>
      </c>
    </row>
    <row r="952" spans="1:18" x14ac:dyDescent="0.25">
      <c r="A952" s="22" t="s">
        <v>5001</v>
      </c>
      <c r="B952" s="22" t="s">
        <v>5002</v>
      </c>
      <c r="C952" s="22"/>
      <c r="D952" s="22" t="s">
        <v>1838</v>
      </c>
      <c r="E952" s="22" t="s">
        <v>1946</v>
      </c>
      <c r="F952" s="22"/>
      <c r="G952" s="22" t="s">
        <v>65</v>
      </c>
      <c r="H952" s="22" t="s">
        <v>1796</v>
      </c>
      <c r="I952" s="22" t="s">
        <v>4973</v>
      </c>
      <c r="J952" s="22" t="s">
        <v>5003</v>
      </c>
      <c r="K952" s="22" t="s">
        <v>5004</v>
      </c>
      <c r="L952" s="22" t="s">
        <v>1837</v>
      </c>
      <c r="M952" s="22" t="s">
        <v>5004</v>
      </c>
      <c r="N952" s="22">
        <v>51</v>
      </c>
      <c r="O952" s="22" t="b">
        <v>0</v>
      </c>
      <c r="P952" s="22" t="s">
        <v>1842</v>
      </c>
      <c r="Q952" s="22" t="s">
        <v>1843</v>
      </c>
      <c r="R952" s="22" t="s">
        <v>609</v>
      </c>
    </row>
    <row r="953" spans="1:18" x14ac:dyDescent="0.25">
      <c r="A953" s="22" t="s">
        <v>5005</v>
      </c>
      <c r="B953" s="22" t="s">
        <v>5006</v>
      </c>
      <c r="C953" s="22"/>
      <c r="D953" s="22" t="s">
        <v>1838</v>
      </c>
      <c r="E953" s="22" t="s">
        <v>1991</v>
      </c>
      <c r="F953" s="22"/>
      <c r="G953" s="22" t="s">
        <v>66</v>
      </c>
      <c r="H953" s="22" t="s">
        <v>1794</v>
      </c>
      <c r="I953" s="22" t="s">
        <v>4973</v>
      </c>
      <c r="J953" s="22" t="s">
        <v>5007</v>
      </c>
      <c r="K953" s="22" t="s">
        <v>5008</v>
      </c>
      <c r="L953" s="22" t="s">
        <v>1837</v>
      </c>
      <c r="M953" s="22" t="s">
        <v>5008</v>
      </c>
      <c r="N953" s="22">
        <v>51</v>
      </c>
      <c r="O953" s="22" t="b">
        <v>0</v>
      </c>
      <c r="P953" s="22" t="s">
        <v>1842</v>
      </c>
      <c r="Q953" s="22" t="s">
        <v>1843</v>
      </c>
      <c r="R953" s="22" t="s">
        <v>609</v>
      </c>
    </row>
    <row r="954" spans="1:18" x14ac:dyDescent="0.25">
      <c r="A954" s="22" t="s">
        <v>5009</v>
      </c>
      <c r="B954" s="22" t="s">
        <v>5010</v>
      </c>
      <c r="C954" s="22"/>
      <c r="D954" s="22" t="s">
        <v>1838</v>
      </c>
      <c r="E954" s="22" t="s">
        <v>2106</v>
      </c>
      <c r="F954" s="22"/>
      <c r="G954" s="22" t="s">
        <v>65</v>
      </c>
      <c r="H954" s="22" t="s">
        <v>1796</v>
      </c>
      <c r="I954" s="22" t="s">
        <v>4973</v>
      </c>
      <c r="J954" s="22" t="s">
        <v>5011</v>
      </c>
      <c r="K954" s="22" t="s">
        <v>5012</v>
      </c>
      <c r="L954" s="22" t="s">
        <v>1837</v>
      </c>
      <c r="M954" s="22" t="s">
        <v>5012</v>
      </c>
      <c r="N954" s="22">
        <v>51</v>
      </c>
      <c r="O954" s="22" t="b">
        <v>0</v>
      </c>
      <c r="P954" s="22" t="s">
        <v>1842</v>
      </c>
      <c r="Q954" s="22" t="s">
        <v>1843</v>
      </c>
      <c r="R954" s="22" t="s">
        <v>609</v>
      </c>
    </row>
    <row r="955" spans="1:18" x14ac:dyDescent="0.25">
      <c r="A955" s="22" t="s">
        <v>5013</v>
      </c>
      <c r="B955" s="22" t="s">
        <v>5014</v>
      </c>
      <c r="C955" s="22"/>
      <c r="D955" s="22" t="s">
        <v>1838</v>
      </c>
      <c r="E955" s="22" t="s">
        <v>4312</v>
      </c>
      <c r="F955" s="22"/>
      <c r="G955" s="22" t="s">
        <v>65</v>
      </c>
      <c r="H955" s="22" t="s">
        <v>1796</v>
      </c>
      <c r="I955" s="22" t="s">
        <v>4973</v>
      </c>
      <c r="J955" s="22" t="s">
        <v>5015</v>
      </c>
      <c r="K955" s="22" t="s">
        <v>5016</v>
      </c>
      <c r="L955" s="22" t="s">
        <v>1837</v>
      </c>
      <c r="M955" s="22" t="s">
        <v>5016</v>
      </c>
      <c r="N955" s="22">
        <v>51</v>
      </c>
      <c r="O955" s="22" t="b">
        <v>0</v>
      </c>
      <c r="P955" s="22" t="s">
        <v>1842</v>
      </c>
      <c r="Q955" s="22" t="s">
        <v>1843</v>
      </c>
      <c r="R955" s="22" t="s">
        <v>609</v>
      </c>
    </row>
    <row r="956" spans="1:18" x14ac:dyDescent="0.25">
      <c r="A956" s="22" t="s">
        <v>5017</v>
      </c>
      <c r="B956" s="22" t="s">
        <v>5018</v>
      </c>
      <c r="C956" s="22"/>
      <c r="D956" s="22" t="s">
        <v>1838</v>
      </c>
      <c r="E956" s="22" t="s">
        <v>1946</v>
      </c>
      <c r="F956" s="22"/>
      <c r="G956" s="22" t="s">
        <v>65</v>
      </c>
      <c r="H956" s="22" t="s">
        <v>1796</v>
      </c>
      <c r="I956" s="22" t="s">
        <v>4973</v>
      </c>
      <c r="J956" s="22" t="s">
        <v>5019</v>
      </c>
      <c r="K956" s="22" t="s">
        <v>5020</v>
      </c>
      <c r="L956" s="22" t="s">
        <v>1837</v>
      </c>
      <c r="M956" s="22" t="s">
        <v>5020</v>
      </c>
      <c r="N956" s="22">
        <v>51</v>
      </c>
      <c r="O956" s="22" t="b">
        <v>0</v>
      </c>
      <c r="P956" s="22" t="s">
        <v>1842</v>
      </c>
      <c r="Q956" s="22" t="s">
        <v>1843</v>
      </c>
      <c r="R956" s="22" t="s">
        <v>609</v>
      </c>
    </row>
    <row r="957" spans="1:18" x14ac:dyDescent="0.25">
      <c r="A957" s="22" t="s">
        <v>5021</v>
      </c>
      <c r="B957" s="22" t="s">
        <v>5022</v>
      </c>
      <c r="C957" s="22"/>
      <c r="D957" s="22" t="s">
        <v>1838</v>
      </c>
      <c r="E957" s="22" t="s">
        <v>1946</v>
      </c>
      <c r="F957" s="22"/>
      <c r="G957" s="22" t="s">
        <v>65</v>
      </c>
      <c r="H957" s="22" t="s">
        <v>1796</v>
      </c>
      <c r="I957" s="22" t="s">
        <v>4973</v>
      </c>
      <c r="J957" s="22" t="s">
        <v>5023</v>
      </c>
      <c r="K957" s="22" t="s">
        <v>5024</v>
      </c>
      <c r="L957" s="22" t="s">
        <v>1837</v>
      </c>
      <c r="M957" s="22" t="s">
        <v>5024</v>
      </c>
      <c r="N957" s="22">
        <v>51</v>
      </c>
      <c r="O957" s="22" t="b">
        <v>0</v>
      </c>
      <c r="P957" s="22" t="s">
        <v>1842</v>
      </c>
      <c r="Q957" s="22" t="s">
        <v>1843</v>
      </c>
      <c r="R957" s="22" t="s">
        <v>609</v>
      </c>
    </row>
    <row r="958" spans="1:18" x14ac:dyDescent="0.25">
      <c r="A958" s="22" t="s">
        <v>5025</v>
      </c>
      <c r="B958" s="22" t="s">
        <v>5026</v>
      </c>
      <c r="C958" s="22"/>
      <c r="D958" s="22" t="s">
        <v>1838</v>
      </c>
      <c r="E958" s="22" t="s">
        <v>2050</v>
      </c>
      <c r="F958" s="22"/>
      <c r="G958" s="22" t="s">
        <v>65</v>
      </c>
      <c r="H958" s="22" t="s">
        <v>1796</v>
      </c>
      <c r="I958" s="22" t="s">
        <v>4973</v>
      </c>
      <c r="J958" s="22" t="s">
        <v>5027</v>
      </c>
      <c r="K958" s="22" t="s">
        <v>5028</v>
      </c>
      <c r="L958" s="22" t="s">
        <v>1837</v>
      </c>
      <c r="M958" s="22" t="s">
        <v>5028</v>
      </c>
      <c r="N958" s="22">
        <v>51</v>
      </c>
      <c r="O958" s="22" t="b">
        <v>0</v>
      </c>
      <c r="P958" s="22" t="s">
        <v>1842</v>
      </c>
      <c r="Q958" s="22" t="s">
        <v>1843</v>
      </c>
      <c r="R958" s="22" t="s">
        <v>609</v>
      </c>
    </row>
    <row r="959" spans="1:18" x14ac:dyDescent="0.25">
      <c r="A959" s="22" t="s">
        <v>5029</v>
      </c>
      <c r="B959" s="22" t="s">
        <v>5030</v>
      </c>
      <c r="C959" s="22"/>
      <c r="D959" s="22" t="s">
        <v>1838</v>
      </c>
      <c r="E959" s="22" t="s">
        <v>1946</v>
      </c>
      <c r="F959" s="22"/>
      <c r="G959" s="22" t="s">
        <v>65</v>
      </c>
      <c r="H959" s="22" t="s">
        <v>1796</v>
      </c>
      <c r="I959" s="22" t="s">
        <v>4973</v>
      </c>
      <c r="J959" s="22" t="s">
        <v>5031</v>
      </c>
      <c r="K959" s="22" t="s">
        <v>5032</v>
      </c>
      <c r="L959" s="22" t="s">
        <v>1837</v>
      </c>
      <c r="M959" s="22" t="s">
        <v>5032</v>
      </c>
      <c r="N959" s="22">
        <v>51</v>
      </c>
      <c r="O959" s="22" t="b">
        <v>0</v>
      </c>
      <c r="P959" s="22" t="s">
        <v>1842</v>
      </c>
      <c r="Q959" s="22" t="s">
        <v>1843</v>
      </c>
      <c r="R959" s="22" t="s">
        <v>609</v>
      </c>
    </row>
    <row r="960" spans="1:18" x14ac:dyDescent="0.25">
      <c r="A960" s="22" t="s">
        <v>5033</v>
      </c>
      <c r="B960" s="22" t="s">
        <v>5034</v>
      </c>
      <c r="C960" s="22"/>
      <c r="D960" s="22" t="s">
        <v>1838</v>
      </c>
      <c r="E960" s="22" t="s">
        <v>2092</v>
      </c>
      <c r="F960" s="22"/>
      <c r="G960" s="22" t="s">
        <v>1803</v>
      </c>
      <c r="H960" s="22" t="s">
        <v>1804</v>
      </c>
      <c r="I960" s="22" t="s">
        <v>4973</v>
      </c>
      <c r="J960" s="22" t="s">
        <v>5035</v>
      </c>
      <c r="K960" s="22" t="s">
        <v>5036</v>
      </c>
      <c r="L960" s="22" t="s">
        <v>1837</v>
      </c>
      <c r="M960" s="22" t="s">
        <v>5036</v>
      </c>
      <c r="N960" s="22">
        <v>51</v>
      </c>
      <c r="O960" s="22" t="b">
        <v>0</v>
      </c>
      <c r="P960" s="22" t="s">
        <v>1842</v>
      </c>
      <c r="Q960" s="22" t="s">
        <v>1843</v>
      </c>
      <c r="R960" s="22" t="s">
        <v>609</v>
      </c>
    </row>
    <row r="961" spans="1:18" x14ac:dyDescent="0.25">
      <c r="A961" s="22" t="s">
        <v>5037</v>
      </c>
      <c r="B961" s="22" t="s">
        <v>5038</v>
      </c>
      <c r="C961" s="22"/>
      <c r="D961" s="22" t="s">
        <v>1838</v>
      </c>
      <c r="E961" s="22" t="s">
        <v>1975</v>
      </c>
      <c r="F961" s="22"/>
      <c r="G961" s="22" t="s">
        <v>1803</v>
      </c>
      <c r="H961" s="22" t="s">
        <v>1804</v>
      </c>
      <c r="I961" s="22" t="s">
        <v>4973</v>
      </c>
      <c r="J961" s="22" t="s">
        <v>5039</v>
      </c>
      <c r="K961" s="22" t="s">
        <v>5040</v>
      </c>
      <c r="L961" s="22" t="s">
        <v>1837</v>
      </c>
      <c r="M961" s="22" t="s">
        <v>5040</v>
      </c>
      <c r="N961" s="22">
        <v>51</v>
      </c>
      <c r="O961" s="22" t="b">
        <v>0</v>
      </c>
      <c r="P961" s="22" t="s">
        <v>1842</v>
      </c>
      <c r="Q961" s="22" t="s">
        <v>1843</v>
      </c>
      <c r="R961" s="22" t="s">
        <v>609</v>
      </c>
    </row>
    <row r="962" spans="1:18" x14ac:dyDescent="0.25">
      <c r="A962" s="22" t="s">
        <v>5041</v>
      </c>
      <c r="B962" s="22" t="s">
        <v>5042</v>
      </c>
      <c r="C962" s="22"/>
      <c r="D962" s="22" t="s">
        <v>1838</v>
      </c>
      <c r="E962" s="22" t="s">
        <v>1946</v>
      </c>
      <c r="F962" s="22"/>
      <c r="G962" s="22" t="s">
        <v>65</v>
      </c>
      <c r="H962" s="22" t="s">
        <v>1796</v>
      </c>
      <c r="I962" s="22" t="s">
        <v>4973</v>
      </c>
      <c r="J962" s="22" t="s">
        <v>5043</v>
      </c>
      <c r="K962" s="22" t="s">
        <v>5044</v>
      </c>
      <c r="L962" s="22" t="s">
        <v>1837</v>
      </c>
      <c r="M962" s="22" t="s">
        <v>5044</v>
      </c>
      <c r="N962" s="22">
        <v>51</v>
      </c>
      <c r="O962" s="22" t="b">
        <v>0</v>
      </c>
      <c r="P962" s="22" t="s">
        <v>1842</v>
      </c>
      <c r="Q962" s="22" t="s">
        <v>1843</v>
      </c>
      <c r="R962" s="22" t="s">
        <v>609</v>
      </c>
    </row>
    <row r="963" spans="1:18" x14ac:dyDescent="0.25">
      <c r="A963" s="22" t="s">
        <v>5045</v>
      </c>
      <c r="B963" s="22" t="s">
        <v>5046</v>
      </c>
      <c r="C963" s="22"/>
      <c r="D963" s="22" t="s">
        <v>1838</v>
      </c>
      <c r="E963" s="22" t="s">
        <v>2106</v>
      </c>
      <c r="F963" s="22"/>
      <c r="G963" s="22" t="s">
        <v>65</v>
      </c>
      <c r="H963" s="22" t="s">
        <v>1796</v>
      </c>
      <c r="I963" s="22" t="s">
        <v>4973</v>
      </c>
      <c r="J963" s="22" t="s">
        <v>5047</v>
      </c>
      <c r="K963" s="22" t="s">
        <v>5048</v>
      </c>
      <c r="L963" s="22" t="s">
        <v>1837</v>
      </c>
      <c r="M963" s="22" t="s">
        <v>5048</v>
      </c>
      <c r="N963" s="22">
        <v>51</v>
      </c>
      <c r="O963" s="22" t="b">
        <v>0</v>
      </c>
      <c r="P963" s="22" t="s">
        <v>1842</v>
      </c>
      <c r="Q963" s="22" t="s">
        <v>1843</v>
      </c>
      <c r="R963" s="22" t="s">
        <v>609</v>
      </c>
    </row>
    <row r="964" spans="1:18" x14ac:dyDescent="0.25">
      <c r="A964" s="22" t="s">
        <v>5049</v>
      </c>
      <c r="B964" s="22" t="s">
        <v>5050</v>
      </c>
      <c r="C964" s="22"/>
      <c r="D964" s="22" t="s">
        <v>1838</v>
      </c>
      <c r="E964" s="22" t="s">
        <v>1946</v>
      </c>
      <c r="F964" s="22"/>
      <c r="G964" s="22" t="s">
        <v>65</v>
      </c>
      <c r="H964" s="22" t="s">
        <v>1796</v>
      </c>
      <c r="I964" s="22" t="s">
        <v>4973</v>
      </c>
      <c r="J964" s="22" t="s">
        <v>5051</v>
      </c>
      <c r="K964" s="22" t="s">
        <v>5052</v>
      </c>
      <c r="L964" s="22" t="s">
        <v>1837</v>
      </c>
      <c r="M964" s="22" t="s">
        <v>5052</v>
      </c>
      <c r="N964" s="22">
        <v>51</v>
      </c>
      <c r="O964" s="22" t="b">
        <v>0</v>
      </c>
      <c r="P964" s="22" t="s">
        <v>1842</v>
      </c>
      <c r="Q964" s="22" t="s">
        <v>1843</v>
      </c>
      <c r="R964" s="22" t="s">
        <v>609</v>
      </c>
    </row>
    <row r="965" spans="1:18" x14ac:dyDescent="0.25">
      <c r="A965" s="22" t="s">
        <v>5053</v>
      </c>
      <c r="B965" s="22" t="s">
        <v>5054</v>
      </c>
      <c r="C965" s="22"/>
      <c r="D965" s="22" t="s">
        <v>1838</v>
      </c>
      <c r="E965" s="22" t="s">
        <v>2050</v>
      </c>
      <c r="F965" s="22"/>
      <c r="G965" s="22" t="s">
        <v>65</v>
      </c>
      <c r="H965" s="22" t="s">
        <v>1796</v>
      </c>
      <c r="I965" s="22" t="s">
        <v>4973</v>
      </c>
      <c r="J965" s="22" t="s">
        <v>5055</v>
      </c>
      <c r="K965" s="22" t="s">
        <v>5056</v>
      </c>
      <c r="L965" s="22" t="s">
        <v>1837</v>
      </c>
      <c r="M965" s="22" t="s">
        <v>5056</v>
      </c>
      <c r="N965" s="22">
        <v>51</v>
      </c>
      <c r="O965" s="22" t="b">
        <v>0</v>
      </c>
      <c r="P965" s="22" t="s">
        <v>1842</v>
      </c>
      <c r="Q965" s="22" t="s">
        <v>1843</v>
      </c>
      <c r="R965" s="22" t="s">
        <v>609</v>
      </c>
    </row>
    <row r="966" spans="1:18" x14ac:dyDescent="0.25">
      <c r="A966" s="22" t="s">
        <v>5057</v>
      </c>
      <c r="B966" s="22" t="s">
        <v>5058</v>
      </c>
      <c r="C966" s="22"/>
      <c r="D966" s="22" t="s">
        <v>1838</v>
      </c>
      <c r="E966" s="22" t="s">
        <v>1946</v>
      </c>
      <c r="F966" s="22"/>
      <c r="G966" s="22" t="s">
        <v>65</v>
      </c>
      <c r="H966" s="22" t="s">
        <v>1796</v>
      </c>
      <c r="I966" s="22" t="s">
        <v>4973</v>
      </c>
      <c r="J966" s="22" t="s">
        <v>5059</v>
      </c>
      <c r="K966" s="22" t="s">
        <v>5060</v>
      </c>
      <c r="L966" s="22" t="s">
        <v>1837</v>
      </c>
      <c r="M966" s="22" t="s">
        <v>5060</v>
      </c>
      <c r="N966" s="22">
        <v>51</v>
      </c>
      <c r="O966" s="22" t="b">
        <v>0</v>
      </c>
      <c r="P966" s="22" t="s">
        <v>1842</v>
      </c>
      <c r="Q966" s="22" t="s">
        <v>1843</v>
      </c>
      <c r="R966" s="22" t="s">
        <v>609</v>
      </c>
    </row>
    <row r="967" spans="1:18" x14ac:dyDescent="0.25">
      <c r="A967" s="22" t="s">
        <v>5061</v>
      </c>
      <c r="B967" s="22" t="s">
        <v>5062</v>
      </c>
      <c r="C967" s="22"/>
      <c r="D967" s="22" t="s">
        <v>1838</v>
      </c>
      <c r="E967" s="22" t="s">
        <v>1878</v>
      </c>
      <c r="F967" s="22"/>
      <c r="G967" s="22" t="s">
        <v>1803</v>
      </c>
      <c r="H967" s="22" t="s">
        <v>1804</v>
      </c>
      <c r="I967" s="22" t="s">
        <v>4973</v>
      </c>
      <c r="J967" s="22" t="s">
        <v>5063</v>
      </c>
      <c r="K967" s="22" t="s">
        <v>5064</v>
      </c>
      <c r="L967" s="22" t="s">
        <v>1837</v>
      </c>
      <c r="M967" s="22" t="s">
        <v>5064</v>
      </c>
      <c r="N967" s="22">
        <v>51</v>
      </c>
      <c r="O967" s="22" t="b">
        <v>0</v>
      </c>
      <c r="P967" s="22" t="s">
        <v>1842</v>
      </c>
      <c r="Q967" s="22" t="s">
        <v>1843</v>
      </c>
      <c r="R967" s="22" t="s">
        <v>609</v>
      </c>
    </row>
    <row r="968" spans="1:18" x14ac:dyDescent="0.25">
      <c r="A968" s="22" t="s">
        <v>5065</v>
      </c>
      <c r="B968" s="22" t="s">
        <v>5066</v>
      </c>
      <c r="C968" s="22"/>
      <c r="D968" s="22" t="s">
        <v>1838</v>
      </c>
      <c r="E968" s="22" t="s">
        <v>1946</v>
      </c>
      <c r="F968" s="22"/>
      <c r="G968" s="22" t="s">
        <v>65</v>
      </c>
      <c r="H968" s="22" t="s">
        <v>1796</v>
      </c>
      <c r="I968" s="22" t="s">
        <v>4973</v>
      </c>
      <c r="J968" s="22" t="s">
        <v>5067</v>
      </c>
      <c r="K968" s="22" t="s">
        <v>5068</v>
      </c>
      <c r="L968" s="22" t="s">
        <v>1837</v>
      </c>
      <c r="M968" s="22" t="s">
        <v>5068</v>
      </c>
      <c r="N968" s="22">
        <v>51</v>
      </c>
      <c r="O968" s="22" t="b">
        <v>0</v>
      </c>
      <c r="P968" s="22" t="s">
        <v>1842</v>
      </c>
      <c r="Q968" s="22" t="s">
        <v>1843</v>
      </c>
      <c r="R968" s="22" t="s">
        <v>609</v>
      </c>
    </row>
    <row r="969" spans="1:18" x14ac:dyDescent="0.25">
      <c r="A969" s="22" t="s">
        <v>5069</v>
      </c>
      <c r="B969" s="22" t="s">
        <v>5070</v>
      </c>
      <c r="C969" s="22"/>
      <c r="D969" s="22" t="s">
        <v>1838</v>
      </c>
      <c r="E969" s="22" t="s">
        <v>1958</v>
      </c>
      <c r="F969" s="22"/>
      <c r="G969" s="22" t="s">
        <v>65</v>
      </c>
      <c r="H969" s="22" t="s">
        <v>1796</v>
      </c>
      <c r="I969" s="22" t="s">
        <v>4973</v>
      </c>
      <c r="J969" s="22" t="s">
        <v>5071</v>
      </c>
      <c r="K969" s="22" t="s">
        <v>5072</v>
      </c>
      <c r="L969" s="22" t="s">
        <v>1837</v>
      </c>
      <c r="M969" s="22" t="s">
        <v>5072</v>
      </c>
      <c r="N969" s="22">
        <v>51</v>
      </c>
      <c r="O969" s="22" t="b">
        <v>0</v>
      </c>
      <c r="P969" s="22" t="s">
        <v>1842</v>
      </c>
      <c r="Q969" s="22" t="s">
        <v>1843</v>
      </c>
      <c r="R969" s="22" t="s">
        <v>609</v>
      </c>
    </row>
    <row r="970" spans="1:18" x14ac:dyDescent="0.25">
      <c r="A970" s="22" t="s">
        <v>5073</v>
      </c>
      <c r="B970" s="22" t="s">
        <v>5074</v>
      </c>
      <c r="C970" s="22"/>
      <c r="D970" s="22" t="s">
        <v>1838</v>
      </c>
      <c r="E970" s="22" t="s">
        <v>2106</v>
      </c>
      <c r="F970" s="22"/>
      <c r="G970" s="22" t="s">
        <v>65</v>
      </c>
      <c r="H970" s="22" t="s">
        <v>1796</v>
      </c>
      <c r="I970" s="22" t="s">
        <v>4973</v>
      </c>
      <c r="J970" s="22" t="s">
        <v>5075</v>
      </c>
      <c r="K970" s="22" t="s">
        <v>5076</v>
      </c>
      <c r="L970" s="22" t="s">
        <v>1837</v>
      </c>
      <c r="M970" s="22" t="s">
        <v>5076</v>
      </c>
      <c r="N970" s="22">
        <v>51</v>
      </c>
      <c r="O970" s="22" t="b">
        <v>0</v>
      </c>
      <c r="P970" s="22" t="s">
        <v>1842</v>
      </c>
      <c r="Q970" s="22" t="s">
        <v>1843</v>
      </c>
      <c r="R970" s="22" t="s">
        <v>609</v>
      </c>
    </row>
    <row r="971" spans="1:18" x14ac:dyDescent="0.25">
      <c r="A971" s="22" t="s">
        <v>5077</v>
      </c>
      <c r="B971" s="22" t="s">
        <v>5078</v>
      </c>
      <c r="C971" s="22"/>
      <c r="D971" s="22" t="s">
        <v>1838</v>
      </c>
      <c r="E971" s="22" t="s">
        <v>2106</v>
      </c>
      <c r="F971" s="22"/>
      <c r="G971" s="22" t="s">
        <v>65</v>
      </c>
      <c r="H971" s="22" t="s">
        <v>1796</v>
      </c>
      <c r="I971" s="22" t="s">
        <v>4973</v>
      </c>
      <c r="J971" s="22" t="s">
        <v>5079</v>
      </c>
      <c r="K971" s="22" t="s">
        <v>5080</v>
      </c>
      <c r="L971" s="22" t="s">
        <v>1837</v>
      </c>
      <c r="M971" s="22" t="s">
        <v>5080</v>
      </c>
      <c r="N971" s="22">
        <v>51</v>
      </c>
      <c r="O971" s="22" t="b">
        <v>0</v>
      </c>
      <c r="P971" s="22" t="s">
        <v>1842</v>
      </c>
      <c r="Q971" s="22" t="s">
        <v>1843</v>
      </c>
      <c r="R971" s="22" t="s">
        <v>609</v>
      </c>
    </row>
    <row r="972" spans="1:18" x14ac:dyDescent="0.25">
      <c r="A972" s="22" t="s">
        <v>5081</v>
      </c>
      <c r="B972" s="22" t="s">
        <v>5082</v>
      </c>
      <c r="C972" s="22"/>
      <c r="D972" s="22" t="s">
        <v>1838</v>
      </c>
      <c r="E972" s="22" t="s">
        <v>2092</v>
      </c>
      <c r="F972" s="22"/>
      <c r="G972" s="22" t="s">
        <v>65</v>
      </c>
      <c r="H972" s="22" t="s">
        <v>1796</v>
      </c>
      <c r="I972" s="22" t="s">
        <v>4973</v>
      </c>
      <c r="J972" s="22" t="s">
        <v>5083</v>
      </c>
      <c r="K972" s="22" t="s">
        <v>5084</v>
      </c>
      <c r="L972" s="22" t="s">
        <v>1837</v>
      </c>
      <c r="M972" s="22" t="s">
        <v>5084</v>
      </c>
      <c r="N972" s="22">
        <v>51</v>
      </c>
      <c r="O972" s="22" t="b">
        <v>0</v>
      </c>
      <c r="P972" s="22" t="s">
        <v>1842</v>
      </c>
      <c r="Q972" s="22" t="s">
        <v>1843</v>
      </c>
      <c r="R972" s="22" t="s">
        <v>609</v>
      </c>
    </row>
    <row r="973" spans="1:18" x14ac:dyDescent="0.25">
      <c r="A973" s="22" t="s">
        <v>5085</v>
      </c>
      <c r="B973" s="22" t="s">
        <v>5086</v>
      </c>
      <c r="C973" s="22" t="s">
        <v>5087</v>
      </c>
      <c r="D973" s="22" t="s">
        <v>1838</v>
      </c>
      <c r="E973" s="22" t="s">
        <v>1946</v>
      </c>
      <c r="F973" s="22"/>
      <c r="G973" s="22" t="s">
        <v>65</v>
      </c>
      <c r="H973" s="22" t="s">
        <v>1796</v>
      </c>
      <c r="I973" s="22" t="s">
        <v>4973</v>
      </c>
      <c r="J973" s="22" t="s">
        <v>5088</v>
      </c>
      <c r="K973" s="22" t="s">
        <v>5089</v>
      </c>
      <c r="L973" s="22" t="s">
        <v>1837</v>
      </c>
      <c r="M973" s="22" t="s">
        <v>5089</v>
      </c>
      <c r="N973" s="22">
        <v>51</v>
      </c>
      <c r="O973" s="22" t="b">
        <v>0</v>
      </c>
      <c r="P973" s="22" t="s">
        <v>1842</v>
      </c>
      <c r="Q973" s="22" t="s">
        <v>1843</v>
      </c>
      <c r="R973" s="22" t="s">
        <v>609</v>
      </c>
    </row>
    <row r="974" spans="1:18" x14ac:dyDescent="0.25">
      <c r="A974" s="22" t="s">
        <v>5090</v>
      </c>
      <c r="B974" s="22" t="s">
        <v>5091</v>
      </c>
      <c r="C974" s="22"/>
      <c r="D974" s="22" t="s">
        <v>1838</v>
      </c>
      <c r="E974" s="22" t="s">
        <v>1991</v>
      </c>
      <c r="F974" s="22"/>
      <c r="G974" s="22" t="s">
        <v>66</v>
      </c>
      <c r="H974" s="22" t="s">
        <v>1794</v>
      </c>
      <c r="I974" s="22" t="s">
        <v>4973</v>
      </c>
      <c r="J974" s="22" t="s">
        <v>5092</v>
      </c>
      <c r="K974" s="22" t="s">
        <v>5093</v>
      </c>
      <c r="L974" s="22" t="s">
        <v>1837</v>
      </c>
      <c r="M974" s="22" t="s">
        <v>5093</v>
      </c>
      <c r="N974" s="22">
        <v>51</v>
      </c>
      <c r="O974" s="22" t="b">
        <v>0</v>
      </c>
      <c r="P974" s="22" t="s">
        <v>1842</v>
      </c>
      <c r="Q974" s="22" t="s">
        <v>1843</v>
      </c>
      <c r="R974" s="22" t="s">
        <v>609</v>
      </c>
    </row>
    <row r="975" spans="1:18" x14ac:dyDescent="0.25">
      <c r="A975" s="22" t="s">
        <v>5094</v>
      </c>
      <c r="B975" s="22" t="s">
        <v>5095</v>
      </c>
      <c r="C975" s="22"/>
      <c r="D975" s="22" t="s">
        <v>1838</v>
      </c>
      <c r="E975" s="22" t="s">
        <v>2092</v>
      </c>
      <c r="F975" s="22"/>
      <c r="G975" s="22" t="s">
        <v>65</v>
      </c>
      <c r="H975" s="22" t="s">
        <v>1796</v>
      </c>
      <c r="I975" s="22" t="s">
        <v>4973</v>
      </c>
      <c r="J975" s="22" t="s">
        <v>5096</v>
      </c>
      <c r="K975" s="22" t="s">
        <v>5097</v>
      </c>
      <c r="L975" s="22" t="s">
        <v>1837</v>
      </c>
      <c r="M975" s="22" t="s">
        <v>5097</v>
      </c>
      <c r="N975" s="22">
        <v>51</v>
      </c>
      <c r="O975" s="22" t="b">
        <v>0</v>
      </c>
      <c r="P975" s="22" t="s">
        <v>1842</v>
      </c>
      <c r="Q975" s="22" t="s">
        <v>1843</v>
      </c>
      <c r="R975" s="22" t="s">
        <v>609</v>
      </c>
    </row>
    <row r="976" spans="1:18" x14ac:dyDescent="0.25">
      <c r="A976" s="22" t="s">
        <v>5098</v>
      </c>
      <c r="B976" s="22" t="s">
        <v>5099</v>
      </c>
      <c r="C976" s="22"/>
      <c r="D976" s="22" t="s">
        <v>1838</v>
      </c>
      <c r="E976" s="22" t="s">
        <v>2106</v>
      </c>
      <c r="F976" s="22"/>
      <c r="G976" s="22" t="s">
        <v>65</v>
      </c>
      <c r="H976" s="22" t="s">
        <v>1796</v>
      </c>
      <c r="I976" s="22" t="s">
        <v>4973</v>
      </c>
      <c r="J976" s="22" t="s">
        <v>5100</v>
      </c>
      <c r="K976" s="22" t="s">
        <v>5101</v>
      </c>
      <c r="L976" s="22" t="s">
        <v>1837</v>
      </c>
      <c r="M976" s="22" t="s">
        <v>5101</v>
      </c>
      <c r="N976" s="22">
        <v>51</v>
      </c>
      <c r="O976" s="22" t="b">
        <v>0</v>
      </c>
      <c r="P976" s="22" t="s">
        <v>1842</v>
      </c>
      <c r="Q976" s="22" t="s">
        <v>1843</v>
      </c>
      <c r="R976" s="22" t="s">
        <v>609</v>
      </c>
    </row>
    <row r="977" spans="1:18" x14ac:dyDescent="0.25">
      <c r="A977" s="22" t="s">
        <v>5102</v>
      </c>
      <c r="B977" s="22" t="s">
        <v>5103</v>
      </c>
      <c r="C977" s="22"/>
      <c r="D977" s="22" t="s">
        <v>1838</v>
      </c>
      <c r="E977" s="22" t="s">
        <v>1991</v>
      </c>
      <c r="F977" s="22"/>
      <c r="G977" s="22" t="s">
        <v>66</v>
      </c>
      <c r="H977" s="22" t="s">
        <v>1794</v>
      </c>
      <c r="I977" s="22" t="s">
        <v>4973</v>
      </c>
      <c r="J977" s="22" t="s">
        <v>5104</v>
      </c>
      <c r="K977" s="22" t="s">
        <v>5105</v>
      </c>
      <c r="L977" s="22" t="s">
        <v>1837</v>
      </c>
      <c r="M977" s="22" t="s">
        <v>5105</v>
      </c>
      <c r="N977" s="22">
        <v>51</v>
      </c>
      <c r="O977" s="22" t="b">
        <v>0</v>
      </c>
      <c r="P977" s="22" t="s">
        <v>1842</v>
      </c>
      <c r="Q977" s="22" t="s">
        <v>1843</v>
      </c>
      <c r="R977" s="22" t="s">
        <v>609</v>
      </c>
    </row>
    <row r="978" spans="1:18" x14ac:dyDescent="0.25">
      <c r="A978" s="22" t="s">
        <v>5106</v>
      </c>
      <c r="B978" s="22" t="s">
        <v>5107</v>
      </c>
      <c r="C978" s="22"/>
      <c r="D978" s="22" t="s">
        <v>1838</v>
      </c>
      <c r="E978" s="22" t="s">
        <v>2106</v>
      </c>
      <c r="F978" s="22"/>
      <c r="G978" s="22" t="s">
        <v>65</v>
      </c>
      <c r="H978" s="22" t="s">
        <v>1796</v>
      </c>
      <c r="I978" s="22" t="s">
        <v>4973</v>
      </c>
      <c r="J978" s="22" t="s">
        <v>5108</v>
      </c>
      <c r="K978" s="22" t="s">
        <v>5109</v>
      </c>
      <c r="L978" s="22" t="s">
        <v>1837</v>
      </c>
      <c r="M978" s="22" t="s">
        <v>5109</v>
      </c>
      <c r="N978" s="22">
        <v>51</v>
      </c>
      <c r="O978" s="22" t="b">
        <v>0</v>
      </c>
      <c r="P978" s="22" t="s">
        <v>1842</v>
      </c>
      <c r="Q978" s="22" t="s">
        <v>1843</v>
      </c>
      <c r="R978" s="22" t="s">
        <v>609</v>
      </c>
    </row>
    <row r="979" spans="1:18" x14ac:dyDescent="0.25">
      <c r="A979" s="22" t="s">
        <v>5110</v>
      </c>
      <c r="B979" s="22" t="s">
        <v>5111</v>
      </c>
      <c r="C979" s="22"/>
      <c r="D979" s="22" t="s">
        <v>1838</v>
      </c>
      <c r="E979" s="22" t="s">
        <v>1991</v>
      </c>
      <c r="F979" s="22"/>
      <c r="G979" s="22" t="s">
        <v>66</v>
      </c>
      <c r="H979" s="22" t="s">
        <v>1794</v>
      </c>
      <c r="I979" s="22" t="s">
        <v>4973</v>
      </c>
      <c r="J979" s="22" t="s">
        <v>5112</v>
      </c>
      <c r="K979" s="22" t="s">
        <v>5113</v>
      </c>
      <c r="L979" s="22" t="s">
        <v>1837</v>
      </c>
      <c r="M979" s="22" t="s">
        <v>5113</v>
      </c>
      <c r="N979" s="22">
        <v>51</v>
      </c>
      <c r="O979" s="22" t="b">
        <v>0</v>
      </c>
      <c r="P979" s="22" t="s">
        <v>1842</v>
      </c>
      <c r="Q979" s="22" t="s">
        <v>1843</v>
      </c>
      <c r="R979" s="22" t="s">
        <v>609</v>
      </c>
    </row>
    <row r="980" spans="1:18" x14ac:dyDescent="0.25">
      <c r="A980" s="22" t="s">
        <v>5114</v>
      </c>
      <c r="B980" s="22" t="s">
        <v>5115</v>
      </c>
      <c r="C980" s="22"/>
      <c r="D980" s="22" t="s">
        <v>1838</v>
      </c>
      <c r="E980" s="22" t="s">
        <v>2050</v>
      </c>
      <c r="F980" s="22"/>
      <c r="G980" s="22" t="s">
        <v>65</v>
      </c>
      <c r="H980" s="22" t="s">
        <v>1796</v>
      </c>
      <c r="I980" s="22" t="s">
        <v>4973</v>
      </c>
      <c r="J980" s="22" t="s">
        <v>5116</v>
      </c>
      <c r="K980" s="22" t="s">
        <v>5117</v>
      </c>
      <c r="L980" s="22" t="s">
        <v>1837</v>
      </c>
      <c r="M980" s="22" t="s">
        <v>5117</v>
      </c>
      <c r="N980" s="22">
        <v>51</v>
      </c>
      <c r="O980" s="22" t="b">
        <v>0</v>
      </c>
      <c r="P980" s="22" t="s">
        <v>1842</v>
      </c>
      <c r="Q980" s="22" t="s">
        <v>1843</v>
      </c>
      <c r="R980" s="22" t="s">
        <v>609</v>
      </c>
    </row>
    <row r="981" spans="1:18" x14ac:dyDescent="0.25">
      <c r="A981" s="22" t="s">
        <v>5118</v>
      </c>
      <c r="B981" s="22" t="s">
        <v>5119</v>
      </c>
      <c r="C981" s="22"/>
      <c r="D981" s="22" t="s">
        <v>1838</v>
      </c>
      <c r="E981" s="22" t="s">
        <v>1878</v>
      </c>
      <c r="F981" s="22"/>
      <c r="G981" s="22" t="s">
        <v>1803</v>
      </c>
      <c r="H981" s="22" t="s">
        <v>1804</v>
      </c>
      <c r="I981" s="22" t="s">
        <v>4973</v>
      </c>
      <c r="J981" s="22" t="s">
        <v>5120</v>
      </c>
      <c r="K981" s="22" t="s">
        <v>5121</v>
      </c>
      <c r="L981" s="22" t="s">
        <v>1837</v>
      </c>
      <c r="M981" s="22" t="s">
        <v>5122</v>
      </c>
      <c r="N981" s="22">
        <v>51</v>
      </c>
      <c r="O981" s="22" t="b">
        <v>0</v>
      </c>
      <c r="P981" s="22" t="s">
        <v>1842</v>
      </c>
      <c r="Q981" s="22" t="s">
        <v>1843</v>
      </c>
      <c r="R981" s="22" t="s">
        <v>609</v>
      </c>
    </row>
    <row r="982" spans="1:18" x14ac:dyDescent="0.25">
      <c r="A982" s="23" t="s">
        <v>5123</v>
      </c>
      <c r="B982" s="23" t="s">
        <v>5124</v>
      </c>
      <c r="C982" s="23"/>
      <c r="D982" s="23" t="s">
        <v>1856</v>
      </c>
      <c r="E982" s="23"/>
      <c r="F982" s="23"/>
      <c r="G982" s="23"/>
      <c r="H982" s="23"/>
      <c r="I982" s="23" t="s">
        <v>4973</v>
      </c>
      <c r="J982" s="23" t="s">
        <v>5125</v>
      </c>
      <c r="K982" s="23" t="s">
        <v>5126</v>
      </c>
      <c r="L982" s="23" t="s">
        <v>1837</v>
      </c>
      <c r="M982" s="23" t="s">
        <v>5126</v>
      </c>
      <c r="N982" s="23">
        <v>51</v>
      </c>
      <c r="O982" s="23" t="b">
        <v>0</v>
      </c>
      <c r="P982" s="23" t="s">
        <v>1842</v>
      </c>
      <c r="Q982" s="23" t="s">
        <v>1843</v>
      </c>
      <c r="R982" s="23" t="s">
        <v>609</v>
      </c>
    </row>
    <row r="983" spans="1:18" x14ac:dyDescent="0.25">
      <c r="A983" s="22" t="s">
        <v>5127</v>
      </c>
      <c r="B983" s="22" t="s">
        <v>5128</v>
      </c>
      <c r="C983" s="22"/>
      <c r="D983" s="22" t="s">
        <v>1838</v>
      </c>
      <c r="E983" s="22" t="s">
        <v>2050</v>
      </c>
      <c r="F983" s="22"/>
      <c r="G983" s="22" t="s">
        <v>65</v>
      </c>
      <c r="H983" s="22" t="s">
        <v>1796</v>
      </c>
      <c r="I983" s="22" t="s">
        <v>4973</v>
      </c>
      <c r="J983" s="22" t="s">
        <v>5129</v>
      </c>
      <c r="K983" s="22" t="s">
        <v>5130</v>
      </c>
      <c r="L983" s="22" t="s">
        <v>1837</v>
      </c>
      <c r="M983" s="22" t="s">
        <v>5130</v>
      </c>
      <c r="N983" s="22">
        <v>51</v>
      </c>
      <c r="O983" s="22" t="b">
        <v>0</v>
      </c>
      <c r="P983" s="22" t="s">
        <v>1842</v>
      </c>
      <c r="Q983" s="22" t="s">
        <v>1843</v>
      </c>
      <c r="R983" s="22" t="s">
        <v>609</v>
      </c>
    </row>
    <row r="984" spans="1:18" x14ac:dyDescent="0.25">
      <c r="A984" s="22" t="s">
        <v>5131</v>
      </c>
      <c r="B984" s="22" t="s">
        <v>5132</v>
      </c>
      <c r="C984" s="22"/>
      <c r="D984" s="22" t="s">
        <v>1838</v>
      </c>
      <c r="E984" s="22" t="s">
        <v>1958</v>
      </c>
      <c r="F984" s="22"/>
      <c r="G984" s="22" t="s">
        <v>65</v>
      </c>
      <c r="H984" s="22" t="s">
        <v>1796</v>
      </c>
      <c r="I984" s="22" t="s">
        <v>4973</v>
      </c>
      <c r="J984" s="22" t="s">
        <v>5133</v>
      </c>
      <c r="K984" s="22" t="s">
        <v>5134</v>
      </c>
      <c r="L984" s="22" t="s">
        <v>1837</v>
      </c>
      <c r="M984" s="22" t="s">
        <v>5134</v>
      </c>
      <c r="N984" s="22">
        <v>51</v>
      </c>
      <c r="O984" s="22" t="b">
        <v>0</v>
      </c>
      <c r="P984" s="22" t="s">
        <v>1842</v>
      </c>
      <c r="Q984" s="22" t="s">
        <v>1843</v>
      </c>
      <c r="R984" s="22" t="s">
        <v>609</v>
      </c>
    </row>
    <row r="985" spans="1:18" x14ac:dyDescent="0.25">
      <c r="A985" s="22" t="s">
        <v>5135</v>
      </c>
      <c r="B985" s="22" t="s">
        <v>5136</v>
      </c>
      <c r="C985" s="22"/>
      <c r="D985" s="22" t="s">
        <v>1838</v>
      </c>
      <c r="E985" s="22" t="s">
        <v>2106</v>
      </c>
      <c r="F985" s="22"/>
      <c r="G985" s="22" t="s">
        <v>65</v>
      </c>
      <c r="H985" s="22" t="s">
        <v>1796</v>
      </c>
      <c r="I985" s="22" t="s">
        <v>4973</v>
      </c>
      <c r="J985" s="22" t="s">
        <v>5137</v>
      </c>
      <c r="K985" s="22" t="s">
        <v>5138</v>
      </c>
      <c r="L985" s="22" t="s">
        <v>1837</v>
      </c>
      <c r="M985" s="22" t="s">
        <v>5138</v>
      </c>
      <c r="N985" s="22">
        <v>51</v>
      </c>
      <c r="O985" s="22" t="b">
        <v>0</v>
      </c>
      <c r="P985" s="22" t="s">
        <v>1842</v>
      </c>
      <c r="Q985" s="22" t="s">
        <v>1843</v>
      </c>
      <c r="R985" s="22" t="s">
        <v>609</v>
      </c>
    </row>
    <row r="986" spans="1:18" x14ac:dyDescent="0.25">
      <c r="A986" s="22" t="s">
        <v>5139</v>
      </c>
      <c r="B986" s="22" t="s">
        <v>5140</v>
      </c>
      <c r="C986" s="22"/>
      <c r="D986" s="22" t="s">
        <v>1838</v>
      </c>
      <c r="E986" s="22" t="s">
        <v>2092</v>
      </c>
      <c r="F986" s="22"/>
      <c r="G986" s="22" t="s">
        <v>1803</v>
      </c>
      <c r="H986" s="22" t="s">
        <v>1804</v>
      </c>
      <c r="I986" s="22" t="s">
        <v>4973</v>
      </c>
      <c r="J986" s="22" t="s">
        <v>5141</v>
      </c>
      <c r="K986" s="22" t="s">
        <v>5142</v>
      </c>
      <c r="L986" s="22" t="s">
        <v>1837</v>
      </c>
      <c r="M986" s="22" t="s">
        <v>5142</v>
      </c>
      <c r="N986" s="22">
        <v>51</v>
      </c>
      <c r="O986" s="22" t="b">
        <v>0</v>
      </c>
      <c r="P986" s="22" t="s">
        <v>1842</v>
      </c>
      <c r="Q986" s="22" t="s">
        <v>1843</v>
      </c>
      <c r="R986" s="22" t="s">
        <v>609</v>
      </c>
    </row>
    <row r="987" spans="1:18" x14ac:dyDescent="0.25">
      <c r="A987" s="22" t="s">
        <v>5143</v>
      </c>
      <c r="B987" s="22" t="s">
        <v>5144</v>
      </c>
      <c r="C987" s="22"/>
      <c r="D987" s="22" t="s">
        <v>1838</v>
      </c>
      <c r="E987" s="22" t="s">
        <v>1991</v>
      </c>
      <c r="F987" s="22"/>
      <c r="G987" s="22" t="s">
        <v>66</v>
      </c>
      <c r="H987" s="22" t="s">
        <v>1794</v>
      </c>
      <c r="I987" s="22" t="s">
        <v>4973</v>
      </c>
      <c r="J987" s="22" t="s">
        <v>5145</v>
      </c>
      <c r="K987" s="22" t="s">
        <v>5146</v>
      </c>
      <c r="L987" s="22" t="s">
        <v>1837</v>
      </c>
      <c r="M987" s="22" t="s">
        <v>5146</v>
      </c>
      <c r="N987" s="22">
        <v>51</v>
      </c>
      <c r="O987" s="22" t="b">
        <v>0</v>
      </c>
      <c r="P987" s="22" t="s">
        <v>1842</v>
      </c>
      <c r="Q987" s="22" t="s">
        <v>1843</v>
      </c>
      <c r="R987" s="22" t="s">
        <v>609</v>
      </c>
    </row>
    <row r="988" spans="1:18" x14ac:dyDescent="0.25">
      <c r="A988" s="22" t="s">
        <v>5147</v>
      </c>
      <c r="B988" s="22" t="s">
        <v>5148</v>
      </c>
      <c r="C988" s="22"/>
      <c r="D988" s="22" t="s">
        <v>1838</v>
      </c>
      <c r="E988" s="22" t="s">
        <v>2106</v>
      </c>
      <c r="F988" s="22"/>
      <c r="G988" s="22" t="s">
        <v>65</v>
      </c>
      <c r="H988" s="22" t="s">
        <v>1796</v>
      </c>
      <c r="I988" s="22" t="s">
        <v>4973</v>
      </c>
      <c r="J988" s="22" t="s">
        <v>5149</v>
      </c>
      <c r="K988" s="22" t="s">
        <v>5150</v>
      </c>
      <c r="L988" s="22" t="s">
        <v>1837</v>
      </c>
      <c r="M988" s="22" t="s">
        <v>5150</v>
      </c>
      <c r="N988" s="22">
        <v>51</v>
      </c>
      <c r="O988" s="22" t="b">
        <v>0</v>
      </c>
      <c r="P988" s="22" t="s">
        <v>1842</v>
      </c>
      <c r="Q988" s="22" t="s">
        <v>1843</v>
      </c>
      <c r="R988" s="22" t="s">
        <v>609</v>
      </c>
    </row>
    <row r="989" spans="1:18" x14ac:dyDescent="0.25">
      <c r="A989" s="22" t="s">
        <v>5151</v>
      </c>
      <c r="B989" s="22" t="s">
        <v>5152</v>
      </c>
      <c r="C989" s="22"/>
      <c r="D989" s="22" t="s">
        <v>1838</v>
      </c>
      <c r="E989" s="22" t="s">
        <v>2092</v>
      </c>
      <c r="F989" s="22"/>
      <c r="G989" s="22" t="s">
        <v>66</v>
      </c>
      <c r="H989" s="22" t="s">
        <v>1794</v>
      </c>
      <c r="I989" s="22" t="s">
        <v>4973</v>
      </c>
      <c r="J989" s="22" t="s">
        <v>5153</v>
      </c>
      <c r="K989" s="22" t="s">
        <v>5154</v>
      </c>
      <c r="L989" s="22" t="s">
        <v>1837</v>
      </c>
      <c r="M989" s="22" t="s">
        <v>5154</v>
      </c>
      <c r="N989" s="22">
        <v>51</v>
      </c>
      <c r="O989" s="22" t="b">
        <v>0</v>
      </c>
      <c r="P989" s="22" t="s">
        <v>1842</v>
      </c>
      <c r="Q989" s="22" t="s">
        <v>1843</v>
      </c>
      <c r="R989" s="22" t="s">
        <v>609</v>
      </c>
    </row>
    <row r="990" spans="1:18" x14ac:dyDescent="0.25">
      <c r="A990" s="22" t="s">
        <v>5155</v>
      </c>
      <c r="B990" s="22" t="s">
        <v>5156</v>
      </c>
      <c r="C990" s="22"/>
      <c r="D990" s="22" t="s">
        <v>1838</v>
      </c>
      <c r="E990" s="22" t="s">
        <v>1991</v>
      </c>
      <c r="F990" s="22"/>
      <c r="G990" s="22" t="s">
        <v>66</v>
      </c>
      <c r="H990" s="22" t="s">
        <v>1794</v>
      </c>
      <c r="I990" s="22" t="s">
        <v>4973</v>
      </c>
      <c r="J990" s="22" t="s">
        <v>5157</v>
      </c>
      <c r="K990" s="22" t="s">
        <v>5158</v>
      </c>
      <c r="L990" s="22" t="s">
        <v>1837</v>
      </c>
      <c r="M990" s="22" t="s">
        <v>5158</v>
      </c>
      <c r="N990" s="22">
        <v>51</v>
      </c>
      <c r="O990" s="22" t="b">
        <v>0</v>
      </c>
      <c r="P990" s="22" t="s">
        <v>1842</v>
      </c>
      <c r="Q990" s="22" t="s">
        <v>1843</v>
      </c>
      <c r="R990" s="22" t="s">
        <v>609</v>
      </c>
    </row>
    <row r="991" spans="1:18" x14ac:dyDescent="0.25">
      <c r="A991" s="22" t="s">
        <v>5159</v>
      </c>
      <c r="B991" s="22" t="s">
        <v>5160</v>
      </c>
      <c r="C991" s="22"/>
      <c r="D991" s="22" t="s">
        <v>1838</v>
      </c>
      <c r="E991" s="22" t="s">
        <v>1975</v>
      </c>
      <c r="F991" s="22"/>
      <c r="G991" s="22" t="s">
        <v>1803</v>
      </c>
      <c r="H991" s="22" t="s">
        <v>1804</v>
      </c>
      <c r="I991" s="22" t="s">
        <v>4973</v>
      </c>
      <c r="J991" s="22" t="s">
        <v>5161</v>
      </c>
      <c r="K991" s="22" t="s">
        <v>5162</v>
      </c>
      <c r="L991" s="22" t="s">
        <v>1837</v>
      </c>
      <c r="M991" s="22" t="s">
        <v>5162</v>
      </c>
      <c r="N991" s="22">
        <v>51</v>
      </c>
      <c r="O991" s="22" t="b">
        <v>0</v>
      </c>
      <c r="P991" s="22" t="s">
        <v>1842</v>
      </c>
      <c r="Q991" s="22" t="s">
        <v>1843</v>
      </c>
      <c r="R991" s="22" t="s">
        <v>609</v>
      </c>
    </row>
    <row r="992" spans="1:18" x14ac:dyDescent="0.25">
      <c r="A992" s="22" t="s">
        <v>5163</v>
      </c>
      <c r="B992" s="22" t="s">
        <v>5164</v>
      </c>
      <c r="C992" s="22"/>
      <c r="D992" s="22" t="s">
        <v>1838</v>
      </c>
      <c r="E992" s="22" t="s">
        <v>1991</v>
      </c>
      <c r="F992" s="22"/>
      <c r="G992" s="22" t="s">
        <v>66</v>
      </c>
      <c r="H992" s="22" t="s">
        <v>1794</v>
      </c>
      <c r="I992" s="22" t="s">
        <v>4973</v>
      </c>
      <c r="J992" s="22" t="s">
        <v>5165</v>
      </c>
      <c r="K992" s="22" t="s">
        <v>5166</v>
      </c>
      <c r="L992" s="22" t="s">
        <v>1837</v>
      </c>
      <c r="M992" s="22" t="s">
        <v>5166</v>
      </c>
      <c r="N992" s="22">
        <v>51</v>
      </c>
      <c r="O992" s="22" t="b">
        <v>0</v>
      </c>
      <c r="P992" s="22" t="s">
        <v>1842</v>
      </c>
      <c r="Q992" s="22" t="s">
        <v>1843</v>
      </c>
      <c r="R992" s="22" t="s">
        <v>609</v>
      </c>
    </row>
    <row r="993" spans="1:18" x14ac:dyDescent="0.25">
      <c r="A993" s="22" t="s">
        <v>5167</v>
      </c>
      <c r="B993" s="22" t="s">
        <v>5168</v>
      </c>
      <c r="C993" s="22"/>
      <c r="D993" s="22" t="s">
        <v>1838</v>
      </c>
      <c r="E993" s="22" t="s">
        <v>2106</v>
      </c>
      <c r="F993" s="22"/>
      <c r="G993" s="22" t="s">
        <v>65</v>
      </c>
      <c r="H993" s="22" t="s">
        <v>1796</v>
      </c>
      <c r="I993" s="22" t="s">
        <v>4973</v>
      </c>
      <c r="J993" s="22" t="s">
        <v>5169</v>
      </c>
      <c r="K993" s="22" t="s">
        <v>5170</v>
      </c>
      <c r="L993" s="22" t="s">
        <v>1837</v>
      </c>
      <c r="M993" s="22" t="s">
        <v>5170</v>
      </c>
      <c r="N993" s="22">
        <v>51</v>
      </c>
      <c r="O993" s="22" t="b">
        <v>0</v>
      </c>
      <c r="P993" s="22" t="s">
        <v>1842</v>
      </c>
      <c r="Q993" s="22" t="s">
        <v>1843</v>
      </c>
      <c r="R993" s="22" t="s">
        <v>609</v>
      </c>
    </row>
    <row r="994" spans="1:18" x14ac:dyDescent="0.25">
      <c r="A994" s="22" t="s">
        <v>5171</v>
      </c>
      <c r="B994" s="22" t="s">
        <v>5172</v>
      </c>
      <c r="C994" s="22"/>
      <c r="D994" s="22" t="s">
        <v>1838</v>
      </c>
      <c r="E994" s="22" t="s">
        <v>1946</v>
      </c>
      <c r="F994" s="22"/>
      <c r="G994" s="22" t="s">
        <v>65</v>
      </c>
      <c r="H994" s="22" t="s">
        <v>1796</v>
      </c>
      <c r="I994" s="22" t="s">
        <v>4973</v>
      </c>
      <c r="J994" s="22" t="s">
        <v>5173</v>
      </c>
      <c r="K994" s="22" t="s">
        <v>5174</v>
      </c>
      <c r="L994" s="22" t="s">
        <v>1837</v>
      </c>
      <c r="M994" s="22" t="s">
        <v>5174</v>
      </c>
      <c r="N994" s="22">
        <v>51</v>
      </c>
      <c r="O994" s="22" t="b">
        <v>0</v>
      </c>
      <c r="P994" s="22" t="s">
        <v>1842</v>
      </c>
      <c r="Q994" s="22" t="s">
        <v>1843</v>
      </c>
      <c r="R994" s="22" t="s">
        <v>609</v>
      </c>
    </row>
    <row r="995" spans="1:18" x14ac:dyDescent="0.25">
      <c r="A995" s="22" t="s">
        <v>5175</v>
      </c>
      <c r="B995" s="22" t="s">
        <v>5176</v>
      </c>
      <c r="C995" s="22"/>
      <c r="D995" s="22" t="s">
        <v>1838</v>
      </c>
      <c r="E995" s="22" t="s">
        <v>2073</v>
      </c>
      <c r="F995" s="22"/>
      <c r="G995" s="22" t="s">
        <v>66</v>
      </c>
      <c r="H995" s="22" t="s">
        <v>1794</v>
      </c>
      <c r="I995" s="22" t="s">
        <v>4973</v>
      </c>
      <c r="J995" s="22" t="s">
        <v>5177</v>
      </c>
      <c r="K995" s="22" t="s">
        <v>5178</v>
      </c>
      <c r="L995" s="22" t="s">
        <v>1837</v>
      </c>
      <c r="M995" s="22" t="s">
        <v>5178</v>
      </c>
      <c r="N995" s="22">
        <v>51</v>
      </c>
      <c r="O995" s="22" t="b">
        <v>0</v>
      </c>
      <c r="P995" s="22" t="s">
        <v>1842</v>
      </c>
      <c r="Q995" s="22" t="s">
        <v>1843</v>
      </c>
      <c r="R995" s="22" t="s">
        <v>609</v>
      </c>
    </row>
    <row r="996" spans="1:18" x14ac:dyDescent="0.25">
      <c r="A996" s="22" t="s">
        <v>5179</v>
      </c>
      <c r="B996" s="22" t="s">
        <v>5180</v>
      </c>
      <c r="C996" s="22"/>
      <c r="D996" s="22" t="s">
        <v>1838</v>
      </c>
      <c r="E996" s="22" t="s">
        <v>2106</v>
      </c>
      <c r="F996" s="22"/>
      <c r="G996" s="22" t="s">
        <v>65</v>
      </c>
      <c r="H996" s="22" t="s">
        <v>1796</v>
      </c>
      <c r="I996" s="22" t="s">
        <v>4973</v>
      </c>
      <c r="J996" s="22" t="s">
        <v>5181</v>
      </c>
      <c r="K996" s="22" t="s">
        <v>5182</v>
      </c>
      <c r="L996" s="22" t="s">
        <v>1837</v>
      </c>
      <c r="M996" s="22" t="s">
        <v>5182</v>
      </c>
      <c r="N996" s="22">
        <v>51</v>
      </c>
      <c r="O996" s="22" t="b">
        <v>0</v>
      </c>
      <c r="P996" s="22" t="s">
        <v>1842</v>
      </c>
      <c r="Q996" s="22" t="s">
        <v>1843</v>
      </c>
      <c r="R996" s="22" t="s">
        <v>609</v>
      </c>
    </row>
    <row r="997" spans="1:18" x14ac:dyDescent="0.25">
      <c r="A997" s="22" t="s">
        <v>5183</v>
      </c>
      <c r="B997" s="22" t="s">
        <v>5184</v>
      </c>
      <c r="C997" s="22"/>
      <c r="D997" s="22" t="s">
        <v>1838</v>
      </c>
      <c r="E997" s="22" t="s">
        <v>1991</v>
      </c>
      <c r="F997" s="22"/>
      <c r="G997" s="22" t="s">
        <v>66</v>
      </c>
      <c r="H997" s="22" t="s">
        <v>1794</v>
      </c>
      <c r="I997" s="22" t="s">
        <v>4973</v>
      </c>
      <c r="J997" s="22" t="s">
        <v>5185</v>
      </c>
      <c r="K997" s="22" t="s">
        <v>5186</v>
      </c>
      <c r="L997" s="22" t="s">
        <v>1837</v>
      </c>
      <c r="M997" s="22" t="s">
        <v>5186</v>
      </c>
      <c r="N997" s="22">
        <v>51</v>
      </c>
      <c r="O997" s="22" t="b">
        <v>0</v>
      </c>
      <c r="P997" s="22" t="s">
        <v>1842</v>
      </c>
      <c r="Q997" s="22" t="s">
        <v>1843</v>
      </c>
      <c r="R997" s="22" t="s">
        <v>609</v>
      </c>
    </row>
    <row r="998" spans="1:18" x14ac:dyDescent="0.25">
      <c r="A998" s="22" t="s">
        <v>5187</v>
      </c>
      <c r="B998" s="22" t="s">
        <v>5188</v>
      </c>
      <c r="C998" s="22"/>
      <c r="D998" s="22" t="s">
        <v>1838</v>
      </c>
      <c r="E998" s="22" t="s">
        <v>1958</v>
      </c>
      <c r="F998" s="22"/>
      <c r="G998" s="22" t="s">
        <v>65</v>
      </c>
      <c r="H998" s="22" t="s">
        <v>1796</v>
      </c>
      <c r="I998" s="22" t="s">
        <v>4973</v>
      </c>
      <c r="J998" s="22" t="s">
        <v>5189</v>
      </c>
      <c r="K998" s="22" t="s">
        <v>5190</v>
      </c>
      <c r="L998" s="22" t="s">
        <v>1837</v>
      </c>
      <c r="M998" s="22" t="s">
        <v>5190</v>
      </c>
      <c r="N998" s="22">
        <v>51</v>
      </c>
      <c r="O998" s="22" t="b">
        <v>0</v>
      </c>
      <c r="P998" s="22" t="s">
        <v>1842</v>
      </c>
      <c r="Q998" s="22" t="s">
        <v>1843</v>
      </c>
      <c r="R998" s="22" t="s">
        <v>609</v>
      </c>
    </row>
    <row r="999" spans="1:18" x14ac:dyDescent="0.25">
      <c r="A999" s="22" t="s">
        <v>5191</v>
      </c>
      <c r="B999" s="22" t="s">
        <v>5192</v>
      </c>
      <c r="C999" s="22"/>
      <c r="D999" s="22" t="s">
        <v>1838</v>
      </c>
      <c r="E999" s="22" t="s">
        <v>2754</v>
      </c>
      <c r="F999" s="22"/>
      <c r="G999" s="22" t="s">
        <v>1803</v>
      </c>
      <c r="H999" s="22" t="s">
        <v>1804</v>
      </c>
      <c r="I999" s="22" t="s">
        <v>4973</v>
      </c>
      <c r="J999" s="22" t="s">
        <v>5193</v>
      </c>
      <c r="K999" s="22" t="s">
        <v>5194</v>
      </c>
      <c r="L999" s="22" t="s">
        <v>1837</v>
      </c>
      <c r="M999" s="22" t="s">
        <v>5195</v>
      </c>
      <c r="N999" s="22">
        <v>51</v>
      </c>
      <c r="O999" s="22" t="b">
        <v>0</v>
      </c>
      <c r="P999" s="22" t="s">
        <v>1842</v>
      </c>
      <c r="Q999" s="22" t="s">
        <v>1843</v>
      </c>
      <c r="R999" s="22" t="s">
        <v>609</v>
      </c>
    </row>
    <row r="1000" spans="1:18" x14ac:dyDescent="0.25">
      <c r="A1000" s="22" t="s">
        <v>5196</v>
      </c>
      <c r="B1000" s="22" t="s">
        <v>5197</v>
      </c>
      <c r="C1000" s="22"/>
      <c r="D1000" s="22" t="s">
        <v>1838</v>
      </c>
      <c r="E1000" s="22" t="s">
        <v>2106</v>
      </c>
      <c r="F1000" s="22"/>
      <c r="G1000" s="22" t="s">
        <v>65</v>
      </c>
      <c r="H1000" s="22" t="s">
        <v>1796</v>
      </c>
      <c r="I1000" s="22" t="s">
        <v>4973</v>
      </c>
      <c r="J1000" s="22" t="s">
        <v>5198</v>
      </c>
      <c r="K1000" s="22" t="s">
        <v>5199</v>
      </c>
      <c r="L1000" s="22" t="s">
        <v>1837</v>
      </c>
      <c r="M1000" s="22" t="s">
        <v>5199</v>
      </c>
      <c r="N1000" s="22">
        <v>51</v>
      </c>
      <c r="O1000" s="22" t="b">
        <v>0</v>
      </c>
      <c r="P1000" s="22" t="s">
        <v>1842</v>
      </c>
      <c r="Q1000" s="22" t="s">
        <v>1843</v>
      </c>
      <c r="R1000" s="22" t="s">
        <v>609</v>
      </c>
    </row>
    <row r="1001" spans="1:18" x14ac:dyDescent="0.25">
      <c r="A1001" s="22" t="s">
        <v>5200</v>
      </c>
      <c r="B1001" s="22" t="s">
        <v>5201</v>
      </c>
      <c r="C1001" s="22"/>
      <c r="D1001" s="22" t="s">
        <v>1838</v>
      </c>
      <c r="E1001" s="22" t="s">
        <v>2092</v>
      </c>
      <c r="F1001" s="22"/>
      <c r="G1001" s="22" t="s">
        <v>1803</v>
      </c>
      <c r="H1001" s="22" t="s">
        <v>1804</v>
      </c>
      <c r="I1001" s="22" t="s">
        <v>4973</v>
      </c>
      <c r="J1001" s="22" t="s">
        <v>5202</v>
      </c>
      <c r="K1001" s="22" t="s">
        <v>5203</v>
      </c>
      <c r="L1001" s="22" t="s">
        <v>1837</v>
      </c>
      <c r="M1001" s="22" t="s">
        <v>5203</v>
      </c>
      <c r="N1001" s="22">
        <v>51</v>
      </c>
      <c r="O1001" s="22" t="b">
        <v>0</v>
      </c>
      <c r="P1001" s="22" t="s">
        <v>1842</v>
      </c>
      <c r="Q1001" s="22" t="s">
        <v>1843</v>
      </c>
      <c r="R1001" s="22" t="s">
        <v>609</v>
      </c>
    </row>
    <row r="1002" spans="1:18" x14ac:dyDescent="0.25">
      <c r="A1002" s="22" t="s">
        <v>5204</v>
      </c>
      <c r="B1002" s="22" t="s">
        <v>5205</v>
      </c>
      <c r="C1002" s="22"/>
      <c r="D1002" s="22" t="s">
        <v>1838</v>
      </c>
      <c r="E1002" s="22" t="s">
        <v>2106</v>
      </c>
      <c r="F1002" s="22"/>
      <c r="G1002" s="22" t="s">
        <v>65</v>
      </c>
      <c r="H1002" s="22" t="s">
        <v>1796</v>
      </c>
      <c r="I1002" s="22" t="s">
        <v>4973</v>
      </c>
      <c r="J1002" s="22" t="s">
        <v>5206</v>
      </c>
      <c r="K1002" s="22" t="s">
        <v>5207</v>
      </c>
      <c r="L1002" s="22" t="s">
        <v>1837</v>
      </c>
      <c r="M1002" s="22" t="s">
        <v>5207</v>
      </c>
      <c r="N1002" s="22">
        <v>51</v>
      </c>
      <c r="O1002" s="22" t="b">
        <v>0</v>
      </c>
      <c r="P1002" s="22" t="s">
        <v>1842</v>
      </c>
      <c r="Q1002" s="22" t="s">
        <v>1843</v>
      </c>
      <c r="R1002" s="22" t="s">
        <v>609</v>
      </c>
    </row>
    <row r="1003" spans="1:18" x14ac:dyDescent="0.25">
      <c r="A1003" s="22" t="s">
        <v>5208</v>
      </c>
      <c r="B1003" s="22" t="s">
        <v>5209</v>
      </c>
      <c r="C1003" s="22"/>
      <c r="D1003" s="22" t="s">
        <v>1838</v>
      </c>
      <c r="E1003" s="22" t="s">
        <v>1975</v>
      </c>
      <c r="F1003" s="22"/>
      <c r="G1003" s="22" t="s">
        <v>1803</v>
      </c>
      <c r="H1003" s="22" t="s">
        <v>1804</v>
      </c>
      <c r="I1003" s="22" t="s">
        <v>4973</v>
      </c>
      <c r="J1003" s="22" t="s">
        <v>5210</v>
      </c>
      <c r="K1003" s="22" t="s">
        <v>5211</v>
      </c>
      <c r="L1003" s="22" t="s">
        <v>1837</v>
      </c>
      <c r="M1003" s="22" t="s">
        <v>5211</v>
      </c>
      <c r="N1003" s="22">
        <v>51</v>
      </c>
      <c r="O1003" s="22" t="b">
        <v>0</v>
      </c>
      <c r="P1003" s="22" t="s">
        <v>1842</v>
      </c>
      <c r="Q1003" s="22" t="s">
        <v>1843</v>
      </c>
      <c r="R1003" s="22" t="s">
        <v>609</v>
      </c>
    </row>
    <row r="1004" spans="1:18" x14ac:dyDescent="0.25">
      <c r="A1004" s="22" t="s">
        <v>5212</v>
      </c>
      <c r="B1004" s="22" t="s">
        <v>5213</v>
      </c>
      <c r="C1004" s="22"/>
      <c r="D1004" s="22" t="s">
        <v>1838</v>
      </c>
      <c r="E1004" s="22" t="s">
        <v>1901</v>
      </c>
      <c r="F1004" s="22"/>
      <c r="G1004" s="22" t="s">
        <v>66</v>
      </c>
      <c r="H1004" s="22" t="s">
        <v>1794</v>
      </c>
      <c r="I1004" s="22" t="s">
        <v>4973</v>
      </c>
      <c r="J1004" s="22" t="s">
        <v>5214</v>
      </c>
      <c r="K1004" s="22" t="s">
        <v>5215</v>
      </c>
      <c r="L1004" s="22" t="s">
        <v>1837</v>
      </c>
      <c r="M1004" s="22" t="s">
        <v>5195</v>
      </c>
      <c r="N1004" s="22">
        <v>51</v>
      </c>
      <c r="O1004" s="22" t="b">
        <v>0</v>
      </c>
      <c r="P1004" s="22" t="s">
        <v>1842</v>
      </c>
      <c r="Q1004" s="22" t="s">
        <v>1843</v>
      </c>
      <c r="R1004" s="22" t="s">
        <v>609</v>
      </c>
    </row>
    <row r="1005" spans="1:18" x14ac:dyDescent="0.25">
      <c r="A1005" s="22" t="s">
        <v>5216</v>
      </c>
      <c r="B1005" s="22" t="s">
        <v>5217</v>
      </c>
      <c r="C1005" s="22"/>
      <c r="D1005" s="22" t="s">
        <v>1838</v>
      </c>
      <c r="E1005" s="22" t="s">
        <v>2106</v>
      </c>
      <c r="F1005" s="22"/>
      <c r="G1005" s="22" t="s">
        <v>65</v>
      </c>
      <c r="H1005" s="22" t="s">
        <v>1796</v>
      </c>
      <c r="I1005" s="22" t="s">
        <v>4973</v>
      </c>
      <c r="J1005" s="22" t="s">
        <v>5218</v>
      </c>
      <c r="K1005" s="22" t="s">
        <v>5219</v>
      </c>
      <c r="L1005" s="22" t="s">
        <v>1837</v>
      </c>
      <c r="M1005" s="22" t="s">
        <v>5219</v>
      </c>
      <c r="N1005" s="22">
        <v>51</v>
      </c>
      <c r="O1005" s="22" t="b">
        <v>0</v>
      </c>
      <c r="P1005" s="22" t="s">
        <v>1842</v>
      </c>
      <c r="Q1005" s="22" t="s">
        <v>1843</v>
      </c>
      <c r="R1005" s="22" t="s">
        <v>609</v>
      </c>
    </row>
    <row r="1006" spans="1:18" x14ac:dyDescent="0.25">
      <c r="A1006" s="22" t="s">
        <v>5220</v>
      </c>
      <c r="B1006" s="22" t="s">
        <v>5221</v>
      </c>
      <c r="C1006" s="22"/>
      <c r="D1006" s="22" t="s">
        <v>1838</v>
      </c>
      <c r="E1006" s="22" t="s">
        <v>1901</v>
      </c>
      <c r="F1006" s="22"/>
      <c r="G1006" s="22" t="s">
        <v>66</v>
      </c>
      <c r="H1006" s="22" t="s">
        <v>1794</v>
      </c>
      <c r="I1006" s="22" t="s">
        <v>4973</v>
      </c>
      <c r="J1006" s="22" t="s">
        <v>5222</v>
      </c>
      <c r="K1006" s="22" t="s">
        <v>5223</v>
      </c>
      <c r="L1006" s="22" t="s">
        <v>1837</v>
      </c>
      <c r="M1006" s="22" t="s">
        <v>5223</v>
      </c>
      <c r="N1006" s="22">
        <v>51</v>
      </c>
      <c r="O1006" s="22" t="b">
        <v>0</v>
      </c>
      <c r="P1006" s="22" t="s">
        <v>1842</v>
      </c>
      <c r="Q1006" s="22" t="s">
        <v>1843</v>
      </c>
      <c r="R1006" s="22" t="s">
        <v>609</v>
      </c>
    </row>
    <row r="1007" spans="1:18" x14ac:dyDescent="0.25">
      <c r="A1007" s="22" t="s">
        <v>5224</v>
      </c>
      <c r="B1007" s="22" t="s">
        <v>5225</v>
      </c>
      <c r="C1007" s="22"/>
      <c r="D1007" s="22" t="s">
        <v>1838</v>
      </c>
      <c r="E1007" s="22" t="s">
        <v>1975</v>
      </c>
      <c r="F1007" s="22"/>
      <c r="G1007" s="22" t="s">
        <v>1803</v>
      </c>
      <c r="H1007" s="22" t="s">
        <v>1804</v>
      </c>
      <c r="I1007" s="22" t="s">
        <v>4973</v>
      </c>
      <c r="J1007" s="22" t="s">
        <v>5226</v>
      </c>
      <c r="K1007" s="22" t="s">
        <v>5227</v>
      </c>
      <c r="L1007" s="22" t="s">
        <v>1837</v>
      </c>
      <c r="M1007" s="22" t="s">
        <v>5227</v>
      </c>
      <c r="N1007" s="22">
        <v>51</v>
      </c>
      <c r="O1007" s="22" t="b">
        <v>0</v>
      </c>
      <c r="P1007" s="22" t="s">
        <v>1842</v>
      </c>
      <c r="Q1007" s="22" t="s">
        <v>1843</v>
      </c>
      <c r="R1007" s="22" t="s">
        <v>609</v>
      </c>
    </row>
    <row r="1008" spans="1:18" x14ac:dyDescent="0.25">
      <c r="A1008" s="22" t="s">
        <v>5228</v>
      </c>
      <c r="B1008" s="22" t="s">
        <v>5229</v>
      </c>
      <c r="C1008" s="22"/>
      <c r="D1008" s="22" t="s">
        <v>1838</v>
      </c>
      <c r="E1008" s="22" t="s">
        <v>1991</v>
      </c>
      <c r="F1008" s="22"/>
      <c r="G1008" s="22" t="s">
        <v>66</v>
      </c>
      <c r="H1008" s="22" t="s">
        <v>1794</v>
      </c>
      <c r="I1008" s="22" t="s">
        <v>4973</v>
      </c>
      <c r="J1008" s="22" t="s">
        <v>5230</v>
      </c>
      <c r="K1008" s="22" t="s">
        <v>5231</v>
      </c>
      <c r="L1008" s="22" t="s">
        <v>1837</v>
      </c>
      <c r="M1008" s="22" t="s">
        <v>5231</v>
      </c>
      <c r="N1008" s="22">
        <v>51</v>
      </c>
      <c r="O1008" s="22" t="b">
        <v>0</v>
      </c>
      <c r="P1008" s="22" t="s">
        <v>1842</v>
      </c>
      <c r="Q1008" s="22" t="s">
        <v>1843</v>
      </c>
      <c r="R1008" s="22" t="s">
        <v>609</v>
      </c>
    </row>
    <row r="1009" spans="1:18" x14ac:dyDescent="0.25">
      <c r="A1009" s="22" t="s">
        <v>5232</v>
      </c>
      <c r="B1009" s="22" t="s">
        <v>5233</v>
      </c>
      <c r="C1009" s="22"/>
      <c r="D1009" s="22" t="s">
        <v>1838</v>
      </c>
      <c r="E1009" s="22" t="s">
        <v>1946</v>
      </c>
      <c r="F1009" s="22"/>
      <c r="G1009" s="22" t="s">
        <v>65</v>
      </c>
      <c r="H1009" s="22" t="s">
        <v>1796</v>
      </c>
      <c r="I1009" s="22" t="s">
        <v>4973</v>
      </c>
      <c r="J1009" s="22" t="s">
        <v>5234</v>
      </c>
      <c r="K1009" s="22" t="s">
        <v>5235</v>
      </c>
      <c r="L1009" s="22" t="s">
        <v>1837</v>
      </c>
      <c r="M1009" s="22" t="s">
        <v>5235</v>
      </c>
      <c r="N1009" s="22">
        <v>51</v>
      </c>
      <c r="O1009" s="22" t="b">
        <v>0</v>
      </c>
      <c r="P1009" s="22" t="s">
        <v>1842</v>
      </c>
      <c r="Q1009" s="22" t="s">
        <v>1843</v>
      </c>
      <c r="R1009" s="22" t="s">
        <v>609</v>
      </c>
    </row>
    <row r="1010" spans="1:18" x14ac:dyDescent="0.25">
      <c r="A1010" s="22" t="s">
        <v>5236</v>
      </c>
      <c r="B1010" s="22" t="s">
        <v>5237</v>
      </c>
      <c r="C1010" s="22"/>
      <c r="D1010" s="22" t="s">
        <v>1838</v>
      </c>
      <c r="E1010" s="22" t="s">
        <v>2106</v>
      </c>
      <c r="F1010" s="22"/>
      <c r="G1010" s="22" t="s">
        <v>65</v>
      </c>
      <c r="H1010" s="22" t="s">
        <v>1796</v>
      </c>
      <c r="I1010" s="22" t="s">
        <v>4973</v>
      </c>
      <c r="J1010" s="22" t="s">
        <v>5238</v>
      </c>
      <c r="K1010" s="22" t="s">
        <v>5239</v>
      </c>
      <c r="L1010" s="22" t="s">
        <v>1837</v>
      </c>
      <c r="M1010" s="22" t="s">
        <v>5239</v>
      </c>
      <c r="N1010" s="22">
        <v>51</v>
      </c>
      <c r="O1010" s="22" t="b">
        <v>0</v>
      </c>
      <c r="P1010" s="22" t="s">
        <v>1842</v>
      </c>
      <c r="Q1010" s="22" t="s">
        <v>1843</v>
      </c>
      <c r="R1010" s="22" t="s">
        <v>609</v>
      </c>
    </row>
    <row r="1011" spans="1:18" x14ac:dyDescent="0.25">
      <c r="A1011" s="22" t="s">
        <v>5240</v>
      </c>
      <c r="B1011" s="22" t="s">
        <v>5241</v>
      </c>
      <c r="C1011" s="22"/>
      <c r="D1011" s="22" t="s">
        <v>1838</v>
      </c>
      <c r="E1011" s="22" t="s">
        <v>1975</v>
      </c>
      <c r="F1011" s="22"/>
      <c r="G1011" s="22" t="s">
        <v>1803</v>
      </c>
      <c r="H1011" s="22" t="s">
        <v>1804</v>
      </c>
      <c r="I1011" s="22" t="s">
        <v>4973</v>
      </c>
      <c r="J1011" s="22" t="s">
        <v>5242</v>
      </c>
      <c r="K1011" s="22" t="s">
        <v>5243</v>
      </c>
      <c r="L1011" s="22" t="s">
        <v>1837</v>
      </c>
      <c r="M1011" s="22" t="s">
        <v>5243</v>
      </c>
      <c r="N1011" s="22">
        <v>51</v>
      </c>
      <c r="O1011" s="22" t="b">
        <v>0</v>
      </c>
      <c r="P1011" s="22" t="s">
        <v>1842</v>
      </c>
      <c r="Q1011" s="22" t="s">
        <v>1843</v>
      </c>
      <c r="R1011" s="22" t="s">
        <v>609</v>
      </c>
    </row>
    <row r="1012" spans="1:18" x14ac:dyDescent="0.25">
      <c r="A1012" s="22" t="s">
        <v>5244</v>
      </c>
      <c r="B1012" s="22" t="s">
        <v>5245</v>
      </c>
      <c r="C1012" s="22"/>
      <c r="D1012" s="22" t="s">
        <v>1838</v>
      </c>
      <c r="E1012" s="22" t="s">
        <v>2754</v>
      </c>
      <c r="F1012" s="22"/>
      <c r="G1012" s="22" t="s">
        <v>1803</v>
      </c>
      <c r="H1012" s="22" t="s">
        <v>1804</v>
      </c>
      <c r="I1012" s="22" t="s">
        <v>4973</v>
      </c>
      <c r="J1012" s="22" t="s">
        <v>5246</v>
      </c>
      <c r="K1012" s="22" t="s">
        <v>5247</v>
      </c>
      <c r="L1012" s="22" t="s">
        <v>1837</v>
      </c>
      <c r="M1012" s="22" t="s">
        <v>5247</v>
      </c>
      <c r="N1012" s="22">
        <v>51</v>
      </c>
      <c r="O1012" s="22" t="b">
        <v>0</v>
      </c>
      <c r="P1012" s="22" t="s">
        <v>1842</v>
      </c>
      <c r="Q1012" s="22" t="s">
        <v>1843</v>
      </c>
      <c r="R1012" s="22" t="s">
        <v>609</v>
      </c>
    </row>
    <row r="1013" spans="1:18" x14ac:dyDescent="0.25">
      <c r="A1013" s="22" t="s">
        <v>5248</v>
      </c>
      <c r="B1013" s="22" t="s">
        <v>5249</v>
      </c>
      <c r="C1013" s="22"/>
      <c r="D1013" s="22" t="s">
        <v>1838</v>
      </c>
      <c r="E1013" s="22" t="s">
        <v>2754</v>
      </c>
      <c r="F1013" s="22"/>
      <c r="G1013" s="22" t="s">
        <v>66</v>
      </c>
      <c r="H1013" s="22" t="s">
        <v>1794</v>
      </c>
      <c r="I1013" s="22" t="s">
        <v>4973</v>
      </c>
      <c r="J1013" s="22" t="s">
        <v>5250</v>
      </c>
      <c r="K1013" s="22" t="s">
        <v>5251</v>
      </c>
      <c r="L1013" s="22" t="s">
        <v>1837</v>
      </c>
      <c r="M1013" s="22" t="s">
        <v>5251</v>
      </c>
      <c r="N1013" s="22">
        <v>51</v>
      </c>
      <c r="O1013" s="22" t="b">
        <v>0</v>
      </c>
      <c r="P1013" s="22" t="s">
        <v>1842</v>
      </c>
      <c r="Q1013" s="22" t="s">
        <v>1843</v>
      </c>
      <c r="R1013" s="22" t="s">
        <v>609</v>
      </c>
    </row>
    <row r="1014" spans="1:18" x14ac:dyDescent="0.25">
      <c r="A1014" s="22" t="s">
        <v>5252</v>
      </c>
      <c r="B1014" s="22" t="s">
        <v>5253</v>
      </c>
      <c r="C1014" s="22"/>
      <c r="D1014" s="22" t="s">
        <v>1838</v>
      </c>
      <c r="E1014" s="22" t="s">
        <v>2073</v>
      </c>
      <c r="F1014" s="22"/>
      <c r="G1014" s="22" t="s">
        <v>66</v>
      </c>
      <c r="H1014" s="22" t="s">
        <v>1794</v>
      </c>
      <c r="I1014" s="22" t="s">
        <v>4973</v>
      </c>
      <c r="J1014" s="22" t="s">
        <v>5254</v>
      </c>
      <c r="K1014" s="22" t="s">
        <v>5255</v>
      </c>
      <c r="L1014" s="22" t="s">
        <v>1837</v>
      </c>
      <c r="M1014" s="22" t="s">
        <v>5256</v>
      </c>
      <c r="N1014" s="22">
        <v>51</v>
      </c>
      <c r="O1014" s="22" t="b">
        <v>0</v>
      </c>
      <c r="P1014" s="22" t="s">
        <v>1842</v>
      </c>
      <c r="Q1014" s="22" t="s">
        <v>1843</v>
      </c>
      <c r="R1014" s="22" t="s">
        <v>609</v>
      </c>
    </row>
    <row r="1015" spans="1:18" x14ac:dyDescent="0.25">
      <c r="A1015" s="22" t="s">
        <v>5257</v>
      </c>
      <c r="B1015" s="22" t="s">
        <v>5258</v>
      </c>
      <c r="C1015" s="22"/>
      <c r="D1015" s="22" t="s">
        <v>1838</v>
      </c>
      <c r="E1015" s="22" t="s">
        <v>1958</v>
      </c>
      <c r="F1015" s="22"/>
      <c r="G1015" s="22" t="s">
        <v>65</v>
      </c>
      <c r="H1015" s="22" t="s">
        <v>1796</v>
      </c>
      <c r="I1015" s="22" t="s">
        <v>4973</v>
      </c>
      <c r="J1015" s="22" t="s">
        <v>5259</v>
      </c>
      <c r="K1015" s="22" t="s">
        <v>5260</v>
      </c>
      <c r="L1015" s="22" t="s">
        <v>1837</v>
      </c>
      <c r="M1015" s="22" t="s">
        <v>5260</v>
      </c>
      <c r="N1015" s="22">
        <v>51</v>
      </c>
      <c r="O1015" s="22" t="b">
        <v>0</v>
      </c>
      <c r="P1015" s="22" t="s">
        <v>1842</v>
      </c>
      <c r="Q1015" s="22" t="s">
        <v>1843</v>
      </c>
      <c r="R1015" s="22" t="s">
        <v>609</v>
      </c>
    </row>
    <row r="1016" spans="1:18" x14ac:dyDescent="0.25">
      <c r="A1016" s="22" t="s">
        <v>5261</v>
      </c>
      <c r="B1016" s="22" t="s">
        <v>5262</v>
      </c>
      <c r="C1016" s="22"/>
      <c r="D1016" s="22" t="s">
        <v>2167</v>
      </c>
      <c r="E1016" s="22"/>
      <c r="F1016" s="22"/>
      <c r="G1016" s="22"/>
      <c r="H1016" s="22"/>
      <c r="I1016" s="22" t="s">
        <v>4973</v>
      </c>
      <c r="J1016" s="22" t="s">
        <v>5263</v>
      </c>
      <c r="K1016" s="22" t="s">
        <v>5264</v>
      </c>
      <c r="L1016" s="22" t="s">
        <v>1837</v>
      </c>
      <c r="M1016" s="22" t="s">
        <v>5264</v>
      </c>
      <c r="N1016" s="22">
        <v>51</v>
      </c>
      <c r="O1016" s="22" t="b">
        <v>0</v>
      </c>
      <c r="P1016" s="22" t="s">
        <v>1842</v>
      </c>
      <c r="Q1016" s="22" t="s">
        <v>1843</v>
      </c>
      <c r="R1016" s="22" t="s">
        <v>609</v>
      </c>
    </row>
    <row r="1017" spans="1:18" x14ac:dyDescent="0.25">
      <c r="A1017" s="22" t="s">
        <v>5265</v>
      </c>
      <c r="B1017" s="22" t="s">
        <v>5266</v>
      </c>
      <c r="C1017" s="22"/>
      <c r="D1017" s="22" t="s">
        <v>1856</v>
      </c>
      <c r="E1017" s="22" t="s">
        <v>4433</v>
      </c>
      <c r="F1017" s="22"/>
      <c r="G1017" s="22" t="s">
        <v>66</v>
      </c>
      <c r="H1017" s="22" t="s">
        <v>1794</v>
      </c>
      <c r="I1017" s="22" t="s">
        <v>4973</v>
      </c>
      <c r="J1017" s="22" t="s">
        <v>5267</v>
      </c>
      <c r="K1017" s="22" t="s">
        <v>5268</v>
      </c>
      <c r="L1017" s="22" t="s">
        <v>1837</v>
      </c>
      <c r="M1017" s="22" t="s">
        <v>5269</v>
      </c>
      <c r="N1017" s="22">
        <v>51</v>
      </c>
      <c r="O1017" s="22" t="b">
        <v>0</v>
      </c>
      <c r="P1017" s="22" t="s">
        <v>1842</v>
      </c>
      <c r="Q1017" s="22" t="s">
        <v>1843</v>
      </c>
      <c r="R1017" s="22" t="s">
        <v>609</v>
      </c>
    </row>
    <row r="1018" spans="1:18" x14ac:dyDescent="0.25">
      <c r="A1018" s="22" t="s">
        <v>5270</v>
      </c>
      <c r="B1018" s="22" t="s">
        <v>5271</v>
      </c>
      <c r="C1018" s="22"/>
      <c r="D1018" s="22" t="s">
        <v>1838</v>
      </c>
      <c r="E1018" s="22" t="s">
        <v>2092</v>
      </c>
      <c r="F1018" s="22"/>
      <c r="G1018" s="22"/>
      <c r="H1018" s="22"/>
      <c r="I1018" s="22" t="s">
        <v>4973</v>
      </c>
      <c r="J1018" s="22" t="s">
        <v>5272</v>
      </c>
      <c r="K1018" s="22" t="s">
        <v>5273</v>
      </c>
      <c r="L1018" s="22" t="s">
        <v>1837</v>
      </c>
      <c r="M1018" s="22" t="s">
        <v>5273</v>
      </c>
      <c r="N1018" s="22">
        <v>51</v>
      </c>
      <c r="O1018" s="22" t="b">
        <v>0</v>
      </c>
      <c r="P1018" s="22" t="s">
        <v>1842</v>
      </c>
      <c r="Q1018" s="22" t="s">
        <v>1843</v>
      </c>
      <c r="R1018" s="22" t="s">
        <v>609</v>
      </c>
    </row>
    <row r="1019" spans="1:18" x14ac:dyDescent="0.25">
      <c r="A1019" s="22" t="s">
        <v>5274</v>
      </c>
      <c r="B1019" s="22" t="s">
        <v>5275</v>
      </c>
      <c r="C1019" s="22"/>
      <c r="D1019" s="22" t="s">
        <v>1838</v>
      </c>
      <c r="E1019" s="22" t="s">
        <v>1991</v>
      </c>
      <c r="F1019" s="22"/>
      <c r="G1019" s="22" t="s">
        <v>66</v>
      </c>
      <c r="H1019" s="22" t="s">
        <v>1794</v>
      </c>
      <c r="I1019" s="22" t="s">
        <v>4973</v>
      </c>
      <c r="J1019" s="22" t="s">
        <v>5276</v>
      </c>
      <c r="K1019" s="22" t="s">
        <v>5277</v>
      </c>
      <c r="L1019" s="22" t="s">
        <v>1837</v>
      </c>
      <c r="M1019" s="22" t="s">
        <v>5277</v>
      </c>
      <c r="N1019" s="22">
        <v>51</v>
      </c>
      <c r="O1019" s="22" t="b">
        <v>0</v>
      </c>
      <c r="P1019" s="22" t="s">
        <v>1842</v>
      </c>
      <c r="Q1019" s="22" t="s">
        <v>1843</v>
      </c>
      <c r="R1019" s="22" t="s">
        <v>609</v>
      </c>
    </row>
    <row r="1020" spans="1:18" x14ac:dyDescent="0.25">
      <c r="A1020" s="22" t="s">
        <v>5278</v>
      </c>
      <c r="B1020" s="22" t="s">
        <v>5279</v>
      </c>
      <c r="C1020" s="22"/>
      <c r="D1020" s="22" t="s">
        <v>1838</v>
      </c>
      <c r="E1020" s="22" t="s">
        <v>2092</v>
      </c>
      <c r="F1020" s="22"/>
      <c r="G1020" s="22" t="s">
        <v>65</v>
      </c>
      <c r="H1020" s="22" t="s">
        <v>1796</v>
      </c>
      <c r="I1020" s="22" t="s">
        <v>4973</v>
      </c>
      <c r="J1020" s="22" t="s">
        <v>5083</v>
      </c>
      <c r="K1020" s="22" t="s">
        <v>5084</v>
      </c>
      <c r="L1020" s="22" t="s">
        <v>1837</v>
      </c>
      <c r="M1020" s="22" t="s">
        <v>5084</v>
      </c>
      <c r="N1020" s="22">
        <v>51</v>
      </c>
      <c r="O1020" s="22" t="b">
        <v>0</v>
      </c>
      <c r="P1020" s="22" t="s">
        <v>1842</v>
      </c>
      <c r="Q1020" s="22" t="s">
        <v>1843</v>
      </c>
      <c r="R1020" s="22" t="s">
        <v>609</v>
      </c>
    </row>
    <row r="1021" spans="1:18" x14ac:dyDescent="0.25">
      <c r="A1021" s="22" t="s">
        <v>5280</v>
      </c>
      <c r="B1021" s="22" t="s">
        <v>5281</v>
      </c>
      <c r="C1021" s="22"/>
      <c r="D1021" s="22" t="s">
        <v>1838</v>
      </c>
      <c r="E1021" s="22" t="s">
        <v>2092</v>
      </c>
      <c r="F1021" s="22" t="s">
        <v>5282</v>
      </c>
      <c r="G1021" s="22" t="s">
        <v>1803</v>
      </c>
      <c r="H1021" s="22" t="s">
        <v>1804</v>
      </c>
      <c r="I1021" s="22" t="s">
        <v>1872</v>
      </c>
      <c r="J1021" s="22"/>
      <c r="K1021" s="22" t="s">
        <v>5283</v>
      </c>
      <c r="L1021" s="22"/>
      <c r="M1021" s="22" t="s">
        <v>5283</v>
      </c>
      <c r="N1021" s="22">
        <v>51</v>
      </c>
      <c r="O1021" s="22" t="b">
        <v>0</v>
      </c>
      <c r="P1021" s="22" t="s">
        <v>1842</v>
      </c>
      <c r="Q1021" s="22" t="s">
        <v>1843</v>
      </c>
      <c r="R1021" s="22" t="s">
        <v>609</v>
      </c>
    </row>
    <row r="1022" spans="1:18" x14ac:dyDescent="0.25">
      <c r="A1022" s="22" t="s">
        <v>5284</v>
      </c>
      <c r="B1022" s="22" t="s">
        <v>5285</v>
      </c>
      <c r="C1022" s="22"/>
      <c r="D1022" s="22" t="s">
        <v>1838</v>
      </c>
      <c r="E1022" s="22" t="s">
        <v>1975</v>
      </c>
      <c r="F1022" s="22"/>
      <c r="G1022" s="22" t="s">
        <v>1803</v>
      </c>
      <c r="H1022" s="22" t="s">
        <v>1804</v>
      </c>
      <c r="I1022" s="22" t="s">
        <v>4973</v>
      </c>
      <c r="J1022" s="22" t="s">
        <v>5286</v>
      </c>
      <c r="K1022" s="22" t="s">
        <v>5287</v>
      </c>
      <c r="L1022" s="22" t="s">
        <v>1837</v>
      </c>
      <c r="M1022" s="22" t="s">
        <v>5287</v>
      </c>
      <c r="N1022" s="22">
        <v>51</v>
      </c>
      <c r="O1022" s="22" t="b">
        <v>0</v>
      </c>
      <c r="P1022" s="22" t="s">
        <v>1842</v>
      </c>
      <c r="Q1022" s="22" t="s">
        <v>1843</v>
      </c>
      <c r="R1022" s="22" t="s">
        <v>609</v>
      </c>
    </row>
    <row r="1023" spans="1:18" x14ac:dyDescent="0.25">
      <c r="A1023" s="22" t="s">
        <v>5288</v>
      </c>
      <c r="B1023" s="22" t="s">
        <v>5289</v>
      </c>
      <c r="C1023" s="22"/>
      <c r="D1023" s="22" t="s">
        <v>1838</v>
      </c>
      <c r="E1023" s="22" t="s">
        <v>2106</v>
      </c>
      <c r="F1023" s="22"/>
      <c r="G1023" s="22" t="s">
        <v>65</v>
      </c>
      <c r="H1023" s="22" t="s">
        <v>1796</v>
      </c>
      <c r="I1023" s="22" t="s">
        <v>4973</v>
      </c>
      <c r="J1023" s="22" t="s">
        <v>5290</v>
      </c>
      <c r="K1023" s="22" t="s">
        <v>5291</v>
      </c>
      <c r="L1023" s="22" t="s">
        <v>1837</v>
      </c>
      <c r="M1023" s="22" t="s">
        <v>5291</v>
      </c>
      <c r="N1023" s="22">
        <v>51</v>
      </c>
      <c r="O1023" s="22" t="b">
        <v>0</v>
      </c>
      <c r="P1023" s="22" t="s">
        <v>1842</v>
      </c>
      <c r="Q1023" s="22" t="s">
        <v>1843</v>
      </c>
      <c r="R1023" s="22" t="s">
        <v>609</v>
      </c>
    </row>
    <row r="1024" spans="1:18" x14ac:dyDescent="0.25">
      <c r="A1024" s="22" t="s">
        <v>5292</v>
      </c>
      <c r="B1024" s="22" t="s">
        <v>5293</v>
      </c>
      <c r="C1024" s="22"/>
      <c r="D1024" s="22" t="s">
        <v>1838</v>
      </c>
      <c r="E1024" s="22" t="s">
        <v>1946</v>
      </c>
      <c r="F1024" s="22"/>
      <c r="G1024" s="22" t="s">
        <v>65</v>
      </c>
      <c r="H1024" s="22" t="s">
        <v>1796</v>
      </c>
      <c r="I1024" s="22" t="s">
        <v>4973</v>
      </c>
      <c r="J1024" s="22" t="s">
        <v>5294</v>
      </c>
      <c r="K1024" s="22" t="s">
        <v>5295</v>
      </c>
      <c r="L1024" s="22" t="s">
        <v>1837</v>
      </c>
      <c r="M1024" s="22" t="s">
        <v>5295</v>
      </c>
      <c r="N1024" s="22">
        <v>51</v>
      </c>
      <c r="O1024" s="22" t="b">
        <v>0</v>
      </c>
      <c r="P1024" s="22" t="s">
        <v>1842</v>
      </c>
      <c r="Q1024" s="22" t="s">
        <v>1843</v>
      </c>
      <c r="R1024" s="22" t="s">
        <v>609</v>
      </c>
    </row>
    <row r="1025" spans="1:18" x14ac:dyDescent="0.25">
      <c r="A1025" s="22" t="s">
        <v>5296</v>
      </c>
      <c r="B1025" s="22" t="s">
        <v>5297</v>
      </c>
      <c r="C1025" s="22"/>
      <c r="D1025" s="22" t="s">
        <v>1838</v>
      </c>
      <c r="E1025" s="22" t="s">
        <v>1991</v>
      </c>
      <c r="F1025" s="22" t="s">
        <v>4377</v>
      </c>
      <c r="G1025" s="22" t="s">
        <v>66</v>
      </c>
      <c r="H1025" s="22" t="s">
        <v>1794</v>
      </c>
      <c r="I1025" s="22" t="s">
        <v>4973</v>
      </c>
      <c r="J1025" s="22" t="s">
        <v>5298</v>
      </c>
      <c r="K1025" s="22" t="s">
        <v>5299</v>
      </c>
      <c r="L1025" s="22" t="s">
        <v>1837</v>
      </c>
      <c r="M1025" s="22" t="s">
        <v>5300</v>
      </c>
      <c r="N1025" s="22">
        <v>51</v>
      </c>
      <c r="O1025" s="22" t="b">
        <v>0</v>
      </c>
      <c r="P1025" s="22" t="s">
        <v>1842</v>
      </c>
      <c r="Q1025" s="22" t="s">
        <v>1843</v>
      </c>
      <c r="R1025" s="22" t="s">
        <v>609</v>
      </c>
    </row>
    <row r="1026" spans="1:18" x14ac:dyDescent="0.25">
      <c r="A1026" s="22" t="s">
        <v>5301</v>
      </c>
      <c r="B1026" s="22" t="s">
        <v>5302</v>
      </c>
      <c r="C1026" s="22"/>
      <c r="D1026" s="22" t="s">
        <v>1838</v>
      </c>
      <c r="E1026" s="22" t="s">
        <v>1958</v>
      </c>
      <c r="F1026" s="22" t="s">
        <v>2724</v>
      </c>
      <c r="G1026" s="22" t="s">
        <v>65</v>
      </c>
      <c r="H1026" s="22" t="s">
        <v>1796</v>
      </c>
      <c r="I1026" s="22" t="s">
        <v>4973</v>
      </c>
      <c r="J1026" s="22" t="s">
        <v>5303</v>
      </c>
      <c r="K1026" s="22" t="s">
        <v>5304</v>
      </c>
      <c r="L1026" s="22" t="s">
        <v>1837</v>
      </c>
      <c r="M1026" s="22" t="s">
        <v>5304</v>
      </c>
      <c r="N1026" s="22">
        <v>51</v>
      </c>
      <c r="O1026" s="22" t="b">
        <v>0</v>
      </c>
      <c r="P1026" s="22" t="s">
        <v>1842</v>
      </c>
      <c r="Q1026" s="22" t="s">
        <v>1843</v>
      </c>
      <c r="R1026" s="22" t="s">
        <v>609</v>
      </c>
    </row>
    <row r="1027" spans="1:18" x14ac:dyDescent="0.25">
      <c r="A1027" s="22" t="s">
        <v>5305</v>
      </c>
      <c r="B1027" s="22" t="s">
        <v>5306</v>
      </c>
      <c r="C1027" s="22"/>
      <c r="D1027" s="22" t="s">
        <v>1838</v>
      </c>
      <c r="E1027" s="22" t="s">
        <v>1991</v>
      </c>
      <c r="F1027" s="22" t="s">
        <v>4280</v>
      </c>
      <c r="G1027" s="22" t="s">
        <v>66</v>
      </c>
      <c r="H1027" s="22" t="s">
        <v>1794</v>
      </c>
      <c r="I1027" s="22" t="s">
        <v>4973</v>
      </c>
      <c r="J1027" s="22" t="s">
        <v>5307</v>
      </c>
      <c r="K1027" s="22" t="s">
        <v>5308</v>
      </c>
      <c r="L1027" s="22" t="s">
        <v>1837</v>
      </c>
      <c r="M1027" s="22" t="s">
        <v>5309</v>
      </c>
      <c r="N1027" s="22">
        <v>51</v>
      </c>
      <c r="O1027" s="22" t="b">
        <v>0</v>
      </c>
      <c r="P1027" s="22" t="s">
        <v>1842</v>
      </c>
      <c r="Q1027" s="22" t="s">
        <v>1843</v>
      </c>
      <c r="R1027" s="22" t="s">
        <v>609</v>
      </c>
    </row>
    <row r="1028" spans="1:18" x14ac:dyDescent="0.25">
      <c r="A1028" s="22" t="s">
        <v>5310</v>
      </c>
      <c r="B1028" s="22" t="s">
        <v>5311</v>
      </c>
      <c r="C1028" s="22"/>
      <c r="D1028" s="22" t="s">
        <v>1838</v>
      </c>
      <c r="E1028" s="22" t="s">
        <v>2106</v>
      </c>
      <c r="F1028" s="22"/>
      <c r="G1028" s="22" t="s">
        <v>65</v>
      </c>
      <c r="H1028" s="22" t="s">
        <v>1796</v>
      </c>
      <c r="I1028" s="22" t="s">
        <v>4973</v>
      </c>
      <c r="J1028" s="22" t="s">
        <v>5312</v>
      </c>
      <c r="K1028" s="22" t="s">
        <v>5313</v>
      </c>
      <c r="L1028" s="22" t="s">
        <v>1837</v>
      </c>
      <c r="M1028" s="22" t="s">
        <v>5313</v>
      </c>
      <c r="N1028" s="22">
        <v>51</v>
      </c>
      <c r="O1028" s="22" t="b">
        <v>0</v>
      </c>
      <c r="P1028" s="22" t="s">
        <v>1842</v>
      </c>
      <c r="Q1028" s="22" t="s">
        <v>1843</v>
      </c>
      <c r="R1028" s="22" t="s">
        <v>609</v>
      </c>
    </row>
    <row r="1029" spans="1:18" x14ac:dyDescent="0.25">
      <c r="A1029" s="22" t="s">
        <v>5314</v>
      </c>
      <c r="B1029" s="22" t="s">
        <v>5315</v>
      </c>
      <c r="C1029" s="22"/>
      <c r="D1029" s="22" t="s">
        <v>1838</v>
      </c>
      <c r="E1029" s="22" t="s">
        <v>5316</v>
      </c>
      <c r="F1029" s="22"/>
      <c r="G1029" s="22" t="s">
        <v>1803</v>
      </c>
      <c r="H1029" s="22" t="s">
        <v>1804</v>
      </c>
      <c r="I1029" s="22" t="s">
        <v>4973</v>
      </c>
      <c r="J1029" s="22" t="s">
        <v>5317</v>
      </c>
      <c r="K1029" s="22" t="s">
        <v>5316</v>
      </c>
      <c r="L1029" s="22" t="s">
        <v>1837</v>
      </c>
      <c r="M1029" s="22" t="s">
        <v>5316</v>
      </c>
      <c r="N1029" s="22">
        <v>51</v>
      </c>
      <c r="O1029" s="22" t="b">
        <v>0</v>
      </c>
      <c r="P1029" s="22" t="s">
        <v>1842</v>
      </c>
      <c r="Q1029" s="22" t="s">
        <v>1843</v>
      </c>
      <c r="R1029" s="22" t="s">
        <v>609</v>
      </c>
    </row>
    <row r="1030" spans="1:18" x14ac:dyDescent="0.25">
      <c r="A1030" s="22" t="s">
        <v>5318</v>
      </c>
      <c r="B1030" s="22" t="s">
        <v>5319</v>
      </c>
      <c r="C1030" s="22"/>
      <c r="D1030" s="22" t="s">
        <v>1838</v>
      </c>
      <c r="E1030" s="22" t="s">
        <v>1991</v>
      </c>
      <c r="F1030" s="22"/>
      <c r="G1030" s="22" t="s">
        <v>66</v>
      </c>
      <c r="H1030" s="22" t="s">
        <v>1794</v>
      </c>
      <c r="I1030" s="22" t="s">
        <v>4973</v>
      </c>
      <c r="J1030" s="22" t="s">
        <v>5320</v>
      </c>
      <c r="K1030" s="22" t="s">
        <v>5321</v>
      </c>
      <c r="L1030" s="22" t="s">
        <v>1837</v>
      </c>
      <c r="M1030" s="22" t="s">
        <v>5321</v>
      </c>
      <c r="N1030" s="22">
        <v>51</v>
      </c>
      <c r="O1030" s="22" t="b">
        <v>0</v>
      </c>
      <c r="P1030" s="22" t="s">
        <v>1842</v>
      </c>
      <c r="Q1030" s="22" t="s">
        <v>1843</v>
      </c>
      <c r="R1030" s="22" t="s">
        <v>609</v>
      </c>
    </row>
    <row r="1031" spans="1:18" x14ac:dyDescent="0.25">
      <c r="A1031" s="22" t="s">
        <v>5322</v>
      </c>
      <c r="B1031" s="22" t="s">
        <v>5323</v>
      </c>
      <c r="C1031" s="22"/>
      <c r="D1031" s="22" t="s">
        <v>1838</v>
      </c>
      <c r="E1031" s="22" t="s">
        <v>5324</v>
      </c>
      <c r="F1031" s="22"/>
      <c r="G1031" s="22" t="s">
        <v>1803</v>
      </c>
      <c r="H1031" s="22" t="s">
        <v>1804</v>
      </c>
      <c r="I1031" s="22" t="s">
        <v>4973</v>
      </c>
      <c r="J1031" s="22" t="s">
        <v>5323</v>
      </c>
      <c r="K1031" s="22" t="s">
        <v>5324</v>
      </c>
      <c r="L1031" s="22" t="s">
        <v>1837</v>
      </c>
      <c r="M1031" s="22" t="s">
        <v>5324</v>
      </c>
      <c r="N1031" s="22">
        <v>51</v>
      </c>
      <c r="O1031" s="22" t="b">
        <v>0</v>
      </c>
      <c r="P1031" s="22" t="s">
        <v>1842</v>
      </c>
      <c r="Q1031" s="22" t="s">
        <v>1843</v>
      </c>
      <c r="R1031" s="22" t="s">
        <v>609</v>
      </c>
    </row>
    <row r="1032" spans="1:18" x14ac:dyDescent="0.25">
      <c r="A1032" s="22" t="s">
        <v>5325</v>
      </c>
      <c r="B1032" s="22" t="s">
        <v>5326</v>
      </c>
      <c r="C1032" s="22"/>
      <c r="D1032" s="22" t="s">
        <v>1838</v>
      </c>
      <c r="E1032" s="22" t="s">
        <v>1946</v>
      </c>
      <c r="F1032" s="22"/>
      <c r="G1032" s="22" t="s">
        <v>65</v>
      </c>
      <c r="H1032" s="22" t="s">
        <v>1796</v>
      </c>
      <c r="I1032" s="22" t="s">
        <v>4973</v>
      </c>
      <c r="J1032" s="22" t="s">
        <v>5327</v>
      </c>
      <c r="K1032" s="22" t="s">
        <v>5328</v>
      </c>
      <c r="L1032" s="22" t="s">
        <v>1837</v>
      </c>
      <c r="M1032" s="22" t="s">
        <v>5328</v>
      </c>
      <c r="N1032" s="22">
        <v>51</v>
      </c>
      <c r="O1032" s="22" t="b">
        <v>0</v>
      </c>
      <c r="P1032" s="22" t="s">
        <v>1842</v>
      </c>
      <c r="Q1032" s="22" t="s">
        <v>1843</v>
      </c>
      <c r="R1032" s="22" t="s">
        <v>609</v>
      </c>
    </row>
    <row r="1033" spans="1:18" x14ac:dyDescent="0.25">
      <c r="A1033" s="22" t="s">
        <v>5329</v>
      </c>
      <c r="B1033" s="22" t="s">
        <v>5330</v>
      </c>
      <c r="C1033" s="22"/>
      <c r="D1033" s="22" t="s">
        <v>1838</v>
      </c>
      <c r="E1033" s="22" t="s">
        <v>4086</v>
      </c>
      <c r="F1033" s="22"/>
      <c r="G1033" s="22" t="s">
        <v>66</v>
      </c>
      <c r="H1033" s="22" t="s">
        <v>1794</v>
      </c>
      <c r="I1033" s="22" t="s">
        <v>4833</v>
      </c>
      <c r="J1033" s="22" t="s">
        <v>5331</v>
      </c>
      <c r="K1033" s="22" t="s">
        <v>5332</v>
      </c>
      <c r="L1033" s="22" t="s">
        <v>1837</v>
      </c>
      <c r="M1033" s="22" t="s">
        <v>5332</v>
      </c>
      <c r="N1033" s="22">
        <v>51</v>
      </c>
      <c r="O1033" s="22" t="b">
        <v>0</v>
      </c>
      <c r="P1033" s="22" t="s">
        <v>1842</v>
      </c>
      <c r="Q1033" s="22" t="s">
        <v>1843</v>
      </c>
      <c r="R1033" s="22" t="s">
        <v>609</v>
      </c>
    </row>
    <row r="1034" spans="1:18" x14ac:dyDescent="0.25">
      <c r="A1034" s="22" t="s">
        <v>5333</v>
      </c>
      <c r="B1034" s="22" t="s">
        <v>5334</v>
      </c>
      <c r="C1034" s="22"/>
      <c r="D1034" s="22" t="s">
        <v>1838</v>
      </c>
      <c r="E1034" s="22" t="s">
        <v>1901</v>
      </c>
      <c r="F1034" s="22"/>
      <c r="G1034" s="22" t="s">
        <v>66</v>
      </c>
      <c r="H1034" s="22" t="s">
        <v>1794</v>
      </c>
      <c r="I1034" s="22" t="s">
        <v>4973</v>
      </c>
      <c r="J1034" s="22" t="s">
        <v>5335</v>
      </c>
      <c r="K1034" s="22" t="s">
        <v>5336</v>
      </c>
      <c r="L1034" s="22" t="s">
        <v>1837</v>
      </c>
      <c r="M1034" s="22" t="s">
        <v>5336</v>
      </c>
      <c r="N1034" s="22">
        <v>51</v>
      </c>
      <c r="O1034" s="22" t="b">
        <v>0</v>
      </c>
      <c r="P1034" s="22" t="s">
        <v>1842</v>
      </c>
      <c r="Q1034" s="22" t="s">
        <v>1843</v>
      </c>
      <c r="R1034" s="22" t="s">
        <v>609</v>
      </c>
    </row>
    <row r="1035" spans="1:18" x14ac:dyDescent="0.25">
      <c r="A1035" s="22" t="s">
        <v>5337</v>
      </c>
      <c r="B1035" s="22" t="s">
        <v>5338</v>
      </c>
      <c r="C1035" s="22"/>
      <c r="D1035" s="22" t="s">
        <v>1838</v>
      </c>
      <c r="E1035" s="22"/>
      <c r="F1035" s="22"/>
      <c r="G1035" s="22" t="s">
        <v>1803</v>
      </c>
      <c r="H1035" s="22" t="s">
        <v>1804</v>
      </c>
      <c r="I1035" s="22" t="s">
        <v>4973</v>
      </c>
      <c r="J1035" s="22" t="s">
        <v>5339</v>
      </c>
      <c r="K1035" s="22" t="s">
        <v>5339</v>
      </c>
      <c r="L1035" s="22" t="s">
        <v>1837</v>
      </c>
      <c r="M1035" s="22" t="s">
        <v>5339</v>
      </c>
      <c r="N1035" s="22">
        <v>51</v>
      </c>
      <c r="O1035" s="22" t="b">
        <v>0</v>
      </c>
      <c r="P1035" s="22" t="s">
        <v>1842</v>
      </c>
      <c r="Q1035" s="22" t="s">
        <v>1843</v>
      </c>
      <c r="R1035" s="22" t="s">
        <v>609</v>
      </c>
    </row>
    <row r="1036" spans="1:18" x14ac:dyDescent="0.25">
      <c r="A1036" s="22" t="s">
        <v>5340</v>
      </c>
      <c r="B1036" s="22" t="s">
        <v>5341</v>
      </c>
      <c r="C1036" s="22"/>
      <c r="D1036" s="22" t="s">
        <v>1838</v>
      </c>
      <c r="E1036" s="22" t="s">
        <v>1958</v>
      </c>
      <c r="F1036" s="22"/>
      <c r="G1036" s="22" t="s">
        <v>65</v>
      </c>
      <c r="H1036" s="22" t="s">
        <v>1796</v>
      </c>
      <c r="I1036" s="22" t="s">
        <v>4833</v>
      </c>
      <c r="J1036" s="22" t="s">
        <v>5341</v>
      </c>
      <c r="K1036" s="22" t="s">
        <v>5342</v>
      </c>
      <c r="L1036" s="22" t="s">
        <v>1837</v>
      </c>
      <c r="M1036" s="22" t="s">
        <v>5342</v>
      </c>
      <c r="N1036" s="22">
        <v>51</v>
      </c>
      <c r="O1036" s="22" t="b">
        <v>0</v>
      </c>
      <c r="P1036" s="22" t="s">
        <v>1842</v>
      </c>
      <c r="Q1036" s="22" t="s">
        <v>1843</v>
      </c>
      <c r="R1036" s="22" t="s">
        <v>609</v>
      </c>
    </row>
    <row r="1037" spans="1:18" x14ac:dyDescent="0.25">
      <c r="A1037" s="22" t="s">
        <v>5343</v>
      </c>
      <c r="B1037" s="22" t="s">
        <v>5344</v>
      </c>
      <c r="C1037" s="22"/>
      <c r="D1037" s="22" t="s">
        <v>1838</v>
      </c>
      <c r="E1037" s="22" t="s">
        <v>1975</v>
      </c>
      <c r="F1037" s="22"/>
      <c r="G1037" s="22" t="s">
        <v>1803</v>
      </c>
      <c r="H1037" s="22" t="s">
        <v>1804</v>
      </c>
      <c r="I1037" s="22" t="s">
        <v>4833</v>
      </c>
      <c r="J1037" s="22" t="s">
        <v>5344</v>
      </c>
      <c r="K1037" s="22" t="s">
        <v>5345</v>
      </c>
      <c r="L1037" s="22" t="s">
        <v>1837</v>
      </c>
      <c r="M1037" s="22" t="s">
        <v>5345</v>
      </c>
      <c r="N1037" s="22">
        <v>51</v>
      </c>
      <c r="O1037" s="22" t="b">
        <v>0</v>
      </c>
      <c r="P1037" s="22" t="s">
        <v>1842</v>
      </c>
      <c r="Q1037" s="22" t="s">
        <v>1843</v>
      </c>
      <c r="R1037" s="22" t="s">
        <v>609</v>
      </c>
    </row>
    <row r="1038" spans="1:18" x14ac:dyDescent="0.25">
      <c r="A1038" s="22" t="s">
        <v>5346</v>
      </c>
      <c r="B1038" s="22" t="s">
        <v>5347</v>
      </c>
      <c r="C1038" s="22"/>
      <c r="D1038" s="22" t="s">
        <v>1838</v>
      </c>
      <c r="E1038" s="22" t="s">
        <v>1852</v>
      </c>
      <c r="F1038" s="22"/>
      <c r="G1038" s="22" t="s">
        <v>65</v>
      </c>
      <c r="H1038" s="22" t="s">
        <v>1796</v>
      </c>
      <c r="I1038" s="22" t="s">
        <v>4833</v>
      </c>
      <c r="J1038" s="22" t="s">
        <v>5347</v>
      </c>
      <c r="K1038" s="22" t="s">
        <v>5348</v>
      </c>
      <c r="L1038" s="22" t="s">
        <v>1837</v>
      </c>
      <c r="M1038" s="22" t="s">
        <v>5348</v>
      </c>
      <c r="N1038" s="22">
        <v>51</v>
      </c>
      <c r="O1038" s="22" t="b">
        <v>0</v>
      </c>
      <c r="P1038" s="22" t="s">
        <v>1842</v>
      </c>
      <c r="Q1038" s="22" t="s">
        <v>1843</v>
      </c>
      <c r="R1038" s="22" t="s">
        <v>609</v>
      </c>
    </row>
    <row r="1039" spans="1:18" x14ac:dyDescent="0.25">
      <c r="A1039" s="22" t="s">
        <v>5349</v>
      </c>
      <c r="B1039" s="22" t="s">
        <v>5350</v>
      </c>
      <c r="C1039" s="22"/>
      <c r="D1039" s="22" t="s">
        <v>1838</v>
      </c>
      <c r="E1039" s="22" t="s">
        <v>1991</v>
      </c>
      <c r="F1039" s="22"/>
      <c r="G1039" s="22" t="s">
        <v>66</v>
      </c>
      <c r="H1039" s="22" t="s">
        <v>1794</v>
      </c>
      <c r="I1039" s="22" t="s">
        <v>4833</v>
      </c>
      <c r="J1039" s="22" t="s">
        <v>5350</v>
      </c>
      <c r="K1039" s="22" t="s">
        <v>5351</v>
      </c>
      <c r="L1039" s="22" t="s">
        <v>1837</v>
      </c>
      <c r="M1039" s="22" t="s">
        <v>5351</v>
      </c>
      <c r="N1039" s="22">
        <v>51</v>
      </c>
      <c r="O1039" s="22" t="b">
        <v>0</v>
      </c>
      <c r="P1039" s="22" t="s">
        <v>1842</v>
      </c>
      <c r="Q1039" s="22" t="s">
        <v>1843</v>
      </c>
      <c r="R1039" s="22" t="s">
        <v>609</v>
      </c>
    </row>
    <row r="1040" spans="1:18" x14ac:dyDescent="0.25">
      <c r="A1040" s="23" t="s">
        <v>611</v>
      </c>
      <c r="B1040" s="23" t="s">
        <v>612</v>
      </c>
      <c r="C1040" s="23"/>
      <c r="D1040" s="23" t="s">
        <v>1838</v>
      </c>
      <c r="E1040" s="23"/>
      <c r="F1040" s="23"/>
      <c r="G1040" s="23" t="s">
        <v>66</v>
      </c>
      <c r="H1040" s="23" t="s">
        <v>1794</v>
      </c>
      <c r="I1040" s="23" t="s">
        <v>1872</v>
      </c>
      <c r="J1040" s="23"/>
      <c r="K1040" s="23"/>
      <c r="L1040" s="23" t="s">
        <v>1837</v>
      </c>
      <c r="M1040" s="23" t="s">
        <v>5352</v>
      </c>
      <c r="N1040" s="23">
        <v>51</v>
      </c>
      <c r="O1040" s="23" t="b">
        <v>0</v>
      </c>
      <c r="P1040" s="23" t="s">
        <v>1842</v>
      </c>
      <c r="Q1040" s="23" t="s">
        <v>1843</v>
      </c>
      <c r="R1040" s="23" t="s">
        <v>611</v>
      </c>
    </row>
    <row r="1041" spans="1:18" x14ac:dyDescent="0.25">
      <c r="A1041" s="22" t="s">
        <v>613</v>
      </c>
      <c r="B1041" s="22" t="s">
        <v>614</v>
      </c>
      <c r="C1041" s="22"/>
      <c r="D1041" s="22" t="s">
        <v>1838</v>
      </c>
      <c r="E1041" s="22"/>
      <c r="F1041" s="22"/>
      <c r="G1041" s="22" t="s">
        <v>1799</v>
      </c>
      <c r="H1041" s="22" t="s">
        <v>1800</v>
      </c>
      <c r="I1041" s="22" t="s">
        <v>1872</v>
      </c>
      <c r="J1041" s="22" t="s">
        <v>5353</v>
      </c>
      <c r="K1041" s="22" t="s">
        <v>5354</v>
      </c>
      <c r="L1041" s="22" t="s">
        <v>5355</v>
      </c>
      <c r="M1041" s="22" t="s">
        <v>5356</v>
      </c>
      <c r="N1041" s="22">
        <v>45</v>
      </c>
      <c r="O1041" s="22" t="b">
        <v>0</v>
      </c>
      <c r="P1041" s="22" t="s">
        <v>1842</v>
      </c>
      <c r="Q1041" s="22" t="s">
        <v>1843</v>
      </c>
      <c r="R1041" s="22" t="s">
        <v>613</v>
      </c>
    </row>
    <row r="1042" spans="1:18" x14ac:dyDescent="0.25">
      <c r="A1042" s="22" t="s">
        <v>5357</v>
      </c>
      <c r="B1042" s="22" t="s">
        <v>5358</v>
      </c>
      <c r="C1042" s="22" t="s">
        <v>1837</v>
      </c>
      <c r="D1042" s="22" t="s">
        <v>1838</v>
      </c>
      <c r="E1042" s="22" t="s">
        <v>1958</v>
      </c>
      <c r="F1042" s="22"/>
      <c r="G1042" s="22" t="s">
        <v>1799</v>
      </c>
      <c r="H1042" s="22" t="s">
        <v>1800</v>
      </c>
      <c r="I1042" s="22" t="s">
        <v>1872</v>
      </c>
      <c r="J1042" s="22"/>
      <c r="K1042" s="22" t="s">
        <v>5359</v>
      </c>
      <c r="L1042" s="22"/>
      <c r="M1042" s="22" t="s">
        <v>5359</v>
      </c>
      <c r="N1042" s="22"/>
      <c r="O1042" s="22" t="b">
        <v>0</v>
      </c>
      <c r="P1042" s="22" t="s">
        <v>1842</v>
      </c>
      <c r="Q1042" s="22" t="s">
        <v>1843</v>
      </c>
      <c r="R1042" s="22" t="s">
        <v>613</v>
      </c>
    </row>
    <row r="1043" spans="1:18" x14ac:dyDescent="0.25">
      <c r="A1043" s="22" t="s">
        <v>5360</v>
      </c>
      <c r="B1043" s="22" t="s">
        <v>5361</v>
      </c>
      <c r="C1043" s="22" t="s">
        <v>1837</v>
      </c>
      <c r="D1043" s="22" t="s">
        <v>1838</v>
      </c>
      <c r="E1043" s="22" t="s">
        <v>1958</v>
      </c>
      <c r="F1043" s="22"/>
      <c r="G1043" s="22" t="s">
        <v>1799</v>
      </c>
      <c r="H1043" s="22" t="s">
        <v>1800</v>
      </c>
      <c r="I1043" s="22" t="s">
        <v>1872</v>
      </c>
      <c r="J1043" s="22"/>
      <c r="K1043" s="22" t="s">
        <v>5362</v>
      </c>
      <c r="L1043" s="22"/>
      <c r="M1043" s="22" t="s">
        <v>5362</v>
      </c>
      <c r="N1043" s="22"/>
      <c r="O1043" s="22" t="b">
        <v>0</v>
      </c>
      <c r="P1043" s="22" t="s">
        <v>1842</v>
      </c>
      <c r="Q1043" s="22" t="s">
        <v>1843</v>
      </c>
      <c r="R1043" s="22" t="s">
        <v>613</v>
      </c>
    </row>
    <row r="1044" spans="1:18" x14ac:dyDescent="0.25">
      <c r="A1044" s="22" t="s">
        <v>5363</v>
      </c>
      <c r="B1044" s="22" t="s">
        <v>5364</v>
      </c>
      <c r="C1044" s="22" t="s">
        <v>1837</v>
      </c>
      <c r="D1044" s="22" t="s">
        <v>1838</v>
      </c>
      <c r="E1044" s="22" t="s">
        <v>1946</v>
      </c>
      <c r="F1044" s="22"/>
      <c r="G1044" s="22" t="s">
        <v>1799</v>
      </c>
      <c r="H1044" s="22" t="s">
        <v>1800</v>
      </c>
      <c r="I1044" s="22" t="s">
        <v>1872</v>
      </c>
      <c r="J1044" s="22"/>
      <c r="K1044" s="22" t="s">
        <v>5365</v>
      </c>
      <c r="L1044" s="22"/>
      <c r="M1044" s="22" t="s">
        <v>5365</v>
      </c>
      <c r="N1044" s="22">
        <v>45</v>
      </c>
      <c r="O1044" s="22" t="b">
        <v>0</v>
      </c>
      <c r="P1044" s="22" t="s">
        <v>1842</v>
      </c>
      <c r="Q1044" s="22" t="s">
        <v>1843</v>
      </c>
      <c r="R1044" s="22" t="s">
        <v>613</v>
      </c>
    </row>
    <row r="1045" spans="1:18" x14ac:dyDescent="0.25">
      <c r="A1045" s="22" t="s">
        <v>5366</v>
      </c>
      <c r="B1045" s="22" t="s">
        <v>5367</v>
      </c>
      <c r="C1045" s="22" t="s">
        <v>1837</v>
      </c>
      <c r="D1045" s="22" t="s">
        <v>1838</v>
      </c>
      <c r="E1045" s="22" t="s">
        <v>1958</v>
      </c>
      <c r="F1045" s="22"/>
      <c r="G1045" s="22" t="s">
        <v>1799</v>
      </c>
      <c r="H1045" s="22" t="s">
        <v>1800</v>
      </c>
      <c r="I1045" s="22" t="s">
        <v>1872</v>
      </c>
      <c r="J1045" s="22"/>
      <c r="K1045" s="22" t="s">
        <v>5368</v>
      </c>
      <c r="L1045" s="22"/>
      <c r="M1045" s="22" t="s">
        <v>5368</v>
      </c>
      <c r="N1045" s="22"/>
      <c r="O1045" s="22" t="b">
        <v>0</v>
      </c>
      <c r="P1045" s="22" t="s">
        <v>1842</v>
      </c>
      <c r="Q1045" s="22" t="s">
        <v>1843</v>
      </c>
      <c r="R1045" s="22" t="s">
        <v>613</v>
      </c>
    </row>
    <row r="1046" spans="1:18" x14ac:dyDescent="0.25">
      <c r="A1046" s="23" t="s">
        <v>5369</v>
      </c>
      <c r="B1046" s="23" t="s">
        <v>5370</v>
      </c>
      <c r="C1046" s="23" t="s">
        <v>1837</v>
      </c>
      <c r="D1046" s="23" t="s">
        <v>1838</v>
      </c>
      <c r="E1046" s="23" t="s">
        <v>1958</v>
      </c>
      <c r="F1046" s="23"/>
      <c r="G1046" s="23" t="s">
        <v>1799</v>
      </c>
      <c r="H1046" s="23" t="s">
        <v>1800</v>
      </c>
      <c r="I1046" s="23" t="s">
        <v>1872</v>
      </c>
      <c r="J1046" s="23"/>
      <c r="K1046" s="23" t="s">
        <v>5371</v>
      </c>
      <c r="L1046" s="23"/>
      <c r="M1046" s="23" t="s">
        <v>5371</v>
      </c>
      <c r="N1046" s="23"/>
      <c r="O1046" s="23" t="b">
        <v>0</v>
      </c>
      <c r="P1046" s="23" t="s">
        <v>1842</v>
      </c>
      <c r="Q1046" s="23" t="s">
        <v>1843</v>
      </c>
      <c r="R1046" s="23" t="s">
        <v>613</v>
      </c>
    </row>
    <row r="1047" spans="1:18" x14ac:dyDescent="0.25">
      <c r="A1047" s="22" t="s">
        <v>615</v>
      </c>
      <c r="B1047" s="22" t="s">
        <v>616</v>
      </c>
      <c r="C1047" s="22" t="s">
        <v>5372</v>
      </c>
      <c r="D1047" s="22" t="s">
        <v>1856</v>
      </c>
      <c r="E1047" s="22"/>
      <c r="F1047" s="22"/>
      <c r="G1047" s="22"/>
      <c r="H1047" s="22"/>
      <c r="I1047" s="22" t="s">
        <v>1872</v>
      </c>
      <c r="J1047" s="22"/>
      <c r="K1047" s="22"/>
      <c r="L1047" s="22" t="s">
        <v>5373</v>
      </c>
      <c r="M1047" s="22" t="s">
        <v>5374</v>
      </c>
      <c r="N1047" s="22">
        <v>50</v>
      </c>
      <c r="O1047" s="22" t="b">
        <v>0</v>
      </c>
      <c r="P1047" s="22" t="s">
        <v>1842</v>
      </c>
      <c r="Q1047" s="22" t="s">
        <v>1843</v>
      </c>
      <c r="R1047" s="22" t="s">
        <v>615</v>
      </c>
    </row>
    <row r="1048" spans="1:18" x14ac:dyDescent="0.25">
      <c r="A1048" s="22" t="s">
        <v>5375</v>
      </c>
      <c r="B1048" s="22" t="s">
        <v>5376</v>
      </c>
      <c r="C1048" s="22"/>
      <c r="D1048" s="22" t="s">
        <v>1838</v>
      </c>
      <c r="E1048" s="22" t="s">
        <v>1950</v>
      </c>
      <c r="F1048" s="22"/>
      <c r="G1048" s="22" t="s">
        <v>1801</v>
      </c>
      <c r="H1048" s="22" t="s">
        <v>1802</v>
      </c>
      <c r="I1048" s="22" t="s">
        <v>5377</v>
      </c>
      <c r="J1048" s="22" t="s">
        <v>5376</v>
      </c>
      <c r="K1048" s="22" t="s">
        <v>5378</v>
      </c>
      <c r="L1048" s="22"/>
      <c r="M1048" s="22" t="s">
        <v>5378</v>
      </c>
      <c r="N1048" s="22">
        <v>50</v>
      </c>
      <c r="O1048" s="22" t="b">
        <v>0</v>
      </c>
      <c r="P1048" s="22" t="s">
        <v>1842</v>
      </c>
      <c r="Q1048" s="22" t="s">
        <v>1843</v>
      </c>
      <c r="R1048" s="22" t="s">
        <v>615</v>
      </c>
    </row>
    <row r="1049" spans="1:18" x14ac:dyDescent="0.25">
      <c r="A1049" s="22" t="s">
        <v>5379</v>
      </c>
      <c r="B1049" s="22" t="s">
        <v>5380</v>
      </c>
      <c r="C1049" s="22"/>
      <c r="D1049" s="22" t="s">
        <v>1838</v>
      </c>
      <c r="E1049" s="22"/>
      <c r="F1049" s="22"/>
      <c r="G1049" s="22" t="s">
        <v>66</v>
      </c>
      <c r="H1049" s="22" t="s">
        <v>1794</v>
      </c>
      <c r="I1049" s="22" t="s">
        <v>5377</v>
      </c>
      <c r="J1049" s="22"/>
      <c r="K1049" s="22"/>
      <c r="L1049" s="22"/>
      <c r="M1049" s="22" t="s">
        <v>5381</v>
      </c>
      <c r="N1049" s="22">
        <v>50</v>
      </c>
      <c r="O1049" s="22" t="b">
        <v>0</v>
      </c>
      <c r="P1049" s="22" t="s">
        <v>1842</v>
      </c>
      <c r="Q1049" s="22" t="s">
        <v>1843</v>
      </c>
      <c r="R1049" s="22" t="s">
        <v>615</v>
      </c>
    </row>
    <row r="1050" spans="1:18" x14ac:dyDescent="0.25">
      <c r="A1050" s="22" t="s">
        <v>5382</v>
      </c>
      <c r="B1050" s="22" t="s">
        <v>5383</v>
      </c>
      <c r="C1050" s="22"/>
      <c r="D1050" s="22" t="s">
        <v>1838</v>
      </c>
      <c r="E1050" s="22"/>
      <c r="F1050" s="22"/>
      <c r="G1050" s="22" t="s">
        <v>1801</v>
      </c>
      <c r="H1050" s="22" t="s">
        <v>1802</v>
      </c>
      <c r="I1050" s="22" t="s">
        <v>5377</v>
      </c>
      <c r="J1050" s="22"/>
      <c r="K1050" s="22"/>
      <c r="L1050" s="22"/>
      <c r="M1050" s="22" t="s">
        <v>5384</v>
      </c>
      <c r="N1050" s="22">
        <v>50</v>
      </c>
      <c r="O1050" s="22" t="b">
        <v>0</v>
      </c>
      <c r="P1050" s="22" t="s">
        <v>1842</v>
      </c>
      <c r="Q1050" s="22" t="s">
        <v>1843</v>
      </c>
      <c r="R1050" s="22" t="s">
        <v>615</v>
      </c>
    </row>
    <row r="1051" spans="1:18" x14ac:dyDescent="0.25">
      <c r="A1051" s="22" t="s">
        <v>5385</v>
      </c>
      <c r="B1051" s="22" t="s">
        <v>5386</v>
      </c>
      <c r="C1051" s="22"/>
      <c r="D1051" s="22" t="s">
        <v>1838</v>
      </c>
      <c r="E1051" s="22"/>
      <c r="F1051" s="22"/>
      <c r="G1051" s="22" t="s">
        <v>1801</v>
      </c>
      <c r="H1051" s="22" t="s">
        <v>1802</v>
      </c>
      <c r="I1051" s="22" t="s">
        <v>5377</v>
      </c>
      <c r="J1051" s="22"/>
      <c r="K1051" s="22"/>
      <c r="L1051" s="22"/>
      <c r="M1051" s="22" t="s">
        <v>5387</v>
      </c>
      <c r="N1051" s="22">
        <v>50</v>
      </c>
      <c r="O1051" s="22" t="b">
        <v>0</v>
      </c>
      <c r="P1051" s="22" t="s">
        <v>1842</v>
      </c>
      <c r="Q1051" s="22" t="s">
        <v>1843</v>
      </c>
      <c r="R1051" s="22" t="s">
        <v>615</v>
      </c>
    </row>
    <row r="1052" spans="1:18" x14ac:dyDescent="0.25">
      <c r="A1052" s="22" t="s">
        <v>5388</v>
      </c>
      <c r="B1052" s="22" t="s">
        <v>5389</v>
      </c>
      <c r="C1052" s="22"/>
      <c r="D1052" s="22" t="s">
        <v>1838</v>
      </c>
      <c r="E1052" s="22"/>
      <c r="F1052" s="22"/>
      <c r="G1052" s="22" t="s">
        <v>1801</v>
      </c>
      <c r="H1052" s="22" t="s">
        <v>1802</v>
      </c>
      <c r="I1052" s="22" t="s">
        <v>5377</v>
      </c>
      <c r="J1052" s="22"/>
      <c r="K1052" s="22"/>
      <c r="L1052" s="22"/>
      <c r="M1052" s="22" t="s">
        <v>5390</v>
      </c>
      <c r="N1052" s="22">
        <v>50</v>
      </c>
      <c r="O1052" s="22" t="b">
        <v>0</v>
      </c>
      <c r="P1052" s="22" t="s">
        <v>3878</v>
      </c>
      <c r="Q1052" s="22" t="s">
        <v>1843</v>
      </c>
      <c r="R1052" s="22" t="s">
        <v>615</v>
      </c>
    </row>
    <row r="1053" spans="1:18" x14ac:dyDescent="0.25">
      <c r="A1053" s="22" t="s">
        <v>5391</v>
      </c>
      <c r="B1053" s="22" t="s">
        <v>5392</v>
      </c>
      <c r="C1053" s="22"/>
      <c r="D1053" s="22" t="s">
        <v>1838</v>
      </c>
      <c r="E1053" s="22"/>
      <c r="F1053" s="22"/>
      <c r="G1053" s="22" t="s">
        <v>1801</v>
      </c>
      <c r="H1053" s="22" t="s">
        <v>1802</v>
      </c>
      <c r="I1053" s="22" t="s">
        <v>5377</v>
      </c>
      <c r="J1053" s="22"/>
      <c r="K1053" s="22"/>
      <c r="L1053" s="22"/>
      <c r="M1053" s="22" t="s">
        <v>5393</v>
      </c>
      <c r="N1053" s="22">
        <v>50</v>
      </c>
      <c r="O1053" s="22" t="b">
        <v>0</v>
      </c>
      <c r="P1053" s="22" t="s">
        <v>1842</v>
      </c>
      <c r="Q1053" s="22" t="s">
        <v>1843</v>
      </c>
      <c r="R1053" s="22" t="s">
        <v>615</v>
      </c>
    </row>
    <row r="1054" spans="1:18" x14ac:dyDescent="0.25">
      <c r="A1054" s="22" t="s">
        <v>5394</v>
      </c>
      <c r="B1054" s="22" t="s">
        <v>5395</v>
      </c>
      <c r="C1054" s="22"/>
      <c r="D1054" s="22" t="s">
        <v>1838</v>
      </c>
      <c r="E1054" s="22" t="s">
        <v>2754</v>
      </c>
      <c r="F1054" s="22"/>
      <c r="G1054" s="22" t="s">
        <v>1803</v>
      </c>
      <c r="H1054" s="22" t="s">
        <v>1804</v>
      </c>
      <c r="I1054" s="22" t="s">
        <v>5377</v>
      </c>
      <c r="J1054" s="22" t="s">
        <v>5396</v>
      </c>
      <c r="K1054" s="22" t="s">
        <v>5397</v>
      </c>
      <c r="L1054" s="22"/>
      <c r="M1054" s="22" t="s">
        <v>5397</v>
      </c>
      <c r="N1054" s="22">
        <v>50</v>
      </c>
      <c r="O1054" s="22" t="b">
        <v>0</v>
      </c>
      <c r="P1054" s="22" t="s">
        <v>1842</v>
      </c>
      <c r="Q1054" s="22" t="s">
        <v>1843</v>
      </c>
      <c r="R1054" s="22" t="s">
        <v>615</v>
      </c>
    </row>
    <row r="1055" spans="1:18" x14ac:dyDescent="0.25">
      <c r="A1055" s="22" t="s">
        <v>5398</v>
      </c>
      <c r="B1055" s="22" t="s">
        <v>5399</v>
      </c>
      <c r="C1055" s="22"/>
      <c r="D1055" s="22" t="s">
        <v>1838</v>
      </c>
      <c r="E1055" s="22" t="s">
        <v>2754</v>
      </c>
      <c r="F1055" s="22"/>
      <c r="G1055" s="22" t="s">
        <v>1805</v>
      </c>
      <c r="H1055" s="22" t="s">
        <v>1806</v>
      </c>
      <c r="I1055" s="22" t="s">
        <v>5377</v>
      </c>
      <c r="J1055" s="22" t="s">
        <v>5399</v>
      </c>
      <c r="K1055" s="22" t="s">
        <v>5400</v>
      </c>
      <c r="L1055" s="22"/>
      <c r="M1055" s="22" t="s">
        <v>5400</v>
      </c>
      <c r="N1055" s="22">
        <v>50</v>
      </c>
      <c r="O1055" s="22" t="b">
        <v>0</v>
      </c>
      <c r="P1055" s="22" t="s">
        <v>1842</v>
      </c>
      <c r="Q1055" s="22" t="s">
        <v>1843</v>
      </c>
      <c r="R1055" s="22" t="s">
        <v>615</v>
      </c>
    </row>
    <row r="1056" spans="1:18" x14ac:dyDescent="0.25">
      <c r="A1056" s="22" t="s">
        <v>5401</v>
      </c>
      <c r="B1056" s="22" t="s">
        <v>5402</v>
      </c>
      <c r="C1056" s="22"/>
      <c r="D1056" s="22" t="s">
        <v>1838</v>
      </c>
      <c r="E1056" s="22"/>
      <c r="F1056" s="22"/>
      <c r="G1056" s="22" t="s">
        <v>1801</v>
      </c>
      <c r="H1056" s="22" t="s">
        <v>1802</v>
      </c>
      <c r="I1056" s="22" t="s">
        <v>5377</v>
      </c>
      <c r="J1056" s="22"/>
      <c r="K1056" s="22"/>
      <c r="L1056" s="22"/>
      <c r="M1056" s="22" t="s">
        <v>5403</v>
      </c>
      <c r="N1056" s="22">
        <v>50</v>
      </c>
      <c r="O1056" s="22" t="b">
        <v>0</v>
      </c>
      <c r="P1056" s="22" t="s">
        <v>1842</v>
      </c>
      <c r="Q1056" s="22" t="s">
        <v>1843</v>
      </c>
      <c r="R1056" s="22" t="s">
        <v>615</v>
      </c>
    </row>
    <row r="1057" spans="1:18" x14ac:dyDescent="0.25">
      <c r="A1057" s="22" t="s">
        <v>5404</v>
      </c>
      <c r="B1057" s="22" t="s">
        <v>5405</v>
      </c>
      <c r="C1057" s="22"/>
      <c r="D1057" s="22" t="s">
        <v>1838</v>
      </c>
      <c r="E1057" s="22"/>
      <c r="F1057" s="22"/>
      <c r="G1057" s="22" t="s">
        <v>66</v>
      </c>
      <c r="H1057" s="22" t="s">
        <v>1794</v>
      </c>
      <c r="I1057" s="22" t="s">
        <v>5377</v>
      </c>
      <c r="J1057" s="22"/>
      <c r="K1057" s="22"/>
      <c r="L1057" s="22"/>
      <c r="M1057" s="22" t="s">
        <v>5406</v>
      </c>
      <c r="N1057" s="22">
        <v>50</v>
      </c>
      <c r="O1057" s="22" t="b">
        <v>0</v>
      </c>
      <c r="P1057" s="22" t="s">
        <v>1842</v>
      </c>
      <c r="Q1057" s="22" t="s">
        <v>1843</v>
      </c>
      <c r="R1057" s="22" t="s">
        <v>615</v>
      </c>
    </row>
    <row r="1058" spans="1:18" x14ac:dyDescent="0.25">
      <c r="A1058" s="22" t="s">
        <v>5407</v>
      </c>
      <c r="B1058" s="22" t="s">
        <v>5408</v>
      </c>
      <c r="C1058" s="22"/>
      <c r="D1058" s="22" t="s">
        <v>1838</v>
      </c>
      <c r="E1058" s="22"/>
      <c r="F1058" s="22"/>
      <c r="G1058" s="22" t="s">
        <v>1801</v>
      </c>
      <c r="H1058" s="22" t="s">
        <v>1802</v>
      </c>
      <c r="I1058" s="22" t="s">
        <v>5377</v>
      </c>
      <c r="J1058" s="22"/>
      <c r="K1058" s="22"/>
      <c r="L1058" s="22"/>
      <c r="M1058" s="22" t="s">
        <v>5409</v>
      </c>
      <c r="N1058" s="22">
        <v>50</v>
      </c>
      <c r="O1058" s="22" t="b">
        <v>0</v>
      </c>
      <c r="P1058" s="22" t="s">
        <v>1842</v>
      </c>
      <c r="Q1058" s="22" t="s">
        <v>1843</v>
      </c>
      <c r="R1058" s="22" t="s">
        <v>615</v>
      </c>
    </row>
    <row r="1059" spans="1:18" x14ac:dyDescent="0.25">
      <c r="A1059" s="22" t="s">
        <v>5410</v>
      </c>
      <c r="B1059" s="22" t="s">
        <v>5396</v>
      </c>
      <c r="C1059" s="22"/>
      <c r="D1059" s="22" t="s">
        <v>1838</v>
      </c>
      <c r="E1059" s="22" t="s">
        <v>2754</v>
      </c>
      <c r="F1059" s="22"/>
      <c r="G1059" s="22" t="s">
        <v>1803</v>
      </c>
      <c r="H1059" s="22" t="s">
        <v>1804</v>
      </c>
      <c r="I1059" s="22" t="s">
        <v>5377</v>
      </c>
      <c r="J1059" s="22" t="s">
        <v>5396</v>
      </c>
      <c r="K1059" s="22" t="s">
        <v>5411</v>
      </c>
      <c r="L1059" s="22"/>
      <c r="M1059" s="22" t="s">
        <v>5411</v>
      </c>
      <c r="N1059" s="22">
        <v>50</v>
      </c>
      <c r="O1059" s="22" t="b">
        <v>0</v>
      </c>
      <c r="P1059" s="22" t="s">
        <v>1842</v>
      </c>
      <c r="Q1059" s="22" t="s">
        <v>1843</v>
      </c>
      <c r="R1059" s="22" t="s">
        <v>615</v>
      </c>
    </row>
    <row r="1060" spans="1:18" x14ac:dyDescent="0.25">
      <c r="A1060" s="22" t="s">
        <v>5412</v>
      </c>
      <c r="B1060" s="22" t="s">
        <v>5413</v>
      </c>
      <c r="C1060" s="22"/>
      <c r="D1060" s="22" t="s">
        <v>1838</v>
      </c>
      <c r="E1060" s="22" t="s">
        <v>1950</v>
      </c>
      <c r="F1060" s="22" t="s">
        <v>4654</v>
      </c>
      <c r="G1060" s="22" t="s">
        <v>1801</v>
      </c>
      <c r="H1060" s="22" t="s">
        <v>1802</v>
      </c>
      <c r="I1060" s="22" t="s">
        <v>5377</v>
      </c>
      <c r="J1060" s="22"/>
      <c r="K1060" s="22" t="s">
        <v>5414</v>
      </c>
      <c r="L1060" s="22"/>
      <c r="M1060" s="22" t="s">
        <v>5415</v>
      </c>
      <c r="N1060" s="22">
        <v>50</v>
      </c>
      <c r="O1060" s="22" t="b">
        <v>0</v>
      </c>
      <c r="P1060" s="22" t="s">
        <v>1842</v>
      </c>
      <c r="Q1060" s="22" t="s">
        <v>1843</v>
      </c>
      <c r="R1060" s="22" t="s">
        <v>615</v>
      </c>
    </row>
    <row r="1061" spans="1:18" x14ac:dyDescent="0.25">
      <c r="A1061" s="23" t="s">
        <v>5416</v>
      </c>
      <c r="B1061" s="23" t="s">
        <v>5417</v>
      </c>
      <c r="C1061" s="23"/>
      <c r="D1061" s="23" t="s">
        <v>1838</v>
      </c>
      <c r="E1061" s="23" t="s">
        <v>1950</v>
      </c>
      <c r="F1061" s="23" t="s">
        <v>4654</v>
      </c>
      <c r="G1061" s="23" t="s">
        <v>1801</v>
      </c>
      <c r="H1061" s="23" t="s">
        <v>1802</v>
      </c>
      <c r="I1061" s="23" t="s">
        <v>5377</v>
      </c>
      <c r="J1061" s="23"/>
      <c r="K1061" s="23" t="s">
        <v>5418</v>
      </c>
      <c r="L1061" s="23"/>
      <c r="M1061" s="23" t="s">
        <v>5419</v>
      </c>
      <c r="N1061" s="23">
        <v>50</v>
      </c>
      <c r="O1061" s="23" t="b">
        <v>0</v>
      </c>
      <c r="P1061" s="23" t="s">
        <v>1842</v>
      </c>
      <c r="Q1061" s="23" t="s">
        <v>1843</v>
      </c>
      <c r="R1061" s="23" t="s">
        <v>615</v>
      </c>
    </row>
    <row r="1062" spans="1:18" x14ac:dyDescent="0.25">
      <c r="A1062" s="23" t="s">
        <v>5420</v>
      </c>
      <c r="B1062" s="23" t="s">
        <v>5421</v>
      </c>
      <c r="C1062" s="23" t="s">
        <v>5422</v>
      </c>
      <c r="D1062" s="23" t="s">
        <v>1838</v>
      </c>
      <c r="E1062" s="23" t="s">
        <v>1958</v>
      </c>
      <c r="F1062" s="23"/>
      <c r="G1062" s="23" t="s">
        <v>1801</v>
      </c>
      <c r="H1062" s="23" t="s">
        <v>1802</v>
      </c>
      <c r="I1062" s="23" t="s">
        <v>3361</v>
      </c>
      <c r="J1062" s="23" t="s">
        <v>1837</v>
      </c>
      <c r="K1062" s="23"/>
      <c r="L1062" s="23" t="s">
        <v>5423</v>
      </c>
      <c r="M1062" s="23" t="s">
        <v>5424</v>
      </c>
      <c r="N1062" s="23"/>
      <c r="O1062" s="23" t="b">
        <v>0</v>
      </c>
      <c r="P1062" s="23" t="s">
        <v>1842</v>
      </c>
      <c r="Q1062" s="23" t="s">
        <v>1843</v>
      </c>
      <c r="R1062" s="23" t="s">
        <v>5420</v>
      </c>
    </row>
    <row r="1063" spans="1:18" x14ac:dyDescent="0.25">
      <c r="A1063" s="22" t="s">
        <v>5425</v>
      </c>
      <c r="B1063" s="22" t="s">
        <v>5426</v>
      </c>
      <c r="C1063" s="22"/>
      <c r="D1063" s="22" t="s">
        <v>1838</v>
      </c>
      <c r="E1063" s="22" t="s">
        <v>1906</v>
      </c>
      <c r="F1063" s="22" t="s">
        <v>5427</v>
      </c>
      <c r="G1063" s="22" t="s">
        <v>1799</v>
      </c>
      <c r="H1063" s="22" t="s">
        <v>1800</v>
      </c>
      <c r="I1063" s="22"/>
      <c r="J1063" s="22"/>
      <c r="K1063" s="22"/>
      <c r="L1063" s="22" t="s">
        <v>5428</v>
      </c>
      <c r="M1063" s="22" t="s">
        <v>5429</v>
      </c>
      <c r="N1063" s="22"/>
      <c r="O1063" s="22" t="b">
        <v>0</v>
      </c>
      <c r="P1063" s="22" t="s">
        <v>3095</v>
      </c>
      <c r="Q1063" s="22" t="s">
        <v>1843</v>
      </c>
      <c r="R1063" s="22" t="s">
        <v>5425</v>
      </c>
    </row>
    <row r="1064" spans="1:18" x14ac:dyDescent="0.25">
      <c r="A1064" s="22" t="s">
        <v>5430</v>
      </c>
      <c r="B1064" s="22" t="s">
        <v>5431</v>
      </c>
      <c r="C1064" s="22" t="s">
        <v>1837</v>
      </c>
      <c r="D1064" s="22" t="s">
        <v>1838</v>
      </c>
      <c r="E1064" s="22" t="s">
        <v>1975</v>
      </c>
      <c r="F1064" s="22"/>
      <c r="G1064" s="22" t="s">
        <v>1799</v>
      </c>
      <c r="H1064" s="22" t="s">
        <v>1800</v>
      </c>
      <c r="I1064" s="22" t="s">
        <v>3771</v>
      </c>
      <c r="J1064" s="22" t="s">
        <v>5431</v>
      </c>
      <c r="K1064" s="22" t="s">
        <v>5432</v>
      </c>
      <c r="L1064" s="22"/>
      <c r="M1064" s="22" t="s">
        <v>5432</v>
      </c>
      <c r="N1064" s="22"/>
      <c r="O1064" s="22" t="b">
        <v>0</v>
      </c>
      <c r="P1064" s="22" t="s">
        <v>1842</v>
      </c>
      <c r="Q1064" s="22" t="s">
        <v>1843</v>
      </c>
      <c r="R1064" s="22" t="s">
        <v>5425</v>
      </c>
    </row>
    <row r="1065" spans="1:18" x14ac:dyDescent="0.25">
      <c r="A1065" s="22" t="s">
        <v>5433</v>
      </c>
      <c r="B1065" s="22" t="s">
        <v>5434</v>
      </c>
      <c r="C1065" s="22" t="s">
        <v>1837</v>
      </c>
      <c r="D1065" s="22" t="s">
        <v>1838</v>
      </c>
      <c r="E1065" s="22" t="s">
        <v>1975</v>
      </c>
      <c r="F1065" s="22"/>
      <c r="G1065" s="22" t="s">
        <v>1799</v>
      </c>
      <c r="H1065" s="22" t="s">
        <v>1800</v>
      </c>
      <c r="I1065" s="22" t="s">
        <v>3771</v>
      </c>
      <c r="J1065" s="22" t="s">
        <v>5434</v>
      </c>
      <c r="K1065" s="22" t="s">
        <v>5435</v>
      </c>
      <c r="L1065" s="22"/>
      <c r="M1065" s="22" t="s">
        <v>5435</v>
      </c>
      <c r="N1065" s="22"/>
      <c r="O1065" s="22" t="b">
        <v>0</v>
      </c>
      <c r="P1065" s="22" t="s">
        <v>1842</v>
      </c>
      <c r="Q1065" s="22" t="s">
        <v>1843</v>
      </c>
      <c r="R1065" s="22" t="s">
        <v>5425</v>
      </c>
    </row>
    <row r="1066" spans="1:18" x14ac:dyDescent="0.25">
      <c r="A1066" s="22" t="s">
        <v>5436</v>
      </c>
      <c r="B1066" s="22" t="s">
        <v>5437</v>
      </c>
      <c r="C1066" s="22" t="s">
        <v>1837</v>
      </c>
      <c r="D1066" s="22" t="s">
        <v>1838</v>
      </c>
      <c r="E1066" s="22" t="s">
        <v>1931</v>
      </c>
      <c r="F1066" s="22"/>
      <c r="G1066" s="22" t="s">
        <v>1799</v>
      </c>
      <c r="H1066" s="22" t="s">
        <v>1800</v>
      </c>
      <c r="I1066" s="22" t="s">
        <v>3771</v>
      </c>
      <c r="J1066" s="22" t="s">
        <v>5437</v>
      </c>
      <c r="K1066" s="22" t="s">
        <v>5438</v>
      </c>
      <c r="L1066" s="22"/>
      <c r="M1066" s="22" t="s">
        <v>5438</v>
      </c>
      <c r="N1066" s="22"/>
      <c r="O1066" s="22" t="b">
        <v>0</v>
      </c>
      <c r="P1066" s="22" t="s">
        <v>1842</v>
      </c>
      <c r="Q1066" s="22" t="s">
        <v>1843</v>
      </c>
      <c r="R1066" s="22" t="s">
        <v>5425</v>
      </c>
    </row>
    <row r="1067" spans="1:18" x14ac:dyDescent="0.25">
      <c r="A1067" s="22" t="s">
        <v>5439</v>
      </c>
      <c r="B1067" s="22" t="s">
        <v>5440</v>
      </c>
      <c r="C1067" s="22" t="s">
        <v>1837</v>
      </c>
      <c r="D1067" s="22" t="s">
        <v>1838</v>
      </c>
      <c r="E1067" s="22" t="s">
        <v>1839</v>
      </c>
      <c r="F1067" s="22"/>
      <c r="G1067" s="22" t="s">
        <v>1799</v>
      </c>
      <c r="H1067" s="22" t="s">
        <v>1800</v>
      </c>
      <c r="I1067" s="22" t="s">
        <v>3771</v>
      </c>
      <c r="J1067" s="22" t="s">
        <v>5440</v>
      </c>
      <c r="K1067" s="22" t="s">
        <v>5441</v>
      </c>
      <c r="L1067" s="22"/>
      <c r="M1067" s="22" t="s">
        <v>5441</v>
      </c>
      <c r="N1067" s="22"/>
      <c r="O1067" s="22" t="b">
        <v>0</v>
      </c>
      <c r="P1067" s="22" t="s">
        <v>1842</v>
      </c>
      <c r="Q1067" s="22" t="s">
        <v>1843</v>
      </c>
      <c r="R1067" s="22" t="s">
        <v>5425</v>
      </c>
    </row>
    <row r="1068" spans="1:18" x14ac:dyDescent="0.25">
      <c r="A1068" s="22" t="s">
        <v>617</v>
      </c>
      <c r="B1068" s="22" t="s">
        <v>618</v>
      </c>
      <c r="C1068" s="22"/>
      <c r="D1068" s="22" t="s">
        <v>1838</v>
      </c>
      <c r="E1068" s="22"/>
      <c r="F1068" s="22"/>
      <c r="G1068" s="22" t="s">
        <v>1801</v>
      </c>
      <c r="H1068" s="22" t="s">
        <v>1802</v>
      </c>
      <c r="I1068" s="22" t="s">
        <v>1872</v>
      </c>
      <c r="J1068" s="22"/>
      <c r="K1068" s="22"/>
      <c r="L1068" s="22" t="s">
        <v>5442</v>
      </c>
      <c r="M1068" s="22" t="s">
        <v>5443</v>
      </c>
      <c r="N1068" s="22">
        <v>45</v>
      </c>
      <c r="O1068" s="22" t="b">
        <v>0</v>
      </c>
      <c r="P1068" s="22" t="s">
        <v>1842</v>
      </c>
      <c r="Q1068" s="22" t="s">
        <v>1843</v>
      </c>
      <c r="R1068" s="22" t="s">
        <v>617</v>
      </c>
    </row>
    <row r="1069" spans="1:18" x14ac:dyDescent="0.25">
      <c r="A1069" s="22" t="s">
        <v>5444</v>
      </c>
      <c r="B1069" s="22" t="s">
        <v>5445</v>
      </c>
      <c r="C1069" s="22" t="s">
        <v>5446</v>
      </c>
      <c r="D1069" s="22" t="s">
        <v>1838</v>
      </c>
      <c r="E1069" s="22" t="s">
        <v>1991</v>
      </c>
      <c r="F1069" s="22"/>
      <c r="G1069" s="22" t="s">
        <v>1799</v>
      </c>
      <c r="H1069" s="22" t="s">
        <v>1800</v>
      </c>
      <c r="I1069" s="22" t="s">
        <v>1872</v>
      </c>
      <c r="J1069" s="22" t="s">
        <v>5447</v>
      </c>
      <c r="K1069" s="22" t="s">
        <v>5448</v>
      </c>
      <c r="L1069" s="22" t="s">
        <v>1837</v>
      </c>
      <c r="M1069" s="22" t="s">
        <v>5448</v>
      </c>
      <c r="N1069" s="22"/>
      <c r="O1069" s="22" t="b">
        <v>0</v>
      </c>
      <c r="P1069" s="22" t="s">
        <v>1842</v>
      </c>
      <c r="Q1069" s="22" t="s">
        <v>1843</v>
      </c>
      <c r="R1069" s="22" t="s">
        <v>617</v>
      </c>
    </row>
    <row r="1070" spans="1:18" x14ac:dyDescent="0.25">
      <c r="A1070" s="22" t="s">
        <v>5449</v>
      </c>
      <c r="B1070" s="22" t="s">
        <v>5450</v>
      </c>
      <c r="C1070" s="22" t="s">
        <v>1837</v>
      </c>
      <c r="D1070" s="22" t="s">
        <v>1838</v>
      </c>
      <c r="E1070" s="22"/>
      <c r="F1070" s="22"/>
      <c r="G1070" s="22" t="s">
        <v>1801</v>
      </c>
      <c r="H1070" s="22" t="s">
        <v>1802</v>
      </c>
      <c r="I1070" s="22" t="s">
        <v>1872</v>
      </c>
      <c r="J1070" s="22" t="s">
        <v>5451</v>
      </c>
      <c r="K1070" s="22" t="s">
        <v>5452</v>
      </c>
      <c r="L1070" s="22" t="s">
        <v>1837</v>
      </c>
      <c r="M1070" s="22" t="s">
        <v>5452</v>
      </c>
      <c r="N1070" s="22"/>
      <c r="O1070" s="22" t="b">
        <v>0</v>
      </c>
      <c r="P1070" s="22" t="s">
        <v>1842</v>
      </c>
      <c r="Q1070" s="22" t="s">
        <v>1843</v>
      </c>
      <c r="R1070" s="22" t="s">
        <v>617</v>
      </c>
    </row>
    <row r="1071" spans="1:18" x14ac:dyDescent="0.25">
      <c r="A1071" s="22" t="s">
        <v>5453</v>
      </c>
      <c r="B1071" s="22" t="s">
        <v>5454</v>
      </c>
      <c r="C1071" s="22" t="s">
        <v>1837</v>
      </c>
      <c r="D1071" s="22" t="s">
        <v>1838</v>
      </c>
      <c r="E1071" s="22"/>
      <c r="F1071" s="22"/>
      <c r="G1071" s="22" t="s">
        <v>1801</v>
      </c>
      <c r="H1071" s="22" t="s">
        <v>1802</v>
      </c>
      <c r="I1071" s="22" t="s">
        <v>1872</v>
      </c>
      <c r="J1071" s="22" t="s">
        <v>5454</v>
      </c>
      <c r="K1071" s="22" t="s">
        <v>5455</v>
      </c>
      <c r="L1071" s="22" t="s">
        <v>1837</v>
      </c>
      <c r="M1071" s="22" t="s">
        <v>5456</v>
      </c>
      <c r="N1071" s="22"/>
      <c r="O1071" s="22" t="b">
        <v>0</v>
      </c>
      <c r="P1071" s="22" t="s">
        <v>1842</v>
      </c>
      <c r="Q1071" s="22" t="s">
        <v>1843</v>
      </c>
      <c r="R1071" s="22" t="s">
        <v>617</v>
      </c>
    </row>
    <row r="1072" spans="1:18" x14ac:dyDescent="0.25">
      <c r="A1072" s="22" t="s">
        <v>5457</v>
      </c>
      <c r="B1072" s="22" t="s">
        <v>5458</v>
      </c>
      <c r="C1072" s="22" t="s">
        <v>1837</v>
      </c>
      <c r="D1072" s="22" t="s">
        <v>1838</v>
      </c>
      <c r="E1072" s="22"/>
      <c r="F1072" s="22"/>
      <c r="G1072" s="22" t="s">
        <v>1799</v>
      </c>
      <c r="H1072" s="22" t="s">
        <v>1800</v>
      </c>
      <c r="I1072" s="22" t="s">
        <v>1872</v>
      </c>
      <c r="J1072" s="22" t="s">
        <v>5458</v>
      </c>
      <c r="K1072" s="22" t="s">
        <v>5459</v>
      </c>
      <c r="L1072" s="22" t="s">
        <v>1837</v>
      </c>
      <c r="M1072" s="22" t="s">
        <v>5460</v>
      </c>
      <c r="N1072" s="22"/>
      <c r="O1072" s="22" t="b">
        <v>0</v>
      </c>
      <c r="P1072" s="22" t="s">
        <v>1842</v>
      </c>
      <c r="Q1072" s="22" t="s">
        <v>1843</v>
      </c>
      <c r="R1072" s="22" t="s">
        <v>617</v>
      </c>
    </row>
    <row r="1073" spans="1:18" x14ac:dyDescent="0.25">
      <c r="A1073" s="22" t="s">
        <v>5461</v>
      </c>
      <c r="B1073" s="22" t="s">
        <v>5462</v>
      </c>
      <c r="C1073" s="22" t="s">
        <v>1837</v>
      </c>
      <c r="D1073" s="22" t="s">
        <v>1838</v>
      </c>
      <c r="E1073" s="22"/>
      <c r="F1073" s="22"/>
      <c r="G1073" s="22" t="s">
        <v>1801</v>
      </c>
      <c r="H1073" s="22" t="s">
        <v>1802</v>
      </c>
      <c r="I1073" s="22" t="s">
        <v>1872</v>
      </c>
      <c r="J1073" s="22" t="s">
        <v>5462</v>
      </c>
      <c r="K1073" s="22" t="s">
        <v>5463</v>
      </c>
      <c r="L1073" s="22" t="s">
        <v>1837</v>
      </c>
      <c r="M1073" s="22" t="s">
        <v>5464</v>
      </c>
      <c r="N1073" s="22"/>
      <c r="O1073" s="22" t="b">
        <v>0</v>
      </c>
      <c r="P1073" s="22" t="s">
        <v>1842</v>
      </c>
      <c r="Q1073" s="22" t="s">
        <v>1843</v>
      </c>
      <c r="R1073" s="22" t="s">
        <v>617</v>
      </c>
    </row>
    <row r="1074" spans="1:18" x14ac:dyDescent="0.25">
      <c r="A1074" s="22" t="s">
        <v>5465</v>
      </c>
      <c r="B1074" s="22" t="s">
        <v>5466</v>
      </c>
      <c r="C1074" s="22" t="s">
        <v>1837</v>
      </c>
      <c r="D1074" s="22" t="s">
        <v>1838</v>
      </c>
      <c r="E1074" s="22"/>
      <c r="F1074" s="22"/>
      <c r="G1074" s="22" t="s">
        <v>1799</v>
      </c>
      <c r="H1074" s="22" t="s">
        <v>1800</v>
      </c>
      <c r="I1074" s="22" t="s">
        <v>1872</v>
      </c>
      <c r="J1074" s="22" t="s">
        <v>5466</v>
      </c>
      <c r="K1074" s="22" t="s">
        <v>5467</v>
      </c>
      <c r="L1074" s="22" t="s">
        <v>1837</v>
      </c>
      <c r="M1074" s="22" t="s">
        <v>5468</v>
      </c>
      <c r="N1074" s="22"/>
      <c r="O1074" s="22" t="b">
        <v>0</v>
      </c>
      <c r="P1074" s="22" t="s">
        <v>1842</v>
      </c>
      <c r="Q1074" s="22" t="s">
        <v>1843</v>
      </c>
      <c r="R1074" s="22" t="s">
        <v>617</v>
      </c>
    </row>
    <row r="1075" spans="1:18" x14ac:dyDescent="0.25">
      <c r="A1075" s="22" t="s">
        <v>5469</v>
      </c>
      <c r="B1075" s="22" t="s">
        <v>5470</v>
      </c>
      <c r="C1075" s="22" t="s">
        <v>1837</v>
      </c>
      <c r="D1075" s="22" t="s">
        <v>1838</v>
      </c>
      <c r="E1075" s="22"/>
      <c r="F1075" s="22"/>
      <c r="G1075" s="22" t="s">
        <v>1799</v>
      </c>
      <c r="H1075" s="22" t="s">
        <v>1800</v>
      </c>
      <c r="I1075" s="22" t="s">
        <v>1872</v>
      </c>
      <c r="J1075" s="22" t="s">
        <v>5470</v>
      </c>
      <c r="K1075" s="22" t="s">
        <v>5471</v>
      </c>
      <c r="L1075" s="22" t="s">
        <v>1837</v>
      </c>
      <c r="M1075" s="22" t="s">
        <v>5472</v>
      </c>
      <c r="N1075" s="22"/>
      <c r="O1075" s="22" t="b">
        <v>0</v>
      </c>
      <c r="P1075" s="22" t="s">
        <v>1842</v>
      </c>
      <c r="Q1075" s="22" t="s">
        <v>1843</v>
      </c>
      <c r="R1075" s="22" t="s">
        <v>617</v>
      </c>
    </row>
    <row r="1076" spans="1:18" x14ac:dyDescent="0.25">
      <c r="A1076" s="22" t="s">
        <v>5473</v>
      </c>
      <c r="B1076" s="22" t="s">
        <v>5474</v>
      </c>
      <c r="C1076" s="22" t="s">
        <v>1837</v>
      </c>
      <c r="D1076" s="22" t="s">
        <v>1838</v>
      </c>
      <c r="E1076" s="22"/>
      <c r="F1076" s="22"/>
      <c r="G1076" s="22" t="s">
        <v>1799</v>
      </c>
      <c r="H1076" s="22" t="s">
        <v>1800</v>
      </c>
      <c r="I1076" s="22" t="s">
        <v>1872</v>
      </c>
      <c r="J1076" s="22" t="s">
        <v>5475</v>
      </c>
      <c r="K1076" s="22" t="s">
        <v>5476</v>
      </c>
      <c r="L1076" s="22" t="s">
        <v>1837</v>
      </c>
      <c r="M1076" s="22" t="s">
        <v>5477</v>
      </c>
      <c r="N1076" s="22"/>
      <c r="O1076" s="22" t="b">
        <v>0</v>
      </c>
      <c r="P1076" s="22" t="s">
        <v>1842</v>
      </c>
      <c r="Q1076" s="22" t="s">
        <v>1843</v>
      </c>
      <c r="R1076" s="22" t="s">
        <v>617</v>
      </c>
    </row>
    <row r="1077" spans="1:18" x14ac:dyDescent="0.25">
      <c r="A1077" s="22" t="s">
        <v>5478</v>
      </c>
      <c r="B1077" s="22" t="s">
        <v>5479</v>
      </c>
      <c r="C1077" s="22" t="s">
        <v>1837</v>
      </c>
      <c r="D1077" s="22" t="s">
        <v>1838</v>
      </c>
      <c r="E1077" s="22"/>
      <c r="F1077" s="22"/>
      <c r="G1077" s="22" t="s">
        <v>1801</v>
      </c>
      <c r="H1077" s="22" t="s">
        <v>1802</v>
      </c>
      <c r="I1077" s="22" t="s">
        <v>1872</v>
      </c>
      <c r="J1077" s="22" t="s">
        <v>5479</v>
      </c>
      <c r="K1077" s="22" t="s">
        <v>5480</v>
      </c>
      <c r="L1077" s="22" t="s">
        <v>1837</v>
      </c>
      <c r="M1077" s="22" t="s">
        <v>5481</v>
      </c>
      <c r="N1077" s="22"/>
      <c r="O1077" s="22" t="b">
        <v>0</v>
      </c>
      <c r="P1077" s="22" t="s">
        <v>1842</v>
      </c>
      <c r="Q1077" s="22" t="s">
        <v>1843</v>
      </c>
      <c r="R1077" s="22" t="s">
        <v>617</v>
      </c>
    </row>
    <row r="1078" spans="1:18" x14ac:dyDescent="0.25">
      <c r="A1078" s="22" t="s">
        <v>5482</v>
      </c>
      <c r="B1078" s="22" t="s">
        <v>5483</v>
      </c>
      <c r="C1078" s="22" t="s">
        <v>1837</v>
      </c>
      <c r="D1078" s="22" t="s">
        <v>1838</v>
      </c>
      <c r="E1078" s="22"/>
      <c r="F1078" s="22"/>
      <c r="G1078" s="22" t="s">
        <v>1799</v>
      </c>
      <c r="H1078" s="22" t="s">
        <v>1800</v>
      </c>
      <c r="I1078" s="22" t="s">
        <v>1872</v>
      </c>
      <c r="J1078" s="22" t="s">
        <v>5483</v>
      </c>
      <c r="K1078" s="22" t="s">
        <v>5484</v>
      </c>
      <c r="L1078" s="22" t="s">
        <v>1837</v>
      </c>
      <c r="M1078" s="22" t="s">
        <v>5485</v>
      </c>
      <c r="N1078" s="22"/>
      <c r="O1078" s="22" t="b">
        <v>0</v>
      </c>
      <c r="P1078" s="22" t="s">
        <v>1842</v>
      </c>
      <c r="Q1078" s="22" t="s">
        <v>1843</v>
      </c>
      <c r="R1078" s="22" t="s">
        <v>617</v>
      </c>
    </row>
    <row r="1079" spans="1:18" x14ac:dyDescent="0.25">
      <c r="A1079" s="22" t="s">
        <v>5486</v>
      </c>
      <c r="B1079" s="22" t="s">
        <v>5487</v>
      </c>
      <c r="C1079" s="22" t="s">
        <v>1837</v>
      </c>
      <c r="D1079" s="22" t="s">
        <v>1838</v>
      </c>
      <c r="E1079" s="22" t="s">
        <v>1975</v>
      </c>
      <c r="F1079" s="22"/>
      <c r="G1079" s="22" t="s">
        <v>1801</v>
      </c>
      <c r="H1079" s="22" t="s">
        <v>1802</v>
      </c>
      <c r="I1079" s="22" t="s">
        <v>1872</v>
      </c>
      <c r="J1079" s="22" t="s">
        <v>5487</v>
      </c>
      <c r="K1079" s="22" t="s">
        <v>5488</v>
      </c>
      <c r="L1079" s="22" t="s">
        <v>1837</v>
      </c>
      <c r="M1079" s="22" t="s">
        <v>5489</v>
      </c>
      <c r="N1079" s="22"/>
      <c r="O1079" s="22" t="b">
        <v>0</v>
      </c>
      <c r="P1079" s="22" t="s">
        <v>1842</v>
      </c>
      <c r="Q1079" s="22" t="s">
        <v>1843</v>
      </c>
      <c r="R1079" s="22" t="s">
        <v>617</v>
      </c>
    </row>
    <row r="1080" spans="1:18" x14ac:dyDescent="0.25">
      <c r="A1080" s="22" t="s">
        <v>5490</v>
      </c>
      <c r="B1080" s="22" t="s">
        <v>5491</v>
      </c>
      <c r="C1080" s="22" t="s">
        <v>5492</v>
      </c>
      <c r="D1080" s="22" t="s">
        <v>1838</v>
      </c>
      <c r="E1080" s="22" t="s">
        <v>1946</v>
      </c>
      <c r="F1080" s="22"/>
      <c r="G1080" s="22" t="s">
        <v>1801</v>
      </c>
      <c r="H1080" s="22" t="s">
        <v>1802</v>
      </c>
      <c r="I1080" s="22" t="s">
        <v>1872</v>
      </c>
      <c r="J1080" s="22" t="s">
        <v>5491</v>
      </c>
      <c r="K1080" s="22" t="s">
        <v>5493</v>
      </c>
      <c r="L1080" s="22" t="s">
        <v>1837</v>
      </c>
      <c r="M1080" s="22" t="s">
        <v>5494</v>
      </c>
      <c r="N1080" s="22"/>
      <c r="O1080" s="22" t="b">
        <v>0</v>
      </c>
      <c r="P1080" s="22" t="s">
        <v>1842</v>
      </c>
      <c r="Q1080" s="22" t="s">
        <v>1843</v>
      </c>
      <c r="R1080" s="22" t="s">
        <v>617</v>
      </c>
    </row>
    <row r="1081" spans="1:18" x14ac:dyDescent="0.25">
      <c r="A1081" s="22" t="s">
        <v>5495</v>
      </c>
      <c r="B1081" s="22" t="s">
        <v>5496</v>
      </c>
      <c r="C1081" s="22" t="s">
        <v>5492</v>
      </c>
      <c r="D1081" s="22" t="s">
        <v>1838</v>
      </c>
      <c r="E1081" s="22" t="s">
        <v>1958</v>
      </c>
      <c r="F1081" s="22"/>
      <c r="G1081" s="22" t="s">
        <v>1799</v>
      </c>
      <c r="H1081" s="22" t="s">
        <v>1800</v>
      </c>
      <c r="I1081" s="22" t="s">
        <v>1872</v>
      </c>
      <c r="J1081" s="22" t="s">
        <v>5496</v>
      </c>
      <c r="K1081" s="22" t="s">
        <v>5497</v>
      </c>
      <c r="L1081" s="22" t="s">
        <v>1837</v>
      </c>
      <c r="M1081" s="22" t="s">
        <v>5497</v>
      </c>
      <c r="N1081" s="22"/>
      <c r="O1081" s="22" t="b">
        <v>0</v>
      </c>
      <c r="P1081" s="22" t="s">
        <v>1842</v>
      </c>
      <c r="Q1081" s="22" t="s">
        <v>1843</v>
      </c>
      <c r="R1081" s="22" t="s">
        <v>617</v>
      </c>
    </row>
    <row r="1082" spans="1:18" x14ac:dyDescent="0.25">
      <c r="A1082" s="22" t="s">
        <v>861</v>
      </c>
      <c r="B1082" s="22" t="s">
        <v>5498</v>
      </c>
      <c r="C1082" s="22" t="s">
        <v>1837</v>
      </c>
      <c r="D1082" s="22" t="s">
        <v>1838</v>
      </c>
      <c r="E1082" s="22" t="s">
        <v>1958</v>
      </c>
      <c r="F1082" s="22"/>
      <c r="G1082" s="22"/>
      <c r="H1082" s="22"/>
      <c r="I1082" s="22" t="s">
        <v>1872</v>
      </c>
      <c r="J1082" s="22"/>
      <c r="K1082" s="22" t="s">
        <v>5499</v>
      </c>
      <c r="L1082" s="22"/>
      <c r="M1082" s="22" t="s">
        <v>5499</v>
      </c>
      <c r="N1082" s="22"/>
      <c r="O1082" s="22" t="b">
        <v>0</v>
      </c>
      <c r="P1082" s="22" t="s">
        <v>1842</v>
      </c>
      <c r="Q1082" s="22" t="s">
        <v>1843</v>
      </c>
      <c r="R1082" s="22" t="s">
        <v>617</v>
      </c>
    </row>
    <row r="1083" spans="1:18" x14ac:dyDescent="0.25">
      <c r="A1083" s="22" t="s">
        <v>5500</v>
      </c>
      <c r="B1083" s="22" t="s">
        <v>5501</v>
      </c>
      <c r="C1083" s="22"/>
      <c r="D1083" s="22" t="s">
        <v>1838</v>
      </c>
      <c r="E1083" s="22" t="s">
        <v>2106</v>
      </c>
      <c r="F1083" s="22"/>
      <c r="G1083" s="22" t="s">
        <v>1797</v>
      </c>
      <c r="H1083" s="22" t="s">
        <v>1798</v>
      </c>
      <c r="I1083" s="22" t="s">
        <v>1872</v>
      </c>
      <c r="J1083" s="22"/>
      <c r="K1083" s="22"/>
      <c r="L1083" s="22" t="s">
        <v>5502</v>
      </c>
      <c r="M1083" s="22" t="s">
        <v>5503</v>
      </c>
      <c r="N1083" s="22"/>
      <c r="O1083" s="22" t="b">
        <v>0</v>
      </c>
      <c r="P1083" s="22" t="s">
        <v>3095</v>
      </c>
      <c r="Q1083" s="22" t="s">
        <v>1843</v>
      </c>
      <c r="R1083" s="22" t="s">
        <v>5500</v>
      </c>
    </row>
    <row r="1084" spans="1:18" x14ac:dyDescent="0.25">
      <c r="A1084" s="23" t="s">
        <v>5504</v>
      </c>
      <c r="B1084" s="23" t="s">
        <v>5505</v>
      </c>
      <c r="C1084" s="23"/>
      <c r="D1084" s="23" t="s">
        <v>1838</v>
      </c>
      <c r="E1084" s="23" t="s">
        <v>2106</v>
      </c>
      <c r="F1084" s="23"/>
      <c r="G1084" s="23" t="s">
        <v>1799</v>
      </c>
      <c r="H1084" s="23" t="s">
        <v>1800</v>
      </c>
      <c r="I1084" s="23" t="s">
        <v>3459</v>
      </c>
      <c r="J1084" s="23" t="s">
        <v>5505</v>
      </c>
      <c r="K1084" s="23" t="s">
        <v>5506</v>
      </c>
      <c r="L1084" s="23" t="s">
        <v>1837</v>
      </c>
      <c r="M1084" s="23" t="s">
        <v>5506</v>
      </c>
      <c r="N1084" s="23"/>
      <c r="O1084" s="23" t="b">
        <v>0</v>
      </c>
      <c r="P1084" s="23" t="s">
        <v>3095</v>
      </c>
      <c r="Q1084" s="23" t="s">
        <v>1843</v>
      </c>
      <c r="R1084" s="23" t="s">
        <v>5500</v>
      </c>
    </row>
    <row r="1085" spans="1:18" x14ac:dyDescent="0.25">
      <c r="A1085" s="23" t="s">
        <v>5507</v>
      </c>
      <c r="B1085" s="23" t="s">
        <v>5508</v>
      </c>
      <c r="C1085" s="23" t="s">
        <v>1837</v>
      </c>
      <c r="D1085" s="23" t="s">
        <v>1838</v>
      </c>
      <c r="E1085" s="23" t="s">
        <v>1950</v>
      </c>
      <c r="F1085" s="23"/>
      <c r="G1085" s="23" t="s">
        <v>1801</v>
      </c>
      <c r="H1085" s="23" t="s">
        <v>1802</v>
      </c>
      <c r="I1085" s="23" t="s">
        <v>5509</v>
      </c>
      <c r="J1085" s="23"/>
      <c r="K1085" s="23" t="s">
        <v>5510</v>
      </c>
      <c r="L1085" s="23" t="s">
        <v>5511</v>
      </c>
      <c r="M1085" s="23" t="s">
        <v>5512</v>
      </c>
      <c r="N1085" s="23"/>
      <c r="O1085" s="23" t="b">
        <v>0</v>
      </c>
      <c r="P1085" s="23" t="s">
        <v>1842</v>
      </c>
      <c r="Q1085" s="23" t="s">
        <v>1843</v>
      </c>
      <c r="R1085" s="23" t="s">
        <v>5507</v>
      </c>
    </row>
    <row r="1086" spans="1:18" x14ac:dyDescent="0.25">
      <c r="A1086" s="22" t="s">
        <v>619</v>
      </c>
      <c r="B1086" s="22" t="s">
        <v>620</v>
      </c>
      <c r="C1086" s="22"/>
      <c r="D1086" s="22" t="s">
        <v>1838</v>
      </c>
      <c r="E1086" s="22"/>
      <c r="F1086" s="22"/>
      <c r="G1086" s="22" t="s">
        <v>1801</v>
      </c>
      <c r="H1086" s="22" t="s">
        <v>1802</v>
      </c>
      <c r="I1086" s="22" t="s">
        <v>1872</v>
      </c>
      <c r="J1086" s="22" t="s">
        <v>5513</v>
      </c>
      <c r="K1086" s="22" t="s">
        <v>5514</v>
      </c>
      <c r="L1086" s="22" t="s">
        <v>5515</v>
      </c>
      <c r="M1086" s="22" t="s">
        <v>5514</v>
      </c>
      <c r="N1086" s="22">
        <v>36</v>
      </c>
      <c r="O1086" s="22" t="b">
        <v>0</v>
      </c>
      <c r="P1086" s="22" t="s">
        <v>1842</v>
      </c>
      <c r="Q1086" s="22" t="s">
        <v>1843</v>
      </c>
      <c r="R1086" s="22" t="s">
        <v>619</v>
      </c>
    </row>
    <row r="1087" spans="1:18" x14ac:dyDescent="0.25">
      <c r="A1087" s="22" t="s">
        <v>5516</v>
      </c>
      <c r="B1087" s="22" t="s">
        <v>5517</v>
      </c>
      <c r="C1087" s="22"/>
      <c r="D1087" s="22" t="s">
        <v>1838</v>
      </c>
      <c r="E1087" s="22" t="s">
        <v>2092</v>
      </c>
      <c r="F1087" s="22"/>
      <c r="G1087" s="22" t="s">
        <v>1801</v>
      </c>
      <c r="H1087" s="22" t="s">
        <v>1802</v>
      </c>
      <c r="I1087" s="22" t="s">
        <v>1872</v>
      </c>
      <c r="J1087" s="22" t="s">
        <v>5517</v>
      </c>
      <c r="K1087" s="22" t="s">
        <v>5518</v>
      </c>
      <c r="L1087" s="22" t="s">
        <v>1837</v>
      </c>
      <c r="M1087" s="22" t="s">
        <v>5518</v>
      </c>
      <c r="N1087" s="22">
        <v>36</v>
      </c>
      <c r="O1087" s="22" t="b">
        <v>0</v>
      </c>
      <c r="P1087" s="22" t="s">
        <v>1842</v>
      </c>
      <c r="Q1087" s="22" t="s">
        <v>1843</v>
      </c>
      <c r="R1087" s="22" t="s">
        <v>619</v>
      </c>
    </row>
    <row r="1088" spans="1:18" x14ac:dyDescent="0.25">
      <c r="A1088" s="22" t="s">
        <v>5519</v>
      </c>
      <c r="B1088" s="22" t="s">
        <v>5520</v>
      </c>
      <c r="C1088" s="22"/>
      <c r="D1088" s="22" t="s">
        <v>1838</v>
      </c>
      <c r="E1088" s="22" t="s">
        <v>2754</v>
      </c>
      <c r="F1088" s="22"/>
      <c r="G1088" s="22" t="s">
        <v>1801</v>
      </c>
      <c r="H1088" s="22" t="s">
        <v>1802</v>
      </c>
      <c r="I1088" s="22" t="s">
        <v>1872</v>
      </c>
      <c r="J1088" s="22" t="s">
        <v>5520</v>
      </c>
      <c r="K1088" s="22" t="s">
        <v>5521</v>
      </c>
      <c r="L1088" s="22" t="s">
        <v>1837</v>
      </c>
      <c r="M1088" s="22" t="s">
        <v>5521</v>
      </c>
      <c r="N1088" s="22">
        <v>36</v>
      </c>
      <c r="O1088" s="22" t="b">
        <v>0</v>
      </c>
      <c r="P1088" s="22" t="s">
        <v>1842</v>
      </c>
      <c r="Q1088" s="22" t="s">
        <v>1843</v>
      </c>
      <c r="R1088" s="22" t="s">
        <v>619</v>
      </c>
    </row>
    <row r="1089" spans="1:18" x14ac:dyDescent="0.25">
      <c r="A1089" s="22" t="s">
        <v>5522</v>
      </c>
      <c r="B1089" s="22" t="s">
        <v>5523</v>
      </c>
      <c r="C1089" s="22"/>
      <c r="D1089" s="22" t="s">
        <v>1838</v>
      </c>
      <c r="E1089" s="22" t="s">
        <v>2754</v>
      </c>
      <c r="F1089" s="22"/>
      <c r="G1089" s="22" t="s">
        <v>1801</v>
      </c>
      <c r="H1089" s="22" t="s">
        <v>1802</v>
      </c>
      <c r="I1089" s="22" t="s">
        <v>1872</v>
      </c>
      <c r="J1089" s="22" t="s">
        <v>5523</v>
      </c>
      <c r="K1089" s="22" t="s">
        <v>5524</v>
      </c>
      <c r="L1089" s="22" t="s">
        <v>1837</v>
      </c>
      <c r="M1089" s="22" t="s">
        <v>5524</v>
      </c>
      <c r="N1089" s="22">
        <v>36</v>
      </c>
      <c r="O1089" s="22" t="b">
        <v>0</v>
      </c>
      <c r="P1089" s="22" t="s">
        <v>1842</v>
      </c>
      <c r="Q1089" s="22" t="s">
        <v>1843</v>
      </c>
      <c r="R1089" s="22" t="s">
        <v>619</v>
      </c>
    </row>
    <row r="1090" spans="1:18" x14ac:dyDescent="0.25">
      <c r="A1090" s="23" t="s">
        <v>5525</v>
      </c>
      <c r="B1090" s="23" t="s">
        <v>5526</v>
      </c>
      <c r="C1090" s="23"/>
      <c r="D1090" s="23" t="s">
        <v>1838</v>
      </c>
      <c r="E1090" s="23"/>
      <c r="F1090" s="23"/>
      <c r="G1090" s="23" t="s">
        <v>1801</v>
      </c>
      <c r="H1090" s="23" t="s">
        <v>1802</v>
      </c>
      <c r="I1090" s="23" t="s">
        <v>1872</v>
      </c>
      <c r="J1090" s="23" t="s">
        <v>5526</v>
      </c>
      <c r="K1090" s="23" t="s">
        <v>5527</v>
      </c>
      <c r="L1090" s="23" t="s">
        <v>1837</v>
      </c>
      <c r="M1090" s="23" t="s">
        <v>5527</v>
      </c>
      <c r="N1090" s="23">
        <v>36</v>
      </c>
      <c r="O1090" s="23" t="b">
        <v>0</v>
      </c>
      <c r="P1090" s="23" t="s">
        <v>1842</v>
      </c>
      <c r="Q1090" s="23" t="s">
        <v>1843</v>
      </c>
      <c r="R1090" s="23" t="s">
        <v>619</v>
      </c>
    </row>
    <row r="1091" spans="1:18" x14ac:dyDescent="0.25">
      <c r="A1091" s="22" t="s">
        <v>5528</v>
      </c>
      <c r="B1091" s="22" t="s">
        <v>5529</v>
      </c>
      <c r="C1091" s="22"/>
      <c r="D1091" s="22" t="s">
        <v>1838</v>
      </c>
      <c r="E1091" s="22"/>
      <c r="F1091" s="22"/>
      <c r="G1091" s="22" t="s">
        <v>1799</v>
      </c>
      <c r="H1091" s="22" t="s">
        <v>1800</v>
      </c>
      <c r="I1091" s="22" t="s">
        <v>1872</v>
      </c>
      <c r="J1091" s="22"/>
      <c r="K1091" s="22"/>
      <c r="L1091" s="22" t="s">
        <v>5530</v>
      </c>
      <c r="M1091" s="22" t="s">
        <v>5531</v>
      </c>
      <c r="N1091" s="22"/>
      <c r="O1091" s="22" t="b">
        <v>0</v>
      </c>
      <c r="P1091" s="22" t="s">
        <v>1842</v>
      </c>
      <c r="Q1091" s="22" t="s">
        <v>1843</v>
      </c>
      <c r="R1091" s="22" t="s">
        <v>5528</v>
      </c>
    </row>
    <row r="1092" spans="1:18" x14ac:dyDescent="0.25">
      <c r="A1092" s="22" t="s">
        <v>5532</v>
      </c>
      <c r="B1092" s="22" t="s">
        <v>5533</v>
      </c>
      <c r="C1092" s="22"/>
      <c r="D1092" s="22" t="s">
        <v>1838</v>
      </c>
      <c r="E1092" s="22"/>
      <c r="F1092" s="22"/>
      <c r="G1092" s="22" t="s">
        <v>66</v>
      </c>
      <c r="H1092" s="22" t="s">
        <v>1794</v>
      </c>
      <c r="I1092" s="22" t="s">
        <v>1872</v>
      </c>
      <c r="J1092" s="22"/>
      <c r="K1092" s="22"/>
      <c r="L1092" s="22" t="s">
        <v>5534</v>
      </c>
      <c r="M1092" s="22" t="s">
        <v>5535</v>
      </c>
      <c r="N1092" s="22"/>
      <c r="O1092" s="22" t="b">
        <v>0</v>
      </c>
      <c r="P1092" s="22" t="s">
        <v>1842</v>
      </c>
      <c r="Q1092" s="22" t="s">
        <v>1843</v>
      </c>
      <c r="R1092" s="22" t="s">
        <v>5532</v>
      </c>
    </row>
    <row r="1093" spans="1:18" x14ac:dyDescent="0.25">
      <c r="A1093" s="22" t="s">
        <v>621</v>
      </c>
      <c r="B1093" s="22" t="s">
        <v>622</v>
      </c>
      <c r="C1093" s="22"/>
      <c r="D1093" s="22" t="s">
        <v>1838</v>
      </c>
      <c r="E1093" s="22"/>
      <c r="F1093" s="22"/>
      <c r="G1093" s="22"/>
      <c r="H1093" s="22"/>
      <c r="I1093" s="22" t="s">
        <v>1872</v>
      </c>
      <c r="J1093" s="22"/>
      <c r="K1093" s="22"/>
      <c r="L1093" s="22" t="s">
        <v>5536</v>
      </c>
      <c r="M1093" s="22" t="s">
        <v>5537</v>
      </c>
      <c r="N1093" s="22">
        <v>46</v>
      </c>
      <c r="O1093" s="22" t="b">
        <v>0</v>
      </c>
      <c r="P1093" s="22" t="s">
        <v>1842</v>
      </c>
      <c r="Q1093" s="22" t="s">
        <v>1843</v>
      </c>
      <c r="R1093" s="22" t="s">
        <v>621</v>
      </c>
    </row>
    <row r="1094" spans="1:18" x14ac:dyDescent="0.25">
      <c r="A1094" s="22" t="s">
        <v>5538</v>
      </c>
      <c r="B1094" s="22" t="s">
        <v>5539</v>
      </c>
      <c r="C1094" s="22"/>
      <c r="D1094" s="22" t="s">
        <v>1838</v>
      </c>
      <c r="E1094" s="22" t="s">
        <v>1852</v>
      </c>
      <c r="F1094" s="22"/>
      <c r="G1094" s="22" t="s">
        <v>1801</v>
      </c>
      <c r="H1094" s="22" t="s">
        <v>1802</v>
      </c>
      <c r="I1094" s="22" t="s">
        <v>1872</v>
      </c>
      <c r="J1094" s="22" t="s">
        <v>5539</v>
      </c>
      <c r="K1094" s="22" t="s">
        <v>5540</v>
      </c>
      <c r="L1094" s="22"/>
      <c r="M1094" s="22" t="s">
        <v>5540</v>
      </c>
      <c r="N1094" s="22">
        <v>46</v>
      </c>
      <c r="O1094" s="22" t="b">
        <v>0</v>
      </c>
      <c r="P1094" s="22" t="s">
        <v>1842</v>
      </c>
      <c r="Q1094" s="22" t="s">
        <v>1843</v>
      </c>
      <c r="R1094" s="22" t="s">
        <v>621</v>
      </c>
    </row>
    <row r="1095" spans="1:18" x14ac:dyDescent="0.25">
      <c r="A1095" s="22" t="s">
        <v>5541</v>
      </c>
      <c r="B1095" s="22" t="s">
        <v>5542</v>
      </c>
      <c r="C1095" s="22"/>
      <c r="D1095" s="22" t="s">
        <v>1838</v>
      </c>
      <c r="E1095" s="22" t="s">
        <v>1852</v>
      </c>
      <c r="F1095" s="22"/>
      <c r="G1095" s="22" t="s">
        <v>1801</v>
      </c>
      <c r="H1095" s="22" t="s">
        <v>1802</v>
      </c>
      <c r="I1095" s="22" t="s">
        <v>1872</v>
      </c>
      <c r="J1095" s="22" t="s">
        <v>5542</v>
      </c>
      <c r="K1095" s="22" t="s">
        <v>5543</v>
      </c>
      <c r="L1095" s="22"/>
      <c r="M1095" s="22" t="s">
        <v>5543</v>
      </c>
      <c r="N1095" s="22">
        <v>46</v>
      </c>
      <c r="O1095" s="22" t="b">
        <v>0</v>
      </c>
      <c r="P1095" s="22" t="s">
        <v>1842</v>
      </c>
      <c r="Q1095" s="22" t="s">
        <v>1843</v>
      </c>
      <c r="R1095" s="22" t="s">
        <v>621</v>
      </c>
    </row>
    <row r="1096" spans="1:18" x14ac:dyDescent="0.25">
      <c r="A1096" s="22" t="s">
        <v>5544</v>
      </c>
      <c r="B1096" s="22" t="s">
        <v>5545</v>
      </c>
      <c r="C1096" s="22"/>
      <c r="D1096" s="22" t="s">
        <v>1838</v>
      </c>
      <c r="E1096" s="22" t="s">
        <v>1852</v>
      </c>
      <c r="F1096" s="22"/>
      <c r="G1096" s="22" t="s">
        <v>1801</v>
      </c>
      <c r="H1096" s="22" t="s">
        <v>1802</v>
      </c>
      <c r="I1096" s="22" t="s">
        <v>1872</v>
      </c>
      <c r="J1096" s="22" t="s">
        <v>5545</v>
      </c>
      <c r="K1096" s="22" t="s">
        <v>5546</v>
      </c>
      <c r="L1096" s="22"/>
      <c r="M1096" s="22" t="s">
        <v>5546</v>
      </c>
      <c r="N1096" s="22">
        <v>46</v>
      </c>
      <c r="O1096" s="22" t="b">
        <v>0</v>
      </c>
      <c r="P1096" s="22" t="s">
        <v>1842</v>
      </c>
      <c r="Q1096" s="22" t="s">
        <v>1843</v>
      </c>
      <c r="R1096" s="22" t="s">
        <v>621</v>
      </c>
    </row>
    <row r="1097" spans="1:18" x14ac:dyDescent="0.25">
      <c r="A1097" s="22" t="s">
        <v>5547</v>
      </c>
      <c r="B1097" s="22" t="s">
        <v>5548</v>
      </c>
      <c r="C1097" s="22"/>
      <c r="D1097" s="22" t="s">
        <v>1838</v>
      </c>
      <c r="E1097" s="22" t="s">
        <v>1946</v>
      </c>
      <c r="F1097" s="22"/>
      <c r="G1097" s="22" t="s">
        <v>1801</v>
      </c>
      <c r="H1097" s="22" t="s">
        <v>1802</v>
      </c>
      <c r="I1097" s="22" t="s">
        <v>1872</v>
      </c>
      <c r="J1097" s="22" t="s">
        <v>5548</v>
      </c>
      <c r="K1097" s="22" t="s">
        <v>5549</v>
      </c>
      <c r="L1097" s="22"/>
      <c r="M1097" s="22" t="s">
        <v>5549</v>
      </c>
      <c r="N1097" s="22">
        <v>46</v>
      </c>
      <c r="O1097" s="22" t="b">
        <v>0</v>
      </c>
      <c r="P1097" s="22" t="s">
        <v>1842</v>
      </c>
      <c r="Q1097" s="22" t="s">
        <v>1843</v>
      </c>
      <c r="R1097" s="22" t="s">
        <v>621</v>
      </c>
    </row>
    <row r="1098" spans="1:18" x14ac:dyDescent="0.25">
      <c r="A1098" s="22" t="s">
        <v>5550</v>
      </c>
      <c r="B1098" s="22" t="s">
        <v>5551</v>
      </c>
      <c r="C1098" s="22"/>
      <c r="D1098" s="22" t="s">
        <v>1838</v>
      </c>
      <c r="E1098" s="22" t="s">
        <v>1958</v>
      </c>
      <c r="F1098" s="22"/>
      <c r="G1098" s="22" t="s">
        <v>1801</v>
      </c>
      <c r="H1098" s="22" t="s">
        <v>1802</v>
      </c>
      <c r="I1098" s="22" t="s">
        <v>1872</v>
      </c>
      <c r="J1098" s="22" t="s">
        <v>5551</v>
      </c>
      <c r="K1098" s="22" t="s">
        <v>5552</v>
      </c>
      <c r="L1098" s="22"/>
      <c r="M1098" s="22" t="s">
        <v>5552</v>
      </c>
      <c r="N1098" s="22">
        <v>46</v>
      </c>
      <c r="O1098" s="22" t="b">
        <v>0</v>
      </c>
      <c r="P1098" s="22" t="s">
        <v>1842</v>
      </c>
      <c r="Q1098" s="22" t="s">
        <v>1843</v>
      </c>
      <c r="R1098" s="22" t="s">
        <v>621</v>
      </c>
    </row>
    <row r="1099" spans="1:18" x14ac:dyDescent="0.25">
      <c r="A1099" s="22" t="s">
        <v>5553</v>
      </c>
      <c r="B1099" s="22" t="s">
        <v>5554</v>
      </c>
      <c r="C1099" s="22"/>
      <c r="D1099" s="22" t="s">
        <v>1838</v>
      </c>
      <c r="E1099" s="22" t="s">
        <v>1958</v>
      </c>
      <c r="F1099" s="22"/>
      <c r="G1099" s="22" t="s">
        <v>1801</v>
      </c>
      <c r="H1099" s="22" t="s">
        <v>1802</v>
      </c>
      <c r="I1099" s="22" t="s">
        <v>1872</v>
      </c>
      <c r="J1099" s="22" t="s">
        <v>5554</v>
      </c>
      <c r="K1099" s="22" t="s">
        <v>5555</v>
      </c>
      <c r="L1099" s="22"/>
      <c r="M1099" s="22" t="s">
        <v>5555</v>
      </c>
      <c r="N1099" s="22">
        <v>46</v>
      </c>
      <c r="O1099" s="22" t="b">
        <v>0</v>
      </c>
      <c r="P1099" s="22" t="s">
        <v>1842</v>
      </c>
      <c r="Q1099" s="22" t="s">
        <v>1843</v>
      </c>
      <c r="R1099" s="22" t="s">
        <v>621</v>
      </c>
    </row>
    <row r="1100" spans="1:18" x14ac:dyDescent="0.25">
      <c r="A1100" s="22" t="s">
        <v>5556</v>
      </c>
      <c r="B1100" s="22" t="s">
        <v>5557</v>
      </c>
      <c r="C1100" s="22"/>
      <c r="D1100" s="22" t="s">
        <v>1838</v>
      </c>
      <c r="E1100" s="22" t="s">
        <v>1958</v>
      </c>
      <c r="F1100" s="22"/>
      <c r="G1100" s="22" t="s">
        <v>1801</v>
      </c>
      <c r="H1100" s="22" t="s">
        <v>1802</v>
      </c>
      <c r="I1100" s="22" t="s">
        <v>1872</v>
      </c>
      <c r="J1100" s="22" t="s">
        <v>5557</v>
      </c>
      <c r="K1100" s="22" t="s">
        <v>5558</v>
      </c>
      <c r="L1100" s="22"/>
      <c r="M1100" s="22" t="s">
        <v>5558</v>
      </c>
      <c r="N1100" s="22">
        <v>46</v>
      </c>
      <c r="O1100" s="22" t="b">
        <v>0</v>
      </c>
      <c r="P1100" s="22" t="s">
        <v>1842</v>
      </c>
      <c r="Q1100" s="22" t="s">
        <v>1843</v>
      </c>
      <c r="R1100" s="22" t="s">
        <v>621</v>
      </c>
    </row>
    <row r="1101" spans="1:18" x14ac:dyDescent="0.25">
      <c r="A1101" s="22" t="s">
        <v>5559</v>
      </c>
      <c r="B1101" s="22" t="s">
        <v>5560</v>
      </c>
      <c r="C1101" s="22"/>
      <c r="D1101" s="22" t="s">
        <v>1838</v>
      </c>
      <c r="E1101" s="22" t="s">
        <v>1958</v>
      </c>
      <c r="F1101" s="22"/>
      <c r="G1101" s="22" t="s">
        <v>1801</v>
      </c>
      <c r="H1101" s="22" t="s">
        <v>1802</v>
      </c>
      <c r="I1101" s="22" t="s">
        <v>1872</v>
      </c>
      <c r="J1101" s="22" t="s">
        <v>5560</v>
      </c>
      <c r="K1101" s="22" t="s">
        <v>5561</v>
      </c>
      <c r="L1101" s="22"/>
      <c r="M1101" s="22" t="s">
        <v>5561</v>
      </c>
      <c r="N1101" s="22">
        <v>46</v>
      </c>
      <c r="O1101" s="22" t="b">
        <v>0</v>
      </c>
      <c r="P1101" s="22" t="s">
        <v>1842</v>
      </c>
      <c r="Q1101" s="22" t="s">
        <v>1843</v>
      </c>
      <c r="R1101" s="22" t="s">
        <v>621</v>
      </c>
    </row>
    <row r="1102" spans="1:18" x14ac:dyDescent="0.25">
      <c r="A1102" s="22" t="s">
        <v>5562</v>
      </c>
      <c r="B1102" s="22" t="s">
        <v>5563</v>
      </c>
      <c r="C1102" s="22"/>
      <c r="D1102" s="22" t="s">
        <v>1838</v>
      </c>
      <c r="E1102" s="22" t="s">
        <v>1958</v>
      </c>
      <c r="F1102" s="22"/>
      <c r="G1102" s="22" t="s">
        <v>1801</v>
      </c>
      <c r="H1102" s="22" t="s">
        <v>1802</v>
      </c>
      <c r="I1102" s="22" t="s">
        <v>1872</v>
      </c>
      <c r="J1102" s="22" t="s">
        <v>5563</v>
      </c>
      <c r="K1102" s="22" t="s">
        <v>5564</v>
      </c>
      <c r="L1102" s="22"/>
      <c r="M1102" s="22" t="s">
        <v>5564</v>
      </c>
      <c r="N1102" s="22">
        <v>46</v>
      </c>
      <c r="O1102" s="22" t="b">
        <v>0</v>
      </c>
      <c r="P1102" s="22" t="s">
        <v>1842</v>
      </c>
      <c r="Q1102" s="22" t="s">
        <v>1843</v>
      </c>
      <c r="R1102" s="22" t="s">
        <v>621</v>
      </c>
    </row>
    <row r="1103" spans="1:18" x14ac:dyDescent="0.25">
      <c r="A1103" s="22" t="s">
        <v>5565</v>
      </c>
      <c r="B1103" s="22" t="s">
        <v>5566</v>
      </c>
      <c r="C1103" s="22"/>
      <c r="D1103" s="22" t="s">
        <v>1838</v>
      </c>
      <c r="E1103" s="22" t="s">
        <v>1958</v>
      </c>
      <c r="F1103" s="22"/>
      <c r="G1103" s="22" t="s">
        <v>1801</v>
      </c>
      <c r="H1103" s="22" t="s">
        <v>1802</v>
      </c>
      <c r="I1103" s="22" t="s">
        <v>1872</v>
      </c>
      <c r="J1103" s="22" t="s">
        <v>5566</v>
      </c>
      <c r="K1103" s="22" t="s">
        <v>5567</v>
      </c>
      <c r="L1103" s="22"/>
      <c r="M1103" s="22" t="s">
        <v>5567</v>
      </c>
      <c r="N1103" s="22">
        <v>46</v>
      </c>
      <c r="O1103" s="22" t="b">
        <v>0</v>
      </c>
      <c r="P1103" s="22" t="s">
        <v>1842</v>
      </c>
      <c r="Q1103" s="22" t="s">
        <v>1843</v>
      </c>
      <c r="R1103" s="22" t="s">
        <v>621</v>
      </c>
    </row>
    <row r="1104" spans="1:18" x14ac:dyDescent="0.25">
      <c r="A1104" s="23" t="s">
        <v>623</v>
      </c>
      <c r="B1104" s="23" t="s">
        <v>624</v>
      </c>
      <c r="C1104" s="23"/>
      <c r="D1104" s="23" t="s">
        <v>1838</v>
      </c>
      <c r="E1104" s="23"/>
      <c r="F1104" s="23"/>
      <c r="G1104" s="23"/>
      <c r="H1104" s="23"/>
      <c r="I1104" s="23"/>
      <c r="J1104" s="23" t="s">
        <v>1837</v>
      </c>
      <c r="K1104" s="23"/>
      <c r="L1104" s="23" t="s">
        <v>5568</v>
      </c>
      <c r="M1104" s="23" t="s">
        <v>5569</v>
      </c>
      <c r="N1104" s="23">
        <v>60</v>
      </c>
      <c r="O1104" s="23" t="b">
        <v>0</v>
      </c>
      <c r="P1104" s="23" t="s">
        <v>1842</v>
      </c>
      <c r="Q1104" s="23" t="s">
        <v>1843</v>
      </c>
      <c r="R1104" s="23" t="s">
        <v>623</v>
      </c>
    </row>
    <row r="1105" spans="1:18" x14ac:dyDescent="0.25">
      <c r="A1105" s="22" t="s">
        <v>57</v>
      </c>
      <c r="B1105" s="22" t="s">
        <v>862</v>
      </c>
      <c r="C1105" s="22"/>
      <c r="D1105" s="22" t="s">
        <v>3501</v>
      </c>
      <c r="E1105" s="22"/>
      <c r="F1105" s="22"/>
      <c r="G1105" s="22"/>
      <c r="H1105" s="22"/>
      <c r="I1105" s="22" t="s">
        <v>5570</v>
      </c>
      <c r="J1105" s="22"/>
      <c r="K1105" s="22"/>
      <c r="L1105" s="22" t="s">
        <v>5571</v>
      </c>
      <c r="M1105" s="22" t="s">
        <v>5572</v>
      </c>
      <c r="N1105" s="22">
        <v>60</v>
      </c>
      <c r="O1105" s="22" t="b">
        <v>0</v>
      </c>
      <c r="P1105" s="22" t="s">
        <v>1842</v>
      </c>
      <c r="Q1105" s="22" t="s">
        <v>1843</v>
      </c>
      <c r="R1105" s="22" t="s">
        <v>625</v>
      </c>
    </row>
    <row r="1106" spans="1:18" x14ac:dyDescent="0.25">
      <c r="A1106" s="22" t="s">
        <v>863</v>
      </c>
      <c r="B1106" s="22" t="s">
        <v>626</v>
      </c>
      <c r="C1106" s="22"/>
      <c r="D1106" s="22" t="s">
        <v>1838</v>
      </c>
      <c r="E1106" s="22" t="s">
        <v>1839</v>
      </c>
      <c r="F1106" s="22"/>
      <c r="G1106" s="22" t="s">
        <v>66</v>
      </c>
      <c r="H1106" s="22" t="s">
        <v>1794</v>
      </c>
      <c r="I1106" s="22" t="s">
        <v>5570</v>
      </c>
      <c r="J1106" s="22"/>
      <c r="K1106" s="22"/>
      <c r="L1106" s="22" t="s">
        <v>5573</v>
      </c>
      <c r="M1106" s="22" t="s">
        <v>5574</v>
      </c>
      <c r="N1106" s="22">
        <v>60</v>
      </c>
      <c r="O1106" s="22" t="b">
        <v>0</v>
      </c>
      <c r="P1106" s="22" t="s">
        <v>1842</v>
      </c>
      <c r="Q1106" s="22" t="s">
        <v>1843</v>
      </c>
      <c r="R1106" s="22" t="s">
        <v>625</v>
      </c>
    </row>
    <row r="1107" spans="1:18" x14ac:dyDescent="0.25">
      <c r="A1107" s="22" t="s">
        <v>51</v>
      </c>
      <c r="B1107" s="22" t="s">
        <v>864</v>
      </c>
      <c r="C1107" s="22"/>
      <c r="D1107" s="22" t="s">
        <v>3051</v>
      </c>
      <c r="E1107" s="22"/>
      <c r="F1107" s="22"/>
      <c r="G1107" s="22"/>
      <c r="H1107" s="22"/>
      <c r="I1107" s="22" t="s">
        <v>5570</v>
      </c>
      <c r="J1107" s="22"/>
      <c r="K1107" s="22"/>
      <c r="L1107" s="22" t="s">
        <v>5575</v>
      </c>
      <c r="M1107" s="22" t="s">
        <v>5576</v>
      </c>
      <c r="N1107" s="22">
        <v>60</v>
      </c>
      <c r="O1107" s="22" t="b">
        <v>0</v>
      </c>
      <c r="P1107" s="22" t="s">
        <v>1842</v>
      </c>
      <c r="Q1107" s="22" t="s">
        <v>1843</v>
      </c>
      <c r="R1107" s="22" t="s">
        <v>625</v>
      </c>
    </row>
    <row r="1108" spans="1:18" x14ac:dyDescent="0.25">
      <c r="A1108" s="22" t="s">
        <v>36</v>
      </c>
      <c r="B1108" s="22" t="s">
        <v>865</v>
      </c>
      <c r="C1108" s="22"/>
      <c r="D1108" s="22" t="s">
        <v>3064</v>
      </c>
      <c r="E1108" s="22"/>
      <c r="F1108" s="22"/>
      <c r="G1108" s="22"/>
      <c r="H1108" s="22"/>
      <c r="I1108" s="22" t="s">
        <v>5570</v>
      </c>
      <c r="J1108" s="22"/>
      <c r="K1108" s="22"/>
      <c r="L1108" s="22" t="s">
        <v>5577</v>
      </c>
      <c r="M1108" s="22" t="s">
        <v>5578</v>
      </c>
      <c r="N1108" s="22">
        <v>60</v>
      </c>
      <c r="O1108" s="22" t="b">
        <v>0</v>
      </c>
      <c r="P1108" s="22" t="s">
        <v>1842</v>
      </c>
      <c r="Q1108" s="22" t="s">
        <v>1843</v>
      </c>
      <c r="R1108" s="22" t="s">
        <v>625</v>
      </c>
    </row>
    <row r="1109" spans="1:18" x14ac:dyDescent="0.25">
      <c r="A1109" s="22" t="s">
        <v>24</v>
      </c>
      <c r="B1109" s="22" t="s">
        <v>866</v>
      </c>
      <c r="C1109" s="22"/>
      <c r="D1109" s="22" t="s">
        <v>1910</v>
      </c>
      <c r="E1109" s="22"/>
      <c r="F1109" s="22"/>
      <c r="G1109" s="22"/>
      <c r="H1109" s="22"/>
      <c r="I1109" s="22" t="s">
        <v>5570</v>
      </c>
      <c r="J1109" s="22"/>
      <c r="K1109" s="22"/>
      <c r="L1109" s="22" t="s">
        <v>5579</v>
      </c>
      <c r="M1109" s="22" t="s">
        <v>5580</v>
      </c>
      <c r="N1109" s="22">
        <v>60</v>
      </c>
      <c r="O1109" s="22" t="b">
        <v>0</v>
      </c>
      <c r="P1109" s="22" t="s">
        <v>1842</v>
      </c>
      <c r="Q1109" s="22" t="s">
        <v>1843</v>
      </c>
      <c r="R1109" s="22" t="s">
        <v>625</v>
      </c>
    </row>
    <row r="1110" spans="1:18" x14ac:dyDescent="0.25">
      <c r="A1110" s="23" t="s">
        <v>28</v>
      </c>
      <c r="B1110" s="23" t="s">
        <v>867</v>
      </c>
      <c r="C1110" s="23"/>
      <c r="D1110" s="23" t="s">
        <v>2096</v>
      </c>
      <c r="E1110" s="23"/>
      <c r="F1110" s="23"/>
      <c r="G1110" s="23"/>
      <c r="H1110" s="23"/>
      <c r="I1110" s="23" t="s">
        <v>5570</v>
      </c>
      <c r="J1110" s="23"/>
      <c r="K1110" s="23"/>
      <c r="L1110" s="23" t="s">
        <v>5581</v>
      </c>
      <c r="M1110" s="23" t="s">
        <v>5582</v>
      </c>
      <c r="N1110" s="23">
        <v>60</v>
      </c>
      <c r="O1110" s="23" t="b">
        <v>0</v>
      </c>
      <c r="P1110" s="23" t="s">
        <v>1842</v>
      </c>
      <c r="Q1110" s="23" t="s">
        <v>1843</v>
      </c>
      <c r="R1110" s="23" t="s">
        <v>625</v>
      </c>
    </row>
    <row r="1111" spans="1:18" x14ac:dyDescent="0.25">
      <c r="A1111" s="23" t="s">
        <v>58</v>
      </c>
      <c r="B1111" s="23" t="s">
        <v>868</v>
      </c>
      <c r="C1111" s="23"/>
      <c r="D1111" s="23" t="s">
        <v>3076</v>
      </c>
      <c r="E1111" s="23"/>
      <c r="F1111" s="23"/>
      <c r="G1111" s="23"/>
      <c r="H1111" s="23"/>
      <c r="I1111" s="23" t="s">
        <v>5570</v>
      </c>
      <c r="J1111" s="23"/>
      <c r="K1111" s="23"/>
      <c r="L1111" s="23" t="s">
        <v>5583</v>
      </c>
      <c r="M1111" s="23" t="s">
        <v>5584</v>
      </c>
      <c r="N1111" s="23">
        <v>60</v>
      </c>
      <c r="O1111" s="23" t="b">
        <v>0</v>
      </c>
      <c r="P1111" s="23" t="s">
        <v>1842</v>
      </c>
      <c r="Q1111" s="23" t="s">
        <v>1843</v>
      </c>
      <c r="R1111" s="23" t="s">
        <v>625</v>
      </c>
    </row>
    <row r="1112" spans="1:18" x14ac:dyDescent="0.25">
      <c r="A1112" s="23" t="s">
        <v>54</v>
      </c>
      <c r="B1112" s="23" t="s">
        <v>869</v>
      </c>
      <c r="C1112" s="23"/>
      <c r="D1112" s="23" t="s">
        <v>1922</v>
      </c>
      <c r="E1112" s="23"/>
      <c r="F1112" s="23"/>
      <c r="G1112" s="23"/>
      <c r="H1112" s="23"/>
      <c r="I1112" s="23" t="s">
        <v>5570</v>
      </c>
      <c r="J1112" s="23"/>
      <c r="K1112" s="23"/>
      <c r="L1112" s="23" t="s">
        <v>5585</v>
      </c>
      <c r="M1112" s="23" t="s">
        <v>5586</v>
      </c>
      <c r="N1112" s="23">
        <v>60</v>
      </c>
      <c r="O1112" s="23" t="b">
        <v>0</v>
      </c>
      <c r="P1112" s="23" t="s">
        <v>1842</v>
      </c>
      <c r="Q1112" s="23" t="s">
        <v>1843</v>
      </c>
      <c r="R1112" s="23" t="s">
        <v>625</v>
      </c>
    </row>
    <row r="1113" spans="1:18" x14ac:dyDescent="0.25">
      <c r="A1113" s="22" t="s">
        <v>62</v>
      </c>
      <c r="B1113" s="22" t="s">
        <v>870</v>
      </c>
      <c r="C1113" s="22"/>
      <c r="D1113" s="22" t="s">
        <v>5587</v>
      </c>
      <c r="E1113" s="22"/>
      <c r="F1113" s="22"/>
      <c r="G1113" s="22"/>
      <c r="H1113" s="22"/>
      <c r="I1113" s="22" t="s">
        <v>5570</v>
      </c>
      <c r="J1113" s="22"/>
      <c r="K1113" s="22"/>
      <c r="L1113" s="22" t="s">
        <v>5588</v>
      </c>
      <c r="M1113" s="22" t="s">
        <v>5589</v>
      </c>
      <c r="N1113" s="22">
        <v>60</v>
      </c>
      <c r="O1113" s="22" t="b">
        <v>0</v>
      </c>
      <c r="P1113" s="22" t="s">
        <v>1842</v>
      </c>
      <c r="Q1113" s="22" t="s">
        <v>1843</v>
      </c>
      <c r="R1113" s="22" t="s">
        <v>625</v>
      </c>
    </row>
    <row r="1114" spans="1:18" x14ac:dyDescent="0.25">
      <c r="A1114" s="22" t="s">
        <v>55</v>
      </c>
      <c r="B1114" s="22" t="s">
        <v>871</v>
      </c>
      <c r="C1114" s="22"/>
      <c r="D1114" s="22" t="s">
        <v>3761</v>
      </c>
      <c r="E1114" s="22"/>
      <c r="F1114" s="22"/>
      <c r="G1114" s="22"/>
      <c r="H1114" s="22"/>
      <c r="I1114" s="22" t="s">
        <v>5570</v>
      </c>
      <c r="J1114" s="22"/>
      <c r="K1114" s="22"/>
      <c r="L1114" s="22" t="s">
        <v>5590</v>
      </c>
      <c r="M1114" s="22" t="s">
        <v>5591</v>
      </c>
      <c r="N1114" s="22">
        <v>60</v>
      </c>
      <c r="O1114" s="22" t="b">
        <v>0</v>
      </c>
      <c r="P1114" s="22" t="s">
        <v>1842</v>
      </c>
      <c r="Q1114" s="22" t="s">
        <v>1843</v>
      </c>
      <c r="R1114" s="22" t="s">
        <v>625</v>
      </c>
    </row>
    <row r="1115" spans="1:18" x14ac:dyDescent="0.25">
      <c r="A1115" s="23" t="s">
        <v>16</v>
      </c>
      <c r="B1115" s="23" t="s">
        <v>872</v>
      </c>
      <c r="C1115" s="23"/>
      <c r="D1115" s="23" t="s">
        <v>2167</v>
      </c>
      <c r="E1115" s="23"/>
      <c r="F1115" s="23"/>
      <c r="G1115" s="23"/>
      <c r="H1115" s="23"/>
      <c r="I1115" s="23" t="s">
        <v>5570</v>
      </c>
      <c r="J1115" s="23"/>
      <c r="K1115" s="23"/>
      <c r="L1115" s="23" t="s">
        <v>5592</v>
      </c>
      <c r="M1115" s="23" t="s">
        <v>5593</v>
      </c>
      <c r="N1115" s="23">
        <v>60</v>
      </c>
      <c r="O1115" s="23" t="b">
        <v>0</v>
      </c>
      <c r="P1115" s="23" t="s">
        <v>1842</v>
      </c>
      <c r="Q1115" s="23" t="s">
        <v>1843</v>
      </c>
      <c r="R1115" s="23" t="s">
        <v>625</v>
      </c>
    </row>
    <row r="1116" spans="1:18" x14ac:dyDescent="0.25">
      <c r="A1116" s="22" t="s">
        <v>60</v>
      </c>
      <c r="B1116" s="22" t="s">
        <v>873</v>
      </c>
      <c r="C1116" s="22"/>
      <c r="D1116" s="22" t="s">
        <v>5594</v>
      </c>
      <c r="E1116" s="22"/>
      <c r="F1116" s="22"/>
      <c r="G1116" s="22"/>
      <c r="H1116" s="22"/>
      <c r="I1116" s="22" t="s">
        <v>5570</v>
      </c>
      <c r="J1116" s="22"/>
      <c r="K1116" s="22"/>
      <c r="L1116" s="22" t="s">
        <v>5595</v>
      </c>
      <c r="M1116" s="22" t="s">
        <v>5596</v>
      </c>
      <c r="N1116" s="22">
        <v>60</v>
      </c>
      <c r="O1116" s="22" t="b">
        <v>0</v>
      </c>
      <c r="P1116" s="22" t="s">
        <v>1842</v>
      </c>
      <c r="Q1116" s="22" t="s">
        <v>1843</v>
      </c>
      <c r="R1116" s="22" t="s">
        <v>625</v>
      </c>
    </row>
    <row r="1117" spans="1:18" x14ac:dyDescent="0.25">
      <c r="A1117" s="22" t="s">
        <v>59</v>
      </c>
      <c r="B1117" s="22" t="s">
        <v>874</v>
      </c>
      <c r="C1117" s="22"/>
      <c r="D1117" s="22" t="s">
        <v>5597</v>
      </c>
      <c r="E1117" s="22"/>
      <c r="F1117" s="22"/>
      <c r="G1117" s="22"/>
      <c r="H1117" s="22"/>
      <c r="I1117" s="22" t="s">
        <v>5570</v>
      </c>
      <c r="J1117" s="22"/>
      <c r="K1117" s="22"/>
      <c r="L1117" s="22" t="s">
        <v>5598</v>
      </c>
      <c r="M1117" s="22" t="s">
        <v>5599</v>
      </c>
      <c r="N1117" s="22">
        <v>60</v>
      </c>
      <c r="O1117" s="22" t="b">
        <v>0</v>
      </c>
      <c r="P1117" s="22" t="s">
        <v>1842</v>
      </c>
      <c r="Q1117" s="22" t="s">
        <v>1843</v>
      </c>
      <c r="R1117" s="22" t="s">
        <v>625</v>
      </c>
    </row>
    <row r="1118" spans="1:18" x14ac:dyDescent="0.25">
      <c r="A1118" s="23" t="s">
        <v>56</v>
      </c>
      <c r="B1118" s="23" t="s">
        <v>875</v>
      </c>
      <c r="C1118" s="23"/>
      <c r="D1118" s="23" t="s">
        <v>5600</v>
      </c>
      <c r="E1118" s="23"/>
      <c r="F1118" s="23"/>
      <c r="G1118" s="23"/>
      <c r="H1118" s="23"/>
      <c r="I1118" s="23" t="s">
        <v>5570</v>
      </c>
      <c r="J1118" s="23"/>
      <c r="K1118" s="23"/>
      <c r="L1118" s="23" t="s">
        <v>5601</v>
      </c>
      <c r="M1118" s="23" t="s">
        <v>5602</v>
      </c>
      <c r="N1118" s="23">
        <v>60</v>
      </c>
      <c r="O1118" s="23" t="b">
        <v>0</v>
      </c>
      <c r="P1118" s="23" t="s">
        <v>1842</v>
      </c>
      <c r="Q1118" s="23" t="s">
        <v>1843</v>
      </c>
      <c r="R1118" s="23" t="s">
        <v>625</v>
      </c>
    </row>
    <row r="1119" spans="1:18" x14ac:dyDescent="0.25">
      <c r="A1119" s="22" t="s">
        <v>27</v>
      </c>
      <c r="B1119" s="22" t="s">
        <v>876</v>
      </c>
      <c r="C1119" s="22"/>
      <c r="D1119" s="22" t="s">
        <v>1883</v>
      </c>
      <c r="E1119" s="22"/>
      <c r="F1119" s="22"/>
      <c r="G1119" s="22"/>
      <c r="H1119" s="22"/>
      <c r="I1119" s="22" t="s">
        <v>5570</v>
      </c>
      <c r="J1119" s="22"/>
      <c r="K1119" s="22"/>
      <c r="L1119" s="22" t="s">
        <v>5603</v>
      </c>
      <c r="M1119" s="22" t="s">
        <v>5604</v>
      </c>
      <c r="N1119" s="22">
        <v>60</v>
      </c>
      <c r="O1119" s="22" t="b">
        <v>0</v>
      </c>
      <c r="P1119" s="22" t="s">
        <v>1842</v>
      </c>
      <c r="Q1119" s="22" t="s">
        <v>1843</v>
      </c>
      <c r="R1119" s="22" t="s">
        <v>625</v>
      </c>
    </row>
    <row r="1120" spans="1:18" x14ac:dyDescent="0.25">
      <c r="A1120" s="23" t="s">
        <v>52</v>
      </c>
      <c r="B1120" s="23" t="s">
        <v>877</v>
      </c>
      <c r="C1120" s="23"/>
      <c r="D1120" s="23" t="s">
        <v>5605</v>
      </c>
      <c r="E1120" s="23"/>
      <c r="F1120" s="23"/>
      <c r="G1120" s="23"/>
      <c r="H1120" s="23"/>
      <c r="I1120" s="23" t="s">
        <v>5570</v>
      </c>
      <c r="J1120" s="23"/>
      <c r="K1120" s="23"/>
      <c r="L1120" s="23" t="s">
        <v>5606</v>
      </c>
      <c r="M1120" s="23" t="s">
        <v>5607</v>
      </c>
      <c r="N1120" s="23">
        <v>60</v>
      </c>
      <c r="O1120" s="23" t="b">
        <v>0</v>
      </c>
      <c r="P1120" s="23" t="s">
        <v>1842</v>
      </c>
      <c r="Q1120" s="23" t="s">
        <v>1843</v>
      </c>
      <c r="R1120" s="23" t="s">
        <v>625</v>
      </c>
    </row>
    <row r="1121" spans="1:18" x14ac:dyDescent="0.25">
      <c r="A1121" s="22" t="s">
        <v>49</v>
      </c>
      <c r="B1121" s="22" t="s">
        <v>878</v>
      </c>
      <c r="C1121" s="22"/>
      <c r="D1121" s="22" t="s">
        <v>5608</v>
      </c>
      <c r="E1121" s="22"/>
      <c r="F1121" s="22"/>
      <c r="G1121" s="22"/>
      <c r="H1121" s="22"/>
      <c r="I1121" s="22" t="s">
        <v>5570</v>
      </c>
      <c r="J1121" s="22"/>
      <c r="K1121" s="22"/>
      <c r="L1121" s="22" t="s">
        <v>5609</v>
      </c>
      <c r="M1121" s="22" t="s">
        <v>5610</v>
      </c>
      <c r="N1121" s="22">
        <v>60</v>
      </c>
      <c r="O1121" s="22" t="b">
        <v>0</v>
      </c>
      <c r="P1121" s="22" t="s">
        <v>1842</v>
      </c>
      <c r="Q1121" s="22" t="s">
        <v>1843</v>
      </c>
      <c r="R1121" s="22" t="s">
        <v>625</v>
      </c>
    </row>
    <row r="1122" spans="1:18" x14ac:dyDescent="0.25">
      <c r="A1122" s="23" t="s">
        <v>44</v>
      </c>
      <c r="B1122" s="23" t="s">
        <v>879</v>
      </c>
      <c r="C1122" s="23"/>
      <c r="D1122" s="23" t="s">
        <v>3358</v>
      </c>
      <c r="E1122" s="23"/>
      <c r="F1122" s="23"/>
      <c r="G1122" s="23"/>
      <c r="H1122" s="23"/>
      <c r="I1122" s="23" t="s">
        <v>5570</v>
      </c>
      <c r="J1122" s="23"/>
      <c r="K1122" s="23"/>
      <c r="L1122" s="23" t="s">
        <v>5611</v>
      </c>
      <c r="M1122" s="23" t="s">
        <v>5612</v>
      </c>
      <c r="N1122" s="23">
        <v>60</v>
      </c>
      <c r="O1122" s="23" t="b">
        <v>0</v>
      </c>
      <c r="P1122" s="23" t="s">
        <v>1842</v>
      </c>
      <c r="Q1122" s="23" t="s">
        <v>1843</v>
      </c>
      <c r="R1122" s="23" t="s">
        <v>625</v>
      </c>
    </row>
    <row r="1123" spans="1:18" x14ac:dyDescent="0.25">
      <c r="A1123" s="23" t="s">
        <v>34</v>
      </c>
      <c r="B1123" s="23" t="s">
        <v>880</v>
      </c>
      <c r="C1123" s="23"/>
      <c r="D1123" s="23" t="s">
        <v>1856</v>
      </c>
      <c r="E1123" s="23"/>
      <c r="F1123" s="23"/>
      <c r="G1123" s="23"/>
      <c r="H1123" s="23"/>
      <c r="I1123" s="23" t="s">
        <v>5570</v>
      </c>
      <c r="J1123" s="23"/>
      <c r="K1123" s="23"/>
      <c r="L1123" s="23" t="s">
        <v>5613</v>
      </c>
      <c r="M1123" s="23" t="s">
        <v>5614</v>
      </c>
      <c r="N1123" s="23">
        <v>60</v>
      </c>
      <c r="O1123" s="23" t="b">
        <v>0</v>
      </c>
      <c r="P1123" s="23" t="s">
        <v>1842</v>
      </c>
      <c r="Q1123" s="23" t="s">
        <v>1843</v>
      </c>
      <c r="R1123" s="23" t="s">
        <v>625</v>
      </c>
    </row>
    <row r="1124" spans="1:18" x14ac:dyDescent="0.25">
      <c r="A1124" s="22" t="s">
        <v>33</v>
      </c>
      <c r="B1124" s="22" t="s">
        <v>881</v>
      </c>
      <c r="C1124" s="22"/>
      <c r="D1124" s="22" t="s">
        <v>3494</v>
      </c>
      <c r="E1124" s="22"/>
      <c r="F1124" s="22"/>
      <c r="G1124" s="22"/>
      <c r="H1124" s="22"/>
      <c r="I1124" s="22" t="s">
        <v>5570</v>
      </c>
      <c r="J1124" s="22"/>
      <c r="K1124" s="22"/>
      <c r="L1124" s="22" t="s">
        <v>5615</v>
      </c>
      <c r="M1124" s="22" t="s">
        <v>5616</v>
      </c>
      <c r="N1124" s="22">
        <v>60</v>
      </c>
      <c r="O1124" s="22" t="b">
        <v>0</v>
      </c>
      <c r="P1124" s="22" t="s">
        <v>1842</v>
      </c>
      <c r="Q1124" s="22" t="s">
        <v>1843</v>
      </c>
      <c r="R1124" s="22" t="s">
        <v>625</v>
      </c>
    </row>
    <row r="1125" spans="1:18" x14ac:dyDescent="0.25">
      <c r="A1125" s="23" t="s">
        <v>47</v>
      </c>
      <c r="B1125" s="23" t="s">
        <v>882</v>
      </c>
      <c r="C1125" s="23"/>
      <c r="D1125" s="23" t="s">
        <v>2187</v>
      </c>
      <c r="E1125" s="23"/>
      <c r="F1125" s="23"/>
      <c r="G1125" s="23"/>
      <c r="H1125" s="23"/>
      <c r="I1125" s="23" t="s">
        <v>5570</v>
      </c>
      <c r="J1125" s="23"/>
      <c r="K1125" s="23"/>
      <c r="L1125" s="23" t="s">
        <v>5617</v>
      </c>
      <c r="M1125" s="23" t="s">
        <v>5618</v>
      </c>
      <c r="N1125" s="23">
        <v>60</v>
      </c>
      <c r="O1125" s="23" t="b">
        <v>0</v>
      </c>
      <c r="P1125" s="23" t="s">
        <v>1842</v>
      </c>
      <c r="Q1125" s="23" t="s">
        <v>1843</v>
      </c>
      <c r="R1125" s="23" t="s">
        <v>625</v>
      </c>
    </row>
    <row r="1126" spans="1:18" x14ac:dyDescent="0.25">
      <c r="A1126" s="22" t="s">
        <v>35</v>
      </c>
      <c r="B1126" s="22" t="s">
        <v>883</v>
      </c>
      <c r="C1126" s="22"/>
      <c r="D1126" s="22" t="s">
        <v>3046</v>
      </c>
      <c r="E1126" s="22"/>
      <c r="F1126" s="22"/>
      <c r="G1126" s="22"/>
      <c r="H1126" s="22"/>
      <c r="I1126" s="22" t="s">
        <v>5570</v>
      </c>
      <c r="J1126" s="22"/>
      <c r="K1126" s="22"/>
      <c r="L1126" s="22" t="s">
        <v>5619</v>
      </c>
      <c r="M1126" s="22" t="s">
        <v>5620</v>
      </c>
      <c r="N1126" s="22">
        <v>60</v>
      </c>
      <c r="O1126" s="22" t="b">
        <v>0</v>
      </c>
      <c r="P1126" s="22" t="s">
        <v>1842</v>
      </c>
      <c r="Q1126" s="22" t="s">
        <v>1843</v>
      </c>
      <c r="R1126" s="22" t="s">
        <v>625</v>
      </c>
    </row>
    <row r="1127" spans="1:18" x14ac:dyDescent="0.25">
      <c r="A1127" s="23" t="s">
        <v>43</v>
      </c>
      <c r="B1127" s="23" t="s">
        <v>884</v>
      </c>
      <c r="C1127" s="23"/>
      <c r="D1127" s="23" t="s">
        <v>3349</v>
      </c>
      <c r="E1127" s="23"/>
      <c r="F1127" s="23"/>
      <c r="G1127" s="23"/>
      <c r="H1127" s="23"/>
      <c r="I1127" s="23" t="s">
        <v>5570</v>
      </c>
      <c r="J1127" s="23"/>
      <c r="K1127" s="23"/>
      <c r="L1127" s="23" t="s">
        <v>5621</v>
      </c>
      <c r="M1127" s="23" t="s">
        <v>5622</v>
      </c>
      <c r="N1127" s="23">
        <v>60</v>
      </c>
      <c r="O1127" s="23" t="b">
        <v>0</v>
      </c>
      <c r="P1127" s="23" t="s">
        <v>1842</v>
      </c>
      <c r="Q1127" s="23" t="s">
        <v>1843</v>
      </c>
      <c r="R1127" s="23" t="s">
        <v>625</v>
      </c>
    </row>
    <row r="1128" spans="1:18" x14ac:dyDescent="0.25">
      <c r="A1128" s="22" t="s">
        <v>48</v>
      </c>
      <c r="B1128" s="22" t="s">
        <v>885</v>
      </c>
      <c r="C1128" s="22"/>
      <c r="D1128" s="22" t="s">
        <v>3532</v>
      </c>
      <c r="E1128" s="22"/>
      <c r="F1128" s="22"/>
      <c r="G1128" s="22"/>
      <c r="H1128" s="22"/>
      <c r="I1128" s="22" t="s">
        <v>5570</v>
      </c>
      <c r="J1128" s="22"/>
      <c r="K1128" s="22"/>
      <c r="L1128" s="22" t="s">
        <v>5623</v>
      </c>
      <c r="M1128" s="22" t="s">
        <v>5624</v>
      </c>
      <c r="N1128" s="22">
        <v>60</v>
      </c>
      <c r="O1128" s="22" t="b">
        <v>0</v>
      </c>
      <c r="P1128" s="22" t="s">
        <v>1842</v>
      </c>
      <c r="Q1128" s="22" t="s">
        <v>1843</v>
      </c>
      <c r="R1128" s="22" t="s">
        <v>625</v>
      </c>
    </row>
    <row r="1129" spans="1:18" x14ac:dyDescent="0.25">
      <c r="A1129" s="23" t="s">
        <v>61</v>
      </c>
      <c r="B1129" s="23" t="s">
        <v>886</v>
      </c>
      <c r="C1129" s="23"/>
      <c r="D1129" s="23" t="s">
        <v>5625</v>
      </c>
      <c r="E1129" s="23"/>
      <c r="F1129" s="23"/>
      <c r="G1129" s="23"/>
      <c r="H1129" s="23"/>
      <c r="I1129" s="23" t="s">
        <v>5570</v>
      </c>
      <c r="J1129" s="23"/>
      <c r="K1129" s="23"/>
      <c r="L1129" s="23" t="s">
        <v>5626</v>
      </c>
      <c r="M1129" s="23" t="s">
        <v>5627</v>
      </c>
      <c r="N1129" s="23">
        <v>60</v>
      </c>
      <c r="O1129" s="23" t="b">
        <v>0</v>
      </c>
      <c r="P1129" s="23" t="s">
        <v>1842</v>
      </c>
      <c r="Q1129" s="23" t="s">
        <v>1843</v>
      </c>
      <c r="R1129" s="23" t="s">
        <v>625</v>
      </c>
    </row>
    <row r="1130" spans="1:18" x14ac:dyDescent="0.25">
      <c r="A1130" s="22" t="s">
        <v>887</v>
      </c>
      <c r="B1130" s="22" t="s">
        <v>888</v>
      </c>
      <c r="C1130" s="22"/>
      <c r="D1130" s="22" t="s">
        <v>5628</v>
      </c>
      <c r="E1130" s="22"/>
      <c r="F1130" s="22"/>
      <c r="G1130" s="22"/>
      <c r="H1130" s="22"/>
      <c r="I1130" s="22" t="s">
        <v>5570</v>
      </c>
      <c r="J1130" s="22"/>
      <c r="K1130" s="22"/>
      <c r="L1130" s="22" t="s">
        <v>5629</v>
      </c>
      <c r="M1130" s="22" t="s">
        <v>5630</v>
      </c>
      <c r="N1130" s="22">
        <v>60</v>
      </c>
      <c r="O1130" s="22" t="b">
        <v>0</v>
      </c>
      <c r="P1130" s="22" t="s">
        <v>1842</v>
      </c>
      <c r="Q1130" s="22" t="s">
        <v>1843</v>
      </c>
      <c r="R1130" s="22" t="s">
        <v>625</v>
      </c>
    </row>
    <row r="1131" spans="1:18" x14ac:dyDescent="0.25">
      <c r="A1131" s="22" t="s">
        <v>53</v>
      </c>
      <c r="B1131" s="22" t="s">
        <v>889</v>
      </c>
      <c r="C1131" s="22"/>
      <c r="D1131" s="22" t="s">
        <v>3286</v>
      </c>
      <c r="E1131" s="22"/>
      <c r="F1131" s="22"/>
      <c r="G1131" s="22"/>
      <c r="H1131" s="22"/>
      <c r="I1131" s="22" t="s">
        <v>5570</v>
      </c>
      <c r="J1131" s="22"/>
      <c r="K1131" s="22"/>
      <c r="L1131" s="22" t="s">
        <v>5631</v>
      </c>
      <c r="M1131" s="22" t="s">
        <v>5632</v>
      </c>
      <c r="N1131" s="22">
        <v>60</v>
      </c>
      <c r="O1131" s="22" t="b">
        <v>0</v>
      </c>
      <c r="P1131" s="22" t="s">
        <v>1842</v>
      </c>
      <c r="Q1131" s="22" t="s">
        <v>1843</v>
      </c>
      <c r="R1131" s="22" t="s">
        <v>625</v>
      </c>
    </row>
    <row r="1132" spans="1:18" x14ac:dyDescent="0.25">
      <c r="A1132" s="22" t="s">
        <v>63</v>
      </c>
      <c r="B1132" s="22" t="s">
        <v>890</v>
      </c>
      <c r="C1132" s="22"/>
      <c r="D1132" s="22" t="s">
        <v>5633</v>
      </c>
      <c r="E1132" s="22"/>
      <c r="F1132" s="22"/>
      <c r="G1132" s="22"/>
      <c r="H1132" s="22"/>
      <c r="I1132" s="22" t="s">
        <v>5570</v>
      </c>
      <c r="J1132" s="22"/>
      <c r="K1132" s="22"/>
      <c r="L1132" s="22" t="s">
        <v>5634</v>
      </c>
      <c r="M1132" s="22" t="s">
        <v>5635</v>
      </c>
      <c r="N1132" s="22">
        <v>60</v>
      </c>
      <c r="O1132" s="22" t="b">
        <v>0</v>
      </c>
      <c r="P1132" s="22" t="s">
        <v>1842</v>
      </c>
      <c r="Q1132" s="22" t="s">
        <v>1843</v>
      </c>
      <c r="R1132" s="22" t="s">
        <v>625</v>
      </c>
    </row>
    <row r="1133" spans="1:18" x14ac:dyDescent="0.25">
      <c r="A1133" s="23" t="s">
        <v>50</v>
      </c>
      <c r="B1133" s="23" t="s">
        <v>891</v>
      </c>
      <c r="C1133" s="23"/>
      <c r="D1133" s="23" t="s">
        <v>5636</v>
      </c>
      <c r="E1133" s="23"/>
      <c r="F1133" s="23"/>
      <c r="G1133" s="23"/>
      <c r="H1133" s="23"/>
      <c r="I1133" s="23" t="s">
        <v>5570</v>
      </c>
      <c r="J1133" s="23"/>
      <c r="K1133" s="23"/>
      <c r="L1133" s="23" t="s">
        <v>5637</v>
      </c>
      <c r="M1133" s="23" t="s">
        <v>5638</v>
      </c>
      <c r="N1133" s="23">
        <v>60</v>
      </c>
      <c r="O1133" s="23" t="b">
        <v>0</v>
      </c>
      <c r="P1133" s="23" t="s">
        <v>3095</v>
      </c>
      <c r="Q1133" s="23" t="s">
        <v>1843</v>
      </c>
      <c r="R1133" s="23" t="s">
        <v>625</v>
      </c>
    </row>
    <row r="1134" spans="1:18" x14ac:dyDescent="0.25">
      <c r="A1134" s="22" t="s">
        <v>892</v>
      </c>
      <c r="B1134" s="22" t="s">
        <v>893</v>
      </c>
      <c r="C1134" s="22" t="s">
        <v>1837</v>
      </c>
      <c r="D1134" s="22" t="s">
        <v>1838</v>
      </c>
      <c r="E1134" s="22" t="s">
        <v>1946</v>
      </c>
      <c r="F1134" s="22"/>
      <c r="G1134" s="22" t="s">
        <v>65</v>
      </c>
      <c r="H1134" s="22" t="s">
        <v>1796</v>
      </c>
      <c r="I1134" s="22" t="s">
        <v>5570</v>
      </c>
      <c r="J1134" s="22" t="s">
        <v>1837</v>
      </c>
      <c r="K1134" s="22"/>
      <c r="L1134" s="22"/>
      <c r="M1134" s="22" t="s">
        <v>5639</v>
      </c>
      <c r="N1134" s="22">
        <v>60</v>
      </c>
      <c r="O1134" s="22" t="b">
        <v>0</v>
      </c>
      <c r="P1134" s="22" t="s">
        <v>3095</v>
      </c>
      <c r="Q1134" s="22" t="s">
        <v>1843</v>
      </c>
      <c r="R1134" s="22" t="s">
        <v>625</v>
      </c>
    </row>
    <row r="1135" spans="1:18" x14ac:dyDescent="0.25">
      <c r="A1135" s="22" t="s">
        <v>894</v>
      </c>
      <c r="B1135" s="22" t="s">
        <v>895</v>
      </c>
      <c r="C1135" s="22" t="s">
        <v>1837</v>
      </c>
      <c r="D1135" s="22" t="s">
        <v>1838</v>
      </c>
      <c r="E1135" s="22" t="s">
        <v>1852</v>
      </c>
      <c r="F1135" s="22"/>
      <c r="G1135" s="22" t="s">
        <v>65</v>
      </c>
      <c r="H1135" s="22" t="s">
        <v>1796</v>
      </c>
      <c r="I1135" s="22" t="s">
        <v>5570</v>
      </c>
      <c r="J1135" s="22" t="s">
        <v>1837</v>
      </c>
      <c r="K1135" s="22"/>
      <c r="L1135" s="22"/>
      <c r="M1135" s="22" t="s">
        <v>5640</v>
      </c>
      <c r="N1135" s="22">
        <v>60</v>
      </c>
      <c r="O1135" s="22" t="b">
        <v>0</v>
      </c>
      <c r="P1135" s="22" t="s">
        <v>3095</v>
      </c>
      <c r="Q1135" s="22" t="s">
        <v>1843</v>
      </c>
      <c r="R1135" s="22" t="s">
        <v>625</v>
      </c>
    </row>
    <row r="1136" spans="1:18" x14ac:dyDescent="0.25">
      <c r="A1136" s="22" t="s">
        <v>896</v>
      </c>
      <c r="B1136" s="22" t="s">
        <v>893</v>
      </c>
      <c r="C1136" s="22" t="s">
        <v>1837</v>
      </c>
      <c r="D1136" s="22" t="s">
        <v>1838</v>
      </c>
      <c r="E1136" s="22" t="s">
        <v>1975</v>
      </c>
      <c r="F1136" s="22"/>
      <c r="G1136" s="22" t="s">
        <v>1803</v>
      </c>
      <c r="H1136" s="22" t="s">
        <v>1804</v>
      </c>
      <c r="I1136" s="22" t="s">
        <v>5570</v>
      </c>
      <c r="J1136" s="22" t="s">
        <v>1837</v>
      </c>
      <c r="K1136" s="22"/>
      <c r="L1136" s="22"/>
      <c r="M1136" s="22" t="s">
        <v>5641</v>
      </c>
      <c r="N1136" s="22">
        <v>60</v>
      </c>
      <c r="O1136" s="22" t="b">
        <v>0</v>
      </c>
      <c r="P1136" s="22" t="s">
        <v>3095</v>
      </c>
      <c r="Q1136" s="22" t="s">
        <v>1843</v>
      </c>
      <c r="R1136" s="22" t="s">
        <v>625</v>
      </c>
    </row>
    <row r="1137" spans="1:18" x14ac:dyDescent="0.25">
      <c r="A1137" s="22" t="s">
        <v>446</v>
      </c>
      <c r="B1137" s="22" t="s">
        <v>895</v>
      </c>
      <c r="C1137" s="22" t="s">
        <v>1837</v>
      </c>
      <c r="D1137" s="22" t="s">
        <v>1838</v>
      </c>
      <c r="E1137" s="22" t="s">
        <v>1852</v>
      </c>
      <c r="F1137" s="22"/>
      <c r="G1137" s="22" t="s">
        <v>65</v>
      </c>
      <c r="H1137" s="22" t="s">
        <v>1796</v>
      </c>
      <c r="I1137" s="22" t="s">
        <v>5570</v>
      </c>
      <c r="J1137" s="22" t="s">
        <v>1837</v>
      </c>
      <c r="K1137" s="22"/>
      <c r="L1137" s="22"/>
      <c r="M1137" s="22" t="s">
        <v>5642</v>
      </c>
      <c r="N1137" s="22">
        <v>60</v>
      </c>
      <c r="O1137" s="22" t="b">
        <v>0</v>
      </c>
      <c r="P1137" s="22" t="s">
        <v>3095</v>
      </c>
      <c r="Q1137" s="22" t="s">
        <v>1843</v>
      </c>
      <c r="R1137" s="22" t="s">
        <v>625</v>
      </c>
    </row>
    <row r="1138" spans="1:18" x14ac:dyDescent="0.25">
      <c r="A1138" s="22" t="s">
        <v>496</v>
      </c>
      <c r="B1138" s="22" t="s">
        <v>895</v>
      </c>
      <c r="C1138" s="22" t="s">
        <v>1837</v>
      </c>
      <c r="D1138" s="22" t="s">
        <v>1838</v>
      </c>
      <c r="E1138" s="22" t="s">
        <v>1950</v>
      </c>
      <c r="F1138" s="22"/>
      <c r="G1138" s="22" t="s">
        <v>66</v>
      </c>
      <c r="H1138" s="22" t="s">
        <v>1794</v>
      </c>
      <c r="I1138" s="22" t="s">
        <v>5570</v>
      </c>
      <c r="J1138" s="22" t="s">
        <v>1837</v>
      </c>
      <c r="K1138" s="22"/>
      <c r="L1138" s="22"/>
      <c r="M1138" s="22" t="s">
        <v>5643</v>
      </c>
      <c r="N1138" s="22">
        <v>60</v>
      </c>
      <c r="O1138" s="22" t="b">
        <v>0</v>
      </c>
      <c r="P1138" s="22" t="s">
        <v>3095</v>
      </c>
      <c r="Q1138" s="22" t="s">
        <v>1843</v>
      </c>
      <c r="R1138" s="22" t="s">
        <v>625</v>
      </c>
    </row>
    <row r="1139" spans="1:18" x14ac:dyDescent="0.25">
      <c r="A1139" s="22" t="s">
        <v>897</v>
      </c>
      <c r="B1139" s="22" t="s">
        <v>895</v>
      </c>
      <c r="C1139" s="22" t="s">
        <v>1837</v>
      </c>
      <c r="D1139" s="22" t="s">
        <v>1838</v>
      </c>
      <c r="E1139" s="22" t="s">
        <v>1950</v>
      </c>
      <c r="F1139" s="22"/>
      <c r="G1139" s="22" t="s">
        <v>66</v>
      </c>
      <c r="H1139" s="22" t="s">
        <v>1794</v>
      </c>
      <c r="I1139" s="22" t="s">
        <v>5570</v>
      </c>
      <c r="J1139" s="22" t="s">
        <v>1837</v>
      </c>
      <c r="K1139" s="22"/>
      <c r="L1139" s="22"/>
      <c r="M1139" s="22" t="s">
        <v>5644</v>
      </c>
      <c r="N1139" s="22">
        <v>60</v>
      </c>
      <c r="O1139" s="22" t="b">
        <v>0</v>
      </c>
      <c r="P1139" s="22" t="s">
        <v>3095</v>
      </c>
      <c r="Q1139" s="22" t="s">
        <v>1843</v>
      </c>
      <c r="R1139" s="22" t="s">
        <v>625</v>
      </c>
    </row>
    <row r="1140" spans="1:18" x14ac:dyDescent="0.25">
      <c r="A1140" s="22" t="s">
        <v>898</v>
      </c>
      <c r="B1140" s="22" t="s">
        <v>5645</v>
      </c>
      <c r="C1140" s="22" t="s">
        <v>1837</v>
      </c>
      <c r="D1140" s="22" t="s">
        <v>1838</v>
      </c>
      <c r="E1140" s="22" t="s">
        <v>1901</v>
      </c>
      <c r="F1140" s="22"/>
      <c r="G1140" s="22" t="s">
        <v>66</v>
      </c>
      <c r="H1140" s="22" t="s">
        <v>1794</v>
      </c>
      <c r="I1140" s="22" t="s">
        <v>5570</v>
      </c>
      <c r="J1140" s="22" t="s">
        <v>1837</v>
      </c>
      <c r="K1140" s="22"/>
      <c r="L1140" s="22"/>
      <c r="M1140" s="22" t="s">
        <v>5646</v>
      </c>
      <c r="N1140" s="22">
        <v>60</v>
      </c>
      <c r="O1140" s="22" t="b">
        <v>0</v>
      </c>
      <c r="P1140" s="22" t="s">
        <v>3095</v>
      </c>
      <c r="Q1140" s="22" t="s">
        <v>1843</v>
      </c>
      <c r="R1140" s="22" t="s">
        <v>625</v>
      </c>
    </row>
    <row r="1141" spans="1:18" x14ac:dyDescent="0.25">
      <c r="A1141" s="23" t="s">
        <v>899</v>
      </c>
      <c r="B1141" s="23" t="s">
        <v>893</v>
      </c>
      <c r="C1141" s="23" t="s">
        <v>1837</v>
      </c>
      <c r="D1141" s="23" t="s">
        <v>1838</v>
      </c>
      <c r="E1141" s="23" t="s">
        <v>1946</v>
      </c>
      <c r="F1141" s="23"/>
      <c r="G1141" s="23" t="s">
        <v>65</v>
      </c>
      <c r="H1141" s="23" t="s">
        <v>1796</v>
      </c>
      <c r="I1141" s="23" t="s">
        <v>5570</v>
      </c>
      <c r="J1141" s="23" t="s">
        <v>1837</v>
      </c>
      <c r="K1141" s="23"/>
      <c r="L1141" s="23"/>
      <c r="M1141" s="23" t="s">
        <v>5647</v>
      </c>
      <c r="N1141" s="23">
        <v>60</v>
      </c>
      <c r="O1141" s="23" t="b">
        <v>0</v>
      </c>
      <c r="P1141" s="23" t="s">
        <v>3095</v>
      </c>
      <c r="Q1141" s="23" t="s">
        <v>1843</v>
      </c>
      <c r="R1141" s="23" t="s">
        <v>625</v>
      </c>
    </row>
    <row r="1142" spans="1:18" x14ac:dyDescent="0.25">
      <c r="A1142" s="23" t="s">
        <v>521</v>
      </c>
      <c r="B1142" s="23" t="s">
        <v>895</v>
      </c>
      <c r="C1142" s="23" t="s">
        <v>1837</v>
      </c>
      <c r="D1142" s="23" t="s">
        <v>1838</v>
      </c>
      <c r="E1142" s="23" t="s">
        <v>1931</v>
      </c>
      <c r="F1142" s="23"/>
      <c r="G1142" s="23" t="s">
        <v>65</v>
      </c>
      <c r="H1142" s="23" t="s">
        <v>1796</v>
      </c>
      <c r="I1142" s="23" t="s">
        <v>5570</v>
      </c>
      <c r="J1142" s="23" t="s">
        <v>1837</v>
      </c>
      <c r="K1142" s="23"/>
      <c r="L1142" s="23"/>
      <c r="M1142" s="23" t="s">
        <v>5648</v>
      </c>
      <c r="N1142" s="23">
        <v>60</v>
      </c>
      <c r="O1142" s="23" t="b">
        <v>0</v>
      </c>
      <c r="P1142" s="23" t="s">
        <v>3095</v>
      </c>
      <c r="Q1142" s="23" t="s">
        <v>1843</v>
      </c>
      <c r="R1142" s="23" t="s">
        <v>625</v>
      </c>
    </row>
    <row r="1143" spans="1:18" x14ac:dyDescent="0.25">
      <c r="A1143" s="22" t="s">
        <v>900</v>
      </c>
      <c r="B1143" s="22" t="s">
        <v>893</v>
      </c>
      <c r="C1143" s="22" t="s">
        <v>1837</v>
      </c>
      <c r="D1143" s="22" t="s">
        <v>1838</v>
      </c>
      <c r="E1143" s="22" t="s">
        <v>4312</v>
      </c>
      <c r="F1143" s="22"/>
      <c r="G1143" s="22" t="s">
        <v>65</v>
      </c>
      <c r="H1143" s="22" t="s">
        <v>1796</v>
      </c>
      <c r="I1143" s="22" t="s">
        <v>5570</v>
      </c>
      <c r="J1143" s="22" t="s">
        <v>1837</v>
      </c>
      <c r="K1143" s="22"/>
      <c r="L1143" s="22"/>
      <c r="M1143" s="22" t="s">
        <v>5649</v>
      </c>
      <c r="N1143" s="22">
        <v>60</v>
      </c>
      <c r="O1143" s="22" t="b">
        <v>0</v>
      </c>
      <c r="P1143" s="22" t="s">
        <v>3095</v>
      </c>
      <c r="Q1143" s="22" t="s">
        <v>1843</v>
      </c>
      <c r="R1143" s="22" t="s">
        <v>625</v>
      </c>
    </row>
    <row r="1144" spans="1:18" x14ac:dyDescent="0.25">
      <c r="A1144" s="22" t="s">
        <v>901</v>
      </c>
      <c r="B1144" s="22" t="s">
        <v>895</v>
      </c>
      <c r="C1144" s="22" t="s">
        <v>1837</v>
      </c>
      <c r="D1144" s="22" t="s">
        <v>1838</v>
      </c>
      <c r="E1144" s="22" t="s">
        <v>1878</v>
      </c>
      <c r="F1144" s="22"/>
      <c r="G1144" s="22" t="s">
        <v>1803</v>
      </c>
      <c r="H1144" s="22" t="s">
        <v>1804</v>
      </c>
      <c r="I1144" s="22" t="s">
        <v>5570</v>
      </c>
      <c r="J1144" s="22" t="s">
        <v>1837</v>
      </c>
      <c r="K1144" s="22"/>
      <c r="L1144" s="22"/>
      <c r="M1144" s="22" t="s">
        <v>5650</v>
      </c>
      <c r="N1144" s="22">
        <v>60</v>
      </c>
      <c r="O1144" s="22" t="b">
        <v>0</v>
      </c>
      <c r="P1144" s="22" t="s">
        <v>3095</v>
      </c>
      <c r="Q1144" s="22" t="s">
        <v>1843</v>
      </c>
      <c r="R1144" s="22" t="s">
        <v>625</v>
      </c>
    </row>
    <row r="1145" spans="1:18" x14ac:dyDescent="0.25">
      <c r="A1145" s="22" t="s">
        <v>902</v>
      </c>
      <c r="B1145" s="22" t="s">
        <v>893</v>
      </c>
      <c r="C1145" s="22" t="s">
        <v>1837</v>
      </c>
      <c r="D1145" s="22" t="s">
        <v>1838</v>
      </c>
      <c r="E1145" s="22" t="s">
        <v>2050</v>
      </c>
      <c r="F1145" s="22"/>
      <c r="G1145" s="22" t="s">
        <v>65</v>
      </c>
      <c r="H1145" s="22" t="s">
        <v>1796</v>
      </c>
      <c r="I1145" s="22" t="s">
        <v>5570</v>
      </c>
      <c r="J1145" s="22" t="s">
        <v>1837</v>
      </c>
      <c r="K1145" s="22"/>
      <c r="L1145" s="22"/>
      <c r="M1145" s="22" t="s">
        <v>5651</v>
      </c>
      <c r="N1145" s="22">
        <v>60</v>
      </c>
      <c r="O1145" s="22" t="b">
        <v>0</v>
      </c>
      <c r="P1145" s="22" t="s">
        <v>3095</v>
      </c>
      <c r="Q1145" s="22" t="s">
        <v>1843</v>
      </c>
      <c r="R1145" s="22" t="s">
        <v>625</v>
      </c>
    </row>
    <row r="1146" spans="1:18" x14ac:dyDescent="0.25">
      <c r="A1146" s="22" t="s">
        <v>146</v>
      </c>
      <c r="B1146" s="22" t="s">
        <v>895</v>
      </c>
      <c r="C1146" s="22" t="s">
        <v>1837</v>
      </c>
      <c r="D1146" s="22" t="s">
        <v>1838</v>
      </c>
      <c r="E1146" s="22" t="s">
        <v>1931</v>
      </c>
      <c r="F1146" s="22"/>
      <c r="G1146" s="22" t="s">
        <v>65</v>
      </c>
      <c r="H1146" s="22" t="s">
        <v>1796</v>
      </c>
      <c r="I1146" s="22" t="s">
        <v>5570</v>
      </c>
      <c r="J1146" s="22" t="s">
        <v>1837</v>
      </c>
      <c r="K1146" s="22"/>
      <c r="L1146" s="22"/>
      <c r="M1146" s="22" t="s">
        <v>5652</v>
      </c>
      <c r="N1146" s="22">
        <v>60</v>
      </c>
      <c r="O1146" s="22" t="b">
        <v>0</v>
      </c>
      <c r="P1146" s="22" t="s">
        <v>3095</v>
      </c>
      <c r="Q1146" s="22" t="s">
        <v>1843</v>
      </c>
      <c r="R1146" s="22" t="s">
        <v>625</v>
      </c>
    </row>
    <row r="1147" spans="1:18" x14ac:dyDescent="0.25">
      <c r="A1147" s="23" t="s">
        <v>903</v>
      </c>
      <c r="B1147" s="23" t="s">
        <v>893</v>
      </c>
      <c r="C1147" s="23" t="s">
        <v>1837</v>
      </c>
      <c r="D1147" s="23" t="s">
        <v>1838</v>
      </c>
      <c r="E1147" s="23" t="s">
        <v>2106</v>
      </c>
      <c r="F1147" s="23"/>
      <c r="G1147" s="23" t="s">
        <v>65</v>
      </c>
      <c r="H1147" s="23" t="s">
        <v>1796</v>
      </c>
      <c r="I1147" s="23" t="s">
        <v>5570</v>
      </c>
      <c r="J1147" s="23" t="s">
        <v>1837</v>
      </c>
      <c r="K1147" s="23"/>
      <c r="L1147" s="23"/>
      <c r="M1147" s="23" t="s">
        <v>5653</v>
      </c>
      <c r="N1147" s="23">
        <v>60</v>
      </c>
      <c r="O1147" s="23" t="b">
        <v>0</v>
      </c>
      <c r="P1147" s="23" t="s">
        <v>3095</v>
      </c>
      <c r="Q1147" s="23" t="s">
        <v>1843</v>
      </c>
      <c r="R1147" s="23" t="s">
        <v>625</v>
      </c>
    </row>
    <row r="1148" spans="1:18" x14ac:dyDescent="0.25">
      <c r="A1148" s="22" t="s">
        <v>904</v>
      </c>
      <c r="B1148" s="22" t="s">
        <v>5645</v>
      </c>
      <c r="C1148" s="22" t="s">
        <v>1837</v>
      </c>
      <c r="D1148" s="22" t="s">
        <v>1838</v>
      </c>
      <c r="E1148" s="22" t="s">
        <v>1931</v>
      </c>
      <c r="F1148" s="22"/>
      <c r="G1148" s="22" t="s">
        <v>1803</v>
      </c>
      <c r="H1148" s="22" t="s">
        <v>1804</v>
      </c>
      <c r="I1148" s="22" t="s">
        <v>5570</v>
      </c>
      <c r="J1148" s="22" t="s">
        <v>1837</v>
      </c>
      <c r="K1148" s="22"/>
      <c r="L1148" s="22"/>
      <c r="M1148" s="22" t="s">
        <v>5654</v>
      </c>
      <c r="N1148" s="22">
        <v>60</v>
      </c>
      <c r="O1148" s="22" t="b">
        <v>0</v>
      </c>
      <c r="P1148" s="22" t="s">
        <v>3095</v>
      </c>
      <c r="Q1148" s="22" t="s">
        <v>1843</v>
      </c>
      <c r="R1148" s="22" t="s">
        <v>625</v>
      </c>
    </row>
    <row r="1149" spans="1:18" x14ac:dyDescent="0.25">
      <c r="A1149" s="22" t="s">
        <v>905</v>
      </c>
      <c r="B1149" s="22" t="s">
        <v>893</v>
      </c>
      <c r="C1149" s="22" t="s">
        <v>1837</v>
      </c>
      <c r="D1149" s="22" t="s">
        <v>1838</v>
      </c>
      <c r="E1149" s="22" t="s">
        <v>1906</v>
      </c>
      <c r="F1149" s="22"/>
      <c r="G1149" s="22" t="s">
        <v>65</v>
      </c>
      <c r="H1149" s="22" t="s">
        <v>1796</v>
      </c>
      <c r="I1149" s="22" t="s">
        <v>5570</v>
      </c>
      <c r="J1149" s="22" t="s">
        <v>1837</v>
      </c>
      <c r="K1149" s="22"/>
      <c r="L1149" s="22"/>
      <c r="M1149" s="22" t="s">
        <v>5655</v>
      </c>
      <c r="N1149" s="22">
        <v>60</v>
      </c>
      <c r="O1149" s="22" t="b">
        <v>0</v>
      </c>
      <c r="P1149" s="22" t="s">
        <v>3095</v>
      </c>
      <c r="Q1149" s="22" t="s">
        <v>1843</v>
      </c>
      <c r="R1149" s="22" t="s">
        <v>625</v>
      </c>
    </row>
    <row r="1150" spans="1:18" x14ac:dyDescent="0.25">
      <c r="A1150" s="23" t="s">
        <v>906</v>
      </c>
      <c r="B1150" s="23" t="s">
        <v>893</v>
      </c>
      <c r="C1150" s="23" t="s">
        <v>1837</v>
      </c>
      <c r="D1150" s="23" t="s">
        <v>1838</v>
      </c>
      <c r="E1150" s="23" t="s">
        <v>2106</v>
      </c>
      <c r="F1150" s="23"/>
      <c r="G1150" s="23" t="s">
        <v>65</v>
      </c>
      <c r="H1150" s="23" t="s">
        <v>1796</v>
      </c>
      <c r="I1150" s="23" t="s">
        <v>5570</v>
      </c>
      <c r="J1150" s="23" t="s">
        <v>1837</v>
      </c>
      <c r="K1150" s="23"/>
      <c r="L1150" s="23"/>
      <c r="M1150" s="23" t="s">
        <v>5656</v>
      </c>
      <c r="N1150" s="23">
        <v>60</v>
      </c>
      <c r="O1150" s="23" t="b">
        <v>0</v>
      </c>
      <c r="P1150" s="23" t="s">
        <v>3095</v>
      </c>
      <c r="Q1150" s="23" t="s">
        <v>1843</v>
      </c>
      <c r="R1150" s="23" t="s">
        <v>625</v>
      </c>
    </row>
    <row r="1151" spans="1:18" x14ac:dyDescent="0.25">
      <c r="A1151" s="22" t="s">
        <v>907</v>
      </c>
      <c r="B1151" s="22" t="s">
        <v>908</v>
      </c>
      <c r="C1151" s="22" t="s">
        <v>1837</v>
      </c>
      <c r="D1151" s="22" t="s">
        <v>1838</v>
      </c>
      <c r="E1151" s="22" t="s">
        <v>1958</v>
      </c>
      <c r="F1151" s="22"/>
      <c r="G1151" s="22" t="s">
        <v>65</v>
      </c>
      <c r="H1151" s="22" t="s">
        <v>1796</v>
      </c>
      <c r="I1151" s="22" t="s">
        <v>5570</v>
      </c>
      <c r="J1151" s="22" t="s">
        <v>1837</v>
      </c>
      <c r="K1151" s="22"/>
      <c r="L1151" s="22"/>
      <c r="M1151" s="22" t="s">
        <v>5657</v>
      </c>
      <c r="N1151" s="22">
        <v>60</v>
      </c>
      <c r="O1151" s="22" t="b">
        <v>0</v>
      </c>
      <c r="P1151" s="22" t="s">
        <v>3095</v>
      </c>
      <c r="Q1151" s="22" t="s">
        <v>1843</v>
      </c>
      <c r="R1151" s="22" t="s">
        <v>625</v>
      </c>
    </row>
    <row r="1152" spans="1:18" x14ac:dyDescent="0.25">
      <c r="A1152" s="22" t="s">
        <v>909</v>
      </c>
      <c r="B1152" s="22" t="s">
        <v>893</v>
      </c>
      <c r="C1152" s="22" t="s">
        <v>1837</v>
      </c>
      <c r="D1152" s="22" t="s">
        <v>1838</v>
      </c>
      <c r="E1152" s="22" t="s">
        <v>1991</v>
      </c>
      <c r="F1152" s="22"/>
      <c r="G1152" s="22" t="s">
        <v>66</v>
      </c>
      <c r="H1152" s="22" t="s">
        <v>1794</v>
      </c>
      <c r="I1152" s="22" t="s">
        <v>5570</v>
      </c>
      <c r="J1152" s="22" t="s">
        <v>1837</v>
      </c>
      <c r="K1152" s="22"/>
      <c r="L1152" s="22"/>
      <c r="M1152" s="22" t="s">
        <v>5658</v>
      </c>
      <c r="N1152" s="22">
        <v>60</v>
      </c>
      <c r="O1152" s="22" t="b">
        <v>0</v>
      </c>
      <c r="P1152" s="22" t="s">
        <v>3095</v>
      </c>
      <c r="Q1152" s="22" t="s">
        <v>1843</v>
      </c>
      <c r="R1152" s="22" t="s">
        <v>625</v>
      </c>
    </row>
    <row r="1153" spans="1:18" x14ac:dyDescent="0.25">
      <c r="A1153" s="22" t="s">
        <v>64</v>
      </c>
      <c r="B1153" s="22" t="s">
        <v>895</v>
      </c>
      <c r="C1153" s="22" t="s">
        <v>1837</v>
      </c>
      <c r="D1153" s="22" t="s">
        <v>1838</v>
      </c>
      <c r="E1153" s="22" t="s">
        <v>1852</v>
      </c>
      <c r="F1153" s="22"/>
      <c r="G1153" s="22" t="s">
        <v>65</v>
      </c>
      <c r="H1153" s="22" t="s">
        <v>1796</v>
      </c>
      <c r="I1153" s="22" t="s">
        <v>5570</v>
      </c>
      <c r="J1153" s="22" t="s">
        <v>1837</v>
      </c>
      <c r="K1153" s="22"/>
      <c r="L1153" s="22"/>
      <c r="M1153" s="22" t="s">
        <v>5659</v>
      </c>
      <c r="N1153" s="22">
        <v>60</v>
      </c>
      <c r="O1153" s="22" t="b">
        <v>0</v>
      </c>
      <c r="P1153" s="22" t="s">
        <v>3095</v>
      </c>
      <c r="Q1153" s="22" t="s">
        <v>1843</v>
      </c>
      <c r="R1153" s="22" t="s">
        <v>625</v>
      </c>
    </row>
    <row r="1154" spans="1:18" x14ac:dyDescent="0.25">
      <c r="A1154" s="22" t="s">
        <v>443</v>
      </c>
      <c r="B1154" s="22" t="s">
        <v>895</v>
      </c>
      <c r="C1154" s="22" t="s">
        <v>1837</v>
      </c>
      <c r="D1154" s="22" t="s">
        <v>1838</v>
      </c>
      <c r="E1154" s="22" t="s">
        <v>1852</v>
      </c>
      <c r="F1154" s="22"/>
      <c r="G1154" s="22" t="s">
        <v>65</v>
      </c>
      <c r="H1154" s="22" t="s">
        <v>1796</v>
      </c>
      <c r="I1154" s="22" t="s">
        <v>5570</v>
      </c>
      <c r="J1154" s="22" t="s">
        <v>1837</v>
      </c>
      <c r="K1154" s="22"/>
      <c r="L1154" s="22"/>
      <c r="M1154" s="22" t="s">
        <v>5660</v>
      </c>
      <c r="N1154" s="22">
        <v>60</v>
      </c>
      <c r="O1154" s="22" t="b">
        <v>0</v>
      </c>
      <c r="P1154" s="22" t="s">
        <v>3095</v>
      </c>
      <c r="Q1154" s="22" t="s">
        <v>1843</v>
      </c>
      <c r="R1154" s="22" t="s">
        <v>625</v>
      </c>
    </row>
    <row r="1155" spans="1:18" x14ac:dyDescent="0.25">
      <c r="A1155" s="22" t="s">
        <v>203</v>
      </c>
      <c r="B1155" s="22" t="s">
        <v>895</v>
      </c>
      <c r="C1155" s="22" t="s">
        <v>1837</v>
      </c>
      <c r="D1155" s="22" t="s">
        <v>1838</v>
      </c>
      <c r="E1155" s="22" t="s">
        <v>1931</v>
      </c>
      <c r="F1155" s="22"/>
      <c r="G1155" s="22" t="s">
        <v>66</v>
      </c>
      <c r="H1155" s="22" t="s">
        <v>1794</v>
      </c>
      <c r="I1155" s="22" t="s">
        <v>5570</v>
      </c>
      <c r="J1155" s="22" t="s">
        <v>1837</v>
      </c>
      <c r="K1155" s="22"/>
      <c r="L1155" s="22"/>
      <c r="M1155" s="22" t="s">
        <v>5661</v>
      </c>
      <c r="N1155" s="22">
        <v>60</v>
      </c>
      <c r="O1155" s="22" t="b">
        <v>0</v>
      </c>
      <c r="P1155" s="22" t="s">
        <v>3095</v>
      </c>
      <c r="Q1155" s="22" t="s">
        <v>1843</v>
      </c>
      <c r="R1155" s="22" t="s">
        <v>625</v>
      </c>
    </row>
    <row r="1156" spans="1:18" x14ac:dyDescent="0.25">
      <c r="A1156" s="22" t="s">
        <v>910</v>
      </c>
      <c r="B1156" s="22" t="s">
        <v>893</v>
      </c>
      <c r="C1156" s="22" t="s">
        <v>1837</v>
      </c>
      <c r="D1156" s="22" t="s">
        <v>1838</v>
      </c>
      <c r="E1156" s="22" t="s">
        <v>1991</v>
      </c>
      <c r="F1156" s="22"/>
      <c r="G1156" s="22" t="s">
        <v>66</v>
      </c>
      <c r="H1156" s="22" t="s">
        <v>1794</v>
      </c>
      <c r="I1156" s="22" t="s">
        <v>5570</v>
      </c>
      <c r="J1156" s="22" t="s">
        <v>1837</v>
      </c>
      <c r="K1156" s="22"/>
      <c r="L1156" s="22"/>
      <c r="M1156" s="22" t="s">
        <v>5662</v>
      </c>
      <c r="N1156" s="22">
        <v>60</v>
      </c>
      <c r="O1156" s="22" t="b">
        <v>0</v>
      </c>
      <c r="P1156" s="22" t="s">
        <v>3095</v>
      </c>
      <c r="Q1156" s="22" t="s">
        <v>1843</v>
      </c>
      <c r="R1156" s="22" t="s">
        <v>625</v>
      </c>
    </row>
    <row r="1157" spans="1:18" x14ac:dyDescent="0.25">
      <c r="A1157" s="22" t="s">
        <v>5663</v>
      </c>
      <c r="B1157" s="22" t="s">
        <v>893</v>
      </c>
      <c r="C1157" s="22" t="s">
        <v>1837</v>
      </c>
      <c r="D1157" s="22" t="s">
        <v>1838</v>
      </c>
      <c r="E1157" s="22" t="s">
        <v>1906</v>
      </c>
      <c r="F1157" s="22"/>
      <c r="G1157" s="22" t="s">
        <v>66</v>
      </c>
      <c r="H1157" s="22" t="s">
        <v>1794</v>
      </c>
      <c r="I1157" s="22" t="s">
        <v>5570</v>
      </c>
      <c r="J1157" s="22" t="s">
        <v>1837</v>
      </c>
      <c r="K1157" s="22"/>
      <c r="L1157" s="22"/>
      <c r="M1157" s="22" t="s">
        <v>5664</v>
      </c>
      <c r="N1157" s="22">
        <v>60</v>
      </c>
      <c r="O1157" s="22" t="b">
        <v>0</v>
      </c>
      <c r="P1157" s="22" t="s">
        <v>3095</v>
      </c>
      <c r="Q1157" s="22" t="s">
        <v>1843</v>
      </c>
      <c r="R1157" s="22" t="s">
        <v>625</v>
      </c>
    </row>
    <row r="1158" spans="1:18" x14ac:dyDescent="0.25">
      <c r="A1158" s="22" t="s">
        <v>911</v>
      </c>
      <c r="B1158" s="22" t="s">
        <v>895</v>
      </c>
      <c r="C1158" s="22" t="s">
        <v>1837</v>
      </c>
      <c r="D1158" s="22" t="s">
        <v>1838</v>
      </c>
      <c r="E1158" s="22" t="s">
        <v>1950</v>
      </c>
      <c r="F1158" s="22"/>
      <c r="G1158" s="22" t="s">
        <v>66</v>
      </c>
      <c r="H1158" s="22" t="s">
        <v>1794</v>
      </c>
      <c r="I1158" s="22" t="s">
        <v>5570</v>
      </c>
      <c r="J1158" s="22" t="s">
        <v>1837</v>
      </c>
      <c r="K1158" s="22"/>
      <c r="L1158" s="22"/>
      <c r="M1158" s="22" t="s">
        <v>5665</v>
      </c>
      <c r="N1158" s="22">
        <v>60</v>
      </c>
      <c r="O1158" s="22" t="b">
        <v>0</v>
      </c>
      <c r="P1158" s="22" t="s">
        <v>3095</v>
      </c>
      <c r="Q1158" s="22" t="s">
        <v>1843</v>
      </c>
      <c r="R1158" s="22" t="s">
        <v>625</v>
      </c>
    </row>
    <row r="1159" spans="1:18" x14ac:dyDescent="0.25">
      <c r="A1159" s="22" t="s">
        <v>912</v>
      </c>
      <c r="B1159" s="22" t="s">
        <v>895</v>
      </c>
      <c r="C1159" s="22" t="s">
        <v>1837</v>
      </c>
      <c r="D1159" s="22" t="s">
        <v>1838</v>
      </c>
      <c r="E1159" s="22" t="s">
        <v>1878</v>
      </c>
      <c r="F1159" s="22"/>
      <c r="G1159" s="22" t="s">
        <v>1803</v>
      </c>
      <c r="H1159" s="22" t="s">
        <v>1804</v>
      </c>
      <c r="I1159" s="22" t="s">
        <v>5570</v>
      </c>
      <c r="J1159" s="22" t="s">
        <v>1837</v>
      </c>
      <c r="K1159" s="22"/>
      <c r="L1159" s="22"/>
      <c r="M1159" s="22" t="s">
        <v>5666</v>
      </c>
      <c r="N1159" s="22">
        <v>60</v>
      </c>
      <c r="O1159" s="22" t="b">
        <v>0</v>
      </c>
      <c r="P1159" s="22" t="s">
        <v>3095</v>
      </c>
      <c r="Q1159" s="22" t="s">
        <v>1843</v>
      </c>
      <c r="R1159" s="22" t="s">
        <v>625</v>
      </c>
    </row>
    <row r="1160" spans="1:18" x14ac:dyDescent="0.25">
      <c r="A1160" s="22" t="s">
        <v>913</v>
      </c>
      <c r="B1160" s="22" t="s">
        <v>893</v>
      </c>
      <c r="C1160" s="22" t="s">
        <v>1837</v>
      </c>
      <c r="D1160" s="22" t="s">
        <v>1838</v>
      </c>
      <c r="E1160" s="22" t="s">
        <v>1946</v>
      </c>
      <c r="F1160" s="22"/>
      <c r="G1160" s="22" t="s">
        <v>65</v>
      </c>
      <c r="H1160" s="22" t="s">
        <v>1796</v>
      </c>
      <c r="I1160" s="22" t="s">
        <v>5570</v>
      </c>
      <c r="J1160" s="22" t="s">
        <v>1837</v>
      </c>
      <c r="K1160" s="22"/>
      <c r="L1160" s="22"/>
      <c r="M1160" s="22" t="s">
        <v>5667</v>
      </c>
      <c r="N1160" s="22">
        <v>60</v>
      </c>
      <c r="O1160" s="22" t="b">
        <v>0</v>
      </c>
      <c r="P1160" s="22" t="s">
        <v>3095</v>
      </c>
      <c r="Q1160" s="22" t="s">
        <v>1843</v>
      </c>
      <c r="R1160" s="22" t="s">
        <v>625</v>
      </c>
    </row>
    <row r="1161" spans="1:18" x14ac:dyDescent="0.25">
      <c r="A1161" s="22" t="s">
        <v>228</v>
      </c>
      <c r="B1161" s="22" t="s">
        <v>895</v>
      </c>
      <c r="C1161" s="22" t="s">
        <v>1837</v>
      </c>
      <c r="D1161" s="22" t="s">
        <v>1838</v>
      </c>
      <c r="E1161" s="22" t="s">
        <v>1958</v>
      </c>
      <c r="F1161" s="22"/>
      <c r="G1161" s="22" t="s">
        <v>65</v>
      </c>
      <c r="H1161" s="22" t="s">
        <v>1796</v>
      </c>
      <c r="I1161" s="22" t="s">
        <v>5570</v>
      </c>
      <c r="J1161" s="22" t="s">
        <v>1837</v>
      </c>
      <c r="K1161" s="22"/>
      <c r="L1161" s="22"/>
      <c r="M1161" s="22" t="s">
        <v>5668</v>
      </c>
      <c r="N1161" s="22">
        <v>60</v>
      </c>
      <c r="O1161" s="22" t="b">
        <v>0</v>
      </c>
      <c r="P1161" s="22" t="s">
        <v>3095</v>
      </c>
      <c r="Q1161" s="22" t="s">
        <v>1843</v>
      </c>
      <c r="R1161" s="22" t="s">
        <v>625</v>
      </c>
    </row>
    <row r="1162" spans="1:18" x14ac:dyDescent="0.25">
      <c r="A1162" s="22" t="s">
        <v>914</v>
      </c>
      <c r="B1162" s="22" t="s">
        <v>5645</v>
      </c>
      <c r="C1162" s="22" t="s">
        <v>1837</v>
      </c>
      <c r="D1162" s="22" t="s">
        <v>1838</v>
      </c>
      <c r="E1162" s="22" t="s">
        <v>1950</v>
      </c>
      <c r="F1162" s="22"/>
      <c r="G1162" s="22" t="s">
        <v>66</v>
      </c>
      <c r="H1162" s="22" t="s">
        <v>1794</v>
      </c>
      <c r="I1162" s="22" t="s">
        <v>5570</v>
      </c>
      <c r="J1162" s="22" t="s">
        <v>1837</v>
      </c>
      <c r="K1162" s="22"/>
      <c r="L1162" s="22"/>
      <c r="M1162" s="22" t="s">
        <v>5669</v>
      </c>
      <c r="N1162" s="22">
        <v>60</v>
      </c>
      <c r="O1162" s="22" t="b">
        <v>0</v>
      </c>
      <c r="P1162" s="22" t="s">
        <v>3095</v>
      </c>
      <c r="Q1162" s="22" t="s">
        <v>1843</v>
      </c>
      <c r="R1162" s="22" t="s">
        <v>625</v>
      </c>
    </row>
    <row r="1163" spans="1:18" x14ac:dyDescent="0.25">
      <c r="A1163" s="22" t="s">
        <v>497</v>
      </c>
      <c r="B1163" s="22" t="s">
        <v>895</v>
      </c>
      <c r="C1163" s="22" t="s">
        <v>1837</v>
      </c>
      <c r="D1163" s="22" t="s">
        <v>1838</v>
      </c>
      <c r="E1163" s="22" t="s">
        <v>1931</v>
      </c>
      <c r="F1163" s="22"/>
      <c r="G1163" s="22" t="s">
        <v>65</v>
      </c>
      <c r="H1163" s="22" t="s">
        <v>1796</v>
      </c>
      <c r="I1163" s="22" t="s">
        <v>5570</v>
      </c>
      <c r="J1163" s="22" t="s">
        <v>1837</v>
      </c>
      <c r="K1163" s="22"/>
      <c r="L1163" s="22"/>
      <c r="M1163" s="22" t="s">
        <v>5670</v>
      </c>
      <c r="N1163" s="22">
        <v>60</v>
      </c>
      <c r="O1163" s="22" t="b">
        <v>0</v>
      </c>
      <c r="P1163" s="22" t="s">
        <v>3095</v>
      </c>
      <c r="Q1163" s="22" t="s">
        <v>1843</v>
      </c>
      <c r="R1163" s="22" t="s">
        <v>625</v>
      </c>
    </row>
    <row r="1164" spans="1:18" x14ac:dyDescent="0.25">
      <c r="A1164" s="22" t="s">
        <v>5671</v>
      </c>
      <c r="B1164" s="22" t="s">
        <v>895</v>
      </c>
      <c r="C1164" s="22" t="s">
        <v>1837</v>
      </c>
      <c r="D1164" s="22" t="s">
        <v>1838</v>
      </c>
      <c r="E1164" s="22" t="s">
        <v>1852</v>
      </c>
      <c r="F1164" s="22"/>
      <c r="G1164" s="22" t="s">
        <v>65</v>
      </c>
      <c r="H1164" s="22" t="s">
        <v>1796</v>
      </c>
      <c r="I1164" s="22" t="s">
        <v>5570</v>
      </c>
      <c r="J1164" s="22" t="s">
        <v>1837</v>
      </c>
      <c r="K1164" s="22"/>
      <c r="L1164" s="22"/>
      <c r="M1164" s="22" t="s">
        <v>5672</v>
      </c>
      <c r="N1164" s="22">
        <v>60</v>
      </c>
      <c r="O1164" s="22" t="b">
        <v>0</v>
      </c>
      <c r="P1164" s="22" t="s">
        <v>3095</v>
      </c>
      <c r="Q1164" s="22" t="s">
        <v>1843</v>
      </c>
      <c r="R1164" s="22" t="s">
        <v>625</v>
      </c>
    </row>
    <row r="1165" spans="1:18" x14ac:dyDescent="0.25">
      <c r="A1165" s="22" t="s">
        <v>517</v>
      </c>
      <c r="B1165" s="22" t="s">
        <v>895</v>
      </c>
      <c r="C1165" s="22" t="s">
        <v>1837</v>
      </c>
      <c r="D1165" s="22" t="s">
        <v>1838</v>
      </c>
      <c r="E1165" s="22" t="s">
        <v>1878</v>
      </c>
      <c r="F1165" s="22"/>
      <c r="G1165" s="22" t="s">
        <v>66</v>
      </c>
      <c r="H1165" s="22" t="s">
        <v>1794</v>
      </c>
      <c r="I1165" s="22" t="s">
        <v>5570</v>
      </c>
      <c r="J1165" s="22" t="s">
        <v>1837</v>
      </c>
      <c r="K1165" s="22"/>
      <c r="L1165" s="22"/>
      <c r="M1165" s="22" t="s">
        <v>5673</v>
      </c>
      <c r="N1165" s="22">
        <v>60</v>
      </c>
      <c r="O1165" s="22" t="b">
        <v>0</v>
      </c>
      <c r="P1165" s="22" t="s">
        <v>3095</v>
      </c>
      <c r="Q1165" s="22" t="s">
        <v>1843</v>
      </c>
      <c r="R1165" s="22" t="s">
        <v>625</v>
      </c>
    </row>
    <row r="1166" spans="1:18" x14ac:dyDescent="0.25">
      <c r="A1166" s="22" t="s">
        <v>915</v>
      </c>
      <c r="B1166" s="22" t="s">
        <v>895</v>
      </c>
      <c r="C1166" s="22" t="s">
        <v>1837</v>
      </c>
      <c r="D1166" s="22" t="s">
        <v>1838</v>
      </c>
      <c r="E1166" s="22" t="s">
        <v>1931</v>
      </c>
      <c r="F1166" s="22"/>
      <c r="G1166" s="22" t="s">
        <v>65</v>
      </c>
      <c r="H1166" s="22" t="s">
        <v>1796</v>
      </c>
      <c r="I1166" s="22" t="s">
        <v>5570</v>
      </c>
      <c r="J1166" s="22" t="s">
        <v>1837</v>
      </c>
      <c r="K1166" s="22"/>
      <c r="L1166" s="22"/>
      <c r="M1166" s="22" t="s">
        <v>5674</v>
      </c>
      <c r="N1166" s="22">
        <v>60</v>
      </c>
      <c r="O1166" s="22" t="b">
        <v>0</v>
      </c>
      <c r="P1166" s="22" t="s">
        <v>3095</v>
      </c>
      <c r="Q1166" s="22" t="s">
        <v>1843</v>
      </c>
      <c r="R1166" s="22" t="s">
        <v>625</v>
      </c>
    </row>
    <row r="1167" spans="1:18" x14ac:dyDescent="0.25">
      <c r="A1167" s="22" t="s">
        <v>916</v>
      </c>
      <c r="B1167" s="22" t="s">
        <v>895</v>
      </c>
      <c r="C1167" s="22" t="s">
        <v>1837</v>
      </c>
      <c r="D1167" s="22" t="s">
        <v>1838</v>
      </c>
      <c r="E1167" s="22" t="s">
        <v>1852</v>
      </c>
      <c r="F1167" s="22"/>
      <c r="G1167" s="22" t="s">
        <v>65</v>
      </c>
      <c r="H1167" s="22" t="s">
        <v>1796</v>
      </c>
      <c r="I1167" s="22" t="s">
        <v>5570</v>
      </c>
      <c r="J1167" s="22" t="s">
        <v>1837</v>
      </c>
      <c r="K1167" s="22"/>
      <c r="L1167" s="22"/>
      <c r="M1167" s="22" t="s">
        <v>5675</v>
      </c>
      <c r="N1167" s="22">
        <v>60</v>
      </c>
      <c r="O1167" s="22" t="b">
        <v>0</v>
      </c>
      <c r="P1167" s="22" t="s">
        <v>3095</v>
      </c>
      <c r="Q1167" s="22" t="s">
        <v>1843</v>
      </c>
      <c r="R1167" s="22" t="s">
        <v>625</v>
      </c>
    </row>
    <row r="1168" spans="1:18" x14ac:dyDescent="0.25">
      <c r="A1168" s="22" t="s">
        <v>79</v>
      </c>
      <c r="B1168" s="22" t="s">
        <v>895</v>
      </c>
      <c r="C1168" s="22" t="s">
        <v>1837</v>
      </c>
      <c r="D1168" s="22" t="s">
        <v>1838</v>
      </c>
      <c r="E1168" s="22" t="s">
        <v>1931</v>
      </c>
      <c r="F1168" s="22"/>
      <c r="G1168" s="22" t="s">
        <v>66</v>
      </c>
      <c r="H1168" s="22" t="s">
        <v>1794</v>
      </c>
      <c r="I1168" s="22" t="s">
        <v>5570</v>
      </c>
      <c r="J1168" s="22" t="s">
        <v>1837</v>
      </c>
      <c r="K1168" s="22"/>
      <c r="L1168" s="22"/>
      <c r="M1168" s="22" t="s">
        <v>5676</v>
      </c>
      <c r="N1168" s="22">
        <v>60</v>
      </c>
      <c r="O1168" s="22" t="b">
        <v>0</v>
      </c>
      <c r="P1168" s="22" t="s">
        <v>3095</v>
      </c>
      <c r="Q1168" s="22" t="s">
        <v>1843</v>
      </c>
      <c r="R1168" s="22" t="s">
        <v>625</v>
      </c>
    </row>
    <row r="1169" spans="1:18" x14ac:dyDescent="0.25">
      <c r="A1169" s="22" t="s">
        <v>917</v>
      </c>
      <c r="B1169" s="22" t="s">
        <v>893</v>
      </c>
      <c r="C1169" s="22" t="s">
        <v>1837</v>
      </c>
      <c r="D1169" s="22" t="s">
        <v>1838</v>
      </c>
      <c r="E1169" s="22" t="s">
        <v>1991</v>
      </c>
      <c r="F1169" s="22"/>
      <c r="G1169" s="22" t="s">
        <v>66</v>
      </c>
      <c r="H1169" s="22" t="s">
        <v>1794</v>
      </c>
      <c r="I1169" s="22" t="s">
        <v>5570</v>
      </c>
      <c r="J1169" s="22" t="s">
        <v>1837</v>
      </c>
      <c r="K1169" s="22"/>
      <c r="L1169" s="22"/>
      <c r="M1169" s="22" t="s">
        <v>5677</v>
      </c>
      <c r="N1169" s="22">
        <v>60</v>
      </c>
      <c r="O1169" s="22" t="b">
        <v>0</v>
      </c>
      <c r="P1169" s="22" t="s">
        <v>3095</v>
      </c>
      <c r="Q1169" s="22" t="s">
        <v>1843</v>
      </c>
      <c r="R1169" s="22" t="s">
        <v>625</v>
      </c>
    </row>
    <row r="1170" spans="1:18" x14ac:dyDescent="0.25">
      <c r="A1170" s="22" t="s">
        <v>918</v>
      </c>
      <c r="B1170" s="22" t="s">
        <v>5645</v>
      </c>
      <c r="C1170" s="22" t="s">
        <v>1837</v>
      </c>
      <c r="D1170" s="22" t="s">
        <v>1838</v>
      </c>
      <c r="E1170" s="22" t="s">
        <v>1975</v>
      </c>
      <c r="F1170" s="22"/>
      <c r="G1170" s="22" t="s">
        <v>1803</v>
      </c>
      <c r="H1170" s="22" t="s">
        <v>1804</v>
      </c>
      <c r="I1170" s="22" t="s">
        <v>5570</v>
      </c>
      <c r="J1170" s="22" t="s">
        <v>1837</v>
      </c>
      <c r="K1170" s="22"/>
      <c r="L1170" s="22"/>
      <c r="M1170" s="22" t="s">
        <v>5678</v>
      </c>
      <c r="N1170" s="22">
        <v>60</v>
      </c>
      <c r="O1170" s="22" t="b">
        <v>0</v>
      </c>
      <c r="P1170" s="22" t="s">
        <v>3095</v>
      </c>
      <c r="Q1170" s="22" t="s">
        <v>1843</v>
      </c>
      <c r="R1170" s="22" t="s">
        <v>625</v>
      </c>
    </row>
    <row r="1171" spans="1:18" x14ac:dyDescent="0.25">
      <c r="A1171" s="22" t="s">
        <v>919</v>
      </c>
      <c r="B1171" s="22" t="s">
        <v>5645</v>
      </c>
      <c r="C1171" s="22" t="s">
        <v>1837</v>
      </c>
      <c r="D1171" s="22" t="s">
        <v>1838</v>
      </c>
      <c r="E1171" s="22" t="s">
        <v>1901</v>
      </c>
      <c r="F1171" s="22"/>
      <c r="G1171" s="22" t="s">
        <v>66</v>
      </c>
      <c r="H1171" s="22" t="s">
        <v>1794</v>
      </c>
      <c r="I1171" s="22" t="s">
        <v>5570</v>
      </c>
      <c r="J1171" s="22" t="s">
        <v>1837</v>
      </c>
      <c r="K1171" s="22"/>
      <c r="L1171" s="22"/>
      <c r="M1171" s="22" t="s">
        <v>5679</v>
      </c>
      <c r="N1171" s="22">
        <v>60</v>
      </c>
      <c r="O1171" s="22" t="b">
        <v>0</v>
      </c>
      <c r="P1171" s="22" t="s">
        <v>3095</v>
      </c>
      <c r="Q1171" s="22" t="s">
        <v>1843</v>
      </c>
      <c r="R1171" s="22" t="s">
        <v>625</v>
      </c>
    </row>
    <row r="1172" spans="1:18" x14ac:dyDescent="0.25">
      <c r="A1172" s="22" t="s">
        <v>525</v>
      </c>
      <c r="B1172" s="22" t="s">
        <v>895</v>
      </c>
      <c r="C1172" s="22" t="s">
        <v>1837</v>
      </c>
      <c r="D1172" s="22" t="s">
        <v>1838</v>
      </c>
      <c r="E1172" s="22" t="s">
        <v>1878</v>
      </c>
      <c r="F1172" s="22"/>
      <c r="G1172" s="22" t="s">
        <v>1803</v>
      </c>
      <c r="H1172" s="22" t="s">
        <v>1804</v>
      </c>
      <c r="I1172" s="22" t="s">
        <v>5570</v>
      </c>
      <c r="J1172" s="22" t="s">
        <v>1837</v>
      </c>
      <c r="K1172" s="22"/>
      <c r="L1172" s="22"/>
      <c r="M1172" s="22" t="s">
        <v>5680</v>
      </c>
      <c r="N1172" s="22">
        <v>60</v>
      </c>
      <c r="O1172" s="22" t="b">
        <v>0</v>
      </c>
      <c r="P1172" s="22" t="s">
        <v>3095</v>
      </c>
      <c r="Q1172" s="22" t="s">
        <v>1843</v>
      </c>
      <c r="R1172" s="22" t="s">
        <v>625</v>
      </c>
    </row>
    <row r="1173" spans="1:18" x14ac:dyDescent="0.25">
      <c r="A1173" s="23" t="s">
        <v>217</v>
      </c>
      <c r="B1173" s="23" t="s">
        <v>895</v>
      </c>
      <c r="C1173" s="23" t="s">
        <v>1837</v>
      </c>
      <c r="D1173" s="23" t="s">
        <v>1838</v>
      </c>
      <c r="E1173" s="23" t="s">
        <v>1950</v>
      </c>
      <c r="F1173" s="23"/>
      <c r="G1173" s="23" t="s">
        <v>66</v>
      </c>
      <c r="H1173" s="23" t="s">
        <v>1794</v>
      </c>
      <c r="I1173" s="23" t="s">
        <v>5570</v>
      </c>
      <c r="J1173" s="23" t="s">
        <v>1837</v>
      </c>
      <c r="K1173" s="23"/>
      <c r="L1173" s="23"/>
      <c r="M1173" s="23" t="s">
        <v>5681</v>
      </c>
      <c r="N1173" s="23">
        <v>60</v>
      </c>
      <c r="O1173" s="23" t="b">
        <v>0</v>
      </c>
      <c r="P1173" s="23" t="s">
        <v>3095</v>
      </c>
      <c r="Q1173" s="23" t="s">
        <v>1843</v>
      </c>
      <c r="R1173" s="23" t="s">
        <v>625</v>
      </c>
    </row>
    <row r="1174" spans="1:18" x14ac:dyDescent="0.25">
      <c r="A1174" s="22" t="s">
        <v>920</v>
      </c>
      <c r="B1174" s="22" t="s">
        <v>895</v>
      </c>
      <c r="C1174" s="22" t="s">
        <v>1837</v>
      </c>
      <c r="D1174" s="22" t="s">
        <v>1838</v>
      </c>
      <c r="E1174" s="22" t="s">
        <v>1958</v>
      </c>
      <c r="F1174" s="22"/>
      <c r="G1174" s="22" t="s">
        <v>65</v>
      </c>
      <c r="H1174" s="22" t="s">
        <v>1796</v>
      </c>
      <c r="I1174" s="22" t="s">
        <v>5570</v>
      </c>
      <c r="J1174" s="22" t="s">
        <v>1837</v>
      </c>
      <c r="K1174" s="22"/>
      <c r="L1174" s="22"/>
      <c r="M1174" s="22" t="s">
        <v>5682</v>
      </c>
      <c r="N1174" s="22">
        <v>60</v>
      </c>
      <c r="O1174" s="22" t="b">
        <v>0</v>
      </c>
      <c r="P1174" s="22" t="s">
        <v>3095</v>
      </c>
      <c r="Q1174" s="22" t="s">
        <v>1843</v>
      </c>
      <c r="R1174" s="22" t="s">
        <v>625</v>
      </c>
    </row>
    <row r="1175" spans="1:18" x14ac:dyDescent="0.25">
      <c r="A1175" s="23" t="s">
        <v>921</v>
      </c>
      <c r="B1175" s="23" t="s">
        <v>5683</v>
      </c>
      <c r="C1175" s="23" t="s">
        <v>1837</v>
      </c>
      <c r="D1175" s="23" t="s">
        <v>1838</v>
      </c>
      <c r="E1175" s="23" t="s">
        <v>2754</v>
      </c>
      <c r="F1175" s="23"/>
      <c r="G1175" s="23" t="s">
        <v>66</v>
      </c>
      <c r="H1175" s="23" t="s">
        <v>1794</v>
      </c>
      <c r="I1175" s="23" t="s">
        <v>5570</v>
      </c>
      <c r="J1175" s="23" t="s">
        <v>1837</v>
      </c>
      <c r="K1175" s="23"/>
      <c r="L1175" s="23"/>
      <c r="M1175" s="23" t="s">
        <v>5684</v>
      </c>
      <c r="N1175" s="23">
        <v>60</v>
      </c>
      <c r="O1175" s="23" t="b">
        <v>0</v>
      </c>
      <c r="P1175" s="23" t="s">
        <v>3095</v>
      </c>
      <c r="Q1175" s="23" t="s">
        <v>1843</v>
      </c>
      <c r="R1175" s="23" t="s">
        <v>625</v>
      </c>
    </row>
    <row r="1176" spans="1:18" x14ac:dyDescent="0.25">
      <c r="A1176" s="22" t="s">
        <v>922</v>
      </c>
      <c r="B1176" s="22" t="s">
        <v>5645</v>
      </c>
      <c r="C1176" s="22" t="s">
        <v>1837</v>
      </c>
      <c r="D1176" s="22" t="s">
        <v>1838</v>
      </c>
      <c r="E1176" s="22" t="s">
        <v>2073</v>
      </c>
      <c r="F1176" s="22"/>
      <c r="G1176" s="22" t="s">
        <v>66</v>
      </c>
      <c r="H1176" s="22" t="s">
        <v>1794</v>
      </c>
      <c r="I1176" s="22" t="s">
        <v>5570</v>
      </c>
      <c r="J1176" s="22" t="s">
        <v>1837</v>
      </c>
      <c r="K1176" s="22"/>
      <c r="L1176" s="22"/>
      <c r="M1176" s="22" t="s">
        <v>5685</v>
      </c>
      <c r="N1176" s="22">
        <v>60</v>
      </c>
      <c r="O1176" s="22" t="b">
        <v>0</v>
      </c>
      <c r="P1176" s="22" t="s">
        <v>3095</v>
      </c>
      <c r="Q1176" s="22" t="s">
        <v>1843</v>
      </c>
      <c r="R1176" s="22" t="s">
        <v>625</v>
      </c>
    </row>
    <row r="1177" spans="1:18" x14ac:dyDescent="0.25">
      <c r="A1177" s="23" t="s">
        <v>923</v>
      </c>
      <c r="B1177" s="23" t="s">
        <v>924</v>
      </c>
      <c r="C1177" s="23" t="s">
        <v>1837</v>
      </c>
      <c r="D1177" s="23" t="s">
        <v>1838</v>
      </c>
      <c r="E1177" s="23" t="s">
        <v>1975</v>
      </c>
      <c r="F1177" s="23"/>
      <c r="G1177" s="23" t="s">
        <v>1803</v>
      </c>
      <c r="H1177" s="23" t="s">
        <v>1804</v>
      </c>
      <c r="I1177" s="23" t="s">
        <v>5570</v>
      </c>
      <c r="J1177" s="23" t="s">
        <v>924</v>
      </c>
      <c r="K1177" s="23" t="s">
        <v>5686</v>
      </c>
      <c r="L1177" s="23"/>
      <c r="M1177" s="23" t="s">
        <v>5686</v>
      </c>
      <c r="N1177" s="23">
        <v>60</v>
      </c>
      <c r="O1177" s="23" t="b">
        <v>0</v>
      </c>
      <c r="P1177" s="23" t="s">
        <v>3095</v>
      </c>
      <c r="Q1177" s="23" t="s">
        <v>1843</v>
      </c>
      <c r="R1177" s="23" t="s">
        <v>625</v>
      </c>
    </row>
    <row r="1178" spans="1:18" x14ac:dyDescent="0.25">
      <c r="A1178" s="22" t="s">
        <v>925</v>
      </c>
      <c r="B1178" s="22" t="s">
        <v>5645</v>
      </c>
      <c r="C1178" s="22" t="s">
        <v>1837</v>
      </c>
      <c r="D1178" s="22" t="s">
        <v>1838</v>
      </c>
      <c r="E1178" s="22" t="s">
        <v>1901</v>
      </c>
      <c r="F1178" s="22"/>
      <c r="G1178" s="22" t="s">
        <v>66</v>
      </c>
      <c r="H1178" s="22" t="s">
        <v>1794</v>
      </c>
      <c r="I1178" s="22" t="s">
        <v>5570</v>
      </c>
      <c r="J1178" s="22" t="s">
        <v>1837</v>
      </c>
      <c r="K1178" s="22"/>
      <c r="L1178" s="22"/>
      <c r="M1178" s="22" t="s">
        <v>5687</v>
      </c>
      <c r="N1178" s="22">
        <v>60</v>
      </c>
      <c r="O1178" s="22" t="b">
        <v>0</v>
      </c>
      <c r="P1178" s="22" t="s">
        <v>3095</v>
      </c>
      <c r="Q1178" s="22" t="s">
        <v>1843</v>
      </c>
      <c r="R1178" s="22" t="s">
        <v>625</v>
      </c>
    </row>
    <row r="1179" spans="1:18" x14ac:dyDescent="0.25">
      <c r="A1179" s="22" t="s">
        <v>500</v>
      </c>
      <c r="B1179" s="22" t="s">
        <v>895</v>
      </c>
      <c r="C1179" s="22" t="s">
        <v>1837</v>
      </c>
      <c r="D1179" s="22" t="s">
        <v>1838</v>
      </c>
      <c r="E1179" s="22" t="s">
        <v>1958</v>
      </c>
      <c r="F1179" s="22"/>
      <c r="G1179" s="22" t="s">
        <v>65</v>
      </c>
      <c r="H1179" s="22" t="s">
        <v>1796</v>
      </c>
      <c r="I1179" s="22" t="s">
        <v>5570</v>
      </c>
      <c r="J1179" s="22" t="s">
        <v>1837</v>
      </c>
      <c r="K1179" s="22"/>
      <c r="L1179" s="22"/>
      <c r="M1179" s="22" t="s">
        <v>5688</v>
      </c>
      <c r="N1179" s="22">
        <v>60</v>
      </c>
      <c r="O1179" s="22" t="b">
        <v>0</v>
      </c>
      <c r="P1179" s="22" t="s">
        <v>3095</v>
      </c>
      <c r="Q1179" s="22" t="s">
        <v>1843</v>
      </c>
      <c r="R1179" s="22" t="s">
        <v>625</v>
      </c>
    </row>
    <row r="1180" spans="1:18" x14ac:dyDescent="0.25">
      <c r="A1180" s="22" t="s">
        <v>926</v>
      </c>
      <c r="B1180" s="22" t="s">
        <v>5645</v>
      </c>
      <c r="C1180" s="22" t="s">
        <v>1837</v>
      </c>
      <c r="D1180" s="22" t="s">
        <v>1838</v>
      </c>
      <c r="E1180" s="22" t="s">
        <v>1975</v>
      </c>
      <c r="F1180" s="22"/>
      <c r="G1180" s="22" t="s">
        <v>1803</v>
      </c>
      <c r="H1180" s="22" t="s">
        <v>1804</v>
      </c>
      <c r="I1180" s="22" t="s">
        <v>5570</v>
      </c>
      <c r="J1180" s="22" t="s">
        <v>1837</v>
      </c>
      <c r="K1180" s="22"/>
      <c r="L1180" s="22"/>
      <c r="M1180" s="22" t="s">
        <v>5689</v>
      </c>
      <c r="N1180" s="22">
        <v>60</v>
      </c>
      <c r="O1180" s="22" t="b">
        <v>0</v>
      </c>
      <c r="P1180" s="22" t="s">
        <v>3095</v>
      </c>
      <c r="Q1180" s="22" t="s">
        <v>1843</v>
      </c>
      <c r="R1180" s="22" t="s">
        <v>625</v>
      </c>
    </row>
    <row r="1181" spans="1:18" x14ac:dyDescent="0.25">
      <c r="A1181" s="22" t="s">
        <v>68</v>
      </c>
      <c r="B1181" s="22" t="s">
        <v>895</v>
      </c>
      <c r="C1181" s="22" t="s">
        <v>1837</v>
      </c>
      <c r="D1181" s="22" t="s">
        <v>1838</v>
      </c>
      <c r="E1181" s="22" t="s">
        <v>1950</v>
      </c>
      <c r="F1181" s="22"/>
      <c r="G1181" s="22" t="s">
        <v>66</v>
      </c>
      <c r="H1181" s="22" t="s">
        <v>1794</v>
      </c>
      <c r="I1181" s="22" t="s">
        <v>5570</v>
      </c>
      <c r="J1181" s="22" t="s">
        <v>1837</v>
      </c>
      <c r="K1181" s="22"/>
      <c r="L1181" s="22"/>
      <c r="M1181" s="22" t="s">
        <v>5690</v>
      </c>
      <c r="N1181" s="22">
        <v>60</v>
      </c>
      <c r="O1181" s="22" t="b">
        <v>0</v>
      </c>
      <c r="P1181" s="22" t="s">
        <v>3095</v>
      </c>
      <c r="Q1181" s="22" t="s">
        <v>1843</v>
      </c>
      <c r="R1181" s="22" t="s">
        <v>625</v>
      </c>
    </row>
    <row r="1182" spans="1:18" x14ac:dyDescent="0.25">
      <c r="A1182" s="22" t="s">
        <v>528</v>
      </c>
      <c r="B1182" s="22" t="s">
        <v>895</v>
      </c>
      <c r="C1182" s="22" t="s">
        <v>1837</v>
      </c>
      <c r="D1182" s="22" t="s">
        <v>1838</v>
      </c>
      <c r="E1182" s="22" t="s">
        <v>1950</v>
      </c>
      <c r="F1182" s="22"/>
      <c r="G1182" s="22" t="s">
        <v>66</v>
      </c>
      <c r="H1182" s="22" t="s">
        <v>1794</v>
      </c>
      <c r="I1182" s="22" t="s">
        <v>5570</v>
      </c>
      <c r="J1182" s="22" t="s">
        <v>1837</v>
      </c>
      <c r="K1182" s="22"/>
      <c r="L1182" s="22"/>
      <c r="M1182" s="22" t="s">
        <v>5691</v>
      </c>
      <c r="N1182" s="22">
        <v>60</v>
      </c>
      <c r="O1182" s="22" t="b">
        <v>0</v>
      </c>
      <c r="P1182" s="22" t="s">
        <v>3095</v>
      </c>
      <c r="Q1182" s="22" t="s">
        <v>1843</v>
      </c>
      <c r="R1182" s="22" t="s">
        <v>625</v>
      </c>
    </row>
    <row r="1183" spans="1:18" x14ac:dyDescent="0.25">
      <c r="A1183" s="22" t="s">
        <v>927</v>
      </c>
      <c r="B1183" s="22" t="s">
        <v>5645</v>
      </c>
      <c r="C1183" s="22" t="s">
        <v>1837</v>
      </c>
      <c r="D1183" s="22" t="s">
        <v>1838</v>
      </c>
      <c r="E1183" s="22" t="s">
        <v>1975</v>
      </c>
      <c r="F1183" s="22"/>
      <c r="G1183" s="22" t="s">
        <v>1803</v>
      </c>
      <c r="H1183" s="22" t="s">
        <v>1804</v>
      </c>
      <c r="I1183" s="22" t="s">
        <v>5570</v>
      </c>
      <c r="J1183" s="22" t="s">
        <v>1837</v>
      </c>
      <c r="K1183" s="22"/>
      <c r="L1183" s="22"/>
      <c r="M1183" s="22" t="s">
        <v>5692</v>
      </c>
      <c r="N1183" s="22">
        <v>60</v>
      </c>
      <c r="O1183" s="22" t="b">
        <v>0</v>
      </c>
      <c r="P1183" s="22" t="s">
        <v>3095</v>
      </c>
      <c r="Q1183" s="22" t="s">
        <v>1843</v>
      </c>
      <c r="R1183" s="22" t="s">
        <v>625</v>
      </c>
    </row>
    <row r="1184" spans="1:18" x14ac:dyDescent="0.25">
      <c r="A1184" s="22" t="s">
        <v>80</v>
      </c>
      <c r="B1184" s="22" t="s">
        <v>895</v>
      </c>
      <c r="C1184" s="22" t="s">
        <v>1837</v>
      </c>
      <c r="D1184" s="22" t="s">
        <v>1838</v>
      </c>
      <c r="E1184" s="22" t="s">
        <v>1975</v>
      </c>
      <c r="F1184" s="22"/>
      <c r="G1184" s="22" t="s">
        <v>1803</v>
      </c>
      <c r="H1184" s="22" t="s">
        <v>1804</v>
      </c>
      <c r="I1184" s="22" t="s">
        <v>5570</v>
      </c>
      <c r="J1184" s="22" t="s">
        <v>1837</v>
      </c>
      <c r="K1184" s="22"/>
      <c r="L1184" s="22"/>
      <c r="M1184" s="22" t="s">
        <v>5693</v>
      </c>
      <c r="N1184" s="22">
        <v>60</v>
      </c>
      <c r="O1184" s="22" t="b">
        <v>0</v>
      </c>
      <c r="P1184" s="22" t="s">
        <v>3095</v>
      </c>
      <c r="Q1184" s="22" t="s">
        <v>1843</v>
      </c>
      <c r="R1184" s="22" t="s">
        <v>625</v>
      </c>
    </row>
    <row r="1185" spans="1:18" x14ac:dyDescent="0.25">
      <c r="A1185" s="22" t="s">
        <v>209</v>
      </c>
      <c r="B1185" s="22" t="s">
        <v>895</v>
      </c>
      <c r="C1185" s="22" t="s">
        <v>1837</v>
      </c>
      <c r="D1185" s="22" t="s">
        <v>1838</v>
      </c>
      <c r="E1185" s="22" t="s">
        <v>1950</v>
      </c>
      <c r="F1185" s="22"/>
      <c r="G1185" s="22" t="s">
        <v>66</v>
      </c>
      <c r="H1185" s="22" t="s">
        <v>1794</v>
      </c>
      <c r="I1185" s="22" t="s">
        <v>5570</v>
      </c>
      <c r="J1185" s="22" t="s">
        <v>1837</v>
      </c>
      <c r="K1185" s="22"/>
      <c r="L1185" s="22"/>
      <c r="M1185" s="22" t="s">
        <v>5694</v>
      </c>
      <c r="N1185" s="22">
        <v>60</v>
      </c>
      <c r="O1185" s="22" t="b">
        <v>0</v>
      </c>
      <c r="P1185" s="22" t="s">
        <v>3095</v>
      </c>
      <c r="Q1185" s="22" t="s">
        <v>1843</v>
      </c>
      <c r="R1185" s="22" t="s">
        <v>625</v>
      </c>
    </row>
    <row r="1186" spans="1:18" x14ac:dyDescent="0.25">
      <c r="A1186" s="22" t="s">
        <v>928</v>
      </c>
      <c r="B1186" s="22" t="s">
        <v>895</v>
      </c>
      <c r="C1186" s="22" t="s">
        <v>1837</v>
      </c>
      <c r="D1186" s="22" t="s">
        <v>1838</v>
      </c>
      <c r="E1186" s="22" t="s">
        <v>1991</v>
      </c>
      <c r="F1186" s="22"/>
      <c r="G1186" s="22" t="s">
        <v>66</v>
      </c>
      <c r="H1186" s="22" t="s">
        <v>1794</v>
      </c>
      <c r="I1186" s="22" t="s">
        <v>5570</v>
      </c>
      <c r="J1186" s="22" t="s">
        <v>1837</v>
      </c>
      <c r="K1186" s="22"/>
      <c r="L1186" s="22"/>
      <c r="M1186" s="22" t="s">
        <v>5695</v>
      </c>
      <c r="N1186" s="22">
        <v>60</v>
      </c>
      <c r="O1186" s="22" t="b">
        <v>0</v>
      </c>
      <c r="P1186" s="22" t="s">
        <v>3095</v>
      </c>
      <c r="Q1186" s="22" t="s">
        <v>1843</v>
      </c>
      <c r="R1186" s="22" t="s">
        <v>625</v>
      </c>
    </row>
    <row r="1187" spans="1:18" x14ac:dyDescent="0.25">
      <c r="A1187" s="23" t="s">
        <v>929</v>
      </c>
      <c r="B1187" s="23" t="s">
        <v>895</v>
      </c>
      <c r="C1187" s="23" t="s">
        <v>1837</v>
      </c>
      <c r="D1187" s="23" t="s">
        <v>1838</v>
      </c>
      <c r="E1187" s="23" t="s">
        <v>1852</v>
      </c>
      <c r="F1187" s="23"/>
      <c r="G1187" s="23" t="s">
        <v>65</v>
      </c>
      <c r="H1187" s="23" t="s">
        <v>1796</v>
      </c>
      <c r="I1187" s="23" t="s">
        <v>5570</v>
      </c>
      <c r="J1187" s="23" t="s">
        <v>1837</v>
      </c>
      <c r="K1187" s="23"/>
      <c r="L1187" s="23"/>
      <c r="M1187" s="23" t="s">
        <v>5696</v>
      </c>
      <c r="N1187" s="23">
        <v>60</v>
      </c>
      <c r="O1187" s="23" t="b">
        <v>0</v>
      </c>
      <c r="P1187" s="23" t="s">
        <v>3095</v>
      </c>
      <c r="Q1187" s="23" t="s">
        <v>1843</v>
      </c>
      <c r="R1187" s="23" t="s">
        <v>625</v>
      </c>
    </row>
    <row r="1188" spans="1:18" x14ac:dyDescent="0.25">
      <c r="A1188" s="23" t="s">
        <v>930</v>
      </c>
      <c r="B1188" s="23" t="s">
        <v>895</v>
      </c>
      <c r="C1188" s="23" t="s">
        <v>1837</v>
      </c>
      <c r="D1188" s="23" t="s">
        <v>1838</v>
      </c>
      <c r="E1188" s="23" t="s">
        <v>1958</v>
      </c>
      <c r="F1188" s="23"/>
      <c r="G1188" s="23" t="s">
        <v>65</v>
      </c>
      <c r="H1188" s="23" t="s">
        <v>1796</v>
      </c>
      <c r="I1188" s="23" t="s">
        <v>5570</v>
      </c>
      <c r="J1188" s="23" t="s">
        <v>1837</v>
      </c>
      <c r="K1188" s="23"/>
      <c r="L1188" s="23"/>
      <c r="M1188" s="23" t="s">
        <v>5697</v>
      </c>
      <c r="N1188" s="23">
        <v>60</v>
      </c>
      <c r="O1188" s="23" t="b">
        <v>0</v>
      </c>
      <c r="P1188" s="23" t="s">
        <v>3095</v>
      </c>
      <c r="Q1188" s="23" t="s">
        <v>1843</v>
      </c>
      <c r="R1188" s="23" t="s">
        <v>625</v>
      </c>
    </row>
    <row r="1189" spans="1:18" x14ac:dyDescent="0.25">
      <c r="A1189" s="22" t="s">
        <v>931</v>
      </c>
      <c r="B1189" s="22" t="s">
        <v>895</v>
      </c>
      <c r="C1189" s="22" t="s">
        <v>1837</v>
      </c>
      <c r="D1189" s="22" t="s">
        <v>1838</v>
      </c>
      <c r="E1189" s="22" t="s">
        <v>1950</v>
      </c>
      <c r="F1189" s="22"/>
      <c r="G1189" s="22" t="s">
        <v>66</v>
      </c>
      <c r="H1189" s="22" t="s">
        <v>1794</v>
      </c>
      <c r="I1189" s="22" t="s">
        <v>5570</v>
      </c>
      <c r="J1189" s="22" t="s">
        <v>1837</v>
      </c>
      <c r="K1189" s="22"/>
      <c r="L1189" s="22"/>
      <c r="M1189" s="22" t="s">
        <v>5698</v>
      </c>
      <c r="N1189" s="22">
        <v>60</v>
      </c>
      <c r="O1189" s="22" t="b">
        <v>0</v>
      </c>
      <c r="P1189" s="22" t="s">
        <v>3095</v>
      </c>
      <c r="Q1189" s="22" t="s">
        <v>1843</v>
      </c>
      <c r="R1189" s="22" t="s">
        <v>625</v>
      </c>
    </row>
    <row r="1190" spans="1:18" x14ac:dyDescent="0.25">
      <c r="A1190" s="23" t="s">
        <v>932</v>
      </c>
      <c r="B1190" s="23" t="s">
        <v>895</v>
      </c>
      <c r="C1190" s="23" t="s">
        <v>1837</v>
      </c>
      <c r="D1190" s="23" t="s">
        <v>1838</v>
      </c>
      <c r="E1190" s="23" t="s">
        <v>1878</v>
      </c>
      <c r="F1190" s="23"/>
      <c r="G1190" s="23" t="s">
        <v>1803</v>
      </c>
      <c r="H1190" s="23" t="s">
        <v>1804</v>
      </c>
      <c r="I1190" s="23" t="s">
        <v>5570</v>
      </c>
      <c r="J1190" s="23" t="s">
        <v>1837</v>
      </c>
      <c r="K1190" s="23"/>
      <c r="L1190" s="23"/>
      <c r="M1190" s="23" t="s">
        <v>5699</v>
      </c>
      <c r="N1190" s="23">
        <v>60</v>
      </c>
      <c r="O1190" s="23" t="b">
        <v>0</v>
      </c>
      <c r="P1190" s="23" t="s">
        <v>3095</v>
      </c>
      <c r="Q1190" s="23" t="s">
        <v>1843</v>
      </c>
      <c r="R1190" s="23" t="s">
        <v>625</v>
      </c>
    </row>
    <row r="1191" spans="1:18" x14ac:dyDescent="0.25">
      <c r="A1191" s="23" t="s">
        <v>5700</v>
      </c>
      <c r="B1191" s="23" t="s">
        <v>895</v>
      </c>
      <c r="C1191" s="23" t="s">
        <v>1837</v>
      </c>
      <c r="D1191" s="23" t="s">
        <v>1838</v>
      </c>
      <c r="E1191" s="23" t="s">
        <v>1950</v>
      </c>
      <c r="F1191" s="23"/>
      <c r="G1191" s="23" t="s">
        <v>66</v>
      </c>
      <c r="H1191" s="23" t="s">
        <v>1794</v>
      </c>
      <c r="I1191" s="23" t="s">
        <v>5570</v>
      </c>
      <c r="J1191" s="23" t="s">
        <v>1837</v>
      </c>
      <c r="K1191" s="23"/>
      <c r="L1191" s="23"/>
      <c r="M1191" s="23" t="s">
        <v>5701</v>
      </c>
      <c r="N1191" s="23">
        <v>60</v>
      </c>
      <c r="O1191" s="23" t="b">
        <v>0</v>
      </c>
      <c r="P1191" s="23" t="s">
        <v>3095</v>
      </c>
      <c r="Q1191" s="23" t="s">
        <v>1843</v>
      </c>
      <c r="R1191" s="23" t="s">
        <v>625</v>
      </c>
    </row>
    <row r="1192" spans="1:18" x14ac:dyDescent="0.25">
      <c r="A1192" s="22" t="s">
        <v>933</v>
      </c>
      <c r="B1192" s="22" t="s">
        <v>893</v>
      </c>
      <c r="C1192" s="22" t="s">
        <v>1837</v>
      </c>
      <c r="D1192" s="22" t="s">
        <v>1838</v>
      </c>
      <c r="E1192" s="22" t="s">
        <v>2106</v>
      </c>
      <c r="F1192" s="22"/>
      <c r="G1192" s="22" t="s">
        <v>65</v>
      </c>
      <c r="H1192" s="22" t="s">
        <v>1796</v>
      </c>
      <c r="I1192" s="22" t="s">
        <v>5570</v>
      </c>
      <c r="J1192" s="22" t="s">
        <v>1837</v>
      </c>
      <c r="K1192" s="22"/>
      <c r="L1192" s="22"/>
      <c r="M1192" s="22" t="s">
        <v>5702</v>
      </c>
      <c r="N1192" s="22">
        <v>60</v>
      </c>
      <c r="O1192" s="22" t="b">
        <v>0</v>
      </c>
      <c r="P1192" s="22" t="s">
        <v>3095</v>
      </c>
      <c r="Q1192" s="22" t="s">
        <v>1843</v>
      </c>
      <c r="R1192" s="22" t="s">
        <v>625</v>
      </c>
    </row>
    <row r="1193" spans="1:18" x14ac:dyDescent="0.25">
      <c r="A1193" s="23" t="s">
        <v>448</v>
      </c>
      <c r="B1193" s="23" t="s">
        <v>895</v>
      </c>
      <c r="C1193" s="23" t="s">
        <v>1837</v>
      </c>
      <c r="D1193" s="23" t="s">
        <v>1838</v>
      </c>
      <c r="E1193" s="23" t="s">
        <v>1950</v>
      </c>
      <c r="F1193" s="23"/>
      <c r="G1193" s="23" t="s">
        <v>66</v>
      </c>
      <c r="H1193" s="23" t="s">
        <v>1794</v>
      </c>
      <c r="I1193" s="23" t="s">
        <v>5570</v>
      </c>
      <c r="J1193" s="23" t="s">
        <v>1837</v>
      </c>
      <c r="K1193" s="23"/>
      <c r="L1193" s="23"/>
      <c r="M1193" s="23" t="s">
        <v>5703</v>
      </c>
      <c r="N1193" s="23">
        <v>60</v>
      </c>
      <c r="O1193" s="23" t="b">
        <v>0</v>
      </c>
      <c r="P1193" s="23" t="s">
        <v>3095</v>
      </c>
      <c r="Q1193" s="23" t="s">
        <v>1843</v>
      </c>
      <c r="R1193" s="23" t="s">
        <v>625</v>
      </c>
    </row>
    <row r="1194" spans="1:18" x14ac:dyDescent="0.25">
      <c r="A1194" s="22" t="s">
        <v>934</v>
      </c>
      <c r="B1194" s="22" t="s">
        <v>895</v>
      </c>
      <c r="C1194" s="22" t="s">
        <v>1837</v>
      </c>
      <c r="D1194" s="22" t="s">
        <v>1838</v>
      </c>
      <c r="E1194" s="22" t="s">
        <v>1950</v>
      </c>
      <c r="F1194" s="22"/>
      <c r="G1194" s="22" t="s">
        <v>66</v>
      </c>
      <c r="H1194" s="22" t="s">
        <v>1794</v>
      </c>
      <c r="I1194" s="22" t="s">
        <v>5570</v>
      </c>
      <c r="J1194" s="22" t="s">
        <v>1837</v>
      </c>
      <c r="K1194" s="22"/>
      <c r="L1194" s="22"/>
      <c r="M1194" s="22" t="s">
        <v>5704</v>
      </c>
      <c r="N1194" s="22">
        <v>60</v>
      </c>
      <c r="O1194" s="22" t="b">
        <v>0</v>
      </c>
      <c r="P1194" s="22" t="s">
        <v>3095</v>
      </c>
      <c r="Q1194" s="22" t="s">
        <v>1843</v>
      </c>
      <c r="R1194" s="22" t="s">
        <v>625</v>
      </c>
    </row>
    <row r="1195" spans="1:18" x14ac:dyDescent="0.25">
      <c r="A1195" s="22" t="s">
        <v>935</v>
      </c>
      <c r="B1195" s="22" t="s">
        <v>895</v>
      </c>
      <c r="C1195" s="22" t="s">
        <v>1837</v>
      </c>
      <c r="D1195" s="22" t="s">
        <v>1838</v>
      </c>
      <c r="E1195" s="22" t="s">
        <v>1839</v>
      </c>
      <c r="F1195" s="22"/>
      <c r="G1195" s="22" t="s">
        <v>1803</v>
      </c>
      <c r="H1195" s="22" t="s">
        <v>1804</v>
      </c>
      <c r="I1195" s="22" t="s">
        <v>5570</v>
      </c>
      <c r="J1195" s="22" t="s">
        <v>1837</v>
      </c>
      <c r="K1195" s="22"/>
      <c r="L1195" s="22"/>
      <c r="M1195" s="22" t="s">
        <v>5705</v>
      </c>
      <c r="N1195" s="22">
        <v>60</v>
      </c>
      <c r="O1195" s="22" t="b">
        <v>0</v>
      </c>
      <c r="P1195" s="22" t="s">
        <v>3095</v>
      </c>
      <c r="Q1195" s="22" t="s">
        <v>1843</v>
      </c>
      <c r="R1195" s="22" t="s">
        <v>625</v>
      </c>
    </row>
    <row r="1196" spans="1:18" x14ac:dyDescent="0.25">
      <c r="A1196" s="22" t="s">
        <v>936</v>
      </c>
      <c r="B1196" s="22" t="s">
        <v>5645</v>
      </c>
      <c r="C1196" s="22" t="s">
        <v>1837</v>
      </c>
      <c r="D1196" s="22" t="s">
        <v>1838</v>
      </c>
      <c r="E1196" s="22" t="s">
        <v>1901</v>
      </c>
      <c r="F1196" s="22"/>
      <c r="G1196" s="22" t="s">
        <v>66</v>
      </c>
      <c r="H1196" s="22" t="s">
        <v>1794</v>
      </c>
      <c r="I1196" s="22" t="s">
        <v>5570</v>
      </c>
      <c r="J1196" s="22" t="s">
        <v>1837</v>
      </c>
      <c r="K1196" s="22"/>
      <c r="L1196" s="22"/>
      <c r="M1196" s="22" t="s">
        <v>5706</v>
      </c>
      <c r="N1196" s="22">
        <v>60</v>
      </c>
      <c r="O1196" s="22" t="b">
        <v>0</v>
      </c>
      <c r="P1196" s="22" t="s">
        <v>3095</v>
      </c>
      <c r="Q1196" s="22" t="s">
        <v>1843</v>
      </c>
      <c r="R1196" s="22" t="s">
        <v>625</v>
      </c>
    </row>
    <row r="1197" spans="1:18" x14ac:dyDescent="0.25">
      <c r="A1197" s="22" t="s">
        <v>449</v>
      </c>
      <c r="B1197" s="22" t="s">
        <v>895</v>
      </c>
      <c r="C1197" s="22" t="s">
        <v>1837</v>
      </c>
      <c r="D1197" s="22" t="s">
        <v>1838</v>
      </c>
      <c r="E1197" s="22" t="s">
        <v>1852</v>
      </c>
      <c r="F1197" s="22"/>
      <c r="G1197" s="22" t="s">
        <v>65</v>
      </c>
      <c r="H1197" s="22" t="s">
        <v>1796</v>
      </c>
      <c r="I1197" s="22" t="s">
        <v>5570</v>
      </c>
      <c r="J1197" s="22" t="s">
        <v>1837</v>
      </c>
      <c r="K1197" s="22"/>
      <c r="L1197" s="22"/>
      <c r="M1197" s="22" t="s">
        <v>5707</v>
      </c>
      <c r="N1197" s="22">
        <v>60</v>
      </c>
      <c r="O1197" s="22" t="b">
        <v>0</v>
      </c>
      <c r="P1197" s="22" t="s">
        <v>3095</v>
      </c>
      <c r="Q1197" s="22" t="s">
        <v>1843</v>
      </c>
      <c r="R1197" s="22" t="s">
        <v>625</v>
      </c>
    </row>
    <row r="1198" spans="1:18" x14ac:dyDescent="0.25">
      <c r="A1198" s="22" t="s">
        <v>450</v>
      </c>
      <c r="B1198" s="22" t="s">
        <v>895</v>
      </c>
      <c r="C1198" s="22" t="s">
        <v>1837</v>
      </c>
      <c r="D1198" s="22" t="s">
        <v>1838</v>
      </c>
      <c r="E1198" s="22" t="s">
        <v>1950</v>
      </c>
      <c r="F1198" s="22"/>
      <c r="G1198" s="22" t="s">
        <v>66</v>
      </c>
      <c r="H1198" s="22" t="s">
        <v>1794</v>
      </c>
      <c r="I1198" s="22" t="s">
        <v>5570</v>
      </c>
      <c r="J1198" s="22" t="s">
        <v>1837</v>
      </c>
      <c r="K1198" s="22"/>
      <c r="L1198" s="22"/>
      <c r="M1198" s="22" t="s">
        <v>5708</v>
      </c>
      <c r="N1198" s="22">
        <v>60</v>
      </c>
      <c r="O1198" s="22" t="b">
        <v>0</v>
      </c>
      <c r="P1198" s="22" t="s">
        <v>3095</v>
      </c>
      <c r="Q1198" s="22" t="s">
        <v>1843</v>
      </c>
      <c r="R1198" s="22" t="s">
        <v>625</v>
      </c>
    </row>
    <row r="1199" spans="1:18" x14ac:dyDescent="0.25">
      <c r="A1199" s="22" t="s">
        <v>937</v>
      </c>
      <c r="B1199" s="22" t="s">
        <v>895</v>
      </c>
      <c r="C1199" s="22" t="s">
        <v>1837</v>
      </c>
      <c r="D1199" s="22" t="s">
        <v>1838</v>
      </c>
      <c r="E1199" s="22" t="s">
        <v>1950</v>
      </c>
      <c r="F1199" s="22"/>
      <c r="G1199" s="22" t="s">
        <v>66</v>
      </c>
      <c r="H1199" s="22" t="s">
        <v>1794</v>
      </c>
      <c r="I1199" s="22" t="s">
        <v>5570</v>
      </c>
      <c r="J1199" s="22" t="s">
        <v>1837</v>
      </c>
      <c r="K1199" s="22"/>
      <c r="L1199" s="22"/>
      <c r="M1199" s="22" t="s">
        <v>5709</v>
      </c>
      <c r="N1199" s="22">
        <v>60</v>
      </c>
      <c r="O1199" s="22" t="b">
        <v>0</v>
      </c>
      <c r="P1199" s="22" t="s">
        <v>3095</v>
      </c>
      <c r="Q1199" s="22" t="s">
        <v>1843</v>
      </c>
      <c r="R1199" s="22" t="s">
        <v>625</v>
      </c>
    </row>
    <row r="1200" spans="1:18" x14ac:dyDescent="0.25">
      <c r="A1200" s="22" t="s">
        <v>451</v>
      </c>
      <c r="B1200" s="22" t="s">
        <v>895</v>
      </c>
      <c r="C1200" s="22" t="s">
        <v>1837</v>
      </c>
      <c r="D1200" s="22" t="s">
        <v>1838</v>
      </c>
      <c r="E1200" s="22" t="s">
        <v>1991</v>
      </c>
      <c r="F1200" s="22"/>
      <c r="G1200" s="22" t="s">
        <v>66</v>
      </c>
      <c r="H1200" s="22" t="s">
        <v>1794</v>
      </c>
      <c r="I1200" s="22" t="s">
        <v>5570</v>
      </c>
      <c r="J1200" s="22" t="s">
        <v>1837</v>
      </c>
      <c r="K1200" s="22"/>
      <c r="L1200" s="22"/>
      <c r="M1200" s="22" t="s">
        <v>5710</v>
      </c>
      <c r="N1200" s="22">
        <v>60</v>
      </c>
      <c r="O1200" s="22" t="b">
        <v>0</v>
      </c>
      <c r="P1200" s="22" t="s">
        <v>3095</v>
      </c>
      <c r="Q1200" s="22" t="s">
        <v>1843</v>
      </c>
      <c r="R1200" s="22" t="s">
        <v>625</v>
      </c>
    </row>
    <row r="1201" spans="1:18" x14ac:dyDescent="0.25">
      <c r="A1201" s="22" t="s">
        <v>452</v>
      </c>
      <c r="B1201" s="22" t="s">
        <v>895</v>
      </c>
      <c r="C1201" s="22" t="s">
        <v>1837</v>
      </c>
      <c r="D1201" s="22" t="s">
        <v>1838</v>
      </c>
      <c r="E1201" s="22" t="s">
        <v>1975</v>
      </c>
      <c r="F1201" s="22"/>
      <c r="G1201" s="22" t="s">
        <v>1803</v>
      </c>
      <c r="H1201" s="22" t="s">
        <v>1804</v>
      </c>
      <c r="I1201" s="22" t="s">
        <v>5570</v>
      </c>
      <c r="J1201" s="22" t="s">
        <v>1837</v>
      </c>
      <c r="K1201" s="22"/>
      <c r="L1201" s="22"/>
      <c r="M1201" s="22" t="s">
        <v>5711</v>
      </c>
      <c r="N1201" s="22">
        <v>60</v>
      </c>
      <c r="O1201" s="22" t="b">
        <v>0</v>
      </c>
      <c r="P1201" s="22" t="s">
        <v>3095</v>
      </c>
      <c r="Q1201" s="22" t="s">
        <v>1843</v>
      </c>
      <c r="R1201" s="22" t="s">
        <v>625</v>
      </c>
    </row>
    <row r="1202" spans="1:18" x14ac:dyDescent="0.25">
      <c r="A1202" s="22" t="s">
        <v>938</v>
      </c>
      <c r="B1202" s="22" t="s">
        <v>893</v>
      </c>
      <c r="C1202" s="22" t="s">
        <v>1837</v>
      </c>
      <c r="D1202" s="22" t="s">
        <v>1838</v>
      </c>
      <c r="E1202" s="22" t="s">
        <v>1906</v>
      </c>
      <c r="F1202" s="22"/>
      <c r="G1202" s="22" t="s">
        <v>1803</v>
      </c>
      <c r="H1202" s="22" t="s">
        <v>1804</v>
      </c>
      <c r="I1202" s="22" t="s">
        <v>5570</v>
      </c>
      <c r="J1202" s="22" t="s">
        <v>1837</v>
      </c>
      <c r="K1202" s="22"/>
      <c r="L1202" s="22"/>
      <c r="M1202" s="22" t="s">
        <v>5712</v>
      </c>
      <c r="N1202" s="22">
        <v>60</v>
      </c>
      <c r="O1202" s="22" t="b">
        <v>0</v>
      </c>
      <c r="P1202" s="22" t="s">
        <v>3095</v>
      </c>
      <c r="Q1202" s="22" t="s">
        <v>1843</v>
      </c>
      <c r="R1202" s="22" t="s">
        <v>625</v>
      </c>
    </row>
    <row r="1203" spans="1:18" x14ac:dyDescent="0.25">
      <c r="A1203" s="22" t="s">
        <v>453</v>
      </c>
      <c r="B1203" s="22" t="s">
        <v>895</v>
      </c>
      <c r="C1203" s="22" t="s">
        <v>1837</v>
      </c>
      <c r="D1203" s="22" t="s">
        <v>1838</v>
      </c>
      <c r="E1203" s="22" t="s">
        <v>1852</v>
      </c>
      <c r="F1203" s="22"/>
      <c r="G1203" s="22" t="s">
        <v>65</v>
      </c>
      <c r="H1203" s="22" t="s">
        <v>1796</v>
      </c>
      <c r="I1203" s="22" t="s">
        <v>5570</v>
      </c>
      <c r="J1203" s="22" t="s">
        <v>1837</v>
      </c>
      <c r="K1203" s="22"/>
      <c r="L1203" s="22"/>
      <c r="M1203" s="22" t="s">
        <v>5713</v>
      </c>
      <c r="N1203" s="22">
        <v>60</v>
      </c>
      <c r="O1203" s="22" t="b">
        <v>0</v>
      </c>
      <c r="P1203" s="22" t="s">
        <v>3095</v>
      </c>
      <c r="Q1203" s="22" t="s">
        <v>1843</v>
      </c>
      <c r="R1203" s="22" t="s">
        <v>625</v>
      </c>
    </row>
    <row r="1204" spans="1:18" x14ac:dyDescent="0.25">
      <c r="A1204" s="22" t="s">
        <v>455</v>
      </c>
      <c r="B1204" s="22" t="s">
        <v>895</v>
      </c>
      <c r="C1204" s="22" t="s">
        <v>1837</v>
      </c>
      <c r="D1204" s="22" t="s">
        <v>1838</v>
      </c>
      <c r="E1204" s="22" t="s">
        <v>1839</v>
      </c>
      <c r="F1204" s="22"/>
      <c r="G1204" s="22" t="s">
        <v>66</v>
      </c>
      <c r="H1204" s="22" t="s">
        <v>1794</v>
      </c>
      <c r="I1204" s="22" t="s">
        <v>5570</v>
      </c>
      <c r="J1204" s="22" t="s">
        <v>1837</v>
      </c>
      <c r="K1204" s="22"/>
      <c r="L1204" s="22"/>
      <c r="M1204" s="22" t="s">
        <v>5714</v>
      </c>
      <c r="N1204" s="22">
        <v>60</v>
      </c>
      <c r="O1204" s="22" t="b">
        <v>0</v>
      </c>
      <c r="P1204" s="22" t="s">
        <v>3095</v>
      </c>
      <c r="Q1204" s="22" t="s">
        <v>1843</v>
      </c>
      <c r="R1204" s="22" t="s">
        <v>625</v>
      </c>
    </row>
    <row r="1205" spans="1:18" x14ac:dyDescent="0.25">
      <c r="A1205" s="22" t="s">
        <v>454</v>
      </c>
      <c r="B1205" s="22" t="s">
        <v>895</v>
      </c>
      <c r="C1205" s="22" t="s">
        <v>1837</v>
      </c>
      <c r="D1205" s="22" t="s">
        <v>1838</v>
      </c>
      <c r="E1205" s="22" t="s">
        <v>1950</v>
      </c>
      <c r="F1205" s="22"/>
      <c r="G1205" s="22" t="s">
        <v>66</v>
      </c>
      <c r="H1205" s="22" t="s">
        <v>1794</v>
      </c>
      <c r="I1205" s="22" t="s">
        <v>5570</v>
      </c>
      <c r="J1205" s="22" t="s">
        <v>1837</v>
      </c>
      <c r="K1205" s="22"/>
      <c r="L1205" s="22"/>
      <c r="M1205" s="22" t="s">
        <v>5715</v>
      </c>
      <c r="N1205" s="22">
        <v>60</v>
      </c>
      <c r="O1205" s="22" t="b">
        <v>0</v>
      </c>
      <c r="P1205" s="22" t="s">
        <v>3095</v>
      </c>
      <c r="Q1205" s="22" t="s">
        <v>1843</v>
      </c>
      <c r="R1205" s="22" t="s">
        <v>625</v>
      </c>
    </row>
    <row r="1206" spans="1:18" x14ac:dyDescent="0.25">
      <c r="A1206" s="22" t="s">
        <v>5716</v>
      </c>
      <c r="B1206" s="22" t="s">
        <v>895</v>
      </c>
      <c r="C1206" s="22" t="s">
        <v>1837</v>
      </c>
      <c r="D1206" s="22" t="s">
        <v>1838</v>
      </c>
      <c r="E1206" s="22" t="s">
        <v>1852</v>
      </c>
      <c r="F1206" s="22"/>
      <c r="G1206" s="22" t="s">
        <v>65</v>
      </c>
      <c r="H1206" s="22" t="s">
        <v>1796</v>
      </c>
      <c r="I1206" s="22" t="s">
        <v>5570</v>
      </c>
      <c r="J1206" s="22" t="s">
        <v>1837</v>
      </c>
      <c r="K1206" s="22"/>
      <c r="L1206" s="22"/>
      <c r="M1206" s="22" t="s">
        <v>5717</v>
      </c>
      <c r="N1206" s="22">
        <v>60</v>
      </c>
      <c r="O1206" s="22" t="b">
        <v>0</v>
      </c>
      <c r="P1206" s="22" t="s">
        <v>3095</v>
      </c>
      <c r="Q1206" s="22" t="s">
        <v>1843</v>
      </c>
      <c r="R1206" s="22" t="s">
        <v>625</v>
      </c>
    </row>
    <row r="1207" spans="1:18" x14ac:dyDescent="0.25">
      <c r="A1207" s="22" t="s">
        <v>939</v>
      </c>
      <c r="B1207" s="22" t="s">
        <v>893</v>
      </c>
      <c r="C1207" s="22" t="s">
        <v>1837</v>
      </c>
      <c r="D1207" s="22" t="s">
        <v>1838</v>
      </c>
      <c r="E1207" s="22" t="s">
        <v>1906</v>
      </c>
      <c r="F1207" s="22"/>
      <c r="G1207" s="22" t="s">
        <v>1803</v>
      </c>
      <c r="H1207" s="22" t="s">
        <v>1804</v>
      </c>
      <c r="I1207" s="22" t="s">
        <v>5570</v>
      </c>
      <c r="J1207" s="22" t="s">
        <v>1837</v>
      </c>
      <c r="K1207" s="22"/>
      <c r="L1207" s="22"/>
      <c r="M1207" s="22" t="s">
        <v>5718</v>
      </c>
      <c r="N1207" s="22">
        <v>60</v>
      </c>
      <c r="O1207" s="22" t="b">
        <v>0</v>
      </c>
      <c r="P1207" s="22" t="s">
        <v>3095</v>
      </c>
      <c r="Q1207" s="22" t="s">
        <v>1843</v>
      </c>
      <c r="R1207" s="22" t="s">
        <v>625</v>
      </c>
    </row>
    <row r="1208" spans="1:18" x14ac:dyDescent="0.25">
      <c r="A1208" s="22" t="s">
        <v>940</v>
      </c>
      <c r="B1208" s="22" t="s">
        <v>895</v>
      </c>
      <c r="C1208" s="22" t="s">
        <v>1837</v>
      </c>
      <c r="D1208" s="22" t="s">
        <v>1838</v>
      </c>
      <c r="E1208" s="22" t="s">
        <v>1931</v>
      </c>
      <c r="F1208" s="22"/>
      <c r="G1208" s="22" t="s">
        <v>66</v>
      </c>
      <c r="H1208" s="22" t="s">
        <v>1794</v>
      </c>
      <c r="I1208" s="22" t="s">
        <v>5570</v>
      </c>
      <c r="J1208" s="22" t="s">
        <v>1837</v>
      </c>
      <c r="K1208" s="22"/>
      <c r="L1208" s="22"/>
      <c r="M1208" s="22" t="s">
        <v>5719</v>
      </c>
      <c r="N1208" s="22">
        <v>60</v>
      </c>
      <c r="O1208" s="22" t="b">
        <v>0</v>
      </c>
      <c r="P1208" s="22" t="s">
        <v>3095</v>
      </c>
      <c r="Q1208" s="22" t="s">
        <v>1843</v>
      </c>
      <c r="R1208" s="22" t="s">
        <v>625</v>
      </c>
    </row>
    <row r="1209" spans="1:18" x14ac:dyDescent="0.25">
      <c r="A1209" s="22" t="s">
        <v>5720</v>
      </c>
      <c r="B1209" s="22" t="s">
        <v>895</v>
      </c>
      <c r="C1209" s="22" t="s">
        <v>1837</v>
      </c>
      <c r="D1209" s="22" t="s">
        <v>1838</v>
      </c>
      <c r="E1209" s="22" t="s">
        <v>1975</v>
      </c>
      <c r="F1209" s="22"/>
      <c r="G1209" s="22" t="s">
        <v>1803</v>
      </c>
      <c r="H1209" s="22" t="s">
        <v>1804</v>
      </c>
      <c r="I1209" s="22" t="s">
        <v>5570</v>
      </c>
      <c r="J1209" s="22" t="s">
        <v>1837</v>
      </c>
      <c r="K1209" s="22"/>
      <c r="L1209" s="22"/>
      <c r="M1209" s="22" t="s">
        <v>5721</v>
      </c>
      <c r="N1209" s="22">
        <v>60</v>
      </c>
      <c r="O1209" s="22" t="b">
        <v>0</v>
      </c>
      <c r="P1209" s="22" t="s">
        <v>3095</v>
      </c>
      <c r="Q1209" s="22" t="s">
        <v>1843</v>
      </c>
      <c r="R1209" s="22" t="s">
        <v>625</v>
      </c>
    </row>
    <row r="1210" spans="1:18" x14ac:dyDescent="0.25">
      <c r="A1210" s="22" t="s">
        <v>456</v>
      </c>
      <c r="B1210" s="22" t="s">
        <v>895</v>
      </c>
      <c r="C1210" s="22" t="s">
        <v>1837</v>
      </c>
      <c r="D1210" s="22" t="s">
        <v>1838</v>
      </c>
      <c r="E1210" s="22" t="s">
        <v>1950</v>
      </c>
      <c r="F1210" s="22"/>
      <c r="G1210" s="22" t="s">
        <v>66</v>
      </c>
      <c r="H1210" s="22" t="s">
        <v>1794</v>
      </c>
      <c r="I1210" s="22" t="s">
        <v>5570</v>
      </c>
      <c r="J1210" s="22" t="s">
        <v>1837</v>
      </c>
      <c r="K1210" s="22"/>
      <c r="L1210" s="22"/>
      <c r="M1210" s="22" t="s">
        <v>5722</v>
      </c>
      <c r="N1210" s="22">
        <v>60</v>
      </c>
      <c r="O1210" s="22" t="b">
        <v>0</v>
      </c>
      <c r="P1210" s="22" t="s">
        <v>3095</v>
      </c>
      <c r="Q1210" s="22" t="s">
        <v>1843</v>
      </c>
      <c r="R1210" s="22" t="s">
        <v>625</v>
      </c>
    </row>
    <row r="1211" spans="1:18" x14ac:dyDescent="0.25">
      <c r="A1211" s="22" t="s">
        <v>941</v>
      </c>
      <c r="B1211" s="22" t="s">
        <v>895</v>
      </c>
      <c r="C1211" s="22" t="s">
        <v>1837</v>
      </c>
      <c r="D1211" s="22" t="s">
        <v>1838</v>
      </c>
      <c r="E1211" s="22" t="s">
        <v>1991</v>
      </c>
      <c r="F1211" s="22"/>
      <c r="G1211" s="22" t="s">
        <v>66</v>
      </c>
      <c r="H1211" s="22" t="s">
        <v>1794</v>
      </c>
      <c r="I1211" s="22" t="s">
        <v>5570</v>
      </c>
      <c r="J1211" s="22" t="s">
        <v>1837</v>
      </c>
      <c r="K1211" s="22"/>
      <c r="L1211" s="22"/>
      <c r="M1211" s="22" t="s">
        <v>5723</v>
      </c>
      <c r="N1211" s="22">
        <v>60</v>
      </c>
      <c r="O1211" s="22" t="b">
        <v>0</v>
      </c>
      <c r="P1211" s="22" t="s">
        <v>3095</v>
      </c>
      <c r="Q1211" s="22" t="s">
        <v>1843</v>
      </c>
      <c r="R1211" s="22" t="s">
        <v>625</v>
      </c>
    </row>
    <row r="1212" spans="1:18" x14ac:dyDescent="0.25">
      <c r="A1212" s="22" t="s">
        <v>942</v>
      </c>
      <c r="B1212" s="22" t="s">
        <v>893</v>
      </c>
      <c r="C1212" s="22" t="s">
        <v>1837</v>
      </c>
      <c r="D1212" s="22" t="s">
        <v>1838</v>
      </c>
      <c r="E1212" s="22" t="s">
        <v>2106</v>
      </c>
      <c r="F1212" s="22"/>
      <c r="G1212" s="22" t="s">
        <v>66</v>
      </c>
      <c r="H1212" s="22" t="s">
        <v>1794</v>
      </c>
      <c r="I1212" s="22" t="s">
        <v>5570</v>
      </c>
      <c r="J1212" s="22" t="s">
        <v>1837</v>
      </c>
      <c r="K1212" s="22"/>
      <c r="L1212" s="22"/>
      <c r="M1212" s="22" t="s">
        <v>5724</v>
      </c>
      <c r="N1212" s="22">
        <v>60</v>
      </c>
      <c r="O1212" s="22" t="b">
        <v>0</v>
      </c>
      <c r="P1212" s="22" t="s">
        <v>3095</v>
      </c>
      <c r="Q1212" s="22" t="s">
        <v>1843</v>
      </c>
      <c r="R1212" s="22" t="s">
        <v>625</v>
      </c>
    </row>
    <row r="1213" spans="1:18" x14ac:dyDescent="0.25">
      <c r="A1213" s="22" t="s">
        <v>457</v>
      </c>
      <c r="B1213" s="22" t="s">
        <v>895</v>
      </c>
      <c r="C1213" s="22" t="s">
        <v>1837</v>
      </c>
      <c r="D1213" s="22" t="s">
        <v>1838</v>
      </c>
      <c r="E1213" s="22" t="s">
        <v>1950</v>
      </c>
      <c r="F1213" s="22"/>
      <c r="G1213" s="22" t="s">
        <v>66</v>
      </c>
      <c r="H1213" s="22" t="s">
        <v>1794</v>
      </c>
      <c r="I1213" s="22" t="s">
        <v>5570</v>
      </c>
      <c r="J1213" s="22" t="s">
        <v>1837</v>
      </c>
      <c r="K1213" s="22"/>
      <c r="L1213" s="22"/>
      <c r="M1213" s="22" t="s">
        <v>5725</v>
      </c>
      <c r="N1213" s="22">
        <v>60</v>
      </c>
      <c r="O1213" s="22" t="b">
        <v>0</v>
      </c>
      <c r="P1213" s="22" t="s">
        <v>3095</v>
      </c>
      <c r="Q1213" s="22" t="s">
        <v>1843</v>
      </c>
      <c r="R1213" s="22" t="s">
        <v>625</v>
      </c>
    </row>
    <row r="1214" spans="1:18" x14ac:dyDescent="0.25">
      <c r="A1214" s="22" t="s">
        <v>943</v>
      </c>
      <c r="B1214" s="22" t="s">
        <v>893</v>
      </c>
      <c r="C1214" s="22" t="s">
        <v>1837</v>
      </c>
      <c r="D1214" s="22" t="s">
        <v>1838</v>
      </c>
      <c r="E1214" s="22" t="s">
        <v>1906</v>
      </c>
      <c r="F1214" s="22"/>
      <c r="G1214" s="22" t="s">
        <v>1803</v>
      </c>
      <c r="H1214" s="22" t="s">
        <v>1804</v>
      </c>
      <c r="I1214" s="22" t="s">
        <v>5570</v>
      </c>
      <c r="J1214" s="22" t="s">
        <v>1837</v>
      </c>
      <c r="K1214" s="22"/>
      <c r="L1214" s="22"/>
      <c r="M1214" s="22" t="s">
        <v>5726</v>
      </c>
      <c r="N1214" s="22">
        <v>60</v>
      </c>
      <c r="O1214" s="22" t="b">
        <v>0</v>
      </c>
      <c r="P1214" s="22" t="s">
        <v>3095</v>
      </c>
      <c r="Q1214" s="22" t="s">
        <v>1843</v>
      </c>
      <c r="R1214" s="22" t="s">
        <v>625</v>
      </c>
    </row>
    <row r="1215" spans="1:18" x14ac:dyDescent="0.25">
      <c r="A1215" s="22" t="s">
        <v>944</v>
      </c>
      <c r="B1215" s="22" t="s">
        <v>895</v>
      </c>
      <c r="C1215" s="22" t="s">
        <v>1837</v>
      </c>
      <c r="D1215" s="22" t="s">
        <v>1838</v>
      </c>
      <c r="E1215" s="22" t="s">
        <v>1950</v>
      </c>
      <c r="F1215" s="22"/>
      <c r="G1215" s="22" t="s">
        <v>66</v>
      </c>
      <c r="H1215" s="22" t="s">
        <v>1794</v>
      </c>
      <c r="I1215" s="22" t="s">
        <v>5570</v>
      </c>
      <c r="J1215" s="22" t="s">
        <v>1837</v>
      </c>
      <c r="K1215" s="22"/>
      <c r="L1215" s="22"/>
      <c r="M1215" s="22" t="s">
        <v>5727</v>
      </c>
      <c r="N1215" s="22">
        <v>60</v>
      </c>
      <c r="O1215" s="22" t="b">
        <v>0</v>
      </c>
      <c r="P1215" s="22" t="s">
        <v>3095</v>
      </c>
      <c r="Q1215" s="22" t="s">
        <v>1843</v>
      </c>
      <c r="R1215" s="22" t="s">
        <v>625</v>
      </c>
    </row>
    <row r="1216" spans="1:18" x14ac:dyDescent="0.25">
      <c r="A1216" s="22" t="s">
        <v>460</v>
      </c>
      <c r="B1216" s="22" t="s">
        <v>895</v>
      </c>
      <c r="C1216" s="22" t="s">
        <v>1837</v>
      </c>
      <c r="D1216" s="22" t="s">
        <v>1838</v>
      </c>
      <c r="E1216" s="22" t="s">
        <v>1852</v>
      </c>
      <c r="F1216" s="22"/>
      <c r="G1216" s="22" t="s">
        <v>65</v>
      </c>
      <c r="H1216" s="22" t="s">
        <v>1796</v>
      </c>
      <c r="I1216" s="22" t="s">
        <v>5570</v>
      </c>
      <c r="J1216" s="22" t="s">
        <v>1837</v>
      </c>
      <c r="K1216" s="22"/>
      <c r="L1216" s="22"/>
      <c r="M1216" s="22" t="s">
        <v>5728</v>
      </c>
      <c r="N1216" s="22">
        <v>60</v>
      </c>
      <c r="O1216" s="22" t="b">
        <v>0</v>
      </c>
      <c r="P1216" s="22" t="s">
        <v>3095</v>
      </c>
      <c r="Q1216" s="22" t="s">
        <v>1843</v>
      </c>
      <c r="R1216" s="22" t="s">
        <v>625</v>
      </c>
    </row>
    <row r="1217" spans="1:18" x14ac:dyDescent="0.25">
      <c r="A1217" s="22" t="s">
        <v>945</v>
      </c>
      <c r="B1217" s="22" t="s">
        <v>893</v>
      </c>
      <c r="C1217" s="22" t="s">
        <v>1837</v>
      </c>
      <c r="D1217" s="22" t="s">
        <v>1838</v>
      </c>
      <c r="E1217" s="22" t="s">
        <v>1906</v>
      </c>
      <c r="F1217" s="22"/>
      <c r="G1217" s="22" t="s">
        <v>1803</v>
      </c>
      <c r="H1217" s="22" t="s">
        <v>1804</v>
      </c>
      <c r="I1217" s="22" t="s">
        <v>5570</v>
      </c>
      <c r="J1217" s="22" t="s">
        <v>1837</v>
      </c>
      <c r="K1217" s="22"/>
      <c r="L1217" s="22"/>
      <c r="M1217" s="22" t="s">
        <v>5729</v>
      </c>
      <c r="N1217" s="22">
        <v>60</v>
      </c>
      <c r="O1217" s="22" t="b">
        <v>0</v>
      </c>
      <c r="P1217" s="22" t="s">
        <v>3095</v>
      </c>
      <c r="Q1217" s="22" t="s">
        <v>1843</v>
      </c>
      <c r="R1217" s="22" t="s">
        <v>625</v>
      </c>
    </row>
    <row r="1218" spans="1:18" x14ac:dyDescent="0.25">
      <c r="A1218" s="22" t="s">
        <v>946</v>
      </c>
      <c r="B1218" s="22" t="s">
        <v>895</v>
      </c>
      <c r="C1218" s="22" t="s">
        <v>1837</v>
      </c>
      <c r="D1218" s="22" t="s">
        <v>1838</v>
      </c>
      <c r="E1218" s="22" t="s">
        <v>1878</v>
      </c>
      <c r="F1218" s="22"/>
      <c r="G1218" s="22" t="s">
        <v>1803</v>
      </c>
      <c r="H1218" s="22" t="s">
        <v>1804</v>
      </c>
      <c r="I1218" s="22" t="s">
        <v>5570</v>
      </c>
      <c r="J1218" s="22" t="s">
        <v>1837</v>
      </c>
      <c r="K1218" s="22"/>
      <c r="L1218" s="22"/>
      <c r="M1218" s="22" t="s">
        <v>5730</v>
      </c>
      <c r="N1218" s="22">
        <v>60</v>
      </c>
      <c r="O1218" s="22" t="b">
        <v>0</v>
      </c>
      <c r="P1218" s="22" t="s">
        <v>3095</v>
      </c>
      <c r="Q1218" s="22" t="s">
        <v>1843</v>
      </c>
      <c r="R1218" s="22" t="s">
        <v>625</v>
      </c>
    </row>
    <row r="1219" spans="1:18" x14ac:dyDescent="0.25">
      <c r="A1219" s="22" t="s">
        <v>75</v>
      </c>
      <c r="B1219" s="22" t="s">
        <v>895</v>
      </c>
      <c r="C1219" s="22" t="s">
        <v>1837</v>
      </c>
      <c r="D1219" s="22" t="s">
        <v>1838</v>
      </c>
      <c r="E1219" s="22" t="s">
        <v>1878</v>
      </c>
      <c r="F1219" s="22"/>
      <c r="G1219" s="22" t="s">
        <v>1803</v>
      </c>
      <c r="H1219" s="22" t="s">
        <v>1804</v>
      </c>
      <c r="I1219" s="22" t="s">
        <v>5570</v>
      </c>
      <c r="J1219" s="22" t="s">
        <v>1837</v>
      </c>
      <c r="K1219" s="22"/>
      <c r="L1219" s="22"/>
      <c r="M1219" s="22" t="s">
        <v>5731</v>
      </c>
      <c r="N1219" s="22">
        <v>60</v>
      </c>
      <c r="O1219" s="22" t="b">
        <v>0</v>
      </c>
      <c r="P1219" s="22" t="s">
        <v>3095</v>
      </c>
      <c r="Q1219" s="22" t="s">
        <v>1843</v>
      </c>
      <c r="R1219" s="22" t="s">
        <v>625</v>
      </c>
    </row>
    <row r="1220" spans="1:18" x14ac:dyDescent="0.25">
      <c r="A1220" s="23" t="s">
        <v>947</v>
      </c>
      <c r="B1220" s="23" t="s">
        <v>895</v>
      </c>
      <c r="C1220" s="23" t="s">
        <v>1837</v>
      </c>
      <c r="D1220" s="23" t="s">
        <v>1838</v>
      </c>
      <c r="E1220" s="23" t="s">
        <v>1975</v>
      </c>
      <c r="F1220" s="23"/>
      <c r="G1220" s="23" t="s">
        <v>1803</v>
      </c>
      <c r="H1220" s="23" t="s">
        <v>1804</v>
      </c>
      <c r="I1220" s="23" t="s">
        <v>5570</v>
      </c>
      <c r="J1220" s="23" t="s">
        <v>1837</v>
      </c>
      <c r="K1220" s="23"/>
      <c r="L1220" s="23"/>
      <c r="M1220" s="23" t="s">
        <v>5732</v>
      </c>
      <c r="N1220" s="23">
        <v>60</v>
      </c>
      <c r="O1220" s="23" t="b">
        <v>0</v>
      </c>
      <c r="P1220" s="23" t="s">
        <v>3095</v>
      </c>
      <c r="Q1220" s="23" t="s">
        <v>1843</v>
      </c>
      <c r="R1220" s="23" t="s">
        <v>625</v>
      </c>
    </row>
    <row r="1221" spans="1:18" x14ac:dyDescent="0.25">
      <c r="A1221" s="22" t="s">
        <v>498</v>
      </c>
      <c r="B1221" s="22" t="s">
        <v>895</v>
      </c>
      <c r="C1221" s="22" t="s">
        <v>1837</v>
      </c>
      <c r="D1221" s="22" t="s">
        <v>1838</v>
      </c>
      <c r="E1221" s="22" t="s">
        <v>1878</v>
      </c>
      <c r="F1221" s="22"/>
      <c r="G1221" s="22" t="s">
        <v>1803</v>
      </c>
      <c r="H1221" s="22" t="s">
        <v>1804</v>
      </c>
      <c r="I1221" s="22" t="s">
        <v>5570</v>
      </c>
      <c r="J1221" s="22" t="s">
        <v>1837</v>
      </c>
      <c r="K1221" s="22"/>
      <c r="L1221" s="22"/>
      <c r="M1221" s="22" t="s">
        <v>5733</v>
      </c>
      <c r="N1221" s="22">
        <v>60</v>
      </c>
      <c r="O1221" s="22" t="b">
        <v>0</v>
      </c>
      <c r="P1221" s="22" t="s">
        <v>3095</v>
      </c>
      <c r="Q1221" s="22" t="s">
        <v>1843</v>
      </c>
      <c r="R1221" s="22" t="s">
        <v>625</v>
      </c>
    </row>
    <row r="1222" spans="1:18" x14ac:dyDescent="0.25">
      <c r="A1222" s="22" t="s">
        <v>948</v>
      </c>
      <c r="B1222" s="22" t="s">
        <v>895</v>
      </c>
      <c r="C1222" s="22" t="s">
        <v>1837</v>
      </c>
      <c r="D1222" s="22" t="s">
        <v>1838</v>
      </c>
      <c r="E1222" s="22" t="s">
        <v>1931</v>
      </c>
      <c r="F1222" s="22"/>
      <c r="G1222" s="22" t="s">
        <v>1803</v>
      </c>
      <c r="H1222" s="22" t="s">
        <v>1804</v>
      </c>
      <c r="I1222" s="22" t="s">
        <v>5570</v>
      </c>
      <c r="J1222" s="22" t="s">
        <v>1837</v>
      </c>
      <c r="K1222" s="22"/>
      <c r="L1222" s="22"/>
      <c r="M1222" s="22" t="s">
        <v>5734</v>
      </c>
      <c r="N1222" s="22">
        <v>60</v>
      </c>
      <c r="O1222" s="22" t="b">
        <v>0</v>
      </c>
      <c r="P1222" s="22" t="s">
        <v>3095</v>
      </c>
      <c r="Q1222" s="22" t="s">
        <v>1843</v>
      </c>
      <c r="R1222" s="22" t="s">
        <v>625</v>
      </c>
    </row>
    <row r="1223" spans="1:18" x14ac:dyDescent="0.25">
      <c r="A1223" s="22" t="s">
        <v>5735</v>
      </c>
      <c r="B1223" s="22" t="s">
        <v>895</v>
      </c>
      <c r="C1223" s="22" t="s">
        <v>1837</v>
      </c>
      <c r="D1223" s="22" t="s">
        <v>1838</v>
      </c>
      <c r="E1223" s="22" t="s">
        <v>1906</v>
      </c>
      <c r="F1223" s="22"/>
      <c r="G1223" s="22" t="s">
        <v>1803</v>
      </c>
      <c r="H1223" s="22" t="s">
        <v>1804</v>
      </c>
      <c r="I1223" s="22" t="s">
        <v>5570</v>
      </c>
      <c r="J1223" s="22" t="s">
        <v>1837</v>
      </c>
      <c r="K1223" s="22"/>
      <c r="L1223" s="22"/>
      <c r="M1223" s="22" t="s">
        <v>5736</v>
      </c>
      <c r="N1223" s="22">
        <v>60</v>
      </c>
      <c r="O1223" s="22" t="b">
        <v>0</v>
      </c>
      <c r="P1223" s="22" t="s">
        <v>3095</v>
      </c>
      <c r="Q1223" s="22" t="s">
        <v>1843</v>
      </c>
      <c r="R1223" s="22" t="s">
        <v>625</v>
      </c>
    </row>
    <row r="1224" spans="1:18" x14ac:dyDescent="0.25">
      <c r="A1224" s="22" t="s">
        <v>949</v>
      </c>
      <c r="B1224" s="22" t="s">
        <v>895</v>
      </c>
      <c r="C1224" s="22" t="s">
        <v>1837</v>
      </c>
      <c r="D1224" s="22" t="s">
        <v>1838</v>
      </c>
      <c r="E1224" s="22" t="s">
        <v>1958</v>
      </c>
      <c r="F1224" s="22"/>
      <c r="G1224" s="22" t="s">
        <v>65</v>
      </c>
      <c r="H1224" s="22" t="s">
        <v>1796</v>
      </c>
      <c r="I1224" s="22" t="s">
        <v>5570</v>
      </c>
      <c r="J1224" s="22" t="s">
        <v>1837</v>
      </c>
      <c r="K1224" s="22"/>
      <c r="L1224" s="22"/>
      <c r="M1224" s="22" t="s">
        <v>5737</v>
      </c>
      <c r="N1224" s="22">
        <v>60</v>
      </c>
      <c r="O1224" s="22" t="b">
        <v>0</v>
      </c>
      <c r="P1224" s="22" t="s">
        <v>3095</v>
      </c>
      <c r="Q1224" s="22" t="s">
        <v>1843</v>
      </c>
      <c r="R1224" s="22" t="s">
        <v>625</v>
      </c>
    </row>
    <row r="1225" spans="1:18" x14ac:dyDescent="0.25">
      <c r="A1225" s="22" t="s">
        <v>464</v>
      </c>
      <c r="B1225" s="22" t="s">
        <v>895</v>
      </c>
      <c r="C1225" s="22" t="s">
        <v>1837</v>
      </c>
      <c r="D1225" s="22" t="s">
        <v>1838</v>
      </c>
      <c r="E1225" s="22" t="s">
        <v>1852</v>
      </c>
      <c r="F1225" s="22"/>
      <c r="G1225" s="22" t="s">
        <v>65</v>
      </c>
      <c r="H1225" s="22" t="s">
        <v>1796</v>
      </c>
      <c r="I1225" s="22" t="s">
        <v>5570</v>
      </c>
      <c r="J1225" s="22" t="s">
        <v>1837</v>
      </c>
      <c r="K1225" s="22"/>
      <c r="L1225" s="22"/>
      <c r="M1225" s="22" t="s">
        <v>5738</v>
      </c>
      <c r="N1225" s="22">
        <v>60</v>
      </c>
      <c r="O1225" s="22" t="b">
        <v>0</v>
      </c>
      <c r="P1225" s="22" t="s">
        <v>3095</v>
      </c>
      <c r="Q1225" s="22" t="s">
        <v>1843</v>
      </c>
      <c r="R1225" s="22" t="s">
        <v>625</v>
      </c>
    </row>
    <row r="1226" spans="1:18" x14ac:dyDescent="0.25">
      <c r="A1226" s="22" t="s">
        <v>950</v>
      </c>
      <c r="B1226" s="22" t="s">
        <v>895</v>
      </c>
      <c r="C1226" s="22" t="s">
        <v>1837</v>
      </c>
      <c r="D1226" s="22" t="s">
        <v>1838</v>
      </c>
      <c r="E1226" s="22" t="s">
        <v>1950</v>
      </c>
      <c r="F1226" s="22"/>
      <c r="G1226" s="22" t="s">
        <v>66</v>
      </c>
      <c r="H1226" s="22" t="s">
        <v>1794</v>
      </c>
      <c r="I1226" s="22" t="s">
        <v>5570</v>
      </c>
      <c r="J1226" s="22" t="s">
        <v>1837</v>
      </c>
      <c r="K1226" s="22"/>
      <c r="L1226" s="22"/>
      <c r="M1226" s="22" t="s">
        <v>5739</v>
      </c>
      <c r="N1226" s="22">
        <v>60</v>
      </c>
      <c r="O1226" s="22" t="b">
        <v>0</v>
      </c>
      <c r="P1226" s="22" t="s">
        <v>3095</v>
      </c>
      <c r="Q1226" s="22" t="s">
        <v>1843</v>
      </c>
      <c r="R1226" s="22" t="s">
        <v>625</v>
      </c>
    </row>
    <row r="1227" spans="1:18" x14ac:dyDescent="0.25">
      <c r="A1227" s="22" t="s">
        <v>466</v>
      </c>
      <c r="B1227" s="22" t="s">
        <v>895</v>
      </c>
      <c r="C1227" s="22" t="s">
        <v>1837</v>
      </c>
      <c r="D1227" s="22" t="s">
        <v>1838</v>
      </c>
      <c r="E1227" s="22" t="s">
        <v>1878</v>
      </c>
      <c r="F1227" s="22"/>
      <c r="G1227" s="22" t="s">
        <v>66</v>
      </c>
      <c r="H1227" s="22" t="s">
        <v>1794</v>
      </c>
      <c r="I1227" s="22" t="s">
        <v>5570</v>
      </c>
      <c r="J1227" s="22" t="s">
        <v>1837</v>
      </c>
      <c r="K1227" s="22"/>
      <c r="L1227" s="22"/>
      <c r="M1227" s="22" t="s">
        <v>5740</v>
      </c>
      <c r="N1227" s="22">
        <v>60</v>
      </c>
      <c r="O1227" s="22" t="b">
        <v>0</v>
      </c>
      <c r="P1227" s="22" t="s">
        <v>3095</v>
      </c>
      <c r="Q1227" s="22" t="s">
        <v>1843</v>
      </c>
      <c r="R1227" s="22" t="s">
        <v>625</v>
      </c>
    </row>
    <row r="1228" spans="1:18" x14ac:dyDescent="0.25">
      <c r="A1228" s="22" t="s">
        <v>951</v>
      </c>
      <c r="B1228" s="22" t="s">
        <v>895</v>
      </c>
      <c r="C1228" s="22" t="s">
        <v>1837</v>
      </c>
      <c r="D1228" s="22" t="s">
        <v>1838</v>
      </c>
      <c r="E1228" s="22" t="s">
        <v>1950</v>
      </c>
      <c r="F1228" s="22"/>
      <c r="G1228" s="22" t="s">
        <v>66</v>
      </c>
      <c r="H1228" s="22" t="s">
        <v>1794</v>
      </c>
      <c r="I1228" s="22" t="s">
        <v>5570</v>
      </c>
      <c r="J1228" s="22" t="s">
        <v>1837</v>
      </c>
      <c r="K1228" s="22"/>
      <c r="L1228" s="22"/>
      <c r="M1228" s="22" t="s">
        <v>5741</v>
      </c>
      <c r="N1228" s="22">
        <v>60</v>
      </c>
      <c r="O1228" s="22" t="b">
        <v>0</v>
      </c>
      <c r="P1228" s="22" t="s">
        <v>3095</v>
      </c>
      <c r="Q1228" s="22" t="s">
        <v>1843</v>
      </c>
      <c r="R1228" s="22" t="s">
        <v>625</v>
      </c>
    </row>
    <row r="1229" spans="1:18" x14ac:dyDescent="0.25">
      <c r="A1229" s="22" t="s">
        <v>72</v>
      </c>
      <c r="B1229" s="22" t="s">
        <v>895</v>
      </c>
      <c r="C1229" s="22" t="s">
        <v>1837</v>
      </c>
      <c r="D1229" s="22" t="s">
        <v>1838</v>
      </c>
      <c r="E1229" s="22" t="s">
        <v>1906</v>
      </c>
      <c r="F1229" s="22"/>
      <c r="G1229" s="22" t="s">
        <v>1803</v>
      </c>
      <c r="H1229" s="22" t="s">
        <v>1804</v>
      </c>
      <c r="I1229" s="22" t="s">
        <v>5570</v>
      </c>
      <c r="J1229" s="22" t="s">
        <v>1837</v>
      </c>
      <c r="K1229" s="22"/>
      <c r="L1229" s="22"/>
      <c r="M1229" s="22" t="s">
        <v>5742</v>
      </c>
      <c r="N1229" s="22">
        <v>60</v>
      </c>
      <c r="O1229" s="22" t="b">
        <v>0</v>
      </c>
      <c r="P1229" s="22" t="s">
        <v>3095</v>
      </c>
      <c r="Q1229" s="22" t="s">
        <v>1843</v>
      </c>
      <c r="R1229" s="22" t="s">
        <v>625</v>
      </c>
    </row>
    <row r="1230" spans="1:18" x14ac:dyDescent="0.25">
      <c r="A1230" s="22" t="s">
        <v>5743</v>
      </c>
      <c r="B1230" s="22" t="s">
        <v>895</v>
      </c>
      <c r="C1230" s="22" t="s">
        <v>1837</v>
      </c>
      <c r="D1230" s="22" t="s">
        <v>1838</v>
      </c>
      <c r="E1230" s="22" t="s">
        <v>1852</v>
      </c>
      <c r="F1230" s="22"/>
      <c r="G1230" s="22" t="s">
        <v>65</v>
      </c>
      <c r="H1230" s="22" t="s">
        <v>1796</v>
      </c>
      <c r="I1230" s="22" t="s">
        <v>5570</v>
      </c>
      <c r="J1230" s="22" t="s">
        <v>1837</v>
      </c>
      <c r="K1230" s="22"/>
      <c r="L1230" s="22"/>
      <c r="M1230" s="22" t="s">
        <v>5744</v>
      </c>
      <c r="N1230" s="22">
        <v>60</v>
      </c>
      <c r="O1230" s="22" t="b">
        <v>0</v>
      </c>
      <c r="P1230" s="22" t="s">
        <v>3095</v>
      </c>
      <c r="Q1230" s="22" t="s">
        <v>1843</v>
      </c>
      <c r="R1230" s="22" t="s">
        <v>625</v>
      </c>
    </row>
    <row r="1231" spans="1:18" x14ac:dyDescent="0.25">
      <c r="A1231" s="22" t="s">
        <v>85</v>
      </c>
      <c r="B1231" s="22" t="s">
        <v>895</v>
      </c>
      <c r="C1231" s="22" t="s">
        <v>1837</v>
      </c>
      <c r="D1231" s="22" t="s">
        <v>1838</v>
      </c>
      <c r="E1231" s="22" t="s">
        <v>1950</v>
      </c>
      <c r="F1231" s="22"/>
      <c r="G1231" s="22" t="s">
        <v>66</v>
      </c>
      <c r="H1231" s="22" t="s">
        <v>1794</v>
      </c>
      <c r="I1231" s="22" t="s">
        <v>5570</v>
      </c>
      <c r="J1231" s="22" t="s">
        <v>1837</v>
      </c>
      <c r="K1231" s="22"/>
      <c r="L1231" s="22"/>
      <c r="M1231" s="22" t="s">
        <v>5745</v>
      </c>
      <c r="N1231" s="22">
        <v>60</v>
      </c>
      <c r="O1231" s="22" t="b">
        <v>0</v>
      </c>
      <c r="P1231" s="22" t="s">
        <v>3095</v>
      </c>
      <c r="Q1231" s="22" t="s">
        <v>1843</v>
      </c>
      <c r="R1231" s="22" t="s">
        <v>625</v>
      </c>
    </row>
    <row r="1232" spans="1:18" x14ac:dyDescent="0.25">
      <c r="A1232" s="22" t="s">
        <v>468</v>
      </c>
      <c r="B1232" s="22" t="s">
        <v>895</v>
      </c>
      <c r="C1232" s="22" t="s">
        <v>1837</v>
      </c>
      <c r="D1232" s="22" t="s">
        <v>1838</v>
      </c>
      <c r="E1232" s="22" t="s">
        <v>1950</v>
      </c>
      <c r="F1232" s="22"/>
      <c r="G1232" s="22" t="s">
        <v>66</v>
      </c>
      <c r="H1232" s="22" t="s">
        <v>1794</v>
      </c>
      <c r="I1232" s="22" t="s">
        <v>5570</v>
      </c>
      <c r="J1232" s="22" t="s">
        <v>1837</v>
      </c>
      <c r="K1232" s="22"/>
      <c r="L1232" s="22"/>
      <c r="M1232" s="22" t="s">
        <v>5746</v>
      </c>
      <c r="N1232" s="22">
        <v>60</v>
      </c>
      <c r="O1232" s="22" t="b">
        <v>0</v>
      </c>
      <c r="P1232" s="22" t="s">
        <v>3095</v>
      </c>
      <c r="Q1232" s="22" t="s">
        <v>1843</v>
      </c>
      <c r="R1232" s="22" t="s">
        <v>625</v>
      </c>
    </row>
    <row r="1233" spans="1:18" x14ac:dyDescent="0.25">
      <c r="A1233" s="22" t="s">
        <v>470</v>
      </c>
      <c r="B1233" s="22" t="s">
        <v>895</v>
      </c>
      <c r="C1233" s="22" t="s">
        <v>1837</v>
      </c>
      <c r="D1233" s="22" t="s">
        <v>1838</v>
      </c>
      <c r="E1233" s="22" t="s">
        <v>1975</v>
      </c>
      <c r="F1233" s="22"/>
      <c r="G1233" s="22" t="s">
        <v>1803</v>
      </c>
      <c r="H1233" s="22" t="s">
        <v>1804</v>
      </c>
      <c r="I1233" s="22" t="s">
        <v>5570</v>
      </c>
      <c r="J1233" s="22" t="s">
        <v>1837</v>
      </c>
      <c r="K1233" s="22"/>
      <c r="L1233" s="22"/>
      <c r="M1233" s="22" t="s">
        <v>5747</v>
      </c>
      <c r="N1233" s="22">
        <v>60</v>
      </c>
      <c r="O1233" s="22" t="b">
        <v>0</v>
      </c>
      <c r="P1233" s="22" t="s">
        <v>3095</v>
      </c>
      <c r="Q1233" s="22" t="s">
        <v>1843</v>
      </c>
      <c r="R1233" s="22" t="s">
        <v>625</v>
      </c>
    </row>
    <row r="1234" spans="1:18" x14ac:dyDescent="0.25">
      <c r="A1234" s="22" t="s">
        <v>952</v>
      </c>
      <c r="B1234" s="22" t="s">
        <v>893</v>
      </c>
      <c r="C1234" s="22" t="s">
        <v>1837</v>
      </c>
      <c r="D1234" s="22" t="s">
        <v>1838</v>
      </c>
      <c r="E1234" s="22" t="s">
        <v>1946</v>
      </c>
      <c r="F1234" s="22"/>
      <c r="G1234" s="22" t="s">
        <v>65</v>
      </c>
      <c r="H1234" s="22" t="s">
        <v>1796</v>
      </c>
      <c r="I1234" s="22" t="s">
        <v>5570</v>
      </c>
      <c r="J1234" s="22" t="s">
        <v>1837</v>
      </c>
      <c r="K1234" s="22"/>
      <c r="L1234" s="22"/>
      <c r="M1234" s="22" t="s">
        <v>5748</v>
      </c>
      <c r="N1234" s="22">
        <v>60</v>
      </c>
      <c r="O1234" s="22" t="b">
        <v>0</v>
      </c>
      <c r="P1234" s="22" t="s">
        <v>3095</v>
      </c>
      <c r="Q1234" s="22" t="s">
        <v>1843</v>
      </c>
      <c r="R1234" s="22" t="s">
        <v>625</v>
      </c>
    </row>
    <row r="1235" spans="1:18" x14ac:dyDescent="0.25">
      <c r="A1235" s="22" t="s">
        <v>473</v>
      </c>
      <c r="B1235" s="22" t="s">
        <v>895</v>
      </c>
      <c r="C1235" s="22" t="s">
        <v>1837</v>
      </c>
      <c r="D1235" s="22" t="s">
        <v>1838</v>
      </c>
      <c r="E1235" s="22" t="s">
        <v>1931</v>
      </c>
      <c r="F1235" s="22"/>
      <c r="G1235" s="22" t="s">
        <v>1803</v>
      </c>
      <c r="H1235" s="22" t="s">
        <v>1804</v>
      </c>
      <c r="I1235" s="22" t="s">
        <v>5570</v>
      </c>
      <c r="J1235" s="22" t="s">
        <v>1837</v>
      </c>
      <c r="K1235" s="22"/>
      <c r="L1235" s="22"/>
      <c r="M1235" s="22" t="s">
        <v>5749</v>
      </c>
      <c r="N1235" s="22">
        <v>60</v>
      </c>
      <c r="O1235" s="22" t="b">
        <v>0</v>
      </c>
      <c r="P1235" s="22" t="s">
        <v>3095</v>
      </c>
      <c r="Q1235" s="22" t="s">
        <v>1843</v>
      </c>
      <c r="R1235" s="22" t="s">
        <v>625</v>
      </c>
    </row>
    <row r="1236" spans="1:18" x14ac:dyDescent="0.25">
      <c r="A1236" s="22" t="s">
        <v>476</v>
      </c>
      <c r="B1236" s="22" t="s">
        <v>895</v>
      </c>
      <c r="C1236" s="22" t="s">
        <v>1837</v>
      </c>
      <c r="D1236" s="22" t="s">
        <v>1838</v>
      </c>
      <c r="E1236" s="22" t="s">
        <v>1975</v>
      </c>
      <c r="F1236" s="22"/>
      <c r="G1236" s="22" t="s">
        <v>1803</v>
      </c>
      <c r="H1236" s="22" t="s">
        <v>1804</v>
      </c>
      <c r="I1236" s="22" t="s">
        <v>5570</v>
      </c>
      <c r="J1236" s="22" t="s">
        <v>1837</v>
      </c>
      <c r="K1236" s="22"/>
      <c r="L1236" s="22"/>
      <c r="M1236" s="22" t="s">
        <v>5750</v>
      </c>
      <c r="N1236" s="22">
        <v>60</v>
      </c>
      <c r="O1236" s="22" t="b">
        <v>0</v>
      </c>
      <c r="P1236" s="22" t="s">
        <v>3095</v>
      </c>
      <c r="Q1236" s="22" t="s">
        <v>1843</v>
      </c>
      <c r="R1236" s="22" t="s">
        <v>625</v>
      </c>
    </row>
    <row r="1237" spans="1:18" x14ac:dyDescent="0.25">
      <c r="A1237" s="22" t="s">
        <v>475</v>
      </c>
      <c r="B1237" s="22" t="s">
        <v>895</v>
      </c>
      <c r="C1237" s="22" t="s">
        <v>1837</v>
      </c>
      <c r="D1237" s="22" t="s">
        <v>1838</v>
      </c>
      <c r="E1237" s="22" t="s">
        <v>1975</v>
      </c>
      <c r="F1237" s="22"/>
      <c r="G1237" s="22" t="s">
        <v>1803</v>
      </c>
      <c r="H1237" s="22" t="s">
        <v>1804</v>
      </c>
      <c r="I1237" s="22" t="s">
        <v>5570</v>
      </c>
      <c r="J1237" s="22" t="s">
        <v>1837</v>
      </c>
      <c r="K1237" s="22"/>
      <c r="L1237" s="22"/>
      <c r="M1237" s="22" t="s">
        <v>5751</v>
      </c>
      <c r="N1237" s="22">
        <v>60</v>
      </c>
      <c r="O1237" s="22" t="b">
        <v>0</v>
      </c>
      <c r="P1237" s="22" t="s">
        <v>3095</v>
      </c>
      <c r="Q1237" s="22" t="s">
        <v>1843</v>
      </c>
      <c r="R1237" s="22" t="s">
        <v>625</v>
      </c>
    </row>
    <row r="1238" spans="1:18" x14ac:dyDescent="0.25">
      <c r="A1238" s="22" t="s">
        <v>5752</v>
      </c>
      <c r="B1238" s="22" t="s">
        <v>895</v>
      </c>
      <c r="C1238" s="22" t="s">
        <v>1837</v>
      </c>
      <c r="D1238" s="22" t="s">
        <v>1838</v>
      </c>
      <c r="E1238" s="22" t="s">
        <v>1901</v>
      </c>
      <c r="F1238" s="22"/>
      <c r="G1238" s="22" t="s">
        <v>66</v>
      </c>
      <c r="H1238" s="22" t="s">
        <v>1794</v>
      </c>
      <c r="I1238" s="22" t="s">
        <v>5570</v>
      </c>
      <c r="J1238" s="22" t="s">
        <v>1837</v>
      </c>
      <c r="K1238" s="22"/>
      <c r="L1238" s="22"/>
      <c r="M1238" s="22" t="s">
        <v>5753</v>
      </c>
      <c r="N1238" s="22">
        <v>60</v>
      </c>
      <c r="O1238" s="22" t="b">
        <v>0</v>
      </c>
      <c r="P1238" s="22" t="s">
        <v>3095</v>
      </c>
      <c r="Q1238" s="22" t="s">
        <v>1843</v>
      </c>
      <c r="R1238" s="22" t="s">
        <v>625</v>
      </c>
    </row>
    <row r="1239" spans="1:18" x14ac:dyDescent="0.25">
      <c r="A1239" s="22" t="s">
        <v>5754</v>
      </c>
      <c r="B1239" s="22" t="s">
        <v>895</v>
      </c>
      <c r="C1239" s="22" t="s">
        <v>1837</v>
      </c>
      <c r="D1239" s="22" t="s">
        <v>1838</v>
      </c>
      <c r="E1239" s="22" t="s">
        <v>1906</v>
      </c>
      <c r="F1239" s="22"/>
      <c r="G1239" s="22" t="s">
        <v>1803</v>
      </c>
      <c r="H1239" s="22" t="s">
        <v>1804</v>
      </c>
      <c r="I1239" s="22" t="s">
        <v>5570</v>
      </c>
      <c r="J1239" s="22" t="s">
        <v>1837</v>
      </c>
      <c r="K1239" s="22"/>
      <c r="L1239" s="22"/>
      <c r="M1239" s="22" t="s">
        <v>5755</v>
      </c>
      <c r="N1239" s="22">
        <v>60</v>
      </c>
      <c r="O1239" s="22" t="b">
        <v>0</v>
      </c>
      <c r="P1239" s="22" t="s">
        <v>3095</v>
      </c>
      <c r="Q1239" s="22" t="s">
        <v>1843</v>
      </c>
      <c r="R1239" s="22" t="s">
        <v>625</v>
      </c>
    </row>
    <row r="1240" spans="1:18" x14ac:dyDescent="0.25">
      <c r="A1240" s="22" t="s">
        <v>953</v>
      </c>
      <c r="B1240" s="22" t="s">
        <v>895</v>
      </c>
      <c r="C1240" s="22" t="s">
        <v>1837</v>
      </c>
      <c r="D1240" s="22" t="s">
        <v>1838</v>
      </c>
      <c r="E1240" s="22" t="s">
        <v>1950</v>
      </c>
      <c r="F1240" s="22"/>
      <c r="G1240" s="22" t="s">
        <v>66</v>
      </c>
      <c r="H1240" s="22" t="s">
        <v>1794</v>
      </c>
      <c r="I1240" s="22" t="s">
        <v>5570</v>
      </c>
      <c r="J1240" s="22" t="s">
        <v>1837</v>
      </c>
      <c r="K1240" s="22"/>
      <c r="L1240" s="22"/>
      <c r="M1240" s="22" t="s">
        <v>5756</v>
      </c>
      <c r="N1240" s="22">
        <v>60</v>
      </c>
      <c r="O1240" s="22" t="b">
        <v>0</v>
      </c>
      <c r="P1240" s="22" t="s">
        <v>3095</v>
      </c>
      <c r="Q1240" s="22" t="s">
        <v>1843</v>
      </c>
      <c r="R1240" s="22" t="s">
        <v>625</v>
      </c>
    </row>
    <row r="1241" spans="1:18" x14ac:dyDescent="0.25">
      <c r="A1241" s="22" t="s">
        <v>479</v>
      </c>
      <c r="B1241" s="22" t="s">
        <v>895</v>
      </c>
      <c r="C1241" s="22" t="s">
        <v>1837</v>
      </c>
      <c r="D1241" s="22" t="s">
        <v>1838</v>
      </c>
      <c r="E1241" s="22" t="s">
        <v>1931</v>
      </c>
      <c r="F1241" s="22"/>
      <c r="G1241" s="22" t="s">
        <v>66</v>
      </c>
      <c r="H1241" s="22" t="s">
        <v>1794</v>
      </c>
      <c r="I1241" s="22" t="s">
        <v>5570</v>
      </c>
      <c r="J1241" s="22" t="s">
        <v>1837</v>
      </c>
      <c r="K1241" s="22"/>
      <c r="L1241" s="22"/>
      <c r="M1241" s="22" t="s">
        <v>5757</v>
      </c>
      <c r="N1241" s="22">
        <v>60</v>
      </c>
      <c r="O1241" s="22" t="b">
        <v>0</v>
      </c>
      <c r="P1241" s="22" t="s">
        <v>3095</v>
      </c>
      <c r="Q1241" s="22" t="s">
        <v>1843</v>
      </c>
      <c r="R1241" s="22" t="s">
        <v>625</v>
      </c>
    </row>
    <row r="1242" spans="1:18" x14ac:dyDescent="0.25">
      <c r="A1242" s="22" t="s">
        <v>481</v>
      </c>
      <c r="B1242" s="22" t="s">
        <v>895</v>
      </c>
      <c r="C1242" s="22" t="s">
        <v>1837</v>
      </c>
      <c r="D1242" s="22" t="s">
        <v>1838</v>
      </c>
      <c r="E1242" s="22" t="s">
        <v>1991</v>
      </c>
      <c r="F1242" s="22"/>
      <c r="G1242" s="22" t="s">
        <v>66</v>
      </c>
      <c r="H1242" s="22" t="s">
        <v>1794</v>
      </c>
      <c r="I1242" s="22" t="s">
        <v>5570</v>
      </c>
      <c r="J1242" s="22" t="s">
        <v>1837</v>
      </c>
      <c r="K1242" s="22"/>
      <c r="L1242" s="22"/>
      <c r="M1242" s="22" t="s">
        <v>5758</v>
      </c>
      <c r="N1242" s="22">
        <v>60</v>
      </c>
      <c r="O1242" s="22" t="b">
        <v>0</v>
      </c>
      <c r="P1242" s="22" t="s">
        <v>3095</v>
      </c>
      <c r="Q1242" s="22" t="s">
        <v>1843</v>
      </c>
      <c r="R1242" s="22" t="s">
        <v>625</v>
      </c>
    </row>
    <row r="1243" spans="1:18" x14ac:dyDescent="0.25">
      <c r="A1243" s="22" t="s">
        <v>954</v>
      </c>
      <c r="B1243" s="22" t="s">
        <v>893</v>
      </c>
      <c r="C1243" s="22" t="s">
        <v>1837</v>
      </c>
      <c r="D1243" s="22" t="s">
        <v>1838</v>
      </c>
      <c r="E1243" s="22" t="s">
        <v>1946</v>
      </c>
      <c r="F1243" s="22"/>
      <c r="G1243" s="22" t="s">
        <v>65</v>
      </c>
      <c r="H1243" s="22" t="s">
        <v>1796</v>
      </c>
      <c r="I1243" s="22" t="s">
        <v>5570</v>
      </c>
      <c r="J1243" s="22" t="s">
        <v>1837</v>
      </c>
      <c r="K1243" s="22"/>
      <c r="L1243" s="22"/>
      <c r="M1243" s="22" t="s">
        <v>5759</v>
      </c>
      <c r="N1243" s="22">
        <v>60</v>
      </c>
      <c r="O1243" s="22" t="b">
        <v>0</v>
      </c>
      <c r="P1243" s="22" t="s">
        <v>3095</v>
      </c>
      <c r="Q1243" s="22" t="s">
        <v>1843</v>
      </c>
      <c r="R1243" s="22" t="s">
        <v>625</v>
      </c>
    </row>
    <row r="1244" spans="1:18" x14ac:dyDescent="0.25">
      <c r="A1244" s="22" t="s">
        <v>955</v>
      </c>
      <c r="B1244" s="22" t="s">
        <v>895</v>
      </c>
      <c r="C1244" s="22" t="s">
        <v>1837</v>
      </c>
      <c r="D1244" s="22" t="s">
        <v>1838</v>
      </c>
      <c r="E1244" s="22" t="s">
        <v>1950</v>
      </c>
      <c r="F1244" s="22"/>
      <c r="G1244" s="22" t="s">
        <v>66</v>
      </c>
      <c r="H1244" s="22" t="s">
        <v>1794</v>
      </c>
      <c r="I1244" s="22" t="s">
        <v>5570</v>
      </c>
      <c r="J1244" s="22" t="s">
        <v>1837</v>
      </c>
      <c r="K1244" s="22"/>
      <c r="L1244" s="22"/>
      <c r="M1244" s="22" t="s">
        <v>5760</v>
      </c>
      <c r="N1244" s="22">
        <v>60</v>
      </c>
      <c r="O1244" s="22" t="b">
        <v>0</v>
      </c>
      <c r="P1244" s="22" t="s">
        <v>3095</v>
      </c>
      <c r="Q1244" s="22" t="s">
        <v>1843</v>
      </c>
      <c r="R1244" s="22" t="s">
        <v>625</v>
      </c>
    </row>
    <row r="1245" spans="1:18" x14ac:dyDescent="0.25">
      <c r="A1245" s="22" t="s">
        <v>956</v>
      </c>
      <c r="B1245" s="22" t="s">
        <v>893</v>
      </c>
      <c r="C1245" s="22" t="s">
        <v>1837</v>
      </c>
      <c r="D1245" s="22" t="s">
        <v>1838</v>
      </c>
      <c r="E1245" s="22" t="s">
        <v>1946</v>
      </c>
      <c r="F1245" s="22"/>
      <c r="G1245" s="22" t="s">
        <v>65</v>
      </c>
      <c r="H1245" s="22" t="s">
        <v>1796</v>
      </c>
      <c r="I1245" s="22" t="s">
        <v>5570</v>
      </c>
      <c r="J1245" s="22" t="s">
        <v>1837</v>
      </c>
      <c r="K1245" s="22"/>
      <c r="L1245" s="22"/>
      <c r="M1245" s="22" t="s">
        <v>5761</v>
      </c>
      <c r="N1245" s="22">
        <v>60</v>
      </c>
      <c r="O1245" s="22" t="b">
        <v>0</v>
      </c>
      <c r="P1245" s="22" t="s">
        <v>3095</v>
      </c>
      <c r="Q1245" s="22" t="s">
        <v>1843</v>
      </c>
      <c r="R1245" s="22" t="s">
        <v>625</v>
      </c>
    </row>
    <row r="1246" spans="1:18" x14ac:dyDescent="0.25">
      <c r="A1246" s="22" t="s">
        <v>484</v>
      </c>
      <c r="B1246" s="22" t="s">
        <v>895</v>
      </c>
      <c r="C1246" s="22" t="s">
        <v>1837</v>
      </c>
      <c r="D1246" s="22" t="s">
        <v>1838</v>
      </c>
      <c r="E1246" s="22" t="s">
        <v>1901</v>
      </c>
      <c r="F1246" s="22"/>
      <c r="G1246" s="22" t="s">
        <v>66</v>
      </c>
      <c r="H1246" s="22" t="s">
        <v>1794</v>
      </c>
      <c r="I1246" s="22" t="s">
        <v>5570</v>
      </c>
      <c r="J1246" s="22" t="s">
        <v>1837</v>
      </c>
      <c r="K1246" s="22"/>
      <c r="L1246" s="22"/>
      <c r="M1246" s="22" t="s">
        <v>5762</v>
      </c>
      <c r="N1246" s="22">
        <v>60</v>
      </c>
      <c r="O1246" s="22" t="b">
        <v>0</v>
      </c>
      <c r="P1246" s="22" t="s">
        <v>3095</v>
      </c>
      <c r="Q1246" s="22" t="s">
        <v>1843</v>
      </c>
      <c r="R1246" s="22" t="s">
        <v>625</v>
      </c>
    </row>
    <row r="1247" spans="1:18" x14ac:dyDescent="0.25">
      <c r="A1247" s="22" t="s">
        <v>487</v>
      </c>
      <c r="B1247" s="22" t="s">
        <v>895</v>
      </c>
      <c r="C1247" s="22" t="s">
        <v>1837</v>
      </c>
      <c r="D1247" s="22" t="s">
        <v>1838</v>
      </c>
      <c r="E1247" s="22" t="s">
        <v>1906</v>
      </c>
      <c r="F1247" s="22"/>
      <c r="G1247" s="22" t="s">
        <v>65</v>
      </c>
      <c r="H1247" s="22" t="s">
        <v>1796</v>
      </c>
      <c r="I1247" s="22" t="s">
        <v>5570</v>
      </c>
      <c r="J1247" s="22" t="s">
        <v>1837</v>
      </c>
      <c r="K1247" s="22"/>
      <c r="L1247" s="22"/>
      <c r="M1247" s="22" t="s">
        <v>5763</v>
      </c>
      <c r="N1247" s="22">
        <v>60</v>
      </c>
      <c r="O1247" s="22" t="b">
        <v>0</v>
      </c>
      <c r="P1247" s="22" t="s">
        <v>3095</v>
      </c>
      <c r="Q1247" s="22" t="s">
        <v>1843</v>
      </c>
      <c r="R1247" s="22" t="s">
        <v>625</v>
      </c>
    </row>
    <row r="1248" spans="1:18" x14ac:dyDescent="0.25">
      <c r="A1248" s="22" t="s">
        <v>957</v>
      </c>
      <c r="B1248" s="22" t="s">
        <v>895</v>
      </c>
      <c r="C1248" s="22" t="s">
        <v>1837</v>
      </c>
      <c r="D1248" s="22" t="s">
        <v>1838</v>
      </c>
      <c r="E1248" s="22" t="s">
        <v>1852</v>
      </c>
      <c r="F1248" s="22"/>
      <c r="G1248" s="22" t="s">
        <v>65</v>
      </c>
      <c r="H1248" s="22" t="s">
        <v>1796</v>
      </c>
      <c r="I1248" s="22" t="s">
        <v>5570</v>
      </c>
      <c r="J1248" s="22" t="s">
        <v>1837</v>
      </c>
      <c r="K1248" s="22"/>
      <c r="L1248" s="22"/>
      <c r="M1248" s="22" t="s">
        <v>5764</v>
      </c>
      <c r="N1248" s="22">
        <v>60</v>
      </c>
      <c r="O1248" s="22" t="b">
        <v>0</v>
      </c>
      <c r="P1248" s="22" t="s">
        <v>3095</v>
      </c>
      <c r="Q1248" s="22" t="s">
        <v>1843</v>
      </c>
      <c r="R1248" s="22" t="s">
        <v>625</v>
      </c>
    </row>
    <row r="1249" spans="1:18" x14ac:dyDescent="0.25">
      <c r="A1249" s="22" t="s">
        <v>958</v>
      </c>
      <c r="B1249" s="22" t="s">
        <v>893</v>
      </c>
      <c r="C1249" s="22" t="s">
        <v>1837</v>
      </c>
      <c r="D1249" s="22" t="s">
        <v>1838</v>
      </c>
      <c r="E1249" s="22" t="s">
        <v>2106</v>
      </c>
      <c r="F1249" s="22"/>
      <c r="G1249" s="22" t="s">
        <v>65</v>
      </c>
      <c r="H1249" s="22" t="s">
        <v>1796</v>
      </c>
      <c r="I1249" s="22" t="s">
        <v>5570</v>
      </c>
      <c r="J1249" s="22" t="s">
        <v>1837</v>
      </c>
      <c r="K1249" s="22"/>
      <c r="L1249" s="22"/>
      <c r="M1249" s="22" t="s">
        <v>5765</v>
      </c>
      <c r="N1249" s="22">
        <v>60</v>
      </c>
      <c r="O1249" s="22" t="b">
        <v>0</v>
      </c>
      <c r="P1249" s="22" t="s">
        <v>3095</v>
      </c>
      <c r="Q1249" s="22" t="s">
        <v>1843</v>
      </c>
      <c r="R1249" s="22" t="s">
        <v>625</v>
      </c>
    </row>
    <row r="1250" spans="1:18" x14ac:dyDescent="0.25">
      <c r="A1250" s="22" t="s">
        <v>5766</v>
      </c>
      <c r="B1250" s="22" t="s">
        <v>895</v>
      </c>
      <c r="C1250" s="22" t="s">
        <v>1837</v>
      </c>
      <c r="D1250" s="22" t="s">
        <v>1838</v>
      </c>
      <c r="E1250" s="22" t="s">
        <v>1991</v>
      </c>
      <c r="F1250" s="22"/>
      <c r="G1250" s="22" t="s">
        <v>66</v>
      </c>
      <c r="H1250" s="22" t="s">
        <v>1794</v>
      </c>
      <c r="I1250" s="22" t="s">
        <v>5570</v>
      </c>
      <c r="J1250" s="22" t="s">
        <v>1837</v>
      </c>
      <c r="K1250" s="22"/>
      <c r="L1250" s="22"/>
      <c r="M1250" s="22" t="s">
        <v>5767</v>
      </c>
      <c r="N1250" s="22">
        <v>60</v>
      </c>
      <c r="O1250" s="22" t="b">
        <v>0</v>
      </c>
      <c r="P1250" s="22" t="s">
        <v>3095</v>
      </c>
      <c r="Q1250" s="22" t="s">
        <v>1843</v>
      </c>
      <c r="R1250" s="22" t="s">
        <v>625</v>
      </c>
    </row>
    <row r="1251" spans="1:18" x14ac:dyDescent="0.25">
      <c r="A1251" s="22" t="s">
        <v>488</v>
      </c>
      <c r="B1251" s="22" t="s">
        <v>895</v>
      </c>
      <c r="C1251" s="22" t="s">
        <v>1837</v>
      </c>
      <c r="D1251" s="22" t="s">
        <v>1838</v>
      </c>
      <c r="E1251" s="22" t="s">
        <v>1950</v>
      </c>
      <c r="F1251" s="22"/>
      <c r="G1251" s="22" t="s">
        <v>66</v>
      </c>
      <c r="H1251" s="22" t="s">
        <v>1794</v>
      </c>
      <c r="I1251" s="22" t="s">
        <v>5570</v>
      </c>
      <c r="J1251" s="22" t="s">
        <v>1837</v>
      </c>
      <c r="K1251" s="22"/>
      <c r="L1251" s="22"/>
      <c r="M1251" s="22" t="s">
        <v>5768</v>
      </c>
      <c r="N1251" s="22">
        <v>60</v>
      </c>
      <c r="O1251" s="22" t="b">
        <v>0</v>
      </c>
      <c r="P1251" s="22" t="s">
        <v>3095</v>
      </c>
      <c r="Q1251" s="22" t="s">
        <v>1843</v>
      </c>
      <c r="R1251" s="22" t="s">
        <v>625</v>
      </c>
    </row>
    <row r="1252" spans="1:18" x14ac:dyDescent="0.25">
      <c r="A1252" s="22" t="s">
        <v>490</v>
      </c>
      <c r="B1252" s="22" t="s">
        <v>895</v>
      </c>
      <c r="C1252" s="22" t="s">
        <v>1837</v>
      </c>
      <c r="D1252" s="22" t="s">
        <v>1838</v>
      </c>
      <c r="E1252" s="22" t="s">
        <v>1852</v>
      </c>
      <c r="F1252" s="22"/>
      <c r="G1252" s="22" t="s">
        <v>65</v>
      </c>
      <c r="H1252" s="22" t="s">
        <v>1796</v>
      </c>
      <c r="I1252" s="22" t="s">
        <v>5570</v>
      </c>
      <c r="J1252" s="22" t="s">
        <v>1837</v>
      </c>
      <c r="K1252" s="22"/>
      <c r="L1252" s="22"/>
      <c r="M1252" s="22" t="s">
        <v>5769</v>
      </c>
      <c r="N1252" s="22">
        <v>60</v>
      </c>
      <c r="O1252" s="22" t="b">
        <v>0</v>
      </c>
      <c r="P1252" s="22" t="s">
        <v>3095</v>
      </c>
      <c r="Q1252" s="22" t="s">
        <v>1843</v>
      </c>
      <c r="R1252" s="22" t="s">
        <v>625</v>
      </c>
    </row>
    <row r="1253" spans="1:18" x14ac:dyDescent="0.25">
      <c r="A1253" s="22" t="s">
        <v>491</v>
      </c>
      <c r="B1253" s="22" t="s">
        <v>895</v>
      </c>
      <c r="C1253" s="22" t="s">
        <v>1837</v>
      </c>
      <c r="D1253" s="22" t="s">
        <v>1838</v>
      </c>
      <c r="E1253" s="22" t="s">
        <v>1906</v>
      </c>
      <c r="F1253" s="22"/>
      <c r="G1253" s="22" t="s">
        <v>1803</v>
      </c>
      <c r="H1253" s="22" t="s">
        <v>1804</v>
      </c>
      <c r="I1253" s="22" t="s">
        <v>5570</v>
      </c>
      <c r="J1253" s="22" t="s">
        <v>1837</v>
      </c>
      <c r="K1253" s="22"/>
      <c r="L1253" s="22"/>
      <c r="M1253" s="22" t="s">
        <v>5770</v>
      </c>
      <c r="N1253" s="22">
        <v>60</v>
      </c>
      <c r="O1253" s="22" t="b">
        <v>0</v>
      </c>
      <c r="P1253" s="22" t="s">
        <v>3095</v>
      </c>
      <c r="Q1253" s="22" t="s">
        <v>1843</v>
      </c>
      <c r="R1253" s="22" t="s">
        <v>625</v>
      </c>
    </row>
    <row r="1254" spans="1:18" x14ac:dyDescent="0.25">
      <c r="A1254" s="22" t="s">
        <v>5771</v>
      </c>
      <c r="B1254" s="22" t="s">
        <v>895</v>
      </c>
      <c r="C1254" s="22" t="s">
        <v>1837</v>
      </c>
      <c r="D1254" s="22" t="s">
        <v>1838</v>
      </c>
      <c r="E1254" s="22" t="s">
        <v>1950</v>
      </c>
      <c r="F1254" s="22"/>
      <c r="G1254" s="22" t="s">
        <v>66</v>
      </c>
      <c r="H1254" s="22" t="s">
        <v>1794</v>
      </c>
      <c r="I1254" s="22" t="s">
        <v>5570</v>
      </c>
      <c r="J1254" s="22" t="s">
        <v>1837</v>
      </c>
      <c r="K1254" s="22"/>
      <c r="L1254" s="22"/>
      <c r="M1254" s="22" t="s">
        <v>5772</v>
      </c>
      <c r="N1254" s="22">
        <v>60</v>
      </c>
      <c r="O1254" s="22" t="b">
        <v>0</v>
      </c>
      <c r="P1254" s="22" t="s">
        <v>3095</v>
      </c>
      <c r="Q1254" s="22" t="s">
        <v>1843</v>
      </c>
      <c r="R1254" s="22" t="s">
        <v>625</v>
      </c>
    </row>
    <row r="1255" spans="1:18" x14ac:dyDescent="0.25">
      <c r="A1255" s="23" t="s">
        <v>5773</v>
      </c>
      <c r="B1255" s="23" t="s">
        <v>895</v>
      </c>
      <c r="C1255" s="23" t="s">
        <v>1837</v>
      </c>
      <c r="D1255" s="23" t="s">
        <v>1838</v>
      </c>
      <c r="E1255" s="23" t="s">
        <v>1931</v>
      </c>
      <c r="F1255" s="23"/>
      <c r="G1255" s="23" t="s">
        <v>66</v>
      </c>
      <c r="H1255" s="23" t="s">
        <v>1794</v>
      </c>
      <c r="I1255" s="23" t="s">
        <v>5570</v>
      </c>
      <c r="J1255" s="23" t="s">
        <v>1837</v>
      </c>
      <c r="K1255" s="23"/>
      <c r="L1255" s="23"/>
      <c r="M1255" s="23" t="s">
        <v>5774</v>
      </c>
      <c r="N1255" s="23">
        <v>60</v>
      </c>
      <c r="O1255" s="23" t="b">
        <v>0</v>
      </c>
      <c r="P1255" s="23" t="s">
        <v>3095</v>
      </c>
      <c r="Q1255" s="23" t="s">
        <v>1843</v>
      </c>
      <c r="R1255" s="23" t="s">
        <v>625</v>
      </c>
    </row>
    <row r="1256" spans="1:18" x14ac:dyDescent="0.25">
      <c r="A1256" s="22" t="s">
        <v>959</v>
      </c>
      <c r="B1256" s="22" t="s">
        <v>895</v>
      </c>
      <c r="C1256" s="22" t="s">
        <v>1837</v>
      </c>
      <c r="D1256" s="22" t="s">
        <v>1838</v>
      </c>
      <c r="E1256" s="22" t="s">
        <v>1852</v>
      </c>
      <c r="F1256" s="22"/>
      <c r="G1256" s="22" t="s">
        <v>65</v>
      </c>
      <c r="H1256" s="22" t="s">
        <v>1796</v>
      </c>
      <c r="I1256" s="22" t="s">
        <v>5570</v>
      </c>
      <c r="J1256" s="22" t="s">
        <v>1837</v>
      </c>
      <c r="K1256" s="22"/>
      <c r="L1256" s="22"/>
      <c r="M1256" s="22" t="s">
        <v>5775</v>
      </c>
      <c r="N1256" s="22">
        <v>60</v>
      </c>
      <c r="O1256" s="22" t="b">
        <v>0</v>
      </c>
      <c r="P1256" s="22" t="s">
        <v>3095</v>
      </c>
      <c r="Q1256" s="22" t="s">
        <v>1843</v>
      </c>
      <c r="R1256" s="22" t="s">
        <v>625</v>
      </c>
    </row>
    <row r="1257" spans="1:18" x14ac:dyDescent="0.25">
      <c r="A1257" s="22" t="s">
        <v>960</v>
      </c>
      <c r="B1257" s="22" t="s">
        <v>895</v>
      </c>
      <c r="C1257" s="22" t="s">
        <v>1837</v>
      </c>
      <c r="D1257" s="22" t="s">
        <v>1838</v>
      </c>
      <c r="E1257" s="22" t="s">
        <v>1906</v>
      </c>
      <c r="F1257" s="22"/>
      <c r="G1257" s="22" t="s">
        <v>1803</v>
      </c>
      <c r="H1257" s="22" t="s">
        <v>1804</v>
      </c>
      <c r="I1257" s="22" t="s">
        <v>5570</v>
      </c>
      <c r="J1257" s="22" t="s">
        <v>1837</v>
      </c>
      <c r="K1257" s="22"/>
      <c r="L1257" s="22"/>
      <c r="M1257" s="22" t="s">
        <v>5776</v>
      </c>
      <c r="N1257" s="22">
        <v>60</v>
      </c>
      <c r="O1257" s="22" t="b">
        <v>0</v>
      </c>
      <c r="P1257" s="22" t="s">
        <v>3095</v>
      </c>
      <c r="Q1257" s="22" t="s">
        <v>1843</v>
      </c>
      <c r="R1257" s="22" t="s">
        <v>625</v>
      </c>
    </row>
    <row r="1258" spans="1:18" x14ac:dyDescent="0.25">
      <c r="A1258" s="22" t="s">
        <v>69</v>
      </c>
      <c r="B1258" s="22" t="s">
        <v>895</v>
      </c>
      <c r="C1258" s="22" t="s">
        <v>1837</v>
      </c>
      <c r="D1258" s="22" t="s">
        <v>1838</v>
      </c>
      <c r="E1258" s="22" t="s">
        <v>1906</v>
      </c>
      <c r="F1258" s="22"/>
      <c r="G1258" s="22" t="s">
        <v>1803</v>
      </c>
      <c r="H1258" s="22" t="s">
        <v>1804</v>
      </c>
      <c r="I1258" s="22" t="s">
        <v>5570</v>
      </c>
      <c r="J1258" s="22" t="s">
        <v>1837</v>
      </c>
      <c r="K1258" s="22"/>
      <c r="L1258" s="22"/>
      <c r="M1258" s="22" t="s">
        <v>5777</v>
      </c>
      <c r="N1258" s="22">
        <v>60</v>
      </c>
      <c r="O1258" s="22" t="b">
        <v>0</v>
      </c>
      <c r="P1258" s="22" t="s">
        <v>3095</v>
      </c>
      <c r="Q1258" s="22" t="s">
        <v>1843</v>
      </c>
      <c r="R1258" s="22" t="s">
        <v>625</v>
      </c>
    </row>
    <row r="1259" spans="1:18" x14ac:dyDescent="0.25">
      <c r="A1259" s="22" t="s">
        <v>494</v>
      </c>
      <c r="B1259" s="22" t="s">
        <v>895</v>
      </c>
      <c r="C1259" s="22" t="s">
        <v>1837</v>
      </c>
      <c r="D1259" s="22" t="s">
        <v>1838</v>
      </c>
      <c r="E1259" s="22" t="s">
        <v>1878</v>
      </c>
      <c r="F1259" s="22"/>
      <c r="G1259" s="22" t="s">
        <v>1803</v>
      </c>
      <c r="H1259" s="22" t="s">
        <v>1804</v>
      </c>
      <c r="I1259" s="22" t="s">
        <v>5570</v>
      </c>
      <c r="J1259" s="22" t="s">
        <v>1837</v>
      </c>
      <c r="K1259" s="22"/>
      <c r="L1259" s="22"/>
      <c r="M1259" s="22" t="s">
        <v>5778</v>
      </c>
      <c r="N1259" s="22">
        <v>60</v>
      </c>
      <c r="O1259" s="22" t="b">
        <v>0</v>
      </c>
      <c r="P1259" s="22" t="s">
        <v>3095</v>
      </c>
      <c r="Q1259" s="22" t="s">
        <v>1843</v>
      </c>
      <c r="R1259" s="22" t="s">
        <v>625</v>
      </c>
    </row>
    <row r="1260" spans="1:18" x14ac:dyDescent="0.25">
      <c r="A1260" s="22" t="s">
        <v>961</v>
      </c>
      <c r="B1260" s="22" t="s">
        <v>893</v>
      </c>
      <c r="C1260" s="22" t="s">
        <v>1837</v>
      </c>
      <c r="D1260" s="22" t="s">
        <v>1838</v>
      </c>
      <c r="E1260" s="22" t="s">
        <v>1946</v>
      </c>
      <c r="F1260" s="22"/>
      <c r="G1260" s="22" t="s">
        <v>65</v>
      </c>
      <c r="H1260" s="22" t="s">
        <v>1796</v>
      </c>
      <c r="I1260" s="22" t="s">
        <v>5570</v>
      </c>
      <c r="J1260" s="22" t="s">
        <v>1837</v>
      </c>
      <c r="K1260" s="22"/>
      <c r="L1260" s="22"/>
      <c r="M1260" s="22" t="s">
        <v>5779</v>
      </c>
      <c r="N1260" s="22">
        <v>60</v>
      </c>
      <c r="O1260" s="22" t="b">
        <v>0</v>
      </c>
      <c r="P1260" s="22" t="s">
        <v>3095</v>
      </c>
      <c r="Q1260" s="22" t="s">
        <v>1843</v>
      </c>
      <c r="R1260" s="22" t="s">
        <v>625</v>
      </c>
    </row>
    <row r="1261" spans="1:18" x14ac:dyDescent="0.25">
      <c r="A1261" s="22" t="s">
        <v>363</v>
      </c>
      <c r="B1261" s="22" t="s">
        <v>895</v>
      </c>
      <c r="C1261" s="22" t="s">
        <v>1837</v>
      </c>
      <c r="D1261" s="22" t="s">
        <v>1838</v>
      </c>
      <c r="E1261" s="22" t="s">
        <v>1931</v>
      </c>
      <c r="F1261" s="22"/>
      <c r="G1261" s="22" t="s">
        <v>66</v>
      </c>
      <c r="H1261" s="22" t="s">
        <v>1794</v>
      </c>
      <c r="I1261" s="22" t="s">
        <v>5570</v>
      </c>
      <c r="J1261" s="22" t="s">
        <v>1837</v>
      </c>
      <c r="K1261" s="22"/>
      <c r="L1261" s="22"/>
      <c r="M1261" s="22" t="s">
        <v>5780</v>
      </c>
      <c r="N1261" s="22">
        <v>60</v>
      </c>
      <c r="O1261" s="22" t="b">
        <v>0</v>
      </c>
      <c r="P1261" s="22" t="s">
        <v>3095</v>
      </c>
      <c r="Q1261" s="22" t="s">
        <v>1843</v>
      </c>
      <c r="R1261" s="22" t="s">
        <v>625</v>
      </c>
    </row>
    <row r="1262" spans="1:18" x14ac:dyDescent="0.25">
      <c r="A1262" s="23" t="s">
        <v>364</v>
      </c>
      <c r="B1262" s="23" t="s">
        <v>895</v>
      </c>
      <c r="C1262" s="23" t="s">
        <v>1837</v>
      </c>
      <c r="D1262" s="23" t="s">
        <v>1838</v>
      </c>
      <c r="E1262" s="23" t="s">
        <v>1931</v>
      </c>
      <c r="F1262" s="23"/>
      <c r="G1262" s="23" t="s">
        <v>66</v>
      </c>
      <c r="H1262" s="23" t="s">
        <v>1794</v>
      </c>
      <c r="I1262" s="23" t="s">
        <v>5570</v>
      </c>
      <c r="J1262" s="23" t="s">
        <v>1837</v>
      </c>
      <c r="K1262" s="23"/>
      <c r="L1262" s="23"/>
      <c r="M1262" s="23" t="s">
        <v>5781</v>
      </c>
      <c r="N1262" s="23">
        <v>60</v>
      </c>
      <c r="O1262" s="23" t="b">
        <v>0</v>
      </c>
      <c r="P1262" s="23" t="s">
        <v>3095</v>
      </c>
      <c r="Q1262" s="23" t="s">
        <v>1843</v>
      </c>
      <c r="R1262" s="23" t="s">
        <v>625</v>
      </c>
    </row>
    <row r="1263" spans="1:18" x14ac:dyDescent="0.25">
      <c r="A1263" s="22" t="s">
        <v>365</v>
      </c>
      <c r="B1263" s="22" t="s">
        <v>895</v>
      </c>
      <c r="C1263" s="22" t="s">
        <v>1837</v>
      </c>
      <c r="D1263" s="22" t="s">
        <v>1838</v>
      </c>
      <c r="E1263" s="22" t="s">
        <v>1950</v>
      </c>
      <c r="F1263" s="22"/>
      <c r="G1263" s="22" t="s">
        <v>66</v>
      </c>
      <c r="H1263" s="22" t="s">
        <v>1794</v>
      </c>
      <c r="I1263" s="22" t="s">
        <v>5570</v>
      </c>
      <c r="J1263" s="22" t="s">
        <v>1837</v>
      </c>
      <c r="K1263" s="22"/>
      <c r="L1263" s="22"/>
      <c r="M1263" s="22" t="s">
        <v>5782</v>
      </c>
      <c r="N1263" s="22">
        <v>60</v>
      </c>
      <c r="O1263" s="22" t="b">
        <v>0</v>
      </c>
      <c r="P1263" s="22" t="s">
        <v>3095</v>
      </c>
      <c r="Q1263" s="22" t="s">
        <v>1843</v>
      </c>
      <c r="R1263" s="22" t="s">
        <v>625</v>
      </c>
    </row>
    <row r="1264" spans="1:18" x14ac:dyDescent="0.25">
      <c r="A1264" s="22" t="s">
        <v>366</v>
      </c>
      <c r="B1264" s="22" t="s">
        <v>895</v>
      </c>
      <c r="C1264" s="22" t="s">
        <v>1837</v>
      </c>
      <c r="D1264" s="22" t="s">
        <v>1838</v>
      </c>
      <c r="E1264" s="22" t="s">
        <v>1991</v>
      </c>
      <c r="F1264" s="22"/>
      <c r="G1264" s="22" t="s">
        <v>66</v>
      </c>
      <c r="H1264" s="22" t="s">
        <v>1794</v>
      </c>
      <c r="I1264" s="22" t="s">
        <v>5570</v>
      </c>
      <c r="J1264" s="22" t="s">
        <v>1837</v>
      </c>
      <c r="K1264" s="22"/>
      <c r="L1264" s="22"/>
      <c r="M1264" s="22" t="s">
        <v>5783</v>
      </c>
      <c r="N1264" s="22">
        <v>60</v>
      </c>
      <c r="O1264" s="22" t="b">
        <v>0</v>
      </c>
      <c r="P1264" s="22" t="s">
        <v>3095</v>
      </c>
      <c r="Q1264" s="22" t="s">
        <v>1843</v>
      </c>
      <c r="R1264" s="22" t="s">
        <v>625</v>
      </c>
    </row>
    <row r="1265" spans="1:18" x14ac:dyDescent="0.25">
      <c r="A1265" s="22" t="s">
        <v>367</v>
      </c>
      <c r="B1265" s="22" t="s">
        <v>895</v>
      </c>
      <c r="C1265" s="22" t="s">
        <v>1837</v>
      </c>
      <c r="D1265" s="22" t="s">
        <v>1838</v>
      </c>
      <c r="E1265" s="22" t="s">
        <v>1852</v>
      </c>
      <c r="F1265" s="22"/>
      <c r="G1265" s="22" t="s">
        <v>65</v>
      </c>
      <c r="H1265" s="22" t="s">
        <v>1796</v>
      </c>
      <c r="I1265" s="22" t="s">
        <v>5570</v>
      </c>
      <c r="J1265" s="22" t="s">
        <v>1837</v>
      </c>
      <c r="K1265" s="22"/>
      <c r="L1265" s="22"/>
      <c r="M1265" s="22" t="s">
        <v>5784</v>
      </c>
      <c r="N1265" s="22">
        <v>60</v>
      </c>
      <c r="O1265" s="22" t="b">
        <v>0</v>
      </c>
      <c r="P1265" s="22" t="s">
        <v>3095</v>
      </c>
      <c r="Q1265" s="22" t="s">
        <v>1843</v>
      </c>
      <c r="R1265" s="22" t="s">
        <v>625</v>
      </c>
    </row>
    <row r="1266" spans="1:18" x14ac:dyDescent="0.25">
      <c r="A1266" s="22" t="s">
        <v>369</v>
      </c>
      <c r="B1266" s="22" t="s">
        <v>895</v>
      </c>
      <c r="C1266" s="22" t="s">
        <v>1837</v>
      </c>
      <c r="D1266" s="22" t="s">
        <v>1838</v>
      </c>
      <c r="E1266" s="22" t="s">
        <v>1975</v>
      </c>
      <c r="F1266" s="22"/>
      <c r="G1266" s="22" t="s">
        <v>1803</v>
      </c>
      <c r="H1266" s="22" t="s">
        <v>1804</v>
      </c>
      <c r="I1266" s="22" t="s">
        <v>5570</v>
      </c>
      <c r="J1266" s="22" t="s">
        <v>1837</v>
      </c>
      <c r="K1266" s="22"/>
      <c r="L1266" s="22"/>
      <c r="M1266" s="22" t="s">
        <v>5785</v>
      </c>
      <c r="N1266" s="22">
        <v>60</v>
      </c>
      <c r="O1266" s="22" t="b">
        <v>0</v>
      </c>
      <c r="P1266" s="22" t="s">
        <v>3095</v>
      </c>
      <c r="Q1266" s="22" t="s">
        <v>1843</v>
      </c>
      <c r="R1266" s="22" t="s">
        <v>625</v>
      </c>
    </row>
    <row r="1267" spans="1:18" x14ac:dyDescent="0.25">
      <c r="A1267" s="22" t="s">
        <v>962</v>
      </c>
      <c r="B1267" s="22" t="s">
        <v>893</v>
      </c>
      <c r="C1267" s="22" t="s">
        <v>1837</v>
      </c>
      <c r="D1267" s="22" t="s">
        <v>1838</v>
      </c>
      <c r="E1267" s="22" t="s">
        <v>1946</v>
      </c>
      <c r="F1267" s="22"/>
      <c r="G1267" s="22" t="s">
        <v>65</v>
      </c>
      <c r="H1267" s="22" t="s">
        <v>1796</v>
      </c>
      <c r="I1267" s="22" t="s">
        <v>5570</v>
      </c>
      <c r="J1267" s="22" t="s">
        <v>1837</v>
      </c>
      <c r="K1267" s="22"/>
      <c r="L1267" s="22"/>
      <c r="M1267" s="22" t="s">
        <v>5761</v>
      </c>
      <c r="N1267" s="22">
        <v>60</v>
      </c>
      <c r="O1267" s="22" t="b">
        <v>0</v>
      </c>
      <c r="P1267" s="22" t="s">
        <v>3095</v>
      </c>
      <c r="Q1267" s="22" t="s">
        <v>1843</v>
      </c>
      <c r="R1267" s="22" t="s">
        <v>625</v>
      </c>
    </row>
    <row r="1268" spans="1:18" x14ac:dyDescent="0.25">
      <c r="A1268" s="22" t="s">
        <v>503</v>
      </c>
      <c r="B1268" s="22" t="s">
        <v>895</v>
      </c>
      <c r="C1268" s="22" t="s">
        <v>1837</v>
      </c>
      <c r="D1268" s="22" t="s">
        <v>1838</v>
      </c>
      <c r="E1268" s="22" t="s">
        <v>1878</v>
      </c>
      <c r="F1268" s="22"/>
      <c r="G1268" s="22" t="s">
        <v>1803</v>
      </c>
      <c r="H1268" s="22" t="s">
        <v>1804</v>
      </c>
      <c r="I1268" s="22" t="s">
        <v>5570</v>
      </c>
      <c r="J1268" s="22" t="s">
        <v>1837</v>
      </c>
      <c r="K1268" s="22"/>
      <c r="L1268" s="22"/>
      <c r="M1268" s="22" t="s">
        <v>5786</v>
      </c>
      <c r="N1268" s="22">
        <v>60</v>
      </c>
      <c r="O1268" s="22" t="b">
        <v>0</v>
      </c>
      <c r="P1268" s="22" t="s">
        <v>3095</v>
      </c>
      <c r="Q1268" s="22" t="s">
        <v>1843</v>
      </c>
      <c r="R1268" s="22" t="s">
        <v>625</v>
      </c>
    </row>
    <row r="1269" spans="1:18" x14ac:dyDescent="0.25">
      <c r="A1269" s="22" t="s">
        <v>5787</v>
      </c>
      <c r="B1269" s="22" t="s">
        <v>895</v>
      </c>
      <c r="C1269" s="22" t="s">
        <v>1837</v>
      </c>
      <c r="D1269" s="22" t="s">
        <v>1838</v>
      </c>
      <c r="E1269" s="22" t="s">
        <v>1839</v>
      </c>
      <c r="F1269" s="22"/>
      <c r="G1269" s="22" t="s">
        <v>66</v>
      </c>
      <c r="H1269" s="22" t="s">
        <v>1794</v>
      </c>
      <c r="I1269" s="22" t="s">
        <v>5570</v>
      </c>
      <c r="J1269" s="22" t="s">
        <v>1837</v>
      </c>
      <c r="K1269" s="22"/>
      <c r="L1269" s="22"/>
      <c r="M1269" s="22" t="s">
        <v>5788</v>
      </c>
      <c r="N1269" s="22">
        <v>60</v>
      </c>
      <c r="O1269" s="22" t="b">
        <v>1</v>
      </c>
      <c r="P1269" s="22" t="s">
        <v>3095</v>
      </c>
      <c r="Q1269" s="22" t="s">
        <v>1843</v>
      </c>
      <c r="R1269" s="22" t="s">
        <v>625</v>
      </c>
    </row>
    <row r="1270" spans="1:18" x14ac:dyDescent="0.25">
      <c r="A1270" s="22" t="s">
        <v>210</v>
      </c>
      <c r="B1270" s="22" t="s">
        <v>895</v>
      </c>
      <c r="C1270" s="22" t="s">
        <v>1837</v>
      </c>
      <c r="D1270" s="22" t="s">
        <v>1838</v>
      </c>
      <c r="E1270" s="22" t="s">
        <v>1901</v>
      </c>
      <c r="F1270" s="22"/>
      <c r="G1270" s="22" t="s">
        <v>66</v>
      </c>
      <c r="H1270" s="22" t="s">
        <v>1794</v>
      </c>
      <c r="I1270" s="22" t="s">
        <v>5570</v>
      </c>
      <c r="J1270" s="22" t="s">
        <v>1837</v>
      </c>
      <c r="K1270" s="22"/>
      <c r="L1270" s="22"/>
      <c r="M1270" s="22" t="s">
        <v>5789</v>
      </c>
      <c r="N1270" s="22">
        <v>60</v>
      </c>
      <c r="O1270" s="22" t="b">
        <v>0</v>
      </c>
      <c r="P1270" s="22" t="s">
        <v>3095</v>
      </c>
      <c r="Q1270" s="22" t="s">
        <v>1843</v>
      </c>
      <c r="R1270" s="22" t="s">
        <v>625</v>
      </c>
    </row>
    <row r="1271" spans="1:18" x14ac:dyDescent="0.25">
      <c r="A1271" s="22" t="s">
        <v>370</v>
      </c>
      <c r="B1271" s="22" t="s">
        <v>963</v>
      </c>
      <c r="C1271" s="22" t="s">
        <v>1837</v>
      </c>
      <c r="D1271" s="22" t="s">
        <v>1838</v>
      </c>
      <c r="E1271" s="22" t="s">
        <v>1950</v>
      </c>
      <c r="F1271" s="22"/>
      <c r="G1271" s="22" t="s">
        <v>66</v>
      </c>
      <c r="H1271" s="22" t="s">
        <v>1794</v>
      </c>
      <c r="I1271" s="22" t="s">
        <v>5570</v>
      </c>
      <c r="J1271" s="22" t="s">
        <v>1837</v>
      </c>
      <c r="K1271" s="22"/>
      <c r="L1271" s="22"/>
      <c r="M1271" s="22" t="s">
        <v>5790</v>
      </c>
      <c r="N1271" s="22">
        <v>60</v>
      </c>
      <c r="O1271" s="22" t="b">
        <v>0</v>
      </c>
      <c r="P1271" s="22" t="s">
        <v>3095</v>
      </c>
      <c r="Q1271" s="22" t="s">
        <v>1843</v>
      </c>
      <c r="R1271" s="22" t="s">
        <v>625</v>
      </c>
    </row>
    <row r="1272" spans="1:18" x14ac:dyDescent="0.25">
      <c r="A1272" s="22" t="s">
        <v>964</v>
      </c>
      <c r="B1272" s="22" t="s">
        <v>895</v>
      </c>
      <c r="C1272" s="22" t="s">
        <v>1837</v>
      </c>
      <c r="D1272" s="22" t="s">
        <v>1838</v>
      </c>
      <c r="E1272" s="22" t="s">
        <v>1950</v>
      </c>
      <c r="F1272" s="22"/>
      <c r="G1272" s="22" t="s">
        <v>66</v>
      </c>
      <c r="H1272" s="22" t="s">
        <v>1794</v>
      </c>
      <c r="I1272" s="22" t="s">
        <v>5570</v>
      </c>
      <c r="J1272" s="22" t="s">
        <v>1837</v>
      </c>
      <c r="K1272" s="22"/>
      <c r="L1272" s="22"/>
      <c r="M1272" s="22" t="s">
        <v>5791</v>
      </c>
      <c r="N1272" s="22">
        <v>60</v>
      </c>
      <c r="O1272" s="22" t="b">
        <v>0</v>
      </c>
      <c r="P1272" s="22" t="s">
        <v>3095</v>
      </c>
      <c r="Q1272" s="22" t="s">
        <v>1843</v>
      </c>
      <c r="R1272" s="22" t="s">
        <v>625</v>
      </c>
    </row>
    <row r="1273" spans="1:18" x14ac:dyDescent="0.25">
      <c r="A1273" s="22" t="s">
        <v>372</v>
      </c>
      <c r="B1273" s="22" t="s">
        <v>895</v>
      </c>
      <c r="C1273" s="22" t="s">
        <v>1837</v>
      </c>
      <c r="D1273" s="22" t="s">
        <v>1838</v>
      </c>
      <c r="E1273" s="22" t="s">
        <v>1931</v>
      </c>
      <c r="F1273" s="22"/>
      <c r="G1273" s="22" t="s">
        <v>66</v>
      </c>
      <c r="H1273" s="22" t="s">
        <v>1794</v>
      </c>
      <c r="I1273" s="22" t="s">
        <v>5570</v>
      </c>
      <c r="J1273" s="22" t="s">
        <v>1837</v>
      </c>
      <c r="K1273" s="22"/>
      <c r="L1273" s="22"/>
      <c r="M1273" s="22" t="s">
        <v>5792</v>
      </c>
      <c r="N1273" s="22">
        <v>60</v>
      </c>
      <c r="O1273" s="22" t="b">
        <v>0</v>
      </c>
      <c r="P1273" s="22" t="s">
        <v>3095</v>
      </c>
      <c r="Q1273" s="22" t="s">
        <v>1843</v>
      </c>
      <c r="R1273" s="22" t="s">
        <v>625</v>
      </c>
    </row>
    <row r="1274" spans="1:18" x14ac:dyDescent="0.25">
      <c r="A1274" s="22" t="s">
        <v>373</v>
      </c>
      <c r="B1274" s="22" t="s">
        <v>895</v>
      </c>
      <c r="C1274" s="22" t="s">
        <v>1837</v>
      </c>
      <c r="D1274" s="22" t="s">
        <v>1838</v>
      </c>
      <c r="E1274" s="22" t="s">
        <v>1901</v>
      </c>
      <c r="F1274" s="22"/>
      <c r="G1274" s="22" t="s">
        <v>66</v>
      </c>
      <c r="H1274" s="22" t="s">
        <v>1794</v>
      </c>
      <c r="I1274" s="22" t="s">
        <v>5570</v>
      </c>
      <c r="J1274" s="22" t="s">
        <v>1837</v>
      </c>
      <c r="K1274" s="22"/>
      <c r="L1274" s="22"/>
      <c r="M1274" s="22" t="s">
        <v>5793</v>
      </c>
      <c r="N1274" s="22">
        <v>60</v>
      </c>
      <c r="O1274" s="22" t="b">
        <v>0</v>
      </c>
      <c r="P1274" s="22" t="s">
        <v>3095</v>
      </c>
      <c r="Q1274" s="22" t="s">
        <v>1843</v>
      </c>
      <c r="R1274" s="22" t="s">
        <v>625</v>
      </c>
    </row>
    <row r="1275" spans="1:18" x14ac:dyDescent="0.25">
      <c r="A1275" s="22" t="s">
        <v>965</v>
      </c>
      <c r="B1275" s="22" t="s">
        <v>893</v>
      </c>
      <c r="C1275" s="22" t="s">
        <v>1837</v>
      </c>
      <c r="D1275" s="22" t="s">
        <v>1838</v>
      </c>
      <c r="E1275" s="22" t="s">
        <v>2106</v>
      </c>
      <c r="F1275" s="22"/>
      <c r="G1275" s="22" t="s">
        <v>65</v>
      </c>
      <c r="H1275" s="22" t="s">
        <v>1796</v>
      </c>
      <c r="I1275" s="22" t="s">
        <v>5570</v>
      </c>
      <c r="J1275" s="22" t="s">
        <v>1837</v>
      </c>
      <c r="K1275" s="22"/>
      <c r="L1275" s="22"/>
      <c r="M1275" s="22" t="s">
        <v>5794</v>
      </c>
      <c r="N1275" s="22">
        <v>60</v>
      </c>
      <c r="O1275" s="22" t="b">
        <v>0</v>
      </c>
      <c r="P1275" s="22" t="s">
        <v>3095</v>
      </c>
      <c r="Q1275" s="22" t="s">
        <v>1843</v>
      </c>
      <c r="R1275" s="22" t="s">
        <v>625</v>
      </c>
    </row>
    <row r="1276" spans="1:18" x14ac:dyDescent="0.25">
      <c r="A1276" s="22" t="s">
        <v>966</v>
      </c>
      <c r="B1276" s="22" t="s">
        <v>895</v>
      </c>
      <c r="C1276" s="22" t="s">
        <v>1837</v>
      </c>
      <c r="D1276" s="22" t="s">
        <v>1838</v>
      </c>
      <c r="E1276" s="22" t="s">
        <v>1991</v>
      </c>
      <c r="F1276" s="22"/>
      <c r="G1276" s="22" t="s">
        <v>66</v>
      </c>
      <c r="H1276" s="22" t="s">
        <v>1794</v>
      </c>
      <c r="I1276" s="22" t="s">
        <v>5570</v>
      </c>
      <c r="J1276" s="22" t="s">
        <v>1837</v>
      </c>
      <c r="K1276" s="22"/>
      <c r="L1276" s="22"/>
      <c r="M1276" s="22" t="s">
        <v>5795</v>
      </c>
      <c r="N1276" s="22">
        <v>60</v>
      </c>
      <c r="O1276" s="22" t="b">
        <v>0</v>
      </c>
      <c r="P1276" s="22" t="s">
        <v>3095</v>
      </c>
      <c r="Q1276" s="22" t="s">
        <v>1843</v>
      </c>
      <c r="R1276" s="22" t="s">
        <v>625</v>
      </c>
    </row>
    <row r="1277" spans="1:18" x14ac:dyDescent="0.25">
      <c r="A1277" s="22" t="s">
        <v>376</v>
      </c>
      <c r="B1277" s="22" t="s">
        <v>895</v>
      </c>
      <c r="C1277" s="22" t="s">
        <v>1837</v>
      </c>
      <c r="D1277" s="22" t="s">
        <v>1838</v>
      </c>
      <c r="E1277" s="22" t="s">
        <v>1958</v>
      </c>
      <c r="F1277" s="22"/>
      <c r="G1277" s="22" t="s">
        <v>65</v>
      </c>
      <c r="H1277" s="22" t="s">
        <v>1796</v>
      </c>
      <c r="I1277" s="22" t="s">
        <v>5570</v>
      </c>
      <c r="J1277" s="22" t="s">
        <v>1837</v>
      </c>
      <c r="K1277" s="22"/>
      <c r="L1277" s="22"/>
      <c r="M1277" s="22" t="s">
        <v>5796</v>
      </c>
      <c r="N1277" s="22">
        <v>60</v>
      </c>
      <c r="O1277" s="22" t="b">
        <v>0</v>
      </c>
      <c r="P1277" s="22" t="s">
        <v>3095</v>
      </c>
      <c r="Q1277" s="22" t="s">
        <v>1843</v>
      </c>
      <c r="R1277" s="22" t="s">
        <v>625</v>
      </c>
    </row>
    <row r="1278" spans="1:18" x14ac:dyDescent="0.25">
      <c r="A1278" s="22" t="s">
        <v>967</v>
      </c>
      <c r="B1278" s="22" t="s">
        <v>895</v>
      </c>
      <c r="C1278" s="22" t="s">
        <v>1837</v>
      </c>
      <c r="D1278" s="22" t="s">
        <v>1838</v>
      </c>
      <c r="E1278" s="22" t="s">
        <v>1901</v>
      </c>
      <c r="F1278" s="22"/>
      <c r="G1278" s="22" t="s">
        <v>66</v>
      </c>
      <c r="H1278" s="22" t="s">
        <v>1794</v>
      </c>
      <c r="I1278" s="22" t="s">
        <v>5570</v>
      </c>
      <c r="J1278" s="22" t="s">
        <v>1837</v>
      </c>
      <c r="K1278" s="22"/>
      <c r="L1278" s="22"/>
      <c r="M1278" s="22" t="s">
        <v>5797</v>
      </c>
      <c r="N1278" s="22">
        <v>60</v>
      </c>
      <c r="O1278" s="22" t="b">
        <v>0</v>
      </c>
      <c r="P1278" s="22" t="s">
        <v>3095</v>
      </c>
      <c r="Q1278" s="22" t="s">
        <v>1843</v>
      </c>
      <c r="R1278" s="22" t="s">
        <v>625</v>
      </c>
    </row>
    <row r="1279" spans="1:18" x14ac:dyDescent="0.25">
      <c r="A1279" s="22" t="s">
        <v>968</v>
      </c>
      <c r="B1279" s="22" t="s">
        <v>895</v>
      </c>
      <c r="C1279" s="22" t="s">
        <v>1837</v>
      </c>
      <c r="D1279" s="22" t="s">
        <v>1838</v>
      </c>
      <c r="E1279" s="22" t="s">
        <v>1991</v>
      </c>
      <c r="F1279" s="22"/>
      <c r="G1279" s="22" t="s">
        <v>66</v>
      </c>
      <c r="H1279" s="22" t="s">
        <v>1794</v>
      </c>
      <c r="I1279" s="22" t="s">
        <v>5570</v>
      </c>
      <c r="J1279" s="22" t="s">
        <v>1837</v>
      </c>
      <c r="K1279" s="22"/>
      <c r="L1279" s="22"/>
      <c r="M1279" s="22" t="s">
        <v>5798</v>
      </c>
      <c r="N1279" s="22">
        <v>60</v>
      </c>
      <c r="O1279" s="22" t="b">
        <v>0</v>
      </c>
      <c r="P1279" s="22" t="s">
        <v>3095</v>
      </c>
      <c r="Q1279" s="22" t="s">
        <v>1843</v>
      </c>
      <c r="R1279" s="22" t="s">
        <v>625</v>
      </c>
    </row>
    <row r="1280" spans="1:18" x14ac:dyDescent="0.25">
      <c r="A1280" s="22" t="s">
        <v>969</v>
      </c>
      <c r="B1280" s="22" t="s">
        <v>895</v>
      </c>
      <c r="C1280" s="22" t="s">
        <v>1837</v>
      </c>
      <c r="D1280" s="22" t="s">
        <v>1838</v>
      </c>
      <c r="E1280" s="22" t="s">
        <v>1901</v>
      </c>
      <c r="F1280" s="22"/>
      <c r="G1280" s="22" t="s">
        <v>66</v>
      </c>
      <c r="H1280" s="22" t="s">
        <v>1794</v>
      </c>
      <c r="I1280" s="22" t="s">
        <v>5570</v>
      </c>
      <c r="J1280" s="22" t="s">
        <v>1837</v>
      </c>
      <c r="K1280" s="22"/>
      <c r="L1280" s="22"/>
      <c r="M1280" s="22" t="s">
        <v>5799</v>
      </c>
      <c r="N1280" s="22">
        <v>60</v>
      </c>
      <c r="O1280" s="22" t="b">
        <v>0</v>
      </c>
      <c r="P1280" s="22" t="s">
        <v>3095</v>
      </c>
      <c r="Q1280" s="22" t="s">
        <v>1843</v>
      </c>
      <c r="R1280" s="22" t="s">
        <v>625</v>
      </c>
    </row>
    <row r="1281" spans="1:18" x14ac:dyDescent="0.25">
      <c r="A1281" s="22" t="s">
        <v>970</v>
      </c>
      <c r="B1281" s="22" t="s">
        <v>895</v>
      </c>
      <c r="C1281" s="22" t="s">
        <v>1837</v>
      </c>
      <c r="D1281" s="22" t="s">
        <v>1838</v>
      </c>
      <c r="E1281" s="22" t="s">
        <v>1931</v>
      </c>
      <c r="F1281" s="22"/>
      <c r="G1281" s="22" t="s">
        <v>66</v>
      </c>
      <c r="H1281" s="22" t="s">
        <v>1794</v>
      </c>
      <c r="I1281" s="22" t="s">
        <v>5570</v>
      </c>
      <c r="J1281" s="22" t="s">
        <v>1837</v>
      </c>
      <c r="K1281" s="22"/>
      <c r="L1281" s="22"/>
      <c r="M1281" s="22" t="s">
        <v>5800</v>
      </c>
      <c r="N1281" s="22">
        <v>60</v>
      </c>
      <c r="O1281" s="22" t="b">
        <v>0</v>
      </c>
      <c r="P1281" s="22" t="s">
        <v>3095</v>
      </c>
      <c r="Q1281" s="22" t="s">
        <v>1843</v>
      </c>
      <c r="R1281" s="22" t="s">
        <v>625</v>
      </c>
    </row>
    <row r="1282" spans="1:18" x14ac:dyDescent="0.25">
      <c r="A1282" s="22" t="s">
        <v>5801</v>
      </c>
      <c r="B1282" s="22" t="s">
        <v>895</v>
      </c>
      <c r="C1282" s="22" t="s">
        <v>1837</v>
      </c>
      <c r="D1282" s="22" t="s">
        <v>1838</v>
      </c>
      <c r="E1282" s="22" t="s">
        <v>1931</v>
      </c>
      <c r="F1282" s="22"/>
      <c r="G1282" s="22" t="s">
        <v>66</v>
      </c>
      <c r="H1282" s="22" t="s">
        <v>1794</v>
      </c>
      <c r="I1282" s="22" t="s">
        <v>5570</v>
      </c>
      <c r="J1282" s="22" t="s">
        <v>1837</v>
      </c>
      <c r="K1282" s="22"/>
      <c r="L1282" s="22"/>
      <c r="M1282" s="22" t="s">
        <v>5802</v>
      </c>
      <c r="N1282" s="22">
        <v>60</v>
      </c>
      <c r="O1282" s="22" t="b">
        <v>0</v>
      </c>
      <c r="P1282" s="22" t="s">
        <v>3095</v>
      </c>
      <c r="Q1282" s="22" t="s">
        <v>1843</v>
      </c>
      <c r="R1282" s="22" t="s">
        <v>625</v>
      </c>
    </row>
    <row r="1283" spans="1:18" x14ac:dyDescent="0.25">
      <c r="A1283" s="22" t="s">
        <v>5803</v>
      </c>
      <c r="B1283" s="22" t="s">
        <v>895</v>
      </c>
      <c r="C1283" s="22" t="s">
        <v>1837</v>
      </c>
      <c r="D1283" s="22" t="s">
        <v>1838</v>
      </c>
      <c r="E1283" s="22" t="s">
        <v>1839</v>
      </c>
      <c r="F1283" s="22"/>
      <c r="G1283" s="22" t="s">
        <v>1803</v>
      </c>
      <c r="H1283" s="22" t="s">
        <v>1804</v>
      </c>
      <c r="I1283" s="22" t="s">
        <v>5570</v>
      </c>
      <c r="J1283" s="22" t="s">
        <v>1837</v>
      </c>
      <c r="K1283" s="22"/>
      <c r="L1283" s="22"/>
      <c r="M1283" s="22" t="s">
        <v>5804</v>
      </c>
      <c r="N1283" s="22">
        <v>60</v>
      </c>
      <c r="O1283" s="22" t="b">
        <v>0</v>
      </c>
      <c r="P1283" s="22" t="s">
        <v>3095</v>
      </c>
      <c r="Q1283" s="22" t="s">
        <v>1843</v>
      </c>
      <c r="R1283" s="22" t="s">
        <v>625</v>
      </c>
    </row>
    <row r="1284" spans="1:18" x14ac:dyDescent="0.25">
      <c r="A1284" s="22" t="s">
        <v>378</v>
      </c>
      <c r="B1284" s="22" t="s">
        <v>895</v>
      </c>
      <c r="C1284" s="22" t="s">
        <v>1837</v>
      </c>
      <c r="D1284" s="22" t="s">
        <v>1838</v>
      </c>
      <c r="E1284" s="22" t="s">
        <v>1991</v>
      </c>
      <c r="F1284" s="22"/>
      <c r="G1284" s="22" t="s">
        <v>66</v>
      </c>
      <c r="H1284" s="22" t="s">
        <v>1794</v>
      </c>
      <c r="I1284" s="22" t="s">
        <v>5570</v>
      </c>
      <c r="J1284" s="22" t="s">
        <v>1837</v>
      </c>
      <c r="K1284" s="22"/>
      <c r="L1284" s="22"/>
      <c r="M1284" s="22" t="s">
        <v>5805</v>
      </c>
      <c r="N1284" s="22">
        <v>60</v>
      </c>
      <c r="O1284" s="22" t="b">
        <v>0</v>
      </c>
      <c r="P1284" s="22" t="s">
        <v>3095</v>
      </c>
      <c r="Q1284" s="22" t="s">
        <v>1843</v>
      </c>
      <c r="R1284" s="22" t="s">
        <v>625</v>
      </c>
    </row>
    <row r="1285" spans="1:18" x14ac:dyDescent="0.25">
      <c r="A1285" s="22" t="s">
        <v>215</v>
      </c>
      <c r="B1285" s="22" t="s">
        <v>895</v>
      </c>
      <c r="C1285" s="22" t="s">
        <v>1837</v>
      </c>
      <c r="D1285" s="22" t="s">
        <v>1838</v>
      </c>
      <c r="E1285" s="22" t="s">
        <v>1852</v>
      </c>
      <c r="F1285" s="22"/>
      <c r="G1285" s="22" t="s">
        <v>65</v>
      </c>
      <c r="H1285" s="22" t="s">
        <v>1796</v>
      </c>
      <c r="I1285" s="22" t="s">
        <v>5570</v>
      </c>
      <c r="J1285" s="22" t="s">
        <v>1837</v>
      </c>
      <c r="K1285" s="22"/>
      <c r="L1285" s="22"/>
      <c r="M1285" s="22" t="s">
        <v>5806</v>
      </c>
      <c r="N1285" s="22">
        <v>60</v>
      </c>
      <c r="O1285" s="22" t="b">
        <v>0</v>
      </c>
      <c r="P1285" s="22" t="s">
        <v>3095</v>
      </c>
      <c r="Q1285" s="22" t="s">
        <v>1843</v>
      </c>
      <c r="R1285" s="22" t="s">
        <v>625</v>
      </c>
    </row>
    <row r="1286" spans="1:18" x14ac:dyDescent="0.25">
      <c r="A1286" s="22" t="s">
        <v>381</v>
      </c>
      <c r="B1286" s="22" t="s">
        <v>895</v>
      </c>
      <c r="C1286" s="22" t="s">
        <v>1837</v>
      </c>
      <c r="D1286" s="22" t="s">
        <v>1838</v>
      </c>
      <c r="E1286" s="22" t="s">
        <v>1991</v>
      </c>
      <c r="F1286" s="22"/>
      <c r="G1286" s="22" t="s">
        <v>66</v>
      </c>
      <c r="H1286" s="22" t="s">
        <v>1794</v>
      </c>
      <c r="I1286" s="22" t="s">
        <v>5570</v>
      </c>
      <c r="J1286" s="22" t="s">
        <v>1837</v>
      </c>
      <c r="K1286" s="22"/>
      <c r="L1286" s="22"/>
      <c r="M1286" s="22" t="s">
        <v>5807</v>
      </c>
      <c r="N1286" s="22">
        <v>60</v>
      </c>
      <c r="O1286" s="22" t="b">
        <v>0</v>
      </c>
      <c r="P1286" s="22" t="s">
        <v>3095</v>
      </c>
      <c r="Q1286" s="22" t="s">
        <v>1843</v>
      </c>
      <c r="R1286" s="22" t="s">
        <v>625</v>
      </c>
    </row>
    <row r="1287" spans="1:18" x14ac:dyDescent="0.25">
      <c r="A1287" s="22" t="s">
        <v>971</v>
      </c>
      <c r="B1287" s="22" t="s">
        <v>895</v>
      </c>
      <c r="C1287" s="22" t="s">
        <v>1837</v>
      </c>
      <c r="D1287" s="22" t="s">
        <v>1838</v>
      </c>
      <c r="E1287" s="22" t="s">
        <v>1906</v>
      </c>
      <c r="F1287" s="22"/>
      <c r="G1287" s="22" t="s">
        <v>1803</v>
      </c>
      <c r="H1287" s="22" t="s">
        <v>1804</v>
      </c>
      <c r="I1287" s="22" t="s">
        <v>5570</v>
      </c>
      <c r="J1287" s="22" t="s">
        <v>1837</v>
      </c>
      <c r="K1287" s="22"/>
      <c r="L1287" s="22"/>
      <c r="M1287" s="22" t="s">
        <v>5808</v>
      </c>
      <c r="N1287" s="22">
        <v>60</v>
      </c>
      <c r="O1287" s="22" t="b">
        <v>0</v>
      </c>
      <c r="P1287" s="22" t="s">
        <v>3095</v>
      </c>
      <c r="Q1287" s="22" t="s">
        <v>1843</v>
      </c>
      <c r="R1287" s="22" t="s">
        <v>625</v>
      </c>
    </row>
    <row r="1288" spans="1:18" x14ac:dyDescent="0.25">
      <c r="A1288" s="22" t="s">
        <v>383</v>
      </c>
      <c r="B1288" s="22" t="s">
        <v>895</v>
      </c>
      <c r="C1288" s="22" t="s">
        <v>1837</v>
      </c>
      <c r="D1288" s="22" t="s">
        <v>1838</v>
      </c>
      <c r="E1288" s="22" t="s">
        <v>1950</v>
      </c>
      <c r="F1288" s="22"/>
      <c r="G1288" s="22" t="s">
        <v>66</v>
      </c>
      <c r="H1288" s="22" t="s">
        <v>1794</v>
      </c>
      <c r="I1288" s="22" t="s">
        <v>5570</v>
      </c>
      <c r="J1288" s="22" t="s">
        <v>1837</v>
      </c>
      <c r="K1288" s="22"/>
      <c r="L1288" s="22"/>
      <c r="M1288" s="22" t="s">
        <v>5809</v>
      </c>
      <c r="N1288" s="22">
        <v>60</v>
      </c>
      <c r="O1288" s="22" t="b">
        <v>0</v>
      </c>
      <c r="P1288" s="22" t="s">
        <v>3095</v>
      </c>
      <c r="Q1288" s="22" t="s">
        <v>1843</v>
      </c>
      <c r="R1288" s="22" t="s">
        <v>625</v>
      </c>
    </row>
    <row r="1289" spans="1:18" x14ac:dyDescent="0.25">
      <c r="A1289" s="22" t="s">
        <v>384</v>
      </c>
      <c r="B1289" s="22" t="s">
        <v>895</v>
      </c>
      <c r="C1289" s="22" t="s">
        <v>1837</v>
      </c>
      <c r="D1289" s="22" t="s">
        <v>1838</v>
      </c>
      <c r="E1289" s="22" t="s">
        <v>1950</v>
      </c>
      <c r="F1289" s="22"/>
      <c r="G1289" s="22" t="s">
        <v>66</v>
      </c>
      <c r="H1289" s="22" t="s">
        <v>1794</v>
      </c>
      <c r="I1289" s="22" t="s">
        <v>5570</v>
      </c>
      <c r="J1289" s="22" t="s">
        <v>1837</v>
      </c>
      <c r="K1289" s="22"/>
      <c r="L1289" s="22"/>
      <c r="M1289" s="22" t="s">
        <v>5810</v>
      </c>
      <c r="N1289" s="22">
        <v>60</v>
      </c>
      <c r="O1289" s="22" t="b">
        <v>0</v>
      </c>
      <c r="P1289" s="22" t="s">
        <v>3095</v>
      </c>
      <c r="Q1289" s="22" t="s">
        <v>1843</v>
      </c>
      <c r="R1289" s="22" t="s">
        <v>625</v>
      </c>
    </row>
    <row r="1290" spans="1:18" x14ac:dyDescent="0.25">
      <c r="A1290" s="22" t="s">
        <v>386</v>
      </c>
      <c r="B1290" s="22" t="s">
        <v>895</v>
      </c>
      <c r="C1290" s="22" t="s">
        <v>1837</v>
      </c>
      <c r="D1290" s="22" t="s">
        <v>1838</v>
      </c>
      <c r="E1290" s="22" t="s">
        <v>1950</v>
      </c>
      <c r="F1290" s="22"/>
      <c r="G1290" s="22" t="s">
        <v>66</v>
      </c>
      <c r="H1290" s="22" t="s">
        <v>1794</v>
      </c>
      <c r="I1290" s="22" t="s">
        <v>5570</v>
      </c>
      <c r="J1290" s="22" t="s">
        <v>1837</v>
      </c>
      <c r="K1290" s="22"/>
      <c r="L1290" s="22"/>
      <c r="M1290" s="22" t="s">
        <v>5811</v>
      </c>
      <c r="N1290" s="22">
        <v>60</v>
      </c>
      <c r="O1290" s="22" t="b">
        <v>0</v>
      </c>
      <c r="P1290" s="22" t="s">
        <v>3095</v>
      </c>
      <c r="Q1290" s="22" t="s">
        <v>1843</v>
      </c>
      <c r="R1290" s="22" t="s">
        <v>625</v>
      </c>
    </row>
    <row r="1291" spans="1:18" x14ac:dyDescent="0.25">
      <c r="A1291" s="22" t="s">
        <v>972</v>
      </c>
      <c r="B1291" s="22" t="s">
        <v>895</v>
      </c>
      <c r="C1291" s="22" t="s">
        <v>1837</v>
      </c>
      <c r="D1291" s="22" t="s">
        <v>1838</v>
      </c>
      <c r="E1291" s="22" t="s">
        <v>1975</v>
      </c>
      <c r="F1291" s="22"/>
      <c r="G1291" s="22" t="s">
        <v>1803</v>
      </c>
      <c r="H1291" s="22" t="s">
        <v>1804</v>
      </c>
      <c r="I1291" s="22" t="s">
        <v>5570</v>
      </c>
      <c r="J1291" s="22" t="s">
        <v>1837</v>
      </c>
      <c r="K1291" s="22"/>
      <c r="L1291" s="22"/>
      <c r="M1291" s="22" t="s">
        <v>5812</v>
      </c>
      <c r="N1291" s="22">
        <v>60</v>
      </c>
      <c r="O1291" s="22" t="b">
        <v>0</v>
      </c>
      <c r="P1291" s="22" t="s">
        <v>3095</v>
      </c>
      <c r="Q1291" s="22" t="s">
        <v>1843</v>
      </c>
      <c r="R1291" s="22" t="s">
        <v>625</v>
      </c>
    </row>
    <row r="1292" spans="1:18" x14ac:dyDescent="0.25">
      <c r="A1292" s="22" t="s">
        <v>389</v>
      </c>
      <c r="B1292" s="22" t="s">
        <v>895</v>
      </c>
      <c r="C1292" s="22" t="s">
        <v>1837</v>
      </c>
      <c r="D1292" s="22" t="s">
        <v>1838</v>
      </c>
      <c r="E1292" s="22" t="s">
        <v>1931</v>
      </c>
      <c r="F1292" s="22"/>
      <c r="G1292" s="22" t="s">
        <v>65</v>
      </c>
      <c r="H1292" s="22" t="s">
        <v>1796</v>
      </c>
      <c r="I1292" s="22" t="s">
        <v>5570</v>
      </c>
      <c r="J1292" s="22" t="s">
        <v>1837</v>
      </c>
      <c r="K1292" s="22"/>
      <c r="L1292" s="22"/>
      <c r="M1292" s="22" t="s">
        <v>5813</v>
      </c>
      <c r="N1292" s="22">
        <v>60</v>
      </c>
      <c r="O1292" s="22" t="b">
        <v>0</v>
      </c>
      <c r="P1292" s="22" t="s">
        <v>3095</v>
      </c>
      <c r="Q1292" s="22" t="s">
        <v>1843</v>
      </c>
      <c r="R1292" s="22" t="s">
        <v>625</v>
      </c>
    </row>
    <row r="1293" spans="1:18" x14ac:dyDescent="0.25">
      <c r="A1293" s="22" t="s">
        <v>973</v>
      </c>
      <c r="B1293" s="22" t="s">
        <v>893</v>
      </c>
      <c r="C1293" s="22" t="s">
        <v>1837</v>
      </c>
      <c r="D1293" s="22" t="s">
        <v>1838</v>
      </c>
      <c r="E1293" s="22" t="s">
        <v>1946</v>
      </c>
      <c r="F1293" s="22"/>
      <c r="G1293" s="22" t="s">
        <v>65</v>
      </c>
      <c r="H1293" s="22" t="s">
        <v>1796</v>
      </c>
      <c r="I1293" s="22" t="s">
        <v>5570</v>
      </c>
      <c r="J1293" s="22" t="s">
        <v>1837</v>
      </c>
      <c r="K1293" s="22"/>
      <c r="L1293" s="22"/>
      <c r="M1293" s="22" t="s">
        <v>5814</v>
      </c>
      <c r="N1293" s="22">
        <v>60</v>
      </c>
      <c r="O1293" s="22" t="b">
        <v>0</v>
      </c>
      <c r="P1293" s="22" t="s">
        <v>3095</v>
      </c>
      <c r="Q1293" s="22" t="s">
        <v>1843</v>
      </c>
      <c r="R1293" s="22" t="s">
        <v>625</v>
      </c>
    </row>
    <row r="1294" spans="1:18" x14ac:dyDescent="0.25">
      <c r="A1294" s="22" t="s">
        <v>5815</v>
      </c>
      <c r="B1294" s="22" t="s">
        <v>895</v>
      </c>
      <c r="C1294" s="22" t="s">
        <v>1837</v>
      </c>
      <c r="D1294" s="22" t="s">
        <v>1838</v>
      </c>
      <c r="E1294" s="22" t="s">
        <v>1906</v>
      </c>
      <c r="F1294" s="22"/>
      <c r="G1294" s="22" t="s">
        <v>65</v>
      </c>
      <c r="H1294" s="22" t="s">
        <v>1796</v>
      </c>
      <c r="I1294" s="22" t="s">
        <v>5570</v>
      </c>
      <c r="J1294" s="22" t="s">
        <v>1837</v>
      </c>
      <c r="K1294" s="22"/>
      <c r="L1294" s="22"/>
      <c r="M1294" s="22" t="s">
        <v>5816</v>
      </c>
      <c r="N1294" s="22">
        <v>60</v>
      </c>
      <c r="O1294" s="22" t="b">
        <v>0</v>
      </c>
      <c r="P1294" s="22" t="s">
        <v>3095</v>
      </c>
      <c r="Q1294" s="22" t="s">
        <v>1843</v>
      </c>
      <c r="R1294" s="22" t="s">
        <v>625</v>
      </c>
    </row>
    <row r="1295" spans="1:18" x14ac:dyDescent="0.25">
      <c r="A1295" s="22" t="s">
        <v>390</v>
      </c>
      <c r="B1295" s="22" t="s">
        <v>895</v>
      </c>
      <c r="C1295" s="22" t="s">
        <v>1837</v>
      </c>
      <c r="D1295" s="22" t="s">
        <v>1838</v>
      </c>
      <c r="E1295" s="22" t="s">
        <v>1901</v>
      </c>
      <c r="F1295" s="22"/>
      <c r="G1295" s="22" t="s">
        <v>66</v>
      </c>
      <c r="H1295" s="22" t="s">
        <v>1794</v>
      </c>
      <c r="I1295" s="22" t="s">
        <v>5570</v>
      </c>
      <c r="J1295" s="22" t="s">
        <v>1837</v>
      </c>
      <c r="K1295" s="22"/>
      <c r="L1295" s="22"/>
      <c r="M1295" s="22" t="s">
        <v>5817</v>
      </c>
      <c r="N1295" s="22">
        <v>60</v>
      </c>
      <c r="O1295" s="22" t="b">
        <v>0</v>
      </c>
      <c r="P1295" s="22" t="s">
        <v>3095</v>
      </c>
      <c r="Q1295" s="22" t="s">
        <v>1843</v>
      </c>
      <c r="R1295" s="22" t="s">
        <v>625</v>
      </c>
    </row>
    <row r="1296" spans="1:18" x14ac:dyDescent="0.25">
      <c r="A1296" s="22" t="s">
        <v>391</v>
      </c>
      <c r="B1296" s="22" t="s">
        <v>895</v>
      </c>
      <c r="C1296" s="22" t="s">
        <v>1837</v>
      </c>
      <c r="D1296" s="22" t="s">
        <v>1838</v>
      </c>
      <c r="E1296" s="22" t="s">
        <v>1975</v>
      </c>
      <c r="F1296" s="22"/>
      <c r="G1296" s="22" t="s">
        <v>1803</v>
      </c>
      <c r="H1296" s="22" t="s">
        <v>1804</v>
      </c>
      <c r="I1296" s="22" t="s">
        <v>5570</v>
      </c>
      <c r="J1296" s="22" t="s">
        <v>1837</v>
      </c>
      <c r="K1296" s="22"/>
      <c r="L1296" s="22"/>
      <c r="M1296" s="22" t="s">
        <v>5818</v>
      </c>
      <c r="N1296" s="22">
        <v>60</v>
      </c>
      <c r="O1296" s="22" t="b">
        <v>0</v>
      </c>
      <c r="P1296" s="22" t="s">
        <v>3095</v>
      </c>
      <c r="Q1296" s="22" t="s">
        <v>1843</v>
      </c>
      <c r="R1296" s="22" t="s">
        <v>625</v>
      </c>
    </row>
    <row r="1297" spans="1:18" x14ac:dyDescent="0.25">
      <c r="A1297" s="22" t="s">
        <v>394</v>
      </c>
      <c r="B1297" s="22" t="s">
        <v>895</v>
      </c>
      <c r="C1297" s="22" t="s">
        <v>1837</v>
      </c>
      <c r="D1297" s="22" t="s">
        <v>1838</v>
      </c>
      <c r="E1297" s="22" t="s">
        <v>1950</v>
      </c>
      <c r="F1297" s="22"/>
      <c r="G1297" s="22" t="s">
        <v>66</v>
      </c>
      <c r="H1297" s="22" t="s">
        <v>1794</v>
      </c>
      <c r="I1297" s="22" t="s">
        <v>5570</v>
      </c>
      <c r="J1297" s="22" t="s">
        <v>1837</v>
      </c>
      <c r="K1297" s="22"/>
      <c r="L1297" s="22"/>
      <c r="M1297" s="22" t="s">
        <v>5819</v>
      </c>
      <c r="N1297" s="22">
        <v>60</v>
      </c>
      <c r="O1297" s="22" t="b">
        <v>0</v>
      </c>
      <c r="P1297" s="22" t="s">
        <v>3095</v>
      </c>
      <c r="Q1297" s="22" t="s">
        <v>1843</v>
      </c>
      <c r="R1297" s="22" t="s">
        <v>625</v>
      </c>
    </row>
    <row r="1298" spans="1:18" x14ac:dyDescent="0.25">
      <c r="A1298" s="22" t="s">
        <v>395</v>
      </c>
      <c r="B1298" s="22" t="s">
        <v>895</v>
      </c>
      <c r="C1298" s="22" t="s">
        <v>1837</v>
      </c>
      <c r="D1298" s="22" t="s">
        <v>1838</v>
      </c>
      <c r="E1298" s="22" t="s">
        <v>1950</v>
      </c>
      <c r="F1298" s="22"/>
      <c r="G1298" s="22" t="s">
        <v>66</v>
      </c>
      <c r="H1298" s="22" t="s">
        <v>1794</v>
      </c>
      <c r="I1298" s="22" t="s">
        <v>5570</v>
      </c>
      <c r="J1298" s="22" t="s">
        <v>1837</v>
      </c>
      <c r="K1298" s="22"/>
      <c r="L1298" s="22"/>
      <c r="M1298" s="22" t="s">
        <v>5701</v>
      </c>
      <c r="N1298" s="22">
        <v>60</v>
      </c>
      <c r="O1298" s="22" t="b">
        <v>0</v>
      </c>
      <c r="P1298" s="22" t="s">
        <v>3095</v>
      </c>
      <c r="Q1298" s="22" t="s">
        <v>1843</v>
      </c>
      <c r="R1298" s="22" t="s">
        <v>625</v>
      </c>
    </row>
    <row r="1299" spans="1:18" x14ac:dyDescent="0.25">
      <c r="A1299" s="22" t="s">
        <v>974</v>
      </c>
      <c r="B1299" s="22" t="s">
        <v>895</v>
      </c>
      <c r="C1299" s="22" t="s">
        <v>1837</v>
      </c>
      <c r="D1299" s="22" t="s">
        <v>1838</v>
      </c>
      <c r="E1299" s="22" t="s">
        <v>1852</v>
      </c>
      <c r="F1299" s="22"/>
      <c r="G1299" s="22" t="s">
        <v>65</v>
      </c>
      <c r="H1299" s="22" t="s">
        <v>1796</v>
      </c>
      <c r="I1299" s="22" t="s">
        <v>5570</v>
      </c>
      <c r="J1299" s="22" t="s">
        <v>1837</v>
      </c>
      <c r="K1299" s="22"/>
      <c r="L1299" s="22"/>
      <c r="M1299" s="22" t="s">
        <v>5820</v>
      </c>
      <c r="N1299" s="22">
        <v>60</v>
      </c>
      <c r="O1299" s="22" t="b">
        <v>0</v>
      </c>
      <c r="P1299" s="22" t="s">
        <v>3095</v>
      </c>
      <c r="Q1299" s="22" t="s">
        <v>1843</v>
      </c>
      <c r="R1299" s="22" t="s">
        <v>625</v>
      </c>
    </row>
    <row r="1300" spans="1:18" x14ac:dyDescent="0.25">
      <c r="A1300" s="22" t="s">
        <v>975</v>
      </c>
      <c r="B1300" s="22" t="s">
        <v>895</v>
      </c>
      <c r="C1300" s="22" t="s">
        <v>1837</v>
      </c>
      <c r="D1300" s="22" t="s">
        <v>1838</v>
      </c>
      <c r="E1300" s="22" t="s">
        <v>1991</v>
      </c>
      <c r="F1300" s="22"/>
      <c r="G1300" s="22" t="s">
        <v>66</v>
      </c>
      <c r="H1300" s="22" t="s">
        <v>1794</v>
      </c>
      <c r="I1300" s="22" t="s">
        <v>5570</v>
      </c>
      <c r="J1300" s="22" t="s">
        <v>1837</v>
      </c>
      <c r="K1300" s="22"/>
      <c r="L1300" s="22"/>
      <c r="M1300" s="22" t="s">
        <v>5821</v>
      </c>
      <c r="N1300" s="22">
        <v>60</v>
      </c>
      <c r="O1300" s="22" t="b">
        <v>0</v>
      </c>
      <c r="P1300" s="22" t="s">
        <v>3095</v>
      </c>
      <c r="Q1300" s="22" t="s">
        <v>1843</v>
      </c>
      <c r="R1300" s="22" t="s">
        <v>625</v>
      </c>
    </row>
    <row r="1301" spans="1:18" x14ac:dyDescent="0.25">
      <c r="A1301" s="22" t="s">
        <v>397</v>
      </c>
      <c r="B1301" s="22" t="s">
        <v>895</v>
      </c>
      <c r="C1301" s="22" t="s">
        <v>1837</v>
      </c>
      <c r="D1301" s="22" t="s">
        <v>1838</v>
      </c>
      <c r="E1301" s="22" t="s">
        <v>1852</v>
      </c>
      <c r="F1301" s="22"/>
      <c r="G1301" s="22" t="s">
        <v>65</v>
      </c>
      <c r="H1301" s="22" t="s">
        <v>1796</v>
      </c>
      <c r="I1301" s="22" t="s">
        <v>5570</v>
      </c>
      <c r="J1301" s="22" t="s">
        <v>1837</v>
      </c>
      <c r="K1301" s="22"/>
      <c r="L1301" s="22"/>
      <c r="M1301" s="22" t="s">
        <v>5822</v>
      </c>
      <c r="N1301" s="22">
        <v>60</v>
      </c>
      <c r="O1301" s="22" t="b">
        <v>0</v>
      </c>
      <c r="P1301" s="22" t="s">
        <v>3095</v>
      </c>
      <c r="Q1301" s="22" t="s">
        <v>1843</v>
      </c>
      <c r="R1301" s="22" t="s">
        <v>625</v>
      </c>
    </row>
    <row r="1302" spans="1:18" x14ac:dyDescent="0.25">
      <c r="A1302" s="22" t="s">
        <v>976</v>
      </c>
      <c r="B1302" s="22" t="s">
        <v>895</v>
      </c>
      <c r="C1302" s="22" t="s">
        <v>1837</v>
      </c>
      <c r="D1302" s="22" t="s">
        <v>1838</v>
      </c>
      <c r="E1302" s="22" t="s">
        <v>1991</v>
      </c>
      <c r="F1302" s="22"/>
      <c r="G1302" s="22" t="s">
        <v>66</v>
      </c>
      <c r="H1302" s="22" t="s">
        <v>1794</v>
      </c>
      <c r="I1302" s="22" t="s">
        <v>5570</v>
      </c>
      <c r="J1302" s="22" t="s">
        <v>1837</v>
      </c>
      <c r="K1302" s="22"/>
      <c r="L1302" s="22"/>
      <c r="M1302" s="22" t="s">
        <v>5823</v>
      </c>
      <c r="N1302" s="22">
        <v>60</v>
      </c>
      <c r="O1302" s="22" t="b">
        <v>0</v>
      </c>
      <c r="P1302" s="22" t="s">
        <v>3095</v>
      </c>
      <c r="Q1302" s="22" t="s">
        <v>1843</v>
      </c>
      <c r="R1302" s="22" t="s">
        <v>625</v>
      </c>
    </row>
    <row r="1303" spans="1:18" x14ac:dyDescent="0.25">
      <c r="A1303" s="22" t="s">
        <v>398</v>
      </c>
      <c r="B1303" s="22" t="s">
        <v>895</v>
      </c>
      <c r="C1303" s="22" t="s">
        <v>1837</v>
      </c>
      <c r="D1303" s="22" t="s">
        <v>1838</v>
      </c>
      <c r="E1303" s="22" t="s">
        <v>1906</v>
      </c>
      <c r="F1303" s="22"/>
      <c r="G1303" s="22" t="s">
        <v>66</v>
      </c>
      <c r="H1303" s="22" t="s">
        <v>1794</v>
      </c>
      <c r="I1303" s="22" t="s">
        <v>5570</v>
      </c>
      <c r="J1303" s="22" t="s">
        <v>1837</v>
      </c>
      <c r="K1303" s="22"/>
      <c r="L1303" s="22"/>
      <c r="M1303" s="22" t="s">
        <v>5824</v>
      </c>
      <c r="N1303" s="22">
        <v>60</v>
      </c>
      <c r="O1303" s="22" t="b">
        <v>0</v>
      </c>
      <c r="P1303" s="22" t="s">
        <v>3095</v>
      </c>
      <c r="Q1303" s="22" t="s">
        <v>1843</v>
      </c>
      <c r="R1303" s="22" t="s">
        <v>625</v>
      </c>
    </row>
    <row r="1304" spans="1:18" x14ac:dyDescent="0.25">
      <c r="A1304" s="22" t="s">
        <v>400</v>
      </c>
      <c r="B1304" s="22" t="s">
        <v>895</v>
      </c>
      <c r="C1304" s="22" t="s">
        <v>1837</v>
      </c>
      <c r="D1304" s="22" t="s">
        <v>1838</v>
      </c>
      <c r="E1304" s="22" t="s">
        <v>1901</v>
      </c>
      <c r="F1304" s="22"/>
      <c r="G1304" s="22" t="s">
        <v>66</v>
      </c>
      <c r="H1304" s="22" t="s">
        <v>1794</v>
      </c>
      <c r="I1304" s="22" t="s">
        <v>5570</v>
      </c>
      <c r="J1304" s="22" t="s">
        <v>1837</v>
      </c>
      <c r="K1304" s="22"/>
      <c r="L1304" s="22"/>
      <c r="M1304" s="22" t="s">
        <v>5825</v>
      </c>
      <c r="N1304" s="22">
        <v>60</v>
      </c>
      <c r="O1304" s="22" t="b">
        <v>0</v>
      </c>
      <c r="P1304" s="22" t="s">
        <v>3095</v>
      </c>
      <c r="Q1304" s="22" t="s">
        <v>1843</v>
      </c>
      <c r="R1304" s="22" t="s">
        <v>625</v>
      </c>
    </row>
    <row r="1305" spans="1:18" x14ac:dyDescent="0.25">
      <c r="A1305" s="22" t="s">
        <v>5826</v>
      </c>
      <c r="B1305" s="22" t="s">
        <v>895</v>
      </c>
      <c r="C1305" s="22" t="s">
        <v>1837</v>
      </c>
      <c r="D1305" s="22" t="s">
        <v>1838</v>
      </c>
      <c r="E1305" s="22" t="s">
        <v>1991</v>
      </c>
      <c r="F1305" s="22"/>
      <c r="G1305" s="22" t="s">
        <v>66</v>
      </c>
      <c r="H1305" s="22" t="s">
        <v>1794</v>
      </c>
      <c r="I1305" s="22" t="s">
        <v>5570</v>
      </c>
      <c r="J1305" s="22" t="s">
        <v>1837</v>
      </c>
      <c r="K1305" s="22"/>
      <c r="L1305" s="22"/>
      <c r="M1305" s="22" t="s">
        <v>5827</v>
      </c>
      <c r="N1305" s="22">
        <v>60</v>
      </c>
      <c r="O1305" s="22" t="b">
        <v>0</v>
      </c>
      <c r="P1305" s="22" t="s">
        <v>3095</v>
      </c>
      <c r="Q1305" s="22" t="s">
        <v>1843</v>
      </c>
      <c r="R1305" s="22" t="s">
        <v>625</v>
      </c>
    </row>
    <row r="1306" spans="1:18" x14ac:dyDescent="0.25">
      <c r="A1306" s="22" t="s">
        <v>402</v>
      </c>
      <c r="B1306" s="22" t="s">
        <v>895</v>
      </c>
      <c r="C1306" s="22" t="s">
        <v>1837</v>
      </c>
      <c r="D1306" s="22" t="s">
        <v>1838</v>
      </c>
      <c r="E1306" s="22" t="s">
        <v>1975</v>
      </c>
      <c r="F1306" s="22"/>
      <c r="G1306" s="22" t="s">
        <v>1803</v>
      </c>
      <c r="H1306" s="22" t="s">
        <v>1804</v>
      </c>
      <c r="I1306" s="22" t="s">
        <v>5570</v>
      </c>
      <c r="J1306" s="22" t="s">
        <v>1837</v>
      </c>
      <c r="K1306" s="22"/>
      <c r="L1306" s="22"/>
      <c r="M1306" s="22" t="s">
        <v>5828</v>
      </c>
      <c r="N1306" s="22">
        <v>60</v>
      </c>
      <c r="O1306" s="22" t="b">
        <v>0</v>
      </c>
      <c r="P1306" s="22" t="s">
        <v>3095</v>
      </c>
      <c r="Q1306" s="22" t="s">
        <v>1843</v>
      </c>
      <c r="R1306" s="22" t="s">
        <v>625</v>
      </c>
    </row>
    <row r="1307" spans="1:18" x14ac:dyDescent="0.25">
      <c r="A1307" s="22" t="s">
        <v>404</v>
      </c>
      <c r="B1307" s="22" t="s">
        <v>895</v>
      </c>
      <c r="C1307" s="22" t="s">
        <v>1837</v>
      </c>
      <c r="D1307" s="22" t="s">
        <v>1838</v>
      </c>
      <c r="E1307" s="22" t="s">
        <v>1991</v>
      </c>
      <c r="F1307" s="22"/>
      <c r="G1307" s="22" t="s">
        <v>66</v>
      </c>
      <c r="H1307" s="22" t="s">
        <v>1794</v>
      </c>
      <c r="I1307" s="22" t="s">
        <v>5570</v>
      </c>
      <c r="J1307" s="22" t="s">
        <v>1837</v>
      </c>
      <c r="K1307" s="22"/>
      <c r="L1307" s="22"/>
      <c r="M1307" s="22" t="s">
        <v>5829</v>
      </c>
      <c r="N1307" s="22">
        <v>60</v>
      </c>
      <c r="O1307" s="22" t="b">
        <v>0</v>
      </c>
      <c r="P1307" s="22" t="s">
        <v>3095</v>
      </c>
      <c r="Q1307" s="22" t="s">
        <v>1843</v>
      </c>
      <c r="R1307" s="22" t="s">
        <v>625</v>
      </c>
    </row>
    <row r="1308" spans="1:18" x14ac:dyDescent="0.25">
      <c r="A1308" s="22" t="s">
        <v>977</v>
      </c>
      <c r="B1308" s="22" t="s">
        <v>895</v>
      </c>
      <c r="C1308" s="22" t="s">
        <v>1837</v>
      </c>
      <c r="D1308" s="22" t="s">
        <v>1838</v>
      </c>
      <c r="E1308" s="22" t="s">
        <v>1931</v>
      </c>
      <c r="F1308" s="22"/>
      <c r="G1308" s="22" t="s">
        <v>66</v>
      </c>
      <c r="H1308" s="22" t="s">
        <v>1794</v>
      </c>
      <c r="I1308" s="22" t="s">
        <v>5570</v>
      </c>
      <c r="J1308" s="22" t="s">
        <v>1837</v>
      </c>
      <c r="K1308" s="22"/>
      <c r="L1308" s="22"/>
      <c r="M1308" s="22" t="s">
        <v>5830</v>
      </c>
      <c r="N1308" s="22">
        <v>60</v>
      </c>
      <c r="O1308" s="22" t="b">
        <v>0</v>
      </c>
      <c r="P1308" s="22" t="s">
        <v>3095</v>
      </c>
      <c r="Q1308" s="22" t="s">
        <v>1843</v>
      </c>
      <c r="R1308" s="22" t="s">
        <v>625</v>
      </c>
    </row>
    <row r="1309" spans="1:18" x14ac:dyDescent="0.25">
      <c r="A1309" s="22" t="s">
        <v>5831</v>
      </c>
      <c r="B1309" s="22" t="s">
        <v>895</v>
      </c>
      <c r="C1309" s="22" t="s">
        <v>1837</v>
      </c>
      <c r="D1309" s="22" t="s">
        <v>1838</v>
      </c>
      <c r="E1309" s="22" t="s">
        <v>1878</v>
      </c>
      <c r="F1309" s="22"/>
      <c r="G1309" s="22" t="s">
        <v>1803</v>
      </c>
      <c r="H1309" s="22" t="s">
        <v>1804</v>
      </c>
      <c r="I1309" s="22" t="s">
        <v>5570</v>
      </c>
      <c r="J1309" s="22" t="s">
        <v>1837</v>
      </c>
      <c r="K1309" s="22"/>
      <c r="L1309" s="22"/>
      <c r="M1309" s="22" t="s">
        <v>5832</v>
      </c>
      <c r="N1309" s="22">
        <v>60</v>
      </c>
      <c r="O1309" s="22" t="b">
        <v>0</v>
      </c>
      <c r="P1309" s="22" t="s">
        <v>3095</v>
      </c>
      <c r="Q1309" s="22" t="s">
        <v>1843</v>
      </c>
      <c r="R1309" s="22" t="s">
        <v>625</v>
      </c>
    </row>
    <row r="1310" spans="1:18" x14ac:dyDescent="0.25">
      <c r="A1310" s="22" t="s">
        <v>406</v>
      </c>
      <c r="B1310" s="22" t="s">
        <v>895</v>
      </c>
      <c r="C1310" s="22" t="s">
        <v>1837</v>
      </c>
      <c r="D1310" s="22" t="s">
        <v>1838</v>
      </c>
      <c r="E1310" s="22" t="s">
        <v>1901</v>
      </c>
      <c r="F1310" s="22"/>
      <c r="G1310" s="22" t="s">
        <v>66</v>
      </c>
      <c r="H1310" s="22" t="s">
        <v>1794</v>
      </c>
      <c r="I1310" s="22" t="s">
        <v>5570</v>
      </c>
      <c r="J1310" s="22" t="s">
        <v>1837</v>
      </c>
      <c r="K1310" s="22"/>
      <c r="L1310" s="22"/>
      <c r="M1310" s="22" t="s">
        <v>5833</v>
      </c>
      <c r="N1310" s="22">
        <v>60</v>
      </c>
      <c r="O1310" s="22" t="b">
        <v>0</v>
      </c>
      <c r="P1310" s="22" t="s">
        <v>3095</v>
      </c>
      <c r="Q1310" s="22" t="s">
        <v>1843</v>
      </c>
      <c r="R1310" s="22" t="s">
        <v>625</v>
      </c>
    </row>
    <row r="1311" spans="1:18" x14ac:dyDescent="0.25">
      <c r="A1311" s="23" t="s">
        <v>5834</v>
      </c>
      <c r="B1311" s="23" t="s">
        <v>895</v>
      </c>
      <c r="C1311" s="23" t="s">
        <v>1837</v>
      </c>
      <c r="D1311" s="23" t="s">
        <v>1838</v>
      </c>
      <c r="E1311" s="23" t="s">
        <v>1975</v>
      </c>
      <c r="F1311" s="23"/>
      <c r="G1311" s="23" t="s">
        <v>1803</v>
      </c>
      <c r="H1311" s="23" t="s">
        <v>1804</v>
      </c>
      <c r="I1311" s="23" t="s">
        <v>5570</v>
      </c>
      <c r="J1311" s="23" t="s">
        <v>1837</v>
      </c>
      <c r="K1311" s="23"/>
      <c r="L1311" s="23"/>
      <c r="M1311" s="23" t="s">
        <v>5835</v>
      </c>
      <c r="N1311" s="23">
        <v>60</v>
      </c>
      <c r="O1311" s="23" t="b">
        <v>0</v>
      </c>
      <c r="P1311" s="23" t="s">
        <v>3095</v>
      </c>
      <c r="Q1311" s="23" t="s">
        <v>1843</v>
      </c>
      <c r="R1311" s="23" t="s">
        <v>625</v>
      </c>
    </row>
    <row r="1312" spans="1:18" x14ac:dyDescent="0.25">
      <c r="A1312" s="22" t="s">
        <v>978</v>
      </c>
      <c r="B1312" s="22" t="s">
        <v>895</v>
      </c>
      <c r="C1312" s="22" t="s">
        <v>1837</v>
      </c>
      <c r="D1312" s="22" t="s">
        <v>1838</v>
      </c>
      <c r="E1312" s="22" t="s">
        <v>1878</v>
      </c>
      <c r="F1312" s="22"/>
      <c r="G1312" s="22" t="s">
        <v>1803</v>
      </c>
      <c r="H1312" s="22" t="s">
        <v>1804</v>
      </c>
      <c r="I1312" s="22" t="s">
        <v>5570</v>
      </c>
      <c r="J1312" s="22" t="s">
        <v>1837</v>
      </c>
      <c r="K1312" s="22"/>
      <c r="L1312" s="22"/>
      <c r="M1312" s="22" t="s">
        <v>5836</v>
      </c>
      <c r="N1312" s="22">
        <v>60</v>
      </c>
      <c r="O1312" s="22" t="b">
        <v>0</v>
      </c>
      <c r="P1312" s="22" t="s">
        <v>3095</v>
      </c>
      <c r="Q1312" s="22" t="s">
        <v>1843</v>
      </c>
      <c r="R1312" s="22" t="s">
        <v>625</v>
      </c>
    </row>
    <row r="1313" spans="1:18" x14ac:dyDescent="0.25">
      <c r="A1313" s="22" t="s">
        <v>979</v>
      </c>
      <c r="B1313" s="22" t="s">
        <v>895</v>
      </c>
      <c r="C1313" s="22" t="s">
        <v>1837</v>
      </c>
      <c r="D1313" s="22" t="s">
        <v>1838</v>
      </c>
      <c r="E1313" s="22" t="s">
        <v>1991</v>
      </c>
      <c r="F1313" s="22"/>
      <c r="G1313" s="22" t="s">
        <v>66</v>
      </c>
      <c r="H1313" s="22" t="s">
        <v>1794</v>
      </c>
      <c r="I1313" s="22" t="s">
        <v>5570</v>
      </c>
      <c r="J1313" s="22" t="s">
        <v>1837</v>
      </c>
      <c r="K1313" s="22"/>
      <c r="L1313" s="22"/>
      <c r="M1313" s="22" t="s">
        <v>5837</v>
      </c>
      <c r="N1313" s="22">
        <v>60</v>
      </c>
      <c r="O1313" s="22" t="b">
        <v>0</v>
      </c>
      <c r="P1313" s="22" t="s">
        <v>3095</v>
      </c>
      <c r="Q1313" s="22" t="s">
        <v>1843</v>
      </c>
      <c r="R1313" s="22" t="s">
        <v>625</v>
      </c>
    </row>
    <row r="1314" spans="1:18" x14ac:dyDescent="0.25">
      <c r="A1314" s="22" t="s">
        <v>504</v>
      </c>
      <c r="B1314" s="22" t="s">
        <v>895</v>
      </c>
      <c r="C1314" s="22" t="s">
        <v>1837</v>
      </c>
      <c r="D1314" s="22" t="s">
        <v>1838</v>
      </c>
      <c r="E1314" s="22" t="s">
        <v>1958</v>
      </c>
      <c r="F1314" s="22"/>
      <c r="G1314" s="22" t="s">
        <v>65</v>
      </c>
      <c r="H1314" s="22" t="s">
        <v>1796</v>
      </c>
      <c r="I1314" s="22" t="s">
        <v>5570</v>
      </c>
      <c r="J1314" s="22" t="s">
        <v>1837</v>
      </c>
      <c r="K1314" s="22"/>
      <c r="L1314" s="22"/>
      <c r="M1314" s="22" t="s">
        <v>5838</v>
      </c>
      <c r="N1314" s="22">
        <v>60</v>
      </c>
      <c r="O1314" s="22" t="b">
        <v>0</v>
      </c>
      <c r="P1314" s="22" t="s">
        <v>3095</v>
      </c>
      <c r="Q1314" s="22" t="s">
        <v>1843</v>
      </c>
      <c r="R1314" s="22" t="s">
        <v>625</v>
      </c>
    </row>
    <row r="1315" spans="1:18" x14ac:dyDescent="0.25">
      <c r="A1315" s="22" t="s">
        <v>980</v>
      </c>
      <c r="B1315" s="22" t="s">
        <v>895</v>
      </c>
      <c r="C1315" s="22" t="s">
        <v>1837</v>
      </c>
      <c r="D1315" s="22" t="s">
        <v>1838</v>
      </c>
      <c r="E1315" s="22" t="s">
        <v>1950</v>
      </c>
      <c r="F1315" s="22"/>
      <c r="G1315" s="22" t="s">
        <v>66</v>
      </c>
      <c r="H1315" s="22" t="s">
        <v>1794</v>
      </c>
      <c r="I1315" s="22" t="s">
        <v>5570</v>
      </c>
      <c r="J1315" s="22" t="s">
        <v>1837</v>
      </c>
      <c r="K1315" s="22"/>
      <c r="L1315" s="22"/>
      <c r="M1315" s="22" t="s">
        <v>5839</v>
      </c>
      <c r="N1315" s="22">
        <v>60</v>
      </c>
      <c r="O1315" s="22" t="b">
        <v>0</v>
      </c>
      <c r="P1315" s="22" t="s">
        <v>3095</v>
      </c>
      <c r="Q1315" s="22" t="s">
        <v>1843</v>
      </c>
      <c r="R1315" s="22" t="s">
        <v>625</v>
      </c>
    </row>
    <row r="1316" spans="1:18" x14ac:dyDescent="0.25">
      <c r="A1316" s="22" t="s">
        <v>410</v>
      </c>
      <c r="B1316" s="22" t="s">
        <v>895</v>
      </c>
      <c r="C1316" s="22" t="s">
        <v>1837</v>
      </c>
      <c r="D1316" s="22" t="s">
        <v>1838</v>
      </c>
      <c r="E1316" s="22" t="s">
        <v>1878</v>
      </c>
      <c r="F1316" s="22"/>
      <c r="G1316" s="22" t="s">
        <v>1803</v>
      </c>
      <c r="H1316" s="22" t="s">
        <v>1804</v>
      </c>
      <c r="I1316" s="22" t="s">
        <v>5570</v>
      </c>
      <c r="J1316" s="22" t="s">
        <v>1837</v>
      </c>
      <c r="K1316" s="22"/>
      <c r="L1316" s="22"/>
      <c r="M1316" s="22" t="s">
        <v>5840</v>
      </c>
      <c r="N1316" s="22">
        <v>60</v>
      </c>
      <c r="O1316" s="22" t="b">
        <v>0</v>
      </c>
      <c r="P1316" s="22" t="s">
        <v>3095</v>
      </c>
      <c r="Q1316" s="22" t="s">
        <v>1843</v>
      </c>
      <c r="R1316" s="22" t="s">
        <v>625</v>
      </c>
    </row>
    <row r="1317" spans="1:18" x14ac:dyDescent="0.25">
      <c r="A1317" s="22" t="s">
        <v>412</v>
      </c>
      <c r="B1317" s="22" t="s">
        <v>895</v>
      </c>
      <c r="C1317" s="22" t="s">
        <v>1837</v>
      </c>
      <c r="D1317" s="22" t="s">
        <v>1838</v>
      </c>
      <c r="E1317" s="22" t="s">
        <v>1931</v>
      </c>
      <c r="F1317" s="22"/>
      <c r="G1317" s="22" t="s">
        <v>66</v>
      </c>
      <c r="H1317" s="22" t="s">
        <v>1794</v>
      </c>
      <c r="I1317" s="22" t="s">
        <v>5570</v>
      </c>
      <c r="J1317" s="22" t="s">
        <v>1837</v>
      </c>
      <c r="K1317" s="22"/>
      <c r="L1317" s="22"/>
      <c r="M1317" s="22" t="s">
        <v>5841</v>
      </c>
      <c r="N1317" s="22">
        <v>60</v>
      </c>
      <c r="O1317" s="22" t="b">
        <v>0</v>
      </c>
      <c r="P1317" s="22" t="s">
        <v>3095</v>
      </c>
      <c r="Q1317" s="22" t="s">
        <v>1843</v>
      </c>
      <c r="R1317" s="22" t="s">
        <v>625</v>
      </c>
    </row>
    <row r="1318" spans="1:18" x14ac:dyDescent="0.25">
      <c r="A1318" s="22" t="s">
        <v>414</v>
      </c>
      <c r="B1318" s="22" t="s">
        <v>895</v>
      </c>
      <c r="C1318" s="22" t="s">
        <v>1837</v>
      </c>
      <c r="D1318" s="22" t="s">
        <v>1838</v>
      </c>
      <c r="E1318" s="22" t="s">
        <v>1931</v>
      </c>
      <c r="F1318" s="22"/>
      <c r="G1318" s="22" t="s">
        <v>65</v>
      </c>
      <c r="H1318" s="22" t="s">
        <v>1796</v>
      </c>
      <c r="I1318" s="22" t="s">
        <v>5570</v>
      </c>
      <c r="J1318" s="22" t="s">
        <v>1837</v>
      </c>
      <c r="K1318" s="22"/>
      <c r="L1318" s="22"/>
      <c r="M1318" s="22" t="s">
        <v>5842</v>
      </c>
      <c r="N1318" s="22">
        <v>60</v>
      </c>
      <c r="O1318" s="22" t="b">
        <v>0</v>
      </c>
      <c r="P1318" s="22" t="s">
        <v>3095</v>
      </c>
      <c r="Q1318" s="22" t="s">
        <v>1843</v>
      </c>
      <c r="R1318" s="22" t="s">
        <v>625</v>
      </c>
    </row>
    <row r="1319" spans="1:18" x14ac:dyDescent="0.25">
      <c r="A1319" s="22" t="s">
        <v>5843</v>
      </c>
      <c r="B1319" s="22" t="s">
        <v>893</v>
      </c>
      <c r="C1319" s="22" t="s">
        <v>1837</v>
      </c>
      <c r="D1319" s="22" t="s">
        <v>1838</v>
      </c>
      <c r="E1319" s="22" t="s">
        <v>2106</v>
      </c>
      <c r="F1319" s="22"/>
      <c r="G1319" s="22" t="s">
        <v>65</v>
      </c>
      <c r="H1319" s="22" t="s">
        <v>1796</v>
      </c>
      <c r="I1319" s="22" t="s">
        <v>5570</v>
      </c>
      <c r="J1319" s="22" t="s">
        <v>1837</v>
      </c>
      <c r="K1319" s="22"/>
      <c r="L1319" s="22"/>
      <c r="M1319" s="22" t="s">
        <v>5844</v>
      </c>
      <c r="N1319" s="22">
        <v>60</v>
      </c>
      <c r="O1319" s="22" t="b">
        <v>0</v>
      </c>
      <c r="P1319" s="22" t="s">
        <v>3095</v>
      </c>
      <c r="Q1319" s="22" t="s">
        <v>1843</v>
      </c>
      <c r="R1319" s="22" t="s">
        <v>625</v>
      </c>
    </row>
    <row r="1320" spans="1:18" x14ac:dyDescent="0.25">
      <c r="A1320" s="22" t="s">
        <v>509</v>
      </c>
      <c r="B1320" s="22" t="s">
        <v>895</v>
      </c>
      <c r="C1320" s="22" t="s">
        <v>1837</v>
      </c>
      <c r="D1320" s="22" t="s">
        <v>1838</v>
      </c>
      <c r="E1320" s="22" t="s">
        <v>1958</v>
      </c>
      <c r="F1320" s="22"/>
      <c r="G1320" s="22" t="s">
        <v>65</v>
      </c>
      <c r="H1320" s="22" t="s">
        <v>1796</v>
      </c>
      <c r="I1320" s="22" t="s">
        <v>5570</v>
      </c>
      <c r="J1320" s="22" t="s">
        <v>1837</v>
      </c>
      <c r="K1320" s="22"/>
      <c r="L1320" s="22"/>
      <c r="M1320" s="22" t="s">
        <v>5845</v>
      </c>
      <c r="N1320" s="22">
        <v>60</v>
      </c>
      <c r="O1320" s="22" t="b">
        <v>0</v>
      </c>
      <c r="P1320" s="22" t="s">
        <v>3095</v>
      </c>
      <c r="Q1320" s="22" t="s">
        <v>1843</v>
      </c>
      <c r="R1320" s="22" t="s">
        <v>625</v>
      </c>
    </row>
    <row r="1321" spans="1:18" x14ac:dyDescent="0.25">
      <c r="A1321" s="22" t="s">
        <v>415</v>
      </c>
      <c r="B1321" s="22" t="s">
        <v>895</v>
      </c>
      <c r="C1321" s="22" t="s">
        <v>1837</v>
      </c>
      <c r="D1321" s="22" t="s">
        <v>1838</v>
      </c>
      <c r="E1321" s="22" t="s">
        <v>1878</v>
      </c>
      <c r="F1321" s="22"/>
      <c r="G1321" s="22" t="s">
        <v>1803</v>
      </c>
      <c r="H1321" s="22" t="s">
        <v>1804</v>
      </c>
      <c r="I1321" s="22" t="s">
        <v>5570</v>
      </c>
      <c r="J1321" s="22" t="s">
        <v>1837</v>
      </c>
      <c r="K1321" s="22"/>
      <c r="L1321" s="22"/>
      <c r="M1321" s="22" t="s">
        <v>5846</v>
      </c>
      <c r="N1321" s="22">
        <v>60</v>
      </c>
      <c r="O1321" s="22" t="b">
        <v>0</v>
      </c>
      <c r="P1321" s="22" t="s">
        <v>3095</v>
      </c>
      <c r="Q1321" s="22" t="s">
        <v>1843</v>
      </c>
      <c r="R1321" s="22" t="s">
        <v>625</v>
      </c>
    </row>
    <row r="1322" spans="1:18" x14ac:dyDescent="0.25">
      <c r="A1322" s="22" t="s">
        <v>416</v>
      </c>
      <c r="B1322" s="22" t="s">
        <v>895</v>
      </c>
      <c r="C1322" s="22" t="s">
        <v>1837</v>
      </c>
      <c r="D1322" s="22" t="s">
        <v>1838</v>
      </c>
      <c r="E1322" s="22" t="s">
        <v>1931</v>
      </c>
      <c r="F1322" s="22"/>
      <c r="G1322" s="22" t="s">
        <v>66</v>
      </c>
      <c r="H1322" s="22" t="s">
        <v>1794</v>
      </c>
      <c r="I1322" s="22" t="s">
        <v>5570</v>
      </c>
      <c r="J1322" s="22" t="s">
        <v>1837</v>
      </c>
      <c r="K1322" s="22"/>
      <c r="L1322" s="22"/>
      <c r="M1322" s="22" t="s">
        <v>5847</v>
      </c>
      <c r="N1322" s="22">
        <v>60</v>
      </c>
      <c r="O1322" s="22" t="b">
        <v>0</v>
      </c>
      <c r="P1322" s="22" t="s">
        <v>3095</v>
      </c>
      <c r="Q1322" s="22" t="s">
        <v>1843</v>
      </c>
      <c r="R1322" s="22" t="s">
        <v>625</v>
      </c>
    </row>
    <row r="1323" spans="1:18" x14ac:dyDescent="0.25">
      <c r="A1323" s="22" t="s">
        <v>5848</v>
      </c>
      <c r="B1323" s="22" t="s">
        <v>895</v>
      </c>
      <c r="C1323" s="22" t="s">
        <v>1837</v>
      </c>
      <c r="D1323" s="22" t="s">
        <v>1838</v>
      </c>
      <c r="E1323" s="22" t="s">
        <v>1931</v>
      </c>
      <c r="F1323" s="22"/>
      <c r="G1323" s="22" t="s">
        <v>66</v>
      </c>
      <c r="H1323" s="22" t="s">
        <v>1794</v>
      </c>
      <c r="I1323" s="22" t="s">
        <v>5570</v>
      </c>
      <c r="J1323" s="22" t="s">
        <v>1837</v>
      </c>
      <c r="K1323" s="22"/>
      <c r="L1323" s="22"/>
      <c r="M1323" s="22" t="s">
        <v>5849</v>
      </c>
      <c r="N1323" s="22">
        <v>60</v>
      </c>
      <c r="O1323" s="22" t="b">
        <v>0</v>
      </c>
      <c r="P1323" s="22" t="s">
        <v>3095</v>
      </c>
      <c r="Q1323" s="22" t="s">
        <v>1843</v>
      </c>
      <c r="R1323" s="22" t="s">
        <v>625</v>
      </c>
    </row>
    <row r="1324" spans="1:18" x14ac:dyDescent="0.25">
      <c r="A1324" s="22" t="s">
        <v>418</v>
      </c>
      <c r="B1324" s="22" t="s">
        <v>895</v>
      </c>
      <c r="C1324" s="22" t="s">
        <v>1837</v>
      </c>
      <c r="D1324" s="22" t="s">
        <v>1838</v>
      </c>
      <c r="E1324" s="22" t="s">
        <v>1950</v>
      </c>
      <c r="F1324" s="22"/>
      <c r="G1324" s="22" t="s">
        <v>66</v>
      </c>
      <c r="H1324" s="22" t="s">
        <v>1794</v>
      </c>
      <c r="I1324" s="22" t="s">
        <v>5570</v>
      </c>
      <c r="J1324" s="22" t="s">
        <v>1837</v>
      </c>
      <c r="K1324" s="22"/>
      <c r="L1324" s="22"/>
      <c r="M1324" s="22" t="s">
        <v>5850</v>
      </c>
      <c r="N1324" s="22">
        <v>60</v>
      </c>
      <c r="O1324" s="22" t="b">
        <v>0</v>
      </c>
      <c r="P1324" s="22" t="s">
        <v>3095</v>
      </c>
      <c r="Q1324" s="22" t="s">
        <v>1843</v>
      </c>
      <c r="R1324" s="22" t="s">
        <v>625</v>
      </c>
    </row>
    <row r="1325" spans="1:18" x14ac:dyDescent="0.25">
      <c r="A1325" s="22" t="s">
        <v>419</v>
      </c>
      <c r="B1325" s="22" t="s">
        <v>895</v>
      </c>
      <c r="C1325" s="22" t="s">
        <v>1837</v>
      </c>
      <c r="D1325" s="22" t="s">
        <v>1838</v>
      </c>
      <c r="E1325" s="22" t="s">
        <v>1991</v>
      </c>
      <c r="F1325" s="22"/>
      <c r="G1325" s="22" t="s">
        <v>66</v>
      </c>
      <c r="H1325" s="22" t="s">
        <v>1794</v>
      </c>
      <c r="I1325" s="22" t="s">
        <v>5570</v>
      </c>
      <c r="J1325" s="22" t="s">
        <v>1837</v>
      </c>
      <c r="K1325" s="22"/>
      <c r="L1325" s="22"/>
      <c r="M1325" s="22" t="s">
        <v>5851</v>
      </c>
      <c r="N1325" s="22">
        <v>60</v>
      </c>
      <c r="O1325" s="22" t="b">
        <v>0</v>
      </c>
      <c r="P1325" s="22" t="s">
        <v>3095</v>
      </c>
      <c r="Q1325" s="22" t="s">
        <v>1843</v>
      </c>
      <c r="R1325" s="22" t="s">
        <v>625</v>
      </c>
    </row>
    <row r="1326" spans="1:18" x14ac:dyDescent="0.25">
      <c r="A1326" s="22" t="s">
        <v>981</v>
      </c>
      <c r="B1326" s="22" t="s">
        <v>895</v>
      </c>
      <c r="C1326" s="22" t="s">
        <v>1837</v>
      </c>
      <c r="D1326" s="22" t="s">
        <v>1838</v>
      </c>
      <c r="E1326" s="22" t="s">
        <v>1991</v>
      </c>
      <c r="F1326" s="22"/>
      <c r="G1326" s="22" t="s">
        <v>66</v>
      </c>
      <c r="H1326" s="22" t="s">
        <v>1794</v>
      </c>
      <c r="I1326" s="22" t="s">
        <v>5570</v>
      </c>
      <c r="J1326" s="22" t="s">
        <v>1837</v>
      </c>
      <c r="K1326" s="22"/>
      <c r="L1326" s="22"/>
      <c r="M1326" s="22" t="s">
        <v>5852</v>
      </c>
      <c r="N1326" s="22">
        <v>60</v>
      </c>
      <c r="O1326" s="22" t="b">
        <v>0</v>
      </c>
      <c r="P1326" s="22" t="s">
        <v>3095</v>
      </c>
      <c r="Q1326" s="22" t="s">
        <v>1843</v>
      </c>
      <c r="R1326" s="22" t="s">
        <v>625</v>
      </c>
    </row>
    <row r="1327" spans="1:18" x14ac:dyDescent="0.25">
      <c r="A1327" s="22" t="s">
        <v>5853</v>
      </c>
      <c r="B1327" s="22" t="s">
        <v>895</v>
      </c>
      <c r="C1327" s="22" t="s">
        <v>1837</v>
      </c>
      <c r="D1327" s="22" t="s">
        <v>1838</v>
      </c>
      <c r="E1327" s="22" t="s">
        <v>1991</v>
      </c>
      <c r="F1327" s="22"/>
      <c r="G1327" s="22" t="s">
        <v>66</v>
      </c>
      <c r="H1327" s="22" t="s">
        <v>1794</v>
      </c>
      <c r="I1327" s="22" t="s">
        <v>5570</v>
      </c>
      <c r="J1327" s="22" t="s">
        <v>1837</v>
      </c>
      <c r="K1327" s="22"/>
      <c r="L1327" s="22"/>
      <c r="M1327" s="22" t="s">
        <v>5854</v>
      </c>
      <c r="N1327" s="22">
        <v>60</v>
      </c>
      <c r="O1327" s="22" t="b">
        <v>0</v>
      </c>
      <c r="P1327" s="22" t="s">
        <v>3095</v>
      </c>
      <c r="Q1327" s="22" t="s">
        <v>1843</v>
      </c>
      <c r="R1327" s="22" t="s">
        <v>625</v>
      </c>
    </row>
    <row r="1328" spans="1:18" x14ac:dyDescent="0.25">
      <c r="A1328" s="22" t="s">
        <v>982</v>
      </c>
      <c r="B1328" s="22" t="s">
        <v>895</v>
      </c>
      <c r="C1328" s="22" t="s">
        <v>1837</v>
      </c>
      <c r="D1328" s="22" t="s">
        <v>1838</v>
      </c>
      <c r="E1328" s="22" t="s">
        <v>1901</v>
      </c>
      <c r="F1328" s="22"/>
      <c r="G1328" s="22" t="s">
        <v>66</v>
      </c>
      <c r="H1328" s="22" t="s">
        <v>1794</v>
      </c>
      <c r="I1328" s="22" t="s">
        <v>5570</v>
      </c>
      <c r="J1328" s="22" t="s">
        <v>1837</v>
      </c>
      <c r="K1328" s="22"/>
      <c r="L1328" s="22"/>
      <c r="M1328" s="22" t="s">
        <v>5855</v>
      </c>
      <c r="N1328" s="22">
        <v>60</v>
      </c>
      <c r="O1328" s="22" t="b">
        <v>0</v>
      </c>
      <c r="P1328" s="22" t="s">
        <v>3095</v>
      </c>
      <c r="Q1328" s="22" t="s">
        <v>1843</v>
      </c>
      <c r="R1328" s="22" t="s">
        <v>625</v>
      </c>
    </row>
    <row r="1329" spans="1:18" x14ac:dyDescent="0.25">
      <c r="A1329" s="22" t="s">
        <v>983</v>
      </c>
      <c r="B1329" s="22" t="s">
        <v>895</v>
      </c>
      <c r="C1329" s="22" t="s">
        <v>1837</v>
      </c>
      <c r="D1329" s="22" t="s">
        <v>1838</v>
      </c>
      <c r="E1329" s="22" t="s">
        <v>1991</v>
      </c>
      <c r="F1329" s="22"/>
      <c r="G1329" s="22" t="s">
        <v>66</v>
      </c>
      <c r="H1329" s="22" t="s">
        <v>1794</v>
      </c>
      <c r="I1329" s="22" t="s">
        <v>5570</v>
      </c>
      <c r="J1329" s="22" t="s">
        <v>1837</v>
      </c>
      <c r="K1329" s="22"/>
      <c r="L1329" s="22"/>
      <c r="M1329" s="22" t="s">
        <v>5856</v>
      </c>
      <c r="N1329" s="22">
        <v>60</v>
      </c>
      <c r="O1329" s="22" t="b">
        <v>0</v>
      </c>
      <c r="P1329" s="22" t="s">
        <v>3095</v>
      </c>
      <c r="Q1329" s="22" t="s">
        <v>1843</v>
      </c>
      <c r="R1329" s="22" t="s">
        <v>625</v>
      </c>
    </row>
    <row r="1330" spans="1:18" x14ac:dyDescent="0.25">
      <c r="A1330" s="22" t="s">
        <v>984</v>
      </c>
      <c r="B1330" s="22" t="s">
        <v>895</v>
      </c>
      <c r="C1330" s="22" t="s">
        <v>1837</v>
      </c>
      <c r="D1330" s="22" t="s">
        <v>1838</v>
      </c>
      <c r="E1330" s="22" t="s">
        <v>1991</v>
      </c>
      <c r="F1330" s="22"/>
      <c r="G1330" s="22" t="s">
        <v>66</v>
      </c>
      <c r="H1330" s="22" t="s">
        <v>1794</v>
      </c>
      <c r="I1330" s="22" t="s">
        <v>5570</v>
      </c>
      <c r="J1330" s="22" t="s">
        <v>1837</v>
      </c>
      <c r="K1330" s="22"/>
      <c r="L1330" s="22"/>
      <c r="M1330" s="22" t="s">
        <v>5857</v>
      </c>
      <c r="N1330" s="22">
        <v>60</v>
      </c>
      <c r="O1330" s="22" t="b">
        <v>0</v>
      </c>
      <c r="P1330" s="22" t="s">
        <v>3095</v>
      </c>
      <c r="Q1330" s="22" t="s">
        <v>1843</v>
      </c>
      <c r="R1330" s="22" t="s">
        <v>625</v>
      </c>
    </row>
    <row r="1331" spans="1:18" x14ac:dyDescent="0.25">
      <c r="A1331" s="22" t="s">
        <v>423</v>
      </c>
      <c r="B1331" s="22" t="s">
        <v>895</v>
      </c>
      <c r="C1331" s="22" t="s">
        <v>1837</v>
      </c>
      <c r="D1331" s="22" t="s">
        <v>1838</v>
      </c>
      <c r="E1331" s="22" t="s">
        <v>1931</v>
      </c>
      <c r="F1331" s="22"/>
      <c r="G1331" s="22" t="s">
        <v>66</v>
      </c>
      <c r="H1331" s="22" t="s">
        <v>1794</v>
      </c>
      <c r="I1331" s="22" t="s">
        <v>5570</v>
      </c>
      <c r="J1331" s="22" t="s">
        <v>1837</v>
      </c>
      <c r="K1331" s="22"/>
      <c r="L1331" s="22"/>
      <c r="M1331" s="22" t="s">
        <v>5858</v>
      </c>
      <c r="N1331" s="22">
        <v>60</v>
      </c>
      <c r="O1331" s="22" t="b">
        <v>0</v>
      </c>
      <c r="P1331" s="22" t="s">
        <v>3095</v>
      </c>
      <c r="Q1331" s="22" t="s">
        <v>1843</v>
      </c>
      <c r="R1331" s="22" t="s">
        <v>625</v>
      </c>
    </row>
    <row r="1332" spans="1:18" x14ac:dyDescent="0.25">
      <c r="A1332" s="22" t="s">
        <v>985</v>
      </c>
      <c r="B1332" s="22" t="s">
        <v>895</v>
      </c>
      <c r="C1332" s="22" t="s">
        <v>1837</v>
      </c>
      <c r="D1332" s="22" t="s">
        <v>1838</v>
      </c>
      <c r="E1332" s="22" t="s">
        <v>1839</v>
      </c>
      <c r="F1332" s="22"/>
      <c r="G1332" s="22" t="s">
        <v>1803</v>
      </c>
      <c r="H1332" s="22" t="s">
        <v>1804</v>
      </c>
      <c r="I1332" s="22" t="s">
        <v>5570</v>
      </c>
      <c r="J1332" s="22" t="s">
        <v>1837</v>
      </c>
      <c r="K1332" s="22"/>
      <c r="L1332" s="22"/>
      <c r="M1332" s="22" t="s">
        <v>5859</v>
      </c>
      <c r="N1332" s="22">
        <v>60</v>
      </c>
      <c r="O1332" s="22" t="b">
        <v>0</v>
      </c>
      <c r="P1332" s="22" t="s">
        <v>3095</v>
      </c>
      <c r="Q1332" s="22" t="s">
        <v>1843</v>
      </c>
      <c r="R1332" s="22" t="s">
        <v>625</v>
      </c>
    </row>
    <row r="1333" spans="1:18" x14ac:dyDescent="0.25">
      <c r="A1333" s="22" t="s">
        <v>425</v>
      </c>
      <c r="B1333" s="22" t="s">
        <v>895</v>
      </c>
      <c r="C1333" s="22" t="s">
        <v>1837</v>
      </c>
      <c r="D1333" s="22" t="s">
        <v>1838</v>
      </c>
      <c r="E1333" s="22" t="s">
        <v>1852</v>
      </c>
      <c r="F1333" s="22"/>
      <c r="G1333" s="22" t="s">
        <v>65</v>
      </c>
      <c r="H1333" s="22" t="s">
        <v>1796</v>
      </c>
      <c r="I1333" s="22" t="s">
        <v>5570</v>
      </c>
      <c r="J1333" s="22" t="s">
        <v>1837</v>
      </c>
      <c r="K1333" s="22"/>
      <c r="L1333" s="22"/>
      <c r="M1333" s="22" t="s">
        <v>5860</v>
      </c>
      <c r="N1333" s="22">
        <v>60</v>
      </c>
      <c r="O1333" s="22" t="b">
        <v>0</v>
      </c>
      <c r="P1333" s="22" t="s">
        <v>3095</v>
      </c>
      <c r="Q1333" s="22" t="s">
        <v>1843</v>
      </c>
      <c r="R1333" s="22" t="s">
        <v>625</v>
      </c>
    </row>
    <row r="1334" spans="1:18" x14ac:dyDescent="0.25">
      <c r="A1334" s="22" t="s">
        <v>5861</v>
      </c>
      <c r="B1334" s="22" t="s">
        <v>895</v>
      </c>
      <c r="C1334" s="22" t="s">
        <v>1837</v>
      </c>
      <c r="D1334" s="22" t="s">
        <v>1838</v>
      </c>
      <c r="E1334" s="22" t="s">
        <v>1901</v>
      </c>
      <c r="F1334" s="22"/>
      <c r="G1334" s="22" t="s">
        <v>66</v>
      </c>
      <c r="H1334" s="22" t="s">
        <v>1794</v>
      </c>
      <c r="I1334" s="22" t="s">
        <v>5570</v>
      </c>
      <c r="J1334" s="22" t="s">
        <v>1837</v>
      </c>
      <c r="K1334" s="22"/>
      <c r="L1334" s="22"/>
      <c r="M1334" s="22" t="s">
        <v>5862</v>
      </c>
      <c r="N1334" s="22">
        <v>60</v>
      </c>
      <c r="O1334" s="22" t="b">
        <v>0</v>
      </c>
      <c r="P1334" s="22" t="s">
        <v>3095</v>
      </c>
      <c r="Q1334" s="22" t="s">
        <v>1843</v>
      </c>
      <c r="R1334" s="22" t="s">
        <v>625</v>
      </c>
    </row>
    <row r="1335" spans="1:18" x14ac:dyDescent="0.25">
      <c r="A1335" s="22" t="s">
        <v>426</v>
      </c>
      <c r="B1335" s="22" t="s">
        <v>895</v>
      </c>
      <c r="C1335" s="22" t="s">
        <v>1837</v>
      </c>
      <c r="D1335" s="22" t="s">
        <v>1838</v>
      </c>
      <c r="E1335" s="22" t="s">
        <v>1852</v>
      </c>
      <c r="F1335" s="22"/>
      <c r="G1335" s="22" t="s">
        <v>65</v>
      </c>
      <c r="H1335" s="22" t="s">
        <v>1796</v>
      </c>
      <c r="I1335" s="22" t="s">
        <v>5570</v>
      </c>
      <c r="J1335" s="22" t="s">
        <v>1837</v>
      </c>
      <c r="K1335" s="22"/>
      <c r="L1335" s="22"/>
      <c r="M1335" s="22" t="s">
        <v>5863</v>
      </c>
      <c r="N1335" s="22">
        <v>60</v>
      </c>
      <c r="O1335" s="22" t="b">
        <v>0</v>
      </c>
      <c r="P1335" s="22" t="s">
        <v>3095</v>
      </c>
      <c r="Q1335" s="22" t="s">
        <v>1843</v>
      </c>
      <c r="R1335" s="22" t="s">
        <v>625</v>
      </c>
    </row>
    <row r="1336" spans="1:18" x14ac:dyDescent="0.25">
      <c r="A1336" s="22" t="s">
        <v>213</v>
      </c>
      <c r="B1336" s="22" t="s">
        <v>895</v>
      </c>
      <c r="C1336" s="22" t="s">
        <v>1837</v>
      </c>
      <c r="D1336" s="22" t="s">
        <v>1838</v>
      </c>
      <c r="E1336" s="22" t="s">
        <v>1950</v>
      </c>
      <c r="F1336" s="22"/>
      <c r="G1336" s="22" t="s">
        <v>66</v>
      </c>
      <c r="H1336" s="22" t="s">
        <v>1794</v>
      </c>
      <c r="I1336" s="22" t="s">
        <v>5570</v>
      </c>
      <c r="J1336" s="22" t="s">
        <v>1837</v>
      </c>
      <c r="K1336" s="22"/>
      <c r="L1336" s="22"/>
      <c r="M1336" s="22" t="s">
        <v>5864</v>
      </c>
      <c r="N1336" s="22">
        <v>60</v>
      </c>
      <c r="O1336" s="22" t="b">
        <v>0</v>
      </c>
      <c r="P1336" s="22" t="s">
        <v>3095</v>
      </c>
      <c r="Q1336" s="22" t="s">
        <v>1843</v>
      </c>
      <c r="R1336" s="22" t="s">
        <v>625</v>
      </c>
    </row>
    <row r="1337" spans="1:18" x14ac:dyDescent="0.25">
      <c r="A1337" s="22" t="s">
        <v>5865</v>
      </c>
      <c r="B1337" s="22" t="s">
        <v>895</v>
      </c>
      <c r="C1337" s="22" t="s">
        <v>1837</v>
      </c>
      <c r="D1337" s="22" t="s">
        <v>1838</v>
      </c>
      <c r="E1337" s="22" t="s">
        <v>1852</v>
      </c>
      <c r="F1337" s="22"/>
      <c r="G1337" s="22" t="s">
        <v>65</v>
      </c>
      <c r="H1337" s="22" t="s">
        <v>1796</v>
      </c>
      <c r="I1337" s="22" t="s">
        <v>5570</v>
      </c>
      <c r="J1337" s="22" t="s">
        <v>1837</v>
      </c>
      <c r="K1337" s="22"/>
      <c r="L1337" s="22"/>
      <c r="M1337" s="22" t="s">
        <v>5866</v>
      </c>
      <c r="N1337" s="22">
        <v>60</v>
      </c>
      <c r="O1337" s="22" t="b">
        <v>0</v>
      </c>
      <c r="P1337" s="22" t="s">
        <v>3095</v>
      </c>
      <c r="Q1337" s="22" t="s">
        <v>1843</v>
      </c>
      <c r="R1337" s="22" t="s">
        <v>625</v>
      </c>
    </row>
    <row r="1338" spans="1:18" x14ac:dyDescent="0.25">
      <c r="A1338" s="23" t="s">
        <v>5867</v>
      </c>
      <c r="B1338" s="23" t="s">
        <v>895</v>
      </c>
      <c r="C1338" s="23" t="s">
        <v>1837</v>
      </c>
      <c r="D1338" s="23" t="s">
        <v>1838</v>
      </c>
      <c r="E1338" s="23" t="s">
        <v>1839</v>
      </c>
      <c r="F1338" s="23"/>
      <c r="G1338" s="23" t="s">
        <v>66</v>
      </c>
      <c r="H1338" s="23" t="s">
        <v>1794</v>
      </c>
      <c r="I1338" s="23" t="s">
        <v>5570</v>
      </c>
      <c r="J1338" s="23" t="s">
        <v>1837</v>
      </c>
      <c r="K1338" s="23"/>
      <c r="L1338" s="23"/>
      <c r="M1338" s="23" t="s">
        <v>5868</v>
      </c>
      <c r="N1338" s="23">
        <v>60</v>
      </c>
      <c r="O1338" s="23" t="b">
        <v>1</v>
      </c>
      <c r="P1338" s="23" t="s">
        <v>3095</v>
      </c>
      <c r="Q1338" s="23" t="s">
        <v>1843</v>
      </c>
      <c r="R1338" s="23" t="s">
        <v>625</v>
      </c>
    </row>
    <row r="1339" spans="1:18" x14ac:dyDescent="0.25">
      <c r="A1339" s="22" t="s">
        <v>444</v>
      </c>
      <c r="B1339" s="22" t="s">
        <v>895</v>
      </c>
      <c r="C1339" s="22" t="s">
        <v>1837</v>
      </c>
      <c r="D1339" s="22" t="s">
        <v>1838</v>
      </c>
      <c r="E1339" s="22" t="s">
        <v>1975</v>
      </c>
      <c r="F1339" s="22"/>
      <c r="G1339" s="22" t="s">
        <v>1803</v>
      </c>
      <c r="H1339" s="22" t="s">
        <v>1804</v>
      </c>
      <c r="I1339" s="22" t="s">
        <v>5570</v>
      </c>
      <c r="J1339" s="22" t="s">
        <v>1837</v>
      </c>
      <c r="K1339" s="22"/>
      <c r="L1339" s="22"/>
      <c r="M1339" s="22" t="s">
        <v>5869</v>
      </c>
      <c r="N1339" s="22">
        <v>60</v>
      </c>
      <c r="O1339" s="22" t="b">
        <v>0</v>
      </c>
      <c r="P1339" s="22" t="s">
        <v>3095</v>
      </c>
      <c r="Q1339" s="22" t="s">
        <v>1843</v>
      </c>
      <c r="R1339" s="22" t="s">
        <v>625</v>
      </c>
    </row>
    <row r="1340" spans="1:18" x14ac:dyDescent="0.25">
      <c r="A1340" s="22" t="s">
        <v>986</v>
      </c>
      <c r="B1340" s="22" t="s">
        <v>893</v>
      </c>
      <c r="C1340" s="22" t="s">
        <v>1837</v>
      </c>
      <c r="D1340" s="22" t="s">
        <v>1838</v>
      </c>
      <c r="E1340" s="22" t="s">
        <v>2106</v>
      </c>
      <c r="F1340" s="22"/>
      <c r="G1340" s="22" t="s">
        <v>65</v>
      </c>
      <c r="H1340" s="22" t="s">
        <v>1796</v>
      </c>
      <c r="I1340" s="22" t="s">
        <v>5570</v>
      </c>
      <c r="J1340" s="22" t="s">
        <v>1837</v>
      </c>
      <c r="K1340" s="22"/>
      <c r="L1340" s="22"/>
      <c r="M1340" s="22" t="s">
        <v>5870</v>
      </c>
      <c r="N1340" s="22">
        <v>60</v>
      </c>
      <c r="O1340" s="22" t="b">
        <v>0</v>
      </c>
      <c r="P1340" s="22" t="s">
        <v>3095</v>
      </c>
      <c r="Q1340" s="22" t="s">
        <v>1843</v>
      </c>
      <c r="R1340" s="22" t="s">
        <v>625</v>
      </c>
    </row>
    <row r="1341" spans="1:18" x14ac:dyDescent="0.25">
      <c r="A1341" s="22" t="s">
        <v>429</v>
      </c>
      <c r="B1341" s="22" t="s">
        <v>895</v>
      </c>
      <c r="C1341" s="22" t="s">
        <v>1837</v>
      </c>
      <c r="D1341" s="22" t="s">
        <v>1838</v>
      </c>
      <c r="E1341" s="22" t="s">
        <v>1906</v>
      </c>
      <c r="F1341" s="22"/>
      <c r="G1341" s="22" t="s">
        <v>1803</v>
      </c>
      <c r="H1341" s="22" t="s">
        <v>1804</v>
      </c>
      <c r="I1341" s="22" t="s">
        <v>5570</v>
      </c>
      <c r="J1341" s="22" t="s">
        <v>1837</v>
      </c>
      <c r="K1341" s="22"/>
      <c r="L1341" s="22"/>
      <c r="M1341" s="22" t="s">
        <v>5871</v>
      </c>
      <c r="N1341" s="22">
        <v>60</v>
      </c>
      <c r="O1341" s="22" t="b">
        <v>0</v>
      </c>
      <c r="P1341" s="22" t="s">
        <v>3095</v>
      </c>
      <c r="Q1341" s="22" t="s">
        <v>1843</v>
      </c>
      <c r="R1341" s="22" t="s">
        <v>625</v>
      </c>
    </row>
    <row r="1342" spans="1:18" x14ac:dyDescent="0.25">
      <c r="A1342" s="22" t="s">
        <v>987</v>
      </c>
      <c r="B1342" s="22" t="s">
        <v>893</v>
      </c>
      <c r="C1342" s="22" t="s">
        <v>1837</v>
      </c>
      <c r="D1342" s="22" t="s">
        <v>1838</v>
      </c>
      <c r="E1342" s="22" t="s">
        <v>2092</v>
      </c>
      <c r="F1342" s="22"/>
      <c r="G1342" s="22" t="s">
        <v>1803</v>
      </c>
      <c r="H1342" s="22" t="s">
        <v>1804</v>
      </c>
      <c r="I1342" s="22" t="s">
        <v>5570</v>
      </c>
      <c r="J1342" s="22" t="s">
        <v>1837</v>
      </c>
      <c r="K1342" s="22"/>
      <c r="L1342" s="22"/>
      <c r="M1342" s="22" t="s">
        <v>5872</v>
      </c>
      <c r="N1342" s="22">
        <v>60</v>
      </c>
      <c r="O1342" s="22" t="b">
        <v>0</v>
      </c>
      <c r="P1342" s="22" t="s">
        <v>3095</v>
      </c>
      <c r="Q1342" s="22" t="s">
        <v>1843</v>
      </c>
      <c r="R1342" s="22" t="s">
        <v>625</v>
      </c>
    </row>
    <row r="1343" spans="1:18" x14ac:dyDescent="0.25">
      <c r="A1343" s="22" t="s">
        <v>988</v>
      </c>
      <c r="B1343" s="22" t="s">
        <v>895</v>
      </c>
      <c r="C1343" s="22" t="s">
        <v>1837</v>
      </c>
      <c r="D1343" s="22" t="s">
        <v>1838</v>
      </c>
      <c r="E1343" s="22" t="s">
        <v>1901</v>
      </c>
      <c r="F1343" s="22"/>
      <c r="G1343" s="22" t="s">
        <v>66</v>
      </c>
      <c r="H1343" s="22" t="s">
        <v>1794</v>
      </c>
      <c r="I1343" s="22" t="s">
        <v>5570</v>
      </c>
      <c r="J1343" s="22" t="s">
        <v>1837</v>
      </c>
      <c r="K1343" s="22"/>
      <c r="L1343" s="22"/>
      <c r="M1343" s="22" t="s">
        <v>5873</v>
      </c>
      <c r="N1343" s="22">
        <v>60</v>
      </c>
      <c r="O1343" s="22" t="b">
        <v>0</v>
      </c>
      <c r="P1343" s="22" t="s">
        <v>3095</v>
      </c>
      <c r="Q1343" s="22" t="s">
        <v>1843</v>
      </c>
      <c r="R1343" s="22" t="s">
        <v>625</v>
      </c>
    </row>
    <row r="1344" spans="1:18" x14ac:dyDescent="0.25">
      <c r="A1344" s="22" t="s">
        <v>432</v>
      </c>
      <c r="B1344" s="22" t="s">
        <v>895</v>
      </c>
      <c r="C1344" s="22" t="s">
        <v>1837</v>
      </c>
      <c r="D1344" s="22" t="s">
        <v>1838</v>
      </c>
      <c r="E1344" s="22" t="s">
        <v>1852</v>
      </c>
      <c r="F1344" s="22"/>
      <c r="G1344" s="22" t="s">
        <v>65</v>
      </c>
      <c r="H1344" s="22" t="s">
        <v>1796</v>
      </c>
      <c r="I1344" s="22" t="s">
        <v>5570</v>
      </c>
      <c r="J1344" s="22" t="s">
        <v>1837</v>
      </c>
      <c r="K1344" s="22"/>
      <c r="L1344" s="22"/>
      <c r="M1344" s="22" t="s">
        <v>5874</v>
      </c>
      <c r="N1344" s="22">
        <v>60</v>
      </c>
      <c r="O1344" s="22" t="b">
        <v>0</v>
      </c>
      <c r="P1344" s="22" t="s">
        <v>3095</v>
      </c>
      <c r="Q1344" s="22" t="s">
        <v>1843</v>
      </c>
      <c r="R1344" s="22" t="s">
        <v>625</v>
      </c>
    </row>
    <row r="1345" spans="1:18" x14ac:dyDescent="0.25">
      <c r="A1345" s="22" t="s">
        <v>5875</v>
      </c>
      <c r="B1345" s="22" t="s">
        <v>5645</v>
      </c>
      <c r="C1345" s="22" t="s">
        <v>1837</v>
      </c>
      <c r="D1345" s="22" t="s">
        <v>1838</v>
      </c>
      <c r="E1345" s="22" t="s">
        <v>1839</v>
      </c>
      <c r="F1345" s="22"/>
      <c r="G1345" s="22" t="s">
        <v>1803</v>
      </c>
      <c r="H1345" s="22" t="s">
        <v>1804</v>
      </c>
      <c r="I1345" s="22" t="s">
        <v>5570</v>
      </c>
      <c r="J1345" s="22" t="s">
        <v>1837</v>
      </c>
      <c r="K1345" s="22"/>
      <c r="L1345" s="22"/>
      <c r="M1345" s="22" t="s">
        <v>5876</v>
      </c>
      <c r="N1345" s="22">
        <v>60</v>
      </c>
      <c r="O1345" s="22" t="b">
        <v>0</v>
      </c>
      <c r="P1345" s="22" t="s">
        <v>3095</v>
      </c>
      <c r="Q1345" s="22" t="s">
        <v>1843</v>
      </c>
      <c r="R1345" s="22" t="s">
        <v>625</v>
      </c>
    </row>
    <row r="1346" spans="1:18" x14ac:dyDescent="0.25">
      <c r="A1346" s="22" t="s">
        <v>435</v>
      </c>
      <c r="B1346" s="22" t="s">
        <v>895</v>
      </c>
      <c r="C1346" s="22" t="s">
        <v>1837</v>
      </c>
      <c r="D1346" s="22" t="s">
        <v>1838</v>
      </c>
      <c r="E1346" s="22" t="s">
        <v>1906</v>
      </c>
      <c r="F1346" s="22"/>
      <c r="G1346" s="22" t="s">
        <v>1803</v>
      </c>
      <c r="H1346" s="22" t="s">
        <v>1804</v>
      </c>
      <c r="I1346" s="22" t="s">
        <v>5570</v>
      </c>
      <c r="J1346" s="22" t="s">
        <v>1837</v>
      </c>
      <c r="K1346" s="22"/>
      <c r="L1346" s="22"/>
      <c r="M1346" s="22" t="s">
        <v>5877</v>
      </c>
      <c r="N1346" s="22">
        <v>60</v>
      </c>
      <c r="O1346" s="22" t="b">
        <v>0</v>
      </c>
      <c r="P1346" s="22" t="s">
        <v>3095</v>
      </c>
      <c r="Q1346" s="22" t="s">
        <v>1843</v>
      </c>
      <c r="R1346" s="22" t="s">
        <v>625</v>
      </c>
    </row>
    <row r="1347" spans="1:18" x14ac:dyDescent="0.25">
      <c r="A1347" s="22" t="s">
        <v>434</v>
      </c>
      <c r="B1347" s="22" t="s">
        <v>895</v>
      </c>
      <c r="C1347" s="22" t="s">
        <v>1837</v>
      </c>
      <c r="D1347" s="22" t="s">
        <v>1838</v>
      </c>
      <c r="E1347" s="22" t="s">
        <v>1931</v>
      </c>
      <c r="F1347" s="22"/>
      <c r="G1347" s="22" t="s">
        <v>66</v>
      </c>
      <c r="H1347" s="22" t="s">
        <v>1794</v>
      </c>
      <c r="I1347" s="22" t="s">
        <v>5570</v>
      </c>
      <c r="J1347" s="22" t="s">
        <v>1837</v>
      </c>
      <c r="K1347" s="22"/>
      <c r="L1347" s="22"/>
      <c r="M1347" s="22" t="s">
        <v>5878</v>
      </c>
      <c r="N1347" s="22">
        <v>60</v>
      </c>
      <c r="O1347" s="22" t="b">
        <v>0</v>
      </c>
      <c r="P1347" s="22" t="s">
        <v>3095</v>
      </c>
      <c r="Q1347" s="22" t="s">
        <v>1843</v>
      </c>
      <c r="R1347" s="22" t="s">
        <v>625</v>
      </c>
    </row>
    <row r="1348" spans="1:18" x14ac:dyDescent="0.25">
      <c r="A1348" s="22" t="s">
        <v>5879</v>
      </c>
      <c r="B1348" s="22" t="s">
        <v>895</v>
      </c>
      <c r="C1348" s="22" t="s">
        <v>1837</v>
      </c>
      <c r="D1348" s="22" t="s">
        <v>1838</v>
      </c>
      <c r="E1348" s="22" t="s">
        <v>1991</v>
      </c>
      <c r="F1348" s="22"/>
      <c r="G1348" s="22" t="s">
        <v>66</v>
      </c>
      <c r="H1348" s="22" t="s">
        <v>1794</v>
      </c>
      <c r="I1348" s="22" t="s">
        <v>5570</v>
      </c>
      <c r="J1348" s="22" t="s">
        <v>1837</v>
      </c>
      <c r="K1348" s="22"/>
      <c r="L1348" s="22"/>
      <c r="M1348" s="22" t="s">
        <v>5880</v>
      </c>
      <c r="N1348" s="22">
        <v>60</v>
      </c>
      <c r="O1348" s="22" t="b">
        <v>0</v>
      </c>
      <c r="P1348" s="22" t="s">
        <v>3095</v>
      </c>
      <c r="Q1348" s="22" t="s">
        <v>1843</v>
      </c>
      <c r="R1348" s="22" t="s">
        <v>625</v>
      </c>
    </row>
    <row r="1349" spans="1:18" x14ac:dyDescent="0.25">
      <c r="A1349" s="22" t="s">
        <v>989</v>
      </c>
      <c r="B1349" s="22" t="s">
        <v>895</v>
      </c>
      <c r="C1349" s="22" t="s">
        <v>1837</v>
      </c>
      <c r="D1349" s="22" t="s">
        <v>1838</v>
      </c>
      <c r="E1349" s="22" t="s">
        <v>1950</v>
      </c>
      <c r="F1349" s="22"/>
      <c r="G1349" s="22" t="s">
        <v>66</v>
      </c>
      <c r="H1349" s="22" t="s">
        <v>1794</v>
      </c>
      <c r="I1349" s="22" t="s">
        <v>5570</v>
      </c>
      <c r="J1349" s="22" t="s">
        <v>1837</v>
      </c>
      <c r="K1349" s="22"/>
      <c r="L1349" s="22"/>
      <c r="M1349" s="22" t="s">
        <v>5881</v>
      </c>
      <c r="N1349" s="22">
        <v>60</v>
      </c>
      <c r="O1349" s="22" t="b">
        <v>0</v>
      </c>
      <c r="P1349" s="22" t="s">
        <v>3095</v>
      </c>
      <c r="Q1349" s="22" t="s">
        <v>1843</v>
      </c>
      <c r="R1349" s="22" t="s">
        <v>625</v>
      </c>
    </row>
    <row r="1350" spans="1:18" x14ac:dyDescent="0.25">
      <c r="A1350" s="22" t="s">
        <v>990</v>
      </c>
      <c r="B1350" s="22" t="s">
        <v>895</v>
      </c>
      <c r="C1350" s="22" t="s">
        <v>1837</v>
      </c>
      <c r="D1350" s="22" t="s">
        <v>1838</v>
      </c>
      <c r="E1350" s="22" t="s">
        <v>1839</v>
      </c>
      <c r="F1350" s="22"/>
      <c r="G1350" s="22" t="s">
        <v>1803</v>
      </c>
      <c r="H1350" s="22" t="s">
        <v>1804</v>
      </c>
      <c r="I1350" s="22" t="s">
        <v>5570</v>
      </c>
      <c r="J1350" s="22" t="s">
        <v>1837</v>
      </c>
      <c r="K1350" s="22"/>
      <c r="L1350" s="22"/>
      <c r="M1350" s="22" t="s">
        <v>5882</v>
      </c>
      <c r="N1350" s="22">
        <v>60</v>
      </c>
      <c r="O1350" s="22" t="b">
        <v>0</v>
      </c>
      <c r="P1350" s="22" t="s">
        <v>3095</v>
      </c>
      <c r="Q1350" s="22" t="s">
        <v>1843</v>
      </c>
      <c r="R1350" s="22" t="s">
        <v>625</v>
      </c>
    </row>
    <row r="1351" spans="1:18" x14ac:dyDescent="0.25">
      <c r="A1351" s="22" t="s">
        <v>526</v>
      </c>
      <c r="B1351" s="22" t="s">
        <v>895</v>
      </c>
      <c r="C1351" s="22" t="s">
        <v>1837</v>
      </c>
      <c r="D1351" s="22" t="s">
        <v>1838</v>
      </c>
      <c r="E1351" s="22" t="s">
        <v>1975</v>
      </c>
      <c r="F1351" s="22"/>
      <c r="G1351" s="22" t="s">
        <v>1803</v>
      </c>
      <c r="H1351" s="22" t="s">
        <v>1804</v>
      </c>
      <c r="I1351" s="22" t="s">
        <v>5570</v>
      </c>
      <c r="J1351" s="22" t="s">
        <v>1837</v>
      </c>
      <c r="K1351" s="22"/>
      <c r="L1351" s="22"/>
      <c r="M1351" s="22" t="s">
        <v>5883</v>
      </c>
      <c r="N1351" s="22">
        <v>60</v>
      </c>
      <c r="O1351" s="22" t="b">
        <v>0</v>
      </c>
      <c r="P1351" s="22" t="s">
        <v>3095</v>
      </c>
      <c r="Q1351" s="22" t="s">
        <v>1843</v>
      </c>
      <c r="R1351" s="22" t="s">
        <v>625</v>
      </c>
    </row>
    <row r="1352" spans="1:18" x14ac:dyDescent="0.25">
      <c r="A1352" s="22" t="s">
        <v>439</v>
      </c>
      <c r="B1352" s="22" t="s">
        <v>895</v>
      </c>
      <c r="C1352" s="22" t="s">
        <v>1837</v>
      </c>
      <c r="D1352" s="22" t="s">
        <v>1838</v>
      </c>
      <c r="E1352" s="22" t="s">
        <v>1901</v>
      </c>
      <c r="F1352" s="22"/>
      <c r="G1352" s="22" t="s">
        <v>66</v>
      </c>
      <c r="H1352" s="22" t="s">
        <v>1794</v>
      </c>
      <c r="I1352" s="22" t="s">
        <v>5570</v>
      </c>
      <c r="J1352" s="22" t="s">
        <v>1837</v>
      </c>
      <c r="K1352" s="22"/>
      <c r="L1352" s="22"/>
      <c r="M1352" s="22" t="s">
        <v>5884</v>
      </c>
      <c r="N1352" s="22">
        <v>60</v>
      </c>
      <c r="O1352" s="22" t="b">
        <v>0</v>
      </c>
      <c r="P1352" s="22" t="s">
        <v>3095</v>
      </c>
      <c r="Q1352" s="22" t="s">
        <v>1843</v>
      </c>
      <c r="R1352" s="22" t="s">
        <v>625</v>
      </c>
    </row>
    <row r="1353" spans="1:18" x14ac:dyDescent="0.25">
      <c r="A1353" s="22" t="s">
        <v>991</v>
      </c>
      <c r="B1353" s="22" t="s">
        <v>895</v>
      </c>
      <c r="C1353" s="22" t="s">
        <v>1837</v>
      </c>
      <c r="D1353" s="22" t="s">
        <v>1838</v>
      </c>
      <c r="E1353" s="22" t="s">
        <v>1975</v>
      </c>
      <c r="F1353" s="22"/>
      <c r="G1353" s="22" t="s">
        <v>1803</v>
      </c>
      <c r="H1353" s="22" t="s">
        <v>1804</v>
      </c>
      <c r="I1353" s="22" t="s">
        <v>5570</v>
      </c>
      <c r="J1353" s="22" t="s">
        <v>1837</v>
      </c>
      <c r="K1353" s="22"/>
      <c r="L1353" s="22"/>
      <c r="M1353" s="22" t="s">
        <v>5885</v>
      </c>
      <c r="N1353" s="22">
        <v>60</v>
      </c>
      <c r="O1353" s="22" t="b">
        <v>0</v>
      </c>
      <c r="P1353" s="22" t="s">
        <v>3095</v>
      </c>
      <c r="Q1353" s="22" t="s">
        <v>1843</v>
      </c>
      <c r="R1353" s="22" t="s">
        <v>625</v>
      </c>
    </row>
    <row r="1354" spans="1:18" x14ac:dyDescent="0.25">
      <c r="A1354" s="22" t="s">
        <v>5886</v>
      </c>
      <c r="B1354" s="22" t="s">
        <v>895</v>
      </c>
      <c r="C1354" s="22" t="s">
        <v>1837</v>
      </c>
      <c r="D1354" s="22" t="s">
        <v>1838</v>
      </c>
      <c r="E1354" s="22" t="s">
        <v>1931</v>
      </c>
      <c r="F1354" s="22"/>
      <c r="G1354" s="22" t="s">
        <v>66</v>
      </c>
      <c r="H1354" s="22" t="s">
        <v>1794</v>
      </c>
      <c r="I1354" s="22" t="s">
        <v>5570</v>
      </c>
      <c r="J1354" s="22" t="s">
        <v>1837</v>
      </c>
      <c r="K1354" s="22"/>
      <c r="L1354" s="22"/>
      <c r="M1354" s="22" t="s">
        <v>5887</v>
      </c>
      <c r="N1354" s="22">
        <v>60</v>
      </c>
      <c r="O1354" s="22" t="b">
        <v>0</v>
      </c>
      <c r="P1354" s="22" t="s">
        <v>3095</v>
      </c>
      <c r="Q1354" s="22" t="s">
        <v>1843</v>
      </c>
      <c r="R1354" s="22" t="s">
        <v>625</v>
      </c>
    </row>
    <row r="1355" spans="1:18" x14ac:dyDescent="0.25">
      <c r="A1355" s="22" t="s">
        <v>440</v>
      </c>
      <c r="B1355" s="22" t="s">
        <v>895</v>
      </c>
      <c r="C1355" s="22" t="s">
        <v>1837</v>
      </c>
      <c r="D1355" s="22" t="s">
        <v>1838</v>
      </c>
      <c r="E1355" s="22" t="s">
        <v>1931</v>
      </c>
      <c r="F1355" s="22"/>
      <c r="G1355" s="22" t="s">
        <v>66</v>
      </c>
      <c r="H1355" s="22" t="s">
        <v>1794</v>
      </c>
      <c r="I1355" s="22" t="s">
        <v>5570</v>
      </c>
      <c r="J1355" s="22" t="s">
        <v>1837</v>
      </c>
      <c r="K1355" s="22"/>
      <c r="L1355" s="22"/>
      <c r="M1355" s="22" t="s">
        <v>5888</v>
      </c>
      <c r="N1355" s="22">
        <v>60</v>
      </c>
      <c r="O1355" s="22" t="b">
        <v>0</v>
      </c>
      <c r="P1355" s="22" t="s">
        <v>3095</v>
      </c>
      <c r="Q1355" s="22" t="s">
        <v>1843</v>
      </c>
      <c r="R1355" s="22" t="s">
        <v>625</v>
      </c>
    </row>
    <row r="1356" spans="1:18" x14ac:dyDescent="0.25">
      <c r="A1356" s="22" t="s">
        <v>992</v>
      </c>
      <c r="B1356" s="22" t="s">
        <v>895</v>
      </c>
      <c r="C1356" s="22" t="s">
        <v>1837</v>
      </c>
      <c r="D1356" s="22" t="s">
        <v>1838</v>
      </c>
      <c r="E1356" s="22" t="s">
        <v>1901</v>
      </c>
      <c r="F1356" s="22"/>
      <c r="G1356" s="22" t="s">
        <v>66</v>
      </c>
      <c r="H1356" s="22" t="s">
        <v>1794</v>
      </c>
      <c r="I1356" s="22" t="s">
        <v>5570</v>
      </c>
      <c r="J1356" s="22" t="s">
        <v>1837</v>
      </c>
      <c r="K1356" s="22"/>
      <c r="L1356" s="22"/>
      <c r="M1356" s="22" t="s">
        <v>5889</v>
      </c>
      <c r="N1356" s="22">
        <v>60</v>
      </c>
      <c r="O1356" s="22" t="b">
        <v>0</v>
      </c>
      <c r="P1356" s="22" t="s">
        <v>3095</v>
      </c>
      <c r="Q1356" s="22" t="s">
        <v>1843</v>
      </c>
      <c r="R1356" s="22" t="s">
        <v>625</v>
      </c>
    </row>
    <row r="1357" spans="1:18" x14ac:dyDescent="0.25">
      <c r="A1357" s="22" t="s">
        <v>442</v>
      </c>
      <c r="B1357" s="22" t="s">
        <v>895</v>
      </c>
      <c r="C1357" s="22" t="s">
        <v>1837</v>
      </c>
      <c r="D1357" s="22" t="s">
        <v>1838</v>
      </c>
      <c r="E1357" s="22" t="s">
        <v>1852</v>
      </c>
      <c r="F1357" s="22"/>
      <c r="G1357" s="22" t="s">
        <v>65</v>
      </c>
      <c r="H1357" s="22" t="s">
        <v>1796</v>
      </c>
      <c r="I1357" s="22" t="s">
        <v>5570</v>
      </c>
      <c r="J1357" s="22" t="s">
        <v>1837</v>
      </c>
      <c r="K1357" s="22"/>
      <c r="L1357" s="22"/>
      <c r="M1357" s="22" t="s">
        <v>5890</v>
      </c>
      <c r="N1357" s="22">
        <v>60</v>
      </c>
      <c r="O1357" s="22" t="b">
        <v>0</v>
      </c>
      <c r="P1357" s="22" t="s">
        <v>3095</v>
      </c>
      <c r="Q1357" s="22" t="s">
        <v>1843</v>
      </c>
      <c r="R1357" s="22" t="s">
        <v>625</v>
      </c>
    </row>
    <row r="1358" spans="1:18" x14ac:dyDescent="0.25">
      <c r="A1358" s="22" t="s">
        <v>993</v>
      </c>
      <c r="B1358" s="22" t="s">
        <v>895</v>
      </c>
      <c r="C1358" s="22" t="s">
        <v>1837</v>
      </c>
      <c r="D1358" s="22" t="s">
        <v>1838</v>
      </c>
      <c r="E1358" s="22" t="s">
        <v>1906</v>
      </c>
      <c r="F1358" s="22"/>
      <c r="G1358" s="22" t="s">
        <v>1803</v>
      </c>
      <c r="H1358" s="22" t="s">
        <v>1804</v>
      </c>
      <c r="I1358" s="22" t="s">
        <v>5570</v>
      </c>
      <c r="J1358" s="22" t="s">
        <v>1837</v>
      </c>
      <c r="K1358" s="22"/>
      <c r="L1358" s="22"/>
      <c r="M1358" s="22" t="s">
        <v>5891</v>
      </c>
      <c r="N1358" s="22">
        <v>60</v>
      </c>
      <c r="O1358" s="22" t="b">
        <v>0</v>
      </c>
      <c r="P1358" s="22" t="s">
        <v>3095</v>
      </c>
      <c r="Q1358" s="22" t="s">
        <v>1843</v>
      </c>
      <c r="R1358" s="22" t="s">
        <v>625</v>
      </c>
    </row>
    <row r="1359" spans="1:18" x14ac:dyDescent="0.25">
      <c r="A1359" s="22" t="s">
        <v>994</v>
      </c>
      <c r="B1359" s="22" t="s">
        <v>893</v>
      </c>
      <c r="C1359" s="22" t="s">
        <v>1837</v>
      </c>
      <c r="D1359" s="22" t="s">
        <v>1838</v>
      </c>
      <c r="E1359" s="22" t="s">
        <v>1946</v>
      </c>
      <c r="F1359" s="22"/>
      <c r="G1359" s="22" t="s">
        <v>65</v>
      </c>
      <c r="H1359" s="22" t="s">
        <v>1796</v>
      </c>
      <c r="I1359" s="22" t="s">
        <v>5570</v>
      </c>
      <c r="J1359" s="22" t="s">
        <v>1837</v>
      </c>
      <c r="K1359" s="22"/>
      <c r="L1359" s="22"/>
      <c r="M1359" s="22" t="s">
        <v>5892</v>
      </c>
      <c r="N1359" s="22">
        <v>60</v>
      </c>
      <c r="O1359" s="22" t="b">
        <v>0</v>
      </c>
      <c r="P1359" s="22" t="s">
        <v>3095</v>
      </c>
      <c r="Q1359" s="22" t="s">
        <v>1843</v>
      </c>
      <c r="R1359" s="22" t="s">
        <v>625</v>
      </c>
    </row>
    <row r="1360" spans="1:18" x14ac:dyDescent="0.25">
      <c r="A1360" s="22" t="s">
        <v>995</v>
      </c>
      <c r="B1360" s="22" t="s">
        <v>895</v>
      </c>
      <c r="C1360" s="22" t="s">
        <v>1837</v>
      </c>
      <c r="D1360" s="22" t="s">
        <v>1838</v>
      </c>
      <c r="E1360" s="22" t="s">
        <v>1991</v>
      </c>
      <c r="F1360" s="22"/>
      <c r="G1360" s="22" t="s">
        <v>66</v>
      </c>
      <c r="H1360" s="22" t="s">
        <v>1794</v>
      </c>
      <c r="I1360" s="22" t="s">
        <v>5570</v>
      </c>
      <c r="J1360" s="22" t="s">
        <v>1837</v>
      </c>
      <c r="K1360" s="22"/>
      <c r="L1360" s="22"/>
      <c r="M1360" s="22" t="s">
        <v>5893</v>
      </c>
      <c r="N1360" s="22">
        <v>60</v>
      </c>
      <c r="O1360" s="22" t="b">
        <v>0</v>
      </c>
      <c r="P1360" s="22" t="s">
        <v>3095</v>
      </c>
      <c r="Q1360" s="22" t="s">
        <v>1843</v>
      </c>
      <c r="R1360" s="22" t="s">
        <v>625</v>
      </c>
    </row>
    <row r="1361" spans="1:18" x14ac:dyDescent="0.25">
      <c r="A1361" s="22" t="s">
        <v>5894</v>
      </c>
      <c r="B1361" s="22" t="s">
        <v>893</v>
      </c>
      <c r="C1361" s="22" t="s">
        <v>1837</v>
      </c>
      <c r="D1361" s="22" t="s">
        <v>1838</v>
      </c>
      <c r="E1361" s="22" t="s">
        <v>2106</v>
      </c>
      <c r="F1361" s="22"/>
      <c r="G1361" s="22" t="s">
        <v>65</v>
      </c>
      <c r="H1361" s="22" t="s">
        <v>1796</v>
      </c>
      <c r="I1361" s="22" t="s">
        <v>5570</v>
      </c>
      <c r="J1361" s="22" t="s">
        <v>1837</v>
      </c>
      <c r="K1361" s="22"/>
      <c r="L1361" s="22"/>
      <c r="M1361" s="22" t="s">
        <v>5895</v>
      </c>
      <c r="N1361" s="22">
        <v>60</v>
      </c>
      <c r="O1361" s="22" t="b">
        <v>0</v>
      </c>
      <c r="P1361" s="22" t="s">
        <v>3095</v>
      </c>
      <c r="Q1361" s="22" t="s">
        <v>1843</v>
      </c>
      <c r="R1361" s="22" t="s">
        <v>625</v>
      </c>
    </row>
    <row r="1362" spans="1:18" x14ac:dyDescent="0.25">
      <c r="A1362" s="23" t="s">
        <v>288</v>
      </c>
      <c r="B1362" s="23" t="s">
        <v>895</v>
      </c>
      <c r="C1362" s="23" t="s">
        <v>1837</v>
      </c>
      <c r="D1362" s="23" t="s">
        <v>1838</v>
      </c>
      <c r="E1362" s="23" t="s">
        <v>1975</v>
      </c>
      <c r="F1362" s="23"/>
      <c r="G1362" s="23" t="s">
        <v>1803</v>
      </c>
      <c r="H1362" s="23" t="s">
        <v>1804</v>
      </c>
      <c r="I1362" s="23" t="s">
        <v>5570</v>
      </c>
      <c r="J1362" s="23" t="s">
        <v>1837</v>
      </c>
      <c r="K1362" s="23"/>
      <c r="L1362" s="23"/>
      <c r="M1362" s="23" t="s">
        <v>5896</v>
      </c>
      <c r="N1362" s="23">
        <v>60</v>
      </c>
      <c r="O1362" s="23" t="b">
        <v>0</v>
      </c>
      <c r="P1362" s="23" t="s">
        <v>3095</v>
      </c>
      <c r="Q1362" s="23" t="s">
        <v>1843</v>
      </c>
      <c r="R1362" s="23" t="s">
        <v>625</v>
      </c>
    </row>
    <row r="1363" spans="1:18" x14ac:dyDescent="0.25">
      <c r="A1363" s="22" t="s">
        <v>5897</v>
      </c>
      <c r="B1363" s="22" t="s">
        <v>895</v>
      </c>
      <c r="C1363" s="22" t="s">
        <v>1837</v>
      </c>
      <c r="D1363" s="22" t="s">
        <v>1838</v>
      </c>
      <c r="E1363" s="22" t="s">
        <v>1950</v>
      </c>
      <c r="F1363" s="22"/>
      <c r="G1363" s="22" t="s">
        <v>66</v>
      </c>
      <c r="H1363" s="22" t="s">
        <v>1794</v>
      </c>
      <c r="I1363" s="22" t="s">
        <v>5570</v>
      </c>
      <c r="J1363" s="22" t="s">
        <v>1837</v>
      </c>
      <c r="K1363" s="22"/>
      <c r="L1363" s="22"/>
      <c r="M1363" s="22" t="s">
        <v>5898</v>
      </c>
      <c r="N1363" s="22">
        <v>60</v>
      </c>
      <c r="O1363" s="22" t="b">
        <v>0</v>
      </c>
      <c r="P1363" s="22" t="s">
        <v>3095</v>
      </c>
      <c r="Q1363" s="22" t="s">
        <v>1843</v>
      </c>
      <c r="R1363" s="22" t="s">
        <v>625</v>
      </c>
    </row>
    <row r="1364" spans="1:18" x14ac:dyDescent="0.25">
      <c r="A1364" s="22" t="s">
        <v>996</v>
      </c>
      <c r="B1364" s="22" t="s">
        <v>895</v>
      </c>
      <c r="C1364" s="22" t="s">
        <v>1837</v>
      </c>
      <c r="D1364" s="22" t="s">
        <v>1838</v>
      </c>
      <c r="E1364" s="22" t="s">
        <v>1931</v>
      </c>
      <c r="F1364" s="22"/>
      <c r="G1364" s="22" t="s">
        <v>66</v>
      </c>
      <c r="H1364" s="22" t="s">
        <v>1794</v>
      </c>
      <c r="I1364" s="22" t="s">
        <v>5570</v>
      </c>
      <c r="J1364" s="22" t="s">
        <v>1837</v>
      </c>
      <c r="K1364" s="22"/>
      <c r="L1364" s="22"/>
      <c r="M1364" s="22" t="s">
        <v>5899</v>
      </c>
      <c r="N1364" s="22">
        <v>60</v>
      </c>
      <c r="O1364" s="22" t="b">
        <v>0</v>
      </c>
      <c r="P1364" s="22" t="s">
        <v>3095</v>
      </c>
      <c r="Q1364" s="22" t="s">
        <v>1843</v>
      </c>
      <c r="R1364" s="22" t="s">
        <v>625</v>
      </c>
    </row>
    <row r="1365" spans="1:18" x14ac:dyDescent="0.25">
      <c r="A1365" s="22" t="s">
        <v>289</v>
      </c>
      <c r="B1365" s="22" t="s">
        <v>895</v>
      </c>
      <c r="C1365" s="22" t="s">
        <v>1837</v>
      </c>
      <c r="D1365" s="22" t="s">
        <v>1838</v>
      </c>
      <c r="E1365" s="22" t="s">
        <v>1958</v>
      </c>
      <c r="F1365" s="22"/>
      <c r="G1365" s="22" t="s">
        <v>65</v>
      </c>
      <c r="H1365" s="22" t="s">
        <v>1796</v>
      </c>
      <c r="I1365" s="22" t="s">
        <v>5570</v>
      </c>
      <c r="J1365" s="22" t="s">
        <v>1837</v>
      </c>
      <c r="K1365" s="22"/>
      <c r="L1365" s="22"/>
      <c r="M1365" s="22" t="s">
        <v>5900</v>
      </c>
      <c r="N1365" s="22">
        <v>60</v>
      </c>
      <c r="O1365" s="22" t="b">
        <v>0</v>
      </c>
      <c r="P1365" s="22" t="s">
        <v>3095</v>
      </c>
      <c r="Q1365" s="22" t="s">
        <v>1843</v>
      </c>
      <c r="R1365" s="22" t="s">
        <v>625</v>
      </c>
    </row>
    <row r="1366" spans="1:18" x14ac:dyDescent="0.25">
      <c r="A1366" s="22" t="s">
        <v>997</v>
      </c>
      <c r="B1366" s="22" t="s">
        <v>895</v>
      </c>
      <c r="C1366" s="22" t="s">
        <v>1837</v>
      </c>
      <c r="D1366" s="22" t="s">
        <v>1838</v>
      </c>
      <c r="E1366" s="22" t="s">
        <v>1991</v>
      </c>
      <c r="F1366" s="22"/>
      <c r="G1366" s="22" t="s">
        <v>66</v>
      </c>
      <c r="H1366" s="22" t="s">
        <v>1794</v>
      </c>
      <c r="I1366" s="22" t="s">
        <v>5570</v>
      </c>
      <c r="J1366" s="22" t="s">
        <v>1837</v>
      </c>
      <c r="K1366" s="22"/>
      <c r="L1366" s="22"/>
      <c r="M1366" s="22" t="s">
        <v>5901</v>
      </c>
      <c r="N1366" s="22">
        <v>60</v>
      </c>
      <c r="O1366" s="22" t="b">
        <v>0</v>
      </c>
      <c r="P1366" s="22" t="s">
        <v>3095</v>
      </c>
      <c r="Q1366" s="22" t="s">
        <v>1843</v>
      </c>
      <c r="R1366" s="22" t="s">
        <v>625</v>
      </c>
    </row>
    <row r="1367" spans="1:18" x14ac:dyDescent="0.25">
      <c r="A1367" s="22" t="s">
        <v>998</v>
      </c>
      <c r="B1367" s="22" t="s">
        <v>893</v>
      </c>
      <c r="C1367" s="22" t="s">
        <v>1837</v>
      </c>
      <c r="D1367" s="22" t="s">
        <v>1838</v>
      </c>
      <c r="E1367" s="22" t="s">
        <v>1946</v>
      </c>
      <c r="F1367" s="22"/>
      <c r="G1367" s="22" t="s">
        <v>65</v>
      </c>
      <c r="H1367" s="22" t="s">
        <v>1796</v>
      </c>
      <c r="I1367" s="22" t="s">
        <v>5570</v>
      </c>
      <c r="J1367" s="22" t="s">
        <v>1837</v>
      </c>
      <c r="K1367" s="22"/>
      <c r="L1367" s="22"/>
      <c r="M1367" s="22" t="s">
        <v>5902</v>
      </c>
      <c r="N1367" s="22">
        <v>60</v>
      </c>
      <c r="O1367" s="22" t="b">
        <v>0</v>
      </c>
      <c r="P1367" s="22" t="s">
        <v>3095</v>
      </c>
      <c r="Q1367" s="22" t="s">
        <v>1843</v>
      </c>
      <c r="R1367" s="22" t="s">
        <v>625</v>
      </c>
    </row>
    <row r="1368" spans="1:18" x14ac:dyDescent="0.25">
      <c r="A1368" s="22" t="s">
        <v>999</v>
      </c>
      <c r="B1368" s="22" t="s">
        <v>895</v>
      </c>
      <c r="C1368" s="22" t="s">
        <v>1837</v>
      </c>
      <c r="D1368" s="22" t="s">
        <v>1838</v>
      </c>
      <c r="E1368" s="22" t="s">
        <v>1839</v>
      </c>
      <c r="F1368" s="22"/>
      <c r="G1368" s="22" t="s">
        <v>1803</v>
      </c>
      <c r="H1368" s="22" t="s">
        <v>1804</v>
      </c>
      <c r="I1368" s="22" t="s">
        <v>5570</v>
      </c>
      <c r="J1368" s="22" t="s">
        <v>1837</v>
      </c>
      <c r="K1368" s="22"/>
      <c r="L1368" s="22"/>
      <c r="M1368" s="22" t="s">
        <v>5903</v>
      </c>
      <c r="N1368" s="22">
        <v>60</v>
      </c>
      <c r="O1368" s="22" t="b">
        <v>0</v>
      </c>
      <c r="P1368" s="22" t="s">
        <v>3095</v>
      </c>
      <c r="Q1368" s="22" t="s">
        <v>1843</v>
      </c>
      <c r="R1368" s="22" t="s">
        <v>625</v>
      </c>
    </row>
    <row r="1369" spans="1:18" x14ac:dyDescent="0.25">
      <c r="A1369" s="22" t="s">
        <v>1000</v>
      </c>
      <c r="B1369" s="22" t="s">
        <v>895</v>
      </c>
      <c r="C1369" s="22" t="s">
        <v>1837</v>
      </c>
      <c r="D1369" s="22" t="s">
        <v>1838</v>
      </c>
      <c r="E1369" s="22" t="s">
        <v>1906</v>
      </c>
      <c r="F1369" s="22"/>
      <c r="G1369" s="22" t="s">
        <v>1803</v>
      </c>
      <c r="H1369" s="22" t="s">
        <v>1804</v>
      </c>
      <c r="I1369" s="22" t="s">
        <v>5570</v>
      </c>
      <c r="J1369" s="22" t="s">
        <v>1837</v>
      </c>
      <c r="K1369" s="22"/>
      <c r="L1369" s="22"/>
      <c r="M1369" s="22" t="s">
        <v>5904</v>
      </c>
      <c r="N1369" s="22">
        <v>60</v>
      </c>
      <c r="O1369" s="22" t="b">
        <v>0</v>
      </c>
      <c r="P1369" s="22" t="s">
        <v>3095</v>
      </c>
      <c r="Q1369" s="22" t="s">
        <v>1843</v>
      </c>
      <c r="R1369" s="22" t="s">
        <v>625</v>
      </c>
    </row>
    <row r="1370" spans="1:18" x14ac:dyDescent="0.25">
      <c r="A1370" s="22" t="s">
        <v>1001</v>
      </c>
      <c r="B1370" s="22" t="s">
        <v>893</v>
      </c>
      <c r="C1370" s="22" t="s">
        <v>1837</v>
      </c>
      <c r="D1370" s="22" t="s">
        <v>1838</v>
      </c>
      <c r="E1370" s="22" t="s">
        <v>2106</v>
      </c>
      <c r="F1370" s="22"/>
      <c r="G1370" s="22" t="s">
        <v>65</v>
      </c>
      <c r="H1370" s="22" t="s">
        <v>1796</v>
      </c>
      <c r="I1370" s="22" t="s">
        <v>5570</v>
      </c>
      <c r="J1370" s="22" t="s">
        <v>1837</v>
      </c>
      <c r="K1370" s="22"/>
      <c r="L1370" s="22"/>
      <c r="M1370" s="22" t="s">
        <v>5905</v>
      </c>
      <c r="N1370" s="22">
        <v>60</v>
      </c>
      <c r="O1370" s="22" t="b">
        <v>0</v>
      </c>
      <c r="P1370" s="22" t="s">
        <v>3095</v>
      </c>
      <c r="Q1370" s="22" t="s">
        <v>1843</v>
      </c>
      <c r="R1370" s="22" t="s">
        <v>625</v>
      </c>
    </row>
    <row r="1371" spans="1:18" x14ac:dyDescent="0.25">
      <c r="A1371" s="22" t="s">
        <v>1002</v>
      </c>
      <c r="B1371" s="22" t="s">
        <v>893</v>
      </c>
      <c r="C1371" s="22" t="s">
        <v>1837</v>
      </c>
      <c r="D1371" s="22" t="s">
        <v>1838</v>
      </c>
      <c r="E1371" s="22" t="s">
        <v>1946</v>
      </c>
      <c r="F1371" s="22"/>
      <c r="G1371" s="22" t="s">
        <v>65</v>
      </c>
      <c r="H1371" s="22" t="s">
        <v>1796</v>
      </c>
      <c r="I1371" s="22" t="s">
        <v>5570</v>
      </c>
      <c r="J1371" s="22" t="s">
        <v>1837</v>
      </c>
      <c r="K1371" s="22"/>
      <c r="L1371" s="22"/>
      <c r="M1371" s="22" t="s">
        <v>5906</v>
      </c>
      <c r="N1371" s="22">
        <v>60</v>
      </c>
      <c r="O1371" s="22" t="b">
        <v>0</v>
      </c>
      <c r="P1371" s="22" t="s">
        <v>3095</v>
      </c>
      <c r="Q1371" s="22" t="s">
        <v>1843</v>
      </c>
      <c r="R1371" s="22" t="s">
        <v>625</v>
      </c>
    </row>
    <row r="1372" spans="1:18" x14ac:dyDescent="0.25">
      <c r="A1372" s="22" t="s">
        <v>1003</v>
      </c>
      <c r="B1372" s="22" t="s">
        <v>895</v>
      </c>
      <c r="C1372" s="22" t="s">
        <v>1837</v>
      </c>
      <c r="D1372" s="22" t="s">
        <v>1838</v>
      </c>
      <c r="E1372" s="22" t="s">
        <v>1878</v>
      </c>
      <c r="F1372" s="22"/>
      <c r="G1372" s="22" t="s">
        <v>1803</v>
      </c>
      <c r="H1372" s="22" t="s">
        <v>1804</v>
      </c>
      <c r="I1372" s="22" t="s">
        <v>5570</v>
      </c>
      <c r="J1372" s="22" t="s">
        <v>1837</v>
      </c>
      <c r="K1372" s="22"/>
      <c r="L1372" s="22"/>
      <c r="M1372" s="22" t="s">
        <v>5907</v>
      </c>
      <c r="N1372" s="22">
        <v>60</v>
      </c>
      <c r="O1372" s="22" t="b">
        <v>0</v>
      </c>
      <c r="P1372" s="22" t="s">
        <v>3095</v>
      </c>
      <c r="Q1372" s="22" t="s">
        <v>1843</v>
      </c>
      <c r="R1372" s="22" t="s">
        <v>625</v>
      </c>
    </row>
    <row r="1373" spans="1:18" x14ac:dyDescent="0.25">
      <c r="A1373" s="22" t="s">
        <v>1004</v>
      </c>
      <c r="B1373" s="22" t="s">
        <v>895</v>
      </c>
      <c r="C1373" s="22" t="s">
        <v>1837</v>
      </c>
      <c r="D1373" s="22" t="s">
        <v>1838</v>
      </c>
      <c r="E1373" s="22" t="s">
        <v>1950</v>
      </c>
      <c r="F1373" s="22"/>
      <c r="G1373" s="22" t="s">
        <v>66</v>
      </c>
      <c r="H1373" s="22" t="s">
        <v>1794</v>
      </c>
      <c r="I1373" s="22" t="s">
        <v>5570</v>
      </c>
      <c r="J1373" s="22" t="s">
        <v>1837</v>
      </c>
      <c r="K1373" s="22"/>
      <c r="L1373" s="22"/>
      <c r="M1373" s="22" t="s">
        <v>5908</v>
      </c>
      <c r="N1373" s="22">
        <v>60</v>
      </c>
      <c r="O1373" s="22" t="b">
        <v>0</v>
      </c>
      <c r="P1373" s="22" t="s">
        <v>3095</v>
      </c>
      <c r="Q1373" s="22" t="s">
        <v>1843</v>
      </c>
      <c r="R1373" s="22" t="s">
        <v>625</v>
      </c>
    </row>
    <row r="1374" spans="1:18" x14ac:dyDescent="0.25">
      <c r="A1374" s="22" t="s">
        <v>5909</v>
      </c>
      <c r="B1374" s="22" t="s">
        <v>895</v>
      </c>
      <c r="C1374" s="22" t="s">
        <v>1837</v>
      </c>
      <c r="D1374" s="22" t="s">
        <v>1838</v>
      </c>
      <c r="E1374" s="22" t="s">
        <v>1950</v>
      </c>
      <c r="F1374" s="22"/>
      <c r="G1374" s="22" t="s">
        <v>66</v>
      </c>
      <c r="H1374" s="22" t="s">
        <v>1794</v>
      </c>
      <c r="I1374" s="22" t="s">
        <v>5570</v>
      </c>
      <c r="J1374" s="22" t="s">
        <v>1837</v>
      </c>
      <c r="K1374" s="22"/>
      <c r="L1374" s="22"/>
      <c r="M1374" s="22" t="s">
        <v>5910</v>
      </c>
      <c r="N1374" s="22">
        <v>60</v>
      </c>
      <c r="O1374" s="22" t="b">
        <v>0</v>
      </c>
      <c r="P1374" s="22" t="s">
        <v>3095</v>
      </c>
      <c r="Q1374" s="22" t="s">
        <v>1843</v>
      </c>
      <c r="R1374" s="22" t="s">
        <v>625</v>
      </c>
    </row>
    <row r="1375" spans="1:18" x14ac:dyDescent="0.25">
      <c r="A1375" s="22" t="s">
        <v>1005</v>
      </c>
      <c r="B1375" s="22" t="s">
        <v>895</v>
      </c>
      <c r="C1375" s="22" t="s">
        <v>1837</v>
      </c>
      <c r="D1375" s="22" t="s">
        <v>1838</v>
      </c>
      <c r="E1375" s="22" t="s">
        <v>1958</v>
      </c>
      <c r="F1375" s="22"/>
      <c r="G1375" s="22" t="s">
        <v>65</v>
      </c>
      <c r="H1375" s="22" t="s">
        <v>1796</v>
      </c>
      <c r="I1375" s="22" t="s">
        <v>5570</v>
      </c>
      <c r="J1375" s="22" t="s">
        <v>1837</v>
      </c>
      <c r="K1375" s="22"/>
      <c r="L1375" s="22"/>
      <c r="M1375" s="22" t="s">
        <v>5911</v>
      </c>
      <c r="N1375" s="22">
        <v>60</v>
      </c>
      <c r="O1375" s="22" t="b">
        <v>0</v>
      </c>
      <c r="P1375" s="22" t="s">
        <v>3095</v>
      </c>
      <c r="Q1375" s="22" t="s">
        <v>1843</v>
      </c>
      <c r="R1375" s="22" t="s">
        <v>625</v>
      </c>
    </row>
    <row r="1376" spans="1:18" x14ac:dyDescent="0.25">
      <c r="A1376" s="22" t="s">
        <v>73</v>
      </c>
      <c r="B1376" s="22" t="s">
        <v>895</v>
      </c>
      <c r="C1376" s="22" t="s">
        <v>1837</v>
      </c>
      <c r="D1376" s="22" t="s">
        <v>1838</v>
      </c>
      <c r="E1376" s="22" t="s">
        <v>2106</v>
      </c>
      <c r="F1376" s="22"/>
      <c r="G1376" s="22" t="s">
        <v>65</v>
      </c>
      <c r="H1376" s="22" t="s">
        <v>1796</v>
      </c>
      <c r="I1376" s="22" t="s">
        <v>5570</v>
      </c>
      <c r="J1376" s="22" t="s">
        <v>1837</v>
      </c>
      <c r="K1376" s="22"/>
      <c r="L1376" s="22"/>
      <c r="M1376" s="22" t="s">
        <v>5912</v>
      </c>
      <c r="N1376" s="22">
        <v>60</v>
      </c>
      <c r="O1376" s="22" t="b">
        <v>0</v>
      </c>
      <c r="P1376" s="22" t="s">
        <v>3095</v>
      </c>
      <c r="Q1376" s="22" t="s">
        <v>1843</v>
      </c>
      <c r="R1376" s="22" t="s">
        <v>625</v>
      </c>
    </row>
    <row r="1377" spans="1:18" x14ac:dyDescent="0.25">
      <c r="A1377" s="22" t="s">
        <v>1006</v>
      </c>
      <c r="B1377" s="22" t="s">
        <v>895</v>
      </c>
      <c r="C1377" s="22" t="s">
        <v>1837</v>
      </c>
      <c r="D1377" s="22" t="s">
        <v>1838</v>
      </c>
      <c r="E1377" s="22" t="s">
        <v>1901</v>
      </c>
      <c r="F1377" s="22"/>
      <c r="G1377" s="22" t="s">
        <v>66</v>
      </c>
      <c r="H1377" s="22" t="s">
        <v>1794</v>
      </c>
      <c r="I1377" s="22" t="s">
        <v>5570</v>
      </c>
      <c r="J1377" s="22" t="s">
        <v>1837</v>
      </c>
      <c r="K1377" s="22"/>
      <c r="L1377" s="22"/>
      <c r="M1377" s="22" t="s">
        <v>5913</v>
      </c>
      <c r="N1377" s="22">
        <v>60</v>
      </c>
      <c r="O1377" s="22" t="b">
        <v>0</v>
      </c>
      <c r="P1377" s="22" t="s">
        <v>3095</v>
      </c>
      <c r="Q1377" s="22" t="s">
        <v>1843</v>
      </c>
      <c r="R1377" s="22" t="s">
        <v>625</v>
      </c>
    </row>
    <row r="1378" spans="1:18" x14ac:dyDescent="0.25">
      <c r="A1378" s="22" t="s">
        <v>1007</v>
      </c>
      <c r="B1378" s="22" t="s">
        <v>895</v>
      </c>
      <c r="C1378" s="22" t="s">
        <v>1837</v>
      </c>
      <c r="D1378" s="22" t="s">
        <v>1838</v>
      </c>
      <c r="E1378" s="22" t="s">
        <v>1991</v>
      </c>
      <c r="F1378" s="22"/>
      <c r="G1378" s="22" t="s">
        <v>66</v>
      </c>
      <c r="H1378" s="22" t="s">
        <v>1794</v>
      </c>
      <c r="I1378" s="22" t="s">
        <v>5570</v>
      </c>
      <c r="J1378" s="22" t="s">
        <v>1837</v>
      </c>
      <c r="K1378" s="22"/>
      <c r="L1378" s="22"/>
      <c r="M1378" s="22" t="s">
        <v>5914</v>
      </c>
      <c r="N1378" s="22">
        <v>60</v>
      </c>
      <c r="O1378" s="22" t="b">
        <v>0</v>
      </c>
      <c r="P1378" s="22" t="s">
        <v>3095</v>
      </c>
      <c r="Q1378" s="22" t="s">
        <v>1843</v>
      </c>
      <c r="R1378" s="22" t="s">
        <v>625</v>
      </c>
    </row>
    <row r="1379" spans="1:18" x14ac:dyDescent="0.25">
      <c r="A1379" s="22" t="s">
        <v>294</v>
      </c>
      <c r="B1379" s="22" t="s">
        <v>1008</v>
      </c>
      <c r="C1379" s="22" t="s">
        <v>1837</v>
      </c>
      <c r="D1379" s="22" t="s">
        <v>1838</v>
      </c>
      <c r="E1379" s="22" t="s">
        <v>1852</v>
      </c>
      <c r="F1379" s="22"/>
      <c r="G1379" s="22" t="s">
        <v>65</v>
      </c>
      <c r="H1379" s="22" t="s">
        <v>1796</v>
      </c>
      <c r="I1379" s="22" t="s">
        <v>5570</v>
      </c>
      <c r="J1379" s="22" t="s">
        <v>1837</v>
      </c>
      <c r="K1379" s="22"/>
      <c r="L1379" s="22"/>
      <c r="M1379" s="22" t="s">
        <v>5915</v>
      </c>
      <c r="N1379" s="22">
        <v>60</v>
      </c>
      <c r="O1379" s="22" t="b">
        <v>0</v>
      </c>
      <c r="P1379" s="22" t="s">
        <v>3095</v>
      </c>
      <c r="Q1379" s="22" t="s">
        <v>1843</v>
      </c>
      <c r="R1379" s="22" t="s">
        <v>625</v>
      </c>
    </row>
    <row r="1380" spans="1:18" x14ac:dyDescent="0.25">
      <c r="A1380" s="22" t="s">
        <v>295</v>
      </c>
      <c r="B1380" s="22" t="s">
        <v>895</v>
      </c>
      <c r="C1380" s="22" t="s">
        <v>1837</v>
      </c>
      <c r="D1380" s="22" t="s">
        <v>1838</v>
      </c>
      <c r="E1380" s="22" t="s">
        <v>1906</v>
      </c>
      <c r="F1380" s="22"/>
      <c r="G1380" s="22" t="s">
        <v>1803</v>
      </c>
      <c r="H1380" s="22" t="s">
        <v>1804</v>
      </c>
      <c r="I1380" s="22" t="s">
        <v>5570</v>
      </c>
      <c r="J1380" s="22" t="s">
        <v>1837</v>
      </c>
      <c r="K1380" s="22"/>
      <c r="L1380" s="22"/>
      <c r="M1380" s="22" t="s">
        <v>5916</v>
      </c>
      <c r="N1380" s="22">
        <v>60</v>
      </c>
      <c r="O1380" s="22" t="b">
        <v>0</v>
      </c>
      <c r="P1380" s="22" t="s">
        <v>3095</v>
      </c>
      <c r="Q1380" s="22" t="s">
        <v>1843</v>
      </c>
      <c r="R1380" s="22" t="s">
        <v>625</v>
      </c>
    </row>
    <row r="1381" spans="1:18" x14ac:dyDescent="0.25">
      <c r="A1381" s="22" t="s">
        <v>297</v>
      </c>
      <c r="B1381" s="22" t="s">
        <v>895</v>
      </c>
      <c r="C1381" s="22" t="s">
        <v>1837</v>
      </c>
      <c r="D1381" s="22" t="s">
        <v>1838</v>
      </c>
      <c r="E1381" s="22" t="s">
        <v>1950</v>
      </c>
      <c r="F1381" s="22"/>
      <c r="G1381" s="22" t="s">
        <v>66</v>
      </c>
      <c r="H1381" s="22" t="s">
        <v>1794</v>
      </c>
      <c r="I1381" s="22" t="s">
        <v>5570</v>
      </c>
      <c r="J1381" s="22" t="s">
        <v>1837</v>
      </c>
      <c r="K1381" s="22"/>
      <c r="L1381" s="22"/>
      <c r="M1381" s="22" t="s">
        <v>5917</v>
      </c>
      <c r="N1381" s="22">
        <v>60</v>
      </c>
      <c r="O1381" s="22" t="b">
        <v>0</v>
      </c>
      <c r="P1381" s="22" t="s">
        <v>3095</v>
      </c>
      <c r="Q1381" s="22" t="s">
        <v>1843</v>
      </c>
      <c r="R1381" s="22" t="s">
        <v>625</v>
      </c>
    </row>
    <row r="1382" spans="1:18" x14ac:dyDescent="0.25">
      <c r="A1382" s="22" t="s">
        <v>299</v>
      </c>
      <c r="B1382" s="22" t="s">
        <v>895</v>
      </c>
      <c r="C1382" s="22" t="s">
        <v>1837</v>
      </c>
      <c r="D1382" s="22" t="s">
        <v>1838</v>
      </c>
      <c r="E1382" s="22" t="s">
        <v>1931</v>
      </c>
      <c r="F1382" s="22"/>
      <c r="G1382" s="22" t="s">
        <v>66</v>
      </c>
      <c r="H1382" s="22" t="s">
        <v>1794</v>
      </c>
      <c r="I1382" s="22" t="s">
        <v>5570</v>
      </c>
      <c r="J1382" s="22" t="s">
        <v>1837</v>
      </c>
      <c r="K1382" s="22"/>
      <c r="L1382" s="22"/>
      <c r="M1382" s="22" t="s">
        <v>5918</v>
      </c>
      <c r="N1382" s="22">
        <v>60</v>
      </c>
      <c r="O1382" s="22" t="b">
        <v>0</v>
      </c>
      <c r="P1382" s="22" t="s">
        <v>3095</v>
      </c>
      <c r="Q1382" s="22" t="s">
        <v>1843</v>
      </c>
      <c r="R1382" s="22" t="s">
        <v>625</v>
      </c>
    </row>
    <row r="1383" spans="1:18" x14ac:dyDescent="0.25">
      <c r="A1383" s="22" t="s">
        <v>5919</v>
      </c>
      <c r="B1383" s="22" t="s">
        <v>895</v>
      </c>
      <c r="C1383" s="22" t="s">
        <v>1837</v>
      </c>
      <c r="D1383" s="22" t="s">
        <v>1838</v>
      </c>
      <c r="E1383" s="22" t="s">
        <v>1991</v>
      </c>
      <c r="F1383" s="22"/>
      <c r="G1383" s="22" t="s">
        <v>66</v>
      </c>
      <c r="H1383" s="22" t="s">
        <v>1794</v>
      </c>
      <c r="I1383" s="22" t="s">
        <v>5570</v>
      </c>
      <c r="J1383" s="22" t="s">
        <v>1837</v>
      </c>
      <c r="K1383" s="22"/>
      <c r="L1383" s="22"/>
      <c r="M1383" s="22" t="s">
        <v>5920</v>
      </c>
      <c r="N1383" s="22">
        <v>60</v>
      </c>
      <c r="O1383" s="22" t="b">
        <v>0</v>
      </c>
      <c r="P1383" s="22" t="s">
        <v>3095</v>
      </c>
      <c r="Q1383" s="22" t="s">
        <v>1843</v>
      </c>
      <c r="R1383" s="22" t="s">
        <v>625</v>
      </c>
    </row>
    <row r="1384" spans="1:18" x14ac:dyDescent="0.25">
      <c r="A1384" s="22" t="s">
        <v>300</v>
      </c>
      <c r="B1384" s="22" t="s">
        <v>895</v>
      </c>
      <c r="C1384" s="22" t="s">
        <v>1837</v>
      </c>
      <c r="D1384" s="22" t="s">
        <v>1838</v>
      </c>
      <c r="E1384" s="22" t="s">
        <v>1975</v>
      </c>
      <c r="F1384" s="22"/>
      <c r="G1384" s="22" t="s">
        <v>1803</v>
      </c>
      <c r="H1384" s="22" t="s">
        <v>1804</v>
      </c>
      <c r="I1384" s="22" t="s">
        <v>5570</v>
      </c>
      <c r="J1384" s="22" t="s">
        <v>1837</v>
      </c>
      <c r="K1384" s="22"/>
      <c r="L1384" s="22"/>
      <c r="M1384" s="22" t="s">
        <v>5921</v>
      </c>
      <c r="N1384" s="22">
        <v>60</v>
      </c>
      <c r="O1384" s="22" t="b">
        <v>0</v>
      </c>
      <c r="P1384" s="22" t="s">
        <v>3095</v>
      </c>
      <c r="Q1384" s="22" t="s">
        <v>1843</v>
      </c>
      <c r="R1384" s="22" t="s">
        <v>625</v>
      </c>
    </row>
    <row r="1385" spans="1:18" x14ac:dyDescent="0.25">
      <c r="A1385" s="22" t="s">
        <v>1009</v>
      </c>
      <c r="B1385" s="22" t="s">
        <v>895</v>
      </c>
      <c r="C1385" s="22" t="s">
        <v>1837</v>
      </c>
      <c r="D1385" s="22" t="s">
        <v>1838</v>
      </c>
      <c r="E1385" s="22" t="s">
        <v>1950</v>
      </c>
      <c r="F1385" s="22"/>
      <c r="G1385" s="22" t="s">
        <v>66</v>
      </c>
      <c r="H1385" s="22" t="s">
        <v>1794</v>
      </c>
      <c r="I1385" s="22" t="s">
        <v>5570</v>
      </c>
      <c r="J1385" s="22" t="s">
        <v>1837</v>
      </c>
      <c r="K1385" s="22"/>
      <c r="L1385" s="22"/>
      <c r="M1385" s="22" t="s">
        <v>5922</v>
      </c>
      <c r="N1385" s="22">
        <v>60</v>
      </c>
      <c r="O1385" s="22" t="b">
        <v>0</v>
      </c>
      <c r="P1385" s="22" t="s">
        <v>3095</v>
      </c>
      <c r="Q1385" s="22" t="s">
        <v>1843</v>
      </c>
      <c r="R1385" s="22" t="s">
        <v>625</v>
      </c>
    </row>
    <row r="1386" spans="1:18" x14ac:dyDescent="0.25">
      <c r="A1386" s="22" t="s">
        <v>5923</v>
      </c>
      <c r="B1386" s="22" t="s">
        <v>895</v>
      </c>
      <c r="C1386" s="22" t="s">
        <v>1837</v>
      </c>
      <c r="D1386" s="22" t="s">
        <v>1838</v>
      </c>
      <c r="E1386" s="22" t="s">
        <v>1906</v>
      </c>
      <c r="F1386" s="22"/>
      <c r="G1386" s="22" t="s">
        <v>1803</v>
      </c>
      <c r="H1386" s="22" t="s">
        <v>1804</v>
      </c>
      <c r="I1386" s="22" t="s">
        <v>5570</v>
      </c>
      <c r="J1386" s="22" t="s">
        <v>1837</v>
      </c>
      <c r="K1386" s="22"/>
      <c r="L1386" s="22"/>
      <c r="M1386" s="22" t="s">
        <v>5924</v>
      </c>
      <c r="N1386" s="22">
        <v>60</v>
      </c>
      <c r="O1386" s="22" t="b">
        <v>0</v>
      </c>
      <c r="P1386" s="22" t="s">
        <v>3095</v>
      </c>
      <c r="Q1386" s="22" t="s">
        <v>1843</v>
      </c>
      <c r="R1386" s="22" t="s">
        <v>625</v>
      </c>
    </row>
    <row r="1387" spans="1:18" x14ac:dyDescent="0.25">
      <c r="A1387" s="22" t="s">
        <v>1010</v>
      </c>
      <c r="B1387" s="22" t="s">
        <v>895</v>
      </c>
      <c r="C1387" s="22" t="s">
        <v>1837</v>
      </c>
      <c r="D1387" s="22" t="s">
        <v>1838</v>
      </c>
      <c r="E1387" s="22" t="s">
        <v>1931</v>
      </c>
      <c r="F1387" s="22"/>
      <c r="G1387" s="22" t="s">
        <v>66</v>
      </c>
      <c r="H1387" s="22" t="s">
        <v>1794</v>
      </c>
      <c r="I1387" s="22" t="s">
        <v>5570</v>
      </c>
      <c r="J1387" s="22" t="s">
        <v>1837</v>
      </c>
      <c r="K1387" s="22"/>
      <c r="L1387" s="22"/>
      <c r="M1387" s="22" t="s">
        <v>5925</v>
      </c>
      <c r="N1387" s="22">
        <v>60</v>
      </c>
      <c r="O1387" s="22" t="b">
        <v>0</v>
      </c>
      <c r="P1387" s="22" t="s">
        <v>3095</v>
      </c>
      <c r="Q1387" s="22" t="s">
        <v>1843</v>
      </c>
      <c r="R1387" s="22" t="s">
        <v>625</v>
      </c>
    </row>
    <row r="1388" spans="1:18" x14ac:dyDescent="0.25">
      <c r="A1388" s="22" t="s">
        <v>303</v>
      </c>
      <c r="B1388" s="22" t="s">
        <v>895</v>
      </c>
      <c r="C1388" s="22" t="s">
        <v>1837</v>
      </c>
      <c r="D1388" s="22" t="s">
        <v>1838</v>
      </c>
      <c r="E1388" s="22" t="s">
        <v>1931</v>
      </c>
      <c r="F1388" s="22"/>
      <c r="G1388" s="22" t="s">
        <v>1803</v>
      </c>
      <c r="H1388" s="22" t="s">
        <v>1804</v>
      </c>
      <c r="I1388" s="22" t="s">
        <v>5570</v>
      </c>
      <c r="J1388" s="22" t="s">
        <v>1837</v>
      </c>
      <c r="K1388" s="22"/>
      <c r="L1388" s="22"/>
      <c r="M1388" s="22" t="s">
        <v>5926</v>
      </c>
      <c r="N1388" s="22">
        <v>60</v>
      </c>
      <c r="O1388" s="22" t="b">
        <v>0</v>
      </c>
      <c r="P1388" s="22" t="s">
        <v>3095</v>
      </c>
      <c r="Q1388" s="22" t="s">
        <v>1843</v>
      </c>
      <c r="R1388" s="22" t="s">
        <v>625</v>
      </c>
    </row>
    <row r="1389" spans="1:18" x14ac:dyDescent="0.25">
      <c r="A1389" s="22" t="s">
        <v>305</v>
      </c>
      <c r="B1389" s="22" t="s">
        <v>895</v>
      </c>
      <c r="C1389" s="22" t="s">
        <v>1837</v>
      </c>
      <c r="D1389" s="22" t="s">
        <v>1838</v>
      </c>
      <c r="E1389" s="22" t="s">
        <v>1878</v>
      </c>
      <c r="F1389" s="22"/>
      <c r="G1389" s="22" t="s">
        <v>66</v>
      </c>
      <c r="H1389" s="22" t="s">
        <v>1794</v>
      </c>
      <c r="I1389" s="22" t="s">
        <v>5570</v>
      </c>
      <c r="J1389" s="22" t="s">
        <v>1837</v>
      </c>
      <c r="K1389" s="22"/>
      <c r="L1389" s="22"/>
      <c r="M1389" s="22" t="s">
        <v>5927</v>
      </c>
      <c r="N1389" s="22">
        <v>60</v>
      </c>
      <c r="O1389" s="22" t="b">
        <v>0</v>
      </c>
      <c r="P1389" s="22" t="s">
        <v>3095</v>
      </c>
      <c r="Q1389" s="22" t="s">
        <v>1843</v>
      </c>
      <c r="R1389" s="22" t="s">
        <v>625</v>
      </c>
    </row>
    <row r="1390" spans="1:18" x14ac:dyDescent="0.25">
      <c r="A1390" s="22" t="s">
        <v>307</v>
      </c>
      <c r="B1390" s="22" t="s">
        <v>895</v>
      </c>
      <c r="C1390" s="22" t="s">
        <v>1837</v>
      </c>
      <c r="D1390" s="22" t="s">
        <v>1838</v>
      </c>
      <c r="E1390" s="22" t="s">
        <v>1901</v>
      </c>
      <c r="F1390" s="22"/>
      <c r="G1390" s="22" t="s">
        <v>66</v>
      </c>
      <c r="H1390" s="22" t="s">
        <v>1794</v>
      </c>
      <c r="I1390" s="22" t="s">
        <v>5570</v>
      </c>
      <c r="J1390" s="22" t="s">
        <v>1837</v>
      </c>
      <c r="K1390" s="22"/>
      <c r="L1390" s="22"/>
      <c r="M1390" s="22" t="s">
        <v>5928</v>
      </c>
      <c r="N1390" s="22">
        <v>60</v>
      </c>
      <c r="O1390" s="22" t="b">
        <v>0</v>
      </c>
      <c r="P1390" s="22" t="s">
        <v>3095</v>
      </c>
      <c r="Q1390" s="22" t="s">
        <v>1843</v>
      </c>
      <c r="R1390" s="22" t="s">
        <v>625</v>
      </c>
    </row>
    <row r="1391" spans="1:18" x14ac:dyDescent="0.25">
      <c r="A1391" s="22" t="s">
        <v>1011</v>
      </c>
      <c r="B1391" s="22" t="s">
        <v>895</v>
      </c>
      <c r="C1391" s="22" t="s">
        <v>1837</v>
      </c>
      <c r="D1391" s="22" t="s">
        <v>1838</v>
      </c>
      <c r="E1391" s="22" t="s">
        <v>1950</v>
      </c>
      <c r="F1391" s="22"/>
      <c r="G1391" s="22" t="s">
        <v>66</v>
      </c>
      <c r="H1391" s="22" t="s">
        <v>1794</v>
      </c>
      <c r="I1391" s="22" t="s">
        <v>5570</v>
      </c>
      <c r="J1391" s="22" t="s">
        <v>1837</v>
      </c>
      <c r="K1391" s="22"/>
      <c r="L1391" s="22"/>
      <c r="M1391" s="22" t="s">
        <v>5929</v>
      </c>
      <c r="N1391" s="22">
        <v>60</v>
      </c>
      <c r="O1391" s="22" t="b">
        <v>0</v>
      </c>
      <c r="P1391" s="22" t="s">
        <v>3095</v>
      </c>
      <c r="Q1391" s="22" t="s">
        <v>1843</v>
      </c>
      <c r="R1391" s="22" t="s">
        <v>625</v>
      </c>
    </row>
    <row r="1392" spans="1:18" x14ac:dyDescent="0.25">
      <c r="A1392" s="22" t="s">
        <v>1012</v>
      </c>
      <c r="B1392" s="22" t="s">
        <v>895</v>
      </c>
      <c r="C1392" s="22" t="s">
        <v>1837</v>
      </c>
      <c r="D1392" s="22" t="s">
        <v>1838</v>
      </c>
      <c r="E1392" s="22" t="s">
        <v>1901</v>
      </c>
      <c r="F1392" s="22"/>
      <c r="G1392" s="22" t="s">
        <v>66</v>
      </c>
      <c r="H1392" s="22" t="s">
        <v>1794</v>
      </c>
      <c r="I1392" s="22" t="s">
        <v>5570</v>
      </c>
      <c r="J1392" s="22" t="s">
        <v>1837</v>
      </c>
      <c r="K1392" s="22"/>
      <c r="L1392" s="22"/>
      <c r="M1392" s="22" t="s">
        <v>5930</v>
      </c>
      <c r="N1392" s="22">
        <v>60</v>
      </c>
      <c r="O1392" s="22" t="b">
        <v>0</v>
      </c>
      <c r="P1392" s="22" t="s">
        <v>3095</v>
      </c>
      <c r="Q1392" s="22" t="s">
        <v>1843</v>
      </c>
      <c r="R1392" s="22" t="s">
        <v>625</v>
      </c>
    </row>
    <row r="1393" spans="1:18" x14ac:dyDescent="0.25">
      <c r="A1393" s="22" t="s">
        <v>1013</v>
      </c>
      <c r="B1393" s="22" t="s">
        <v>895</v>
      </c>
      <c r="C1393" s="22" t="s">
        <v>1837</v>
      </c>
      <c r="D1393" s="22" t="s">
        <v>1838</v>
      </c>
      <c r="E1393" s="22" t="s">
        <v>1901</v>
      </c>
      <c r="F1393" s="22"/>
      <c r="G1393" s="22" t="s">
        <v>66</v>
      </c>
      <c r="H1393" s="22" t="s">
        <v>1794</v>
      </c>
      <c r="I1393" s="22" t="s">
        <v>5570</v>
      </c>
      <c r="J1393" s="22" t="s">
        <v>1837</v>
      </c>
      <c r="K1393" s="22"/>
      <c r="L1393" s="22"/>
      <c r="M1393" s="22" t="s">
        <v>5931</v>
      </c>
      <c r="N1393" s="22">
        <v>60</v>
      </c>
      <c r="O1393" s="22" t="b">
        <v>0</v>
      </c>
      <c r="P1393" s="22" t="s">
        <v>3095</v>
      </c>
      <c r="Q1393" s="22" t="s">
        <v>1843</v>
      </c>
      <c r="R1393" s="22" t="s">
        <v>625</v>
      </c>
    </row>
    <row r="1394" spans="1:18" x14ac:dyDescent="0.25">
      <c r="A1394" s="22" t="s">
        <v>1014</v>
      </c>
      <c r="B1394" s="22" t="s">
        <v>5683</v>
      </c>
      <c r="C1394" s="22" t="s">
        <v>1837</v>
      </c>
      <c r="D1394" s="22" t="s">
        <v>1838</v>
      </c>
      <c r="E1394" s="22" t="s">
        <v>2754</v>
      </c>
      <c r="F1394" s="22"/>
      <c r="G1394" s="22" t="s">
        <v>1803</v>
      </c>
      <c r="H1394" s="22" t="s">
        <v>1804</v>
      </c>
      <c r="I1394" s="22" t="s">
        <v>5570</v>
      </c>
      <c r="J1394" s="22" t="s">
        <v>1837</v>
      </c>
      <c r="K1394" s="22"/>
      <c r="L1394" s="22"/>
      <c r="M1394" s="22" t="s">
        <v>5932</v>
      </c>
      <c r="N1394" s="22">
        <v>60</v>
      </c>
      <c r="O1394" s="22" t="b">
        <v>0</v>
      </c>
      <c r="P1394" s="22" t="s">
        <v>3095</v>
      </c>
      <c r="Q1394" s="22" t="s">
        <v>1843</v>
      </c>
      <c r="R1394" s="22" t="s">
        <v>625</v>
      </c>
    </row>
    <row r="1395" spans="1:18" x14ac:dyDescent="0.25">
      <c r="A1395" s="22" t="s">
        <v>310</v>
      </c>
      <c r="B1395" s="22" t="s">
        <v>895</v>
      </c>
      <c r="C1395" s="22" t="s">
        <v>1837</v>
      </c>
      <c r="D1395" s="22" t="s">
        <v>1838</v>
      </c>
      <c r="E1395" s="22" t="s">
        <v>1901</v>
      </c>
      <c r="F1395" s="22"/>
      <c r="G1395" s="22" t="s">
        <v>66</v>
      </c>
      <c r="H1395" s="22" t="s">
        <v>1794</v>
      </c>
      <c r="I1395" s="22" t="s">
        <v>5570</v>
      </c>
      <c r="J1395" s="22" t="s">
        <v>1837</v>
      </c>
      <c r="K1395" s="22"/>
      <c r="L1395" s="22"/>
      <c r="M1395" s="22" t="s">
        <v>5933</v>
      </c>
      <c r="N1395" s="22">
        <v>60</v>
      </c>
      <c r="O1395" s="22" t="b">
        <v>0</v>
      </c>
      <c r="P1395" s="22" t="s">
        <v>3095</v>
      </c>
      <c r="Q1395" s="22" t="s">
        <v>1843</v>
      </c>
      <c r="R1395" s="22" t="s">
        <v>625</v>
      </c>
    </row>
    <row r="1396" spans="1:18" x14ac:dyDescent="0.25">
      <c r="A1396" s="22" t="s">
        <v>309</v>
      </c>
      <c r="B1396" s="22" t="s">
        <v>895</v>
      </c>
      <c r="C1396" s="22" t="s">
        <v>1837</v>
      </c>
      <c r="D1396" s="22" t="s">
        <v>1838</v>
      </c>
      <c r="E1396" s="22" t="s">
        <v>1991</v>
      </c>
      <c r="F1396" s="22"/>
      <c r="G1396" s="22" t="s">
        <v>66</v>
      </c>
      <c r="H1396" s="22" t="s">
        <v>1794</v>
      </c>
      <c r="I1396" s="22" t="s">
        <v>5570</v>
      </c>
      <c r="J1396" s="22" t="s">
        <v>1837</v>
      </c>
      <c r="K1396" s="22"/>
      <c r="L1396" s="22"/>
      <c r="M1396" s="22" t="s">
        <v>5934</v>
      </c>
      <c r="N1396" s="22">
        <v>60</v>
      </c>
      <c r="O1396" s="22" t="b">
        <v>0</v>
      </c>
      <c r="P1396" s="22" t="s">
        <v>3095</v>
      </c>
      <c r="Q1396" s="22" t="s">
        <v>1843</v>
      </c>
      <c r="R1396" s="22" t="s">
        <v>625</v>
      </c>
    </row>
    <row r="1397" spans="1:18" x14ac:dyDescent="0.25">
      <c r="A1397" s="22" t="s">
        <v>311</v>
      </c>
      <c r="B1397" s="22" t="s">
        <v>895</v>
      </c>
      <c r="C1397" s="22" t="s">
        <v>1837</v>
      </c>
      <c r="D1397" s="22" t="s">
        <v>1838</v>
      </c>
      <c r="E1397" s="22" t="s">
        <v>1991</v>
      </c>
      <c r="F1397" s="22"/>
      <c r="G1397" s="22" t="s">
        <v>66</v>
      </c>
      <c r="H1397" s="22" t="s">
        <v>1794</v>
      </c>
      <c r="I1397" s="22" t="s">
        <v>5570</v>
      </c>
      <c r="J1397" s="22" t="s">
        <v>1837</v>
      </c>
      <c r="K1397" s="22"/>
      <c r="L1397" s="22"/>
      <c r="M1397" s="22" t="s">
        <v>5935</v>
      </c>
      <c r="N1397" s="22">
        <v>60</v>
      </c>
      <c r="O1397" s="22" t="b">
        <v>0</v>
      </c>
      <c r="P1397" s="22" t="s">
        <v>3095</v>
      </c>
      <c r="Q1397" s="22" t="s">
        <v>1843</v>
      </c>
      <c r="R1397" s="22" t="s">
        <v>625</v>
      </c>
    </row>
    <row r="1398" spans="1:18" x14ac:dyDescent="0.25">
      <c r="A1398" s="22" t="s">
        <v>313</v>
      </c>
      <c r="B1398" s="22" t="s">
        <v>895</v>
      </c>
      <c r="C1398" s="22" t="s">
        <v>1837</v>
      </c>
      <c r="D1398" s="22" t="s">
        <v>1838</v>
      </c>
      <c r="E1398" s="22" t="s">
        <v>1878</v>
      </c>
      <c r="F1398" s="22"/>
      <c r="G1398" s="22" t="s">
        <v>1803</v>
      </c>
      <c r="H1398" s="22" t="s">
        <v>1804</v>
      </c>
      <c r="I1398" s="22" t="s">
        <v>5570</v>
      </c>
      <c r="J1398" s="22" t="s">
        <v>1837</v>
      </c>
      <c r="K1398" s="22"/>
      <c r="L1398" s="22"/>
      <c r="M1398" s="22" t="s">
        <v>5936</v>
      </c>
      <c r="N1398" s="22">
        <v>60</v>
      </c>
      <c r="O1398" s="22" t="b">
        <v>0</v>
      </c>
      <c r="P1398" s="22" t="s">
        <v>3095</v>
      </c>
      <c r="Q1398" s="22" t="s">
        <v>1843</v>
      </c>
      <c r="R1398" s="22" t="s">
        <v>625</v>
      </c>
    </row>
    <row r="1399" spans="1:18" x14ac:dyDescent="0.25">
      <c r="A1399" s="22" t="s">
        <v>319</v>
      </c>
      <c r="B1399" s="22" t="s">
        <v>895</v>
      </c>
      <c r="C1399" s="22" t="s">
        <v>1837</v>
      </c>
      <c r="D1399" s="22" t="s">
        <v>1838</v>
      </c>
      <c r="E1399" s="22" t="s">
        <v>1901</v>
      </c>
      <c r="F1399" s="22"/>
      <c r="G1399" s="22" t="s">
        <v>66</v>
      </c>
      <c r="H1399" s="22" t="s">
        <v>1794</v>
      </c>
      <c r="I1399" s="22" t="s">
        <v>5570</v>
      </c>
      <c r="J1399" s="22" t="s">
        <v>1837</v>
      </c>
      <c r="K1399" s="22"/>
      <c r="L1399" s="22"/>
      <c r="M1399" s="22" t="s">
        <v>5937</v>
      </c>
      <c r="N1399" s="22">
        <v>60</v>
      </c>
      <c r="O1399" s="22" t="b">
        <v>0</v>
      </c>
      <c r="P1399" s="22" t="s">
        <v>3095</v>
      </c>
      <c r="Q1399" s="22" t="s">
        <v>1843</v>
      </c>
      <c r="R1399" s="22" t="s">
        <v>625</v>
      </c>
    </row>
    <row r="1400" spans="1:18" x14ac:dyDescent="0.25">
      <c r="A1400" s="22" t="s">
        <v>5938</v>
      </c>
      <c r="B1400" s="22" t="s">
        <v>893</v>
      </c>
      <c r="C1400" s="22" t="s">
        <v>1837</v>
      </c>
      <c r="D1400" s="22" t="s">
        <v>1838</v>
      </c>
      <c r="E1400" s="22" t="s">
        <v>1946</v>
      </c>
      <c r="F1400" s="22"/>
      <c r="G1400" s="22" t="s">
        <v>65</v>
      </c>
      <c r="H1400" s="22" t="s">
        <v>1796</v>
      </c>
      <c r="I1400" s="22" t="s">
        <v>5570</v>
      </c>
      <c r="J1400" s="22" t="s">
        <v>1837</v>
      </c>
      <c r="K1400" s="22"/>
      <c r="L1400" s="22"/>
      <c r="M1400" s="22" t="s">
        <v>5939</v>
      </c>
      <c r="N1400" s="22">
        <v>60</v>
      </c>
      <c r="O1400" s="22" t="b">
        <v>0</v>
      </c>
      <c r="P1400" s="22" t="s">
        <v>3095</v>
      </c>
      <c r="Q1400" s="22" t="s">
        <v>1843</v>
      </c>
      <c r="R1400" s="22" t="s">
        <v>625</v>
      </c>
    </row>
    <row r="1401" spans="1:18" x14ac:dyDescent="0.25">
      <c r="A1401" s="22" t="s">
        <v>1015</v>
      </c>
      <c r="B1401" s="22" t="s">
        <v>895</v>
      </c>
      <c r="C1401" s="22" t="s">
        <v>1837</v>
      </c>
      <c r="D1401" s="22" t="s">
        <v>1838</v>
      </c>
      <c r="E1401" s="22" t="s">
        <v>1839</v>
      </c>
      <c r="F1401" s="22"/>
      <c r="G1401" s="22" t="s">
        <v>1803</v>
      </c>
      <c r="H1401" s="22" t="s">
        <v>1804</v>
      </c>
      <c r="I1401" s="22" t="s">
        <v>5570</v>
      </c>
      <c r="J1401" s="22" t="s">
        <v>1837</v>
      </c>
      <c r="K1401" s="22"/>
      <c r="L1401" s="22"/>
      <c r="M1401" s="22" t="s">
        <v>5940</v>
      </c>
      <c r="N1401" s="22">
        <v>60</v>
      </c>
      <c r="O1401" s="22" t="b">
        <v>0</v>
      </c>
      <c r="P1401" s="22" t="s">
        <v>3095</v>
      </c>
      <c r="Q1401" s="22" t="s">
        <v>1843</v>
      </c>
      <c r="R1401" s="22" t="s">
        <v>625</v>
      </c>
    </row>
    <row r="1402" spans="1:18" x14ac:dyDescent="0.25">
      <c r="A1402" s="22" t="s">
        <v>316</v>
      </c>
      <c r="B1402" s="22" t="s">
        <v>895</v>
      </c>
      <c r="C1402" s="22" t="s">
        <v>1837</v>
      </c>
      <c r="D1402" s="22" t="s">
        <v>1838</v>
      </c>
      <c r="E1402" s="22" t="s">
        <v>1991</v>
      </c>
      <c r="F1402" s="22"/>
      <c r="G1402" s="22" t="s">
        <v>66</v>
      </c>
      <c r="H1402" s="22" t="s">
        <v>1794</v>
      </c>
      <c r="I1402" s="22" t="s">
        <v>5570</v>
      </c>
      <c r="J1402" s="22" t="s">
        <v>1837</v>
      </c>
      <c r="K1402" s="22"/>
      <c r="L1402" s="22"/>
      <c r="M1402" s="22" t="s">
        <v>5941</v>
      </c>
      <c r="N1402" s="22">
        <v>60</v>
      </c>
      <c r="O1402" s="22" t="b">
        <v>0</v>
      </c>
      <c r="P1402" s="22" t="s">
        <v>3095</v>
      </c>
      <c r="Q1402" s="22" t="s">
        <v>1843</v>
      </c>
      <c r="R1402" s="22" t="s">
        <v>625</v>
      </c>
    </row>
    <row r="1403" spans="1:18" x14ac:dyDescent="0.25">
      <c r="A1403" s="22" t="s">
        <v>1016</v>
      </c>
      <c r="B1403" s="22" t="s">
        <v>895</v>
      </c>
      <c r="C1403" s="22" t="s">
        <v>1837</v>
      </c>
      <c r="D1403" s="22" t="s">
        <v>1838</v>
      </c>
      <c r="E1403" s="22" t="s">
        <v>1906</v>
      </c>
      <c r="F1403" s="22"/>
      <c r="G1403" s="22" t="s">
        <v>65</v>
      </c>
      <c r="H1403" s="22" t="s">
        <v>1796</v>
      </c>
      <c r="I1403" s="22" t="s">
        <v>5570</v>
      </c>
      <c r="J1403" s="22" t="s">
        <v>1837</v>
      </c>
      <c r="K1403" s="22"/>
      <c r="L1403" s="22"/>
      <c r="M1403" s="22" t="s">
        <v>5942</v>
      </c>
      <c r="N1403" s="22">
        <v>60</v>
      </c>
      <c r="O1403" s="22" t="b">
        <v>0</v>
      </c>
      <c r="P1403" s="22" t="s">
        <v>3095</v>
      </c>
      <c r="Q1403" s="22" t="s">
        <v>1843</v>
      </c>
      <c r="R1403" s="22" t="s">
        <v>625</v>
      </c>
    </row>
    <row r="1404" spans="1:18" x14ac:dyDescent="0.25">
      <c r="A1404" s="22" t="s">
        <v>1017</v>
      </c>
      <c r="B1404" s="22" t="s">
        <v>895</v>
      </c>
      <c r="C1404" s="22" t="s">
        <v>1837</v>
      </c>
      <c r="D1404" s="22" t="s">
        <v>1838</v>
      </c>
      <c r="E1404" s="22" t="s">
        <v>2106</v>
      </c>
      <c r="F1404" s="22"/>
      <c r="G1404" s="22" t="s">
        <v>65</v>
      </c>
      <c r="H1404" s="22" t="s">
        <v>1796</v>
      </c>
      <c r="I1404" s="22" t="s">
        <v>5570</v>
      </c>
      <c r="J1404" s="22" t="s">
        <v>1837</v>
      </c>
      <c r="K1404" s="22"/>
      <c r="L1404" s="22"/>
      <c r="M1404" s="22" t="s">
        <v>5943</v>
      </c>
      <c r="N1404" s="22">
        <v>60</v>
      </c>
      <c r="O1404" s="22" t="b">
        <v>0</v>
      </c>
      <c r="P1404" s="22" t="s">
        <v>3095</v>
      </c>
      <c r="Q1404" s="22" t="s">
        <v>1843</v>
      </c>
      <c r="R1404" s="22" t="s">
        <v>625</v>
      </c>
    </row>
    <row r="1405" spans="1:18" x14ac:dyDescent="0.25">
      <c r="A1405" s="22" t="s">
        <v>1018</v>
      </c>
      <c r="B1405" s="22" t="s">
        <v>895</v>
      </c>
      <c r="C1405" s="22" t="s">
        <v>1837</v>
      </c>
      <c r="D1405" s="22" t="s">
        <v>1838</v>
      </c>
      <c r="E1405" s="22" t="s">
        <v>1991</v>
      </c>
      <c r="F1405" s="22"/>
      <c r="G1405" s="22" t="s">
        <v>66</v>
      </c>
      <c r="H1405" s="22" t="s">
        <v>1794</v>
      </c>
      <c r="I1405" s="22" t="s">
        <v>5570</v>
      </c>
      <c r="J1405" s="22" t="s">
        <v>1837</v>
      </c>
      <c r="K1405" s="22"/>
      <c r="L1405" s="22"/>
      <c r="M1405" s="22" t="s">
        <v>5944</v>
      </c>
      <c r="N1405" s="22">
        <v>60</v>
      </c>
      <c r="O1405" s="22" t="b">
        <v>0</v>
      </c>
      <c r="P1405" s="22" t="s">
        <v>3095</v>
      </c>
      <c r="Q1405" s="22" t="s">
        <v>1843</v>
      </c>
      <c r="R1405" s="22" t="s">
        <v>625</v>
      </c>
    </row>
    <row r="1406" spans="1:18" x14ac:dyDescent="0.25">
      <c r="A1406" s="22" t="s">
        <v>321</v>
      </c>
      <c r="B1406" s="22" t="s">
        <v>895</v>
      </c>
      <c r="C1406" s="22" t="s">
        <v>1837</v>
      </c>
      <c r="D1406" s="22" t="s">
        <v>1838</v>
      </c>
      <c r="E1406" s="22" t="s">
        <v>1852</v>
      </c>
      <c r="F1406" s="22"/>
      <c r="G1406" s="22" t="s">
        <v>65</v>
      </c>
      <c r="H1406" s="22" t="s">
        <v>1796</v>
      </c>
      <c r="I1406" s="22" t="s">
        <v>5570</v>
      </c>
      <c r="J1406" s="22" t="s">
        <v>1837</v>
      </c>
      <c r="K1406" s="22"/>
      <c r="L1406" s="22"/>
      <c r="M1406" s="22" t="s">
        <v>5945</v>
      </c>
      <c r="N1406" s="22">
        <v>60</v>
      </c>
      <c r="O1406" s="22" t="b">
        <v>0</v>
      </c>
      <c r="P1406" s="22" t="s">
        <v>3095</v>
      </c>
      <c r="Q1406" s="22" t="s">
        <v>1843</v>
      </c>
      <c r="R1406" s="22" t="s">
        <v>625</v>
      </c>
    </row>
    <row r="1407" spans="1:18" x14ac:dyDescent="0.25">
      <c r="A1407" s="22" t="s">
        <v>323</v>
      </c>
      <c r="B1407" s="22" t="s">
        <v>895</v>
      </c>
      <c r="C1407" s="22" t="s">
        <v>1837</v>
      </c>
      <c r="D1407" s="22" t="s">
        <v>1838</v>
      </c>
      <c r="E1407" s="22" t="s">
        <v>1931</v>
      </c>
      <c r="F1407" s="22"/>
      <c r="G1407" s="22" t="s">
        <v>66</v>
      </c>
      <c r="H1407" s="22" t="s">
        <v>1794</v>
      </c>
      <c r="I1407" s="22" t="s">
        <v>5570</v>
      </c>
      <c r="J1407" s="22" t="s">
        <v>1837</v>
      </c>
      <c r="K1407" s="22"/>
      <c r="L1407" s="22"/>
      <c r="M1407" s="22" t="s">
        <v>5946</v>
      </c>
      <c r="N1407" s="22">
        <v>60</v>
      </c>
      <c r="O1407" s="22" t="b">
        <v>0</v>
      </c>
      <c r="P1407" s="22" t="s">
        <v>3095</v>
      </c>
      <c r="Q1407" s="22" t="s">
        <v>1843</v>
      </c>
      <c r="R1407" s="22" t="s">
        <v>625</v>
      </c>
    </row>
    <row r="1408" spans="1:18" x14ac:dyDescent="0.25">
      <c r="A1408" s="22" t="s">
        <v>324</v>
      </c>
      <c r="B1408" s="22" t="s">
        <v>895</v>
      </c>
      <c r="C1408" s="22" t="s">
        <v>1837</v>
      </c>
      <c r="D1408" s="22" t="s">
        <v>1838</v>
      </c>
      <c r="E1408" s="22" t="s">
        <v>1991</v>
      </c>
      <c r="F1408" s="22"/>
      <c r="G1408" s="22" t="s">
        <v>66</v>
      </c>
      <c r="H1408" s="22" t="s">
        <v>1794</v>
      </c>
      <c r="I1408" s="22" t="s">
        <v>5570</v>
      </c>
      <c r="J1408" s="22" t="s">
        <v>1837</v>
      </c>
      <c r="K1408" s="22"/>
      <c r="L1408" s="22"/>
      <c r="M1408" s="22" t="s">
        <v>5947</v>
      </c>
      <c r="N1408" s="22">
        <v>60</v>
      </c>
      <c r="O1408" s="22" t="b">
        <v>0</v>
      </c>
      <c r="P1408" s="22" t="s">
        <v>3095</v>
      </c>
      <c r="Q1408" s="22" t="s">
        <v>1843</v>
      </c>
      <c r="R1408" s="22" t="s">
        <v>625</v>
      </c>
    </row>
    <row r="1409" spans="1:18" x14ac:dyDescent="0.25">
      <c r="A1409" s="22" t="s">
        <v>1019</v>
      </c>
      <c r="B1409" s="22" t="s">
        <v>893</v>
      </c>
      <c r="C1409" s="22" t="s">
        <v>1837</v>
      </c>
      <c r="D1409" s="22" t="s">
        <v>1838</v>
      </c>
      <c r="E1409" s="22" t="s">
        <v>2092</v>
      </c>
      <c r="F1409" s="22"/>
      <c r="G1409" s="22" t="s">
        <v>65</v>
      </c>
      <c r="H1409" s="22" t="s">
        <v>1796</v>
      </c>
      <c r="I1409" s="22" t="s">
        <v>5570</v>
      </c>
      <c r="J1409" s="22" t="s">
        <v>1837</v>
      </c>
      <c r="K1409" s="22"/>
      <c r="L1409" s="22"/>
      <c r="M1409" s="22" t="s">
        <v>5948</v>
      </c>
      <c r="N1409" s="22">
        <v>60</v>
      </c>
      <c r="O1409" s="22" t="b">
        <v>0</v>
      </c>
      <c r="P1409" s="22" t="s">
        <v>3095</v>
      </c>
      <c r="Q1409" s="22" t="s">
        <v>1843</v>
      </c>
      <c r="R1409" s="22" t="s">
        <v>625</v>
      </c>
    </row>
    <row r="1410" spans="1:18" x14ac:dyDescent="0.25">
      <c r="A1410" s="22" t="s">
        <v>1020</v>
      </c>
      <c r="B1410" s="22" t="s">
        <v>893</v>
      </c>
      <c r="C1410" s="22" t="s">
        <v>1837</v>
      </c>
      <c r="D1410" s="22" t="s">
        <v>1838</v>
      </c>
      <c r="E1410" s="22" t="s">
        <v>2106</v>
      </c>
      <c r="F1410" s="22"/>
      <c r="G1410" s="22" t="s">
        <v>65</v>
      </c>
      <c r="H1410" s="22" t="s">
        <v>1796</v>
      </c>
      <c r="I1410" s="22" t="s">
        <v>5570</v>
      </c>
      <c r="J1410" s="22" t="s">
        <v>1837</v>
      </c>
      <c r="K1410" s="22"/>
      <c r="L1410" s="22"/>
      <c r="M1410" s="22" t="s">
        <v>5949</v>
      </c>
      <c r="N1410" s="22">
        <v>60</v>
      </c>
      <c r="O1410" s="22" t="b">
        <v>0</v>
      </c>
      <c r="P1410" s="22" t="s">
        <v>3095</v>
      </c>
      <c r="Q1410" s="22" t="s">
        <v>1843</v>
      </c>
      <c r="R1410" s="22" t="s">
        <v>625</v>
      </c>
    </row>
    <row r="1411" spans="1:18" x14ac:dyDescent="0.25">
      <c r="A1411" s="22" t="s">
        <v>5950</v>
      </c>
      <c r="B1411" s="22" t="s">
        <v>895</v>
      </c>
      <c r="C1411" s="22" t="s">
        <v>1837</v>
      </c>
      <c r="D1411" s="22" t="s">
        <v>1838</v>
      </c>
      <c r="E1411" s="22" t="s">
        <v>1991</v>
      </c>
      <c r="F1411" s="22"/>
      <c r="G1411" s="22" t="s">
        <v>66</v>
      </c>
      <c r="H1411" s="22" t="s">
        <v>1794</v>
      </c>
      <c r="I1411" s="22" t="s">
        <v>5570</v>
      </c>
      <c r="J1411" s="22" t="s">
        <v>1837</v>
      </c>
      <c r="K1411" s="22"/>
      <c r="L1411" s="22"/>
      <c r="M1411" s="22" t="s">
        <v>5951</v>
      </c>
      <c r="N1411" s="22">
        <v>60</v>
      </c>
      <c r="O1411" s="22" t="b">
        <v>0</v>
      </c>
      <c r="P1411" s="22" t="s">
        <v>3095</v>
      </c>
      <c r="Q1411" s="22" t="s">
        <v>1843</v>
      </c>
      <c r="R1411" s="22" t="s">
        <v>625</v>
      </c>
    </row>
    <row r="1412" spans="1:18" x14ac:dyDescent="0.25">
      <c r="A1412" s="22" t="s">
        <v>327</v>
      </c>
      <c r="B1412" s="22" t="s">
        <v>895</v>
      </c>
      <c r="C1412" s="22" t="s">
        <v>1837</v>
      </c>
      <c r="D1412" s="22" t="s">
        <v>1838</v>
      </c>
      <c r="E1412" s="22" t="s">
        <v>1852</v>
      </c>
      <c r="F1412" s="22"/>
      <c r="G1412" s="22" t="s">
        <v>65</v>
      </c>
      <c r="H1412" s="22" t="s">
        <v>1796</v>
      </c>
      <c r="I1412" s="22" t="s">
        <v>5570</v>
      </c>
      <c r="J1412" s="22" t="s">
        <v>1837</v>
      </c>
      <c r="K1412" s="22"/>
      <c r="L1412" s="22"/>
      <c r="M1412" s="22" t="s">
        <v>5952</v>
      </c>
      <c r="N1412" s="22">
        <v>60</v>
      </c>
      <c r="O1412" s="22" t="b">
        <v>0</v>
      </c>
      <c r="P1412" s="22" t="s">
        <v>3095</v>
      </c>
      <c r="Q1412" s="22" t="s">
        <v>1843</v>
      </c>
      <c r="R1412" s="22" t="s">
        <v>625</v>
      </c>
    </row>
    <row r="1413" spans="1:18" x14ac:dyDescent="0.25">
      <c r="A1413" s="22" t="s">
        <v>330</v>
      </c>
      <c r="B1413" s="22" t="s">
        <v>895</v>
      </c>
      <c r="C1413" s="22" t="s">
        <v>1837</v>
      </c>
      <c r="D1413" s="22" t="s">
        <v>1838</v>
      </c>
      <c r="E1413" s="22" t="s">
        <v>1901</v>
      </c>
      <c r="F1413" s="22"/>
      <c r="G1413" s="22" t="s">
        <v>66</v>
      </c>
      <c r="H1413" s="22" t="s">
        <v>1794</v>
      </c>
      <c r="I1413" s="22" t="s">
        <v>5570</v>
      </c>
      <c r="J1413" s="22" t="s">
        <v>1837</v>
      </c>
      <c r="K1413" s="22"/>
      <c r="L1413" s="22"/>
      <c r="M1413" s="22" t="s">
        <v>5953</v>
      </c>
      <c r="N1413" s="22">
        <v>60</v>
      </c>
      <c r="O1413" s="22" t="b">
        <v>0</v>
      </c>
      <c r="P1413" s="22" t="s">
        <v>3095</v>
      </c>
      <c r="Q1413" s="22" t="s">
        <v>1843</v>
      </c>
      <c r="R1413" s="22" t="s">
        <v>625</v>
      </c>
    </row>
    <row r="1414" spans="1:18" x14ac:dyDescent="0.25">
      <c r="A1414" s="22" t="s">
        <v>331</v>
      </c>
      <c r="B1414" s="22" t="s">
        <v>895</v>
      </c>
      <c r="C1414" s="22" t="s">
        <v>1837</v>
      </c>
      <c r="D1414" s="22" t="s">
        <v>1838</v>
      </c>
      <c r="E1414" s="22" t="s">
        <v>1901</v>
      </c>
      <c r="F1414" s="22"/>
      <c r="G1414" s="22" t="s">
        <v>66</v>
      </c>
      <c r="H1414" s="22" t="s">
        <v>1794</v>
      </c>
      <c r="I1414" s="22" t="s">
        <v>5570</v>
      </c>
      <c r="J1414" s="22" t="s">
        <v>1837</v>
      </c>
      <c r="K1414" s="22"/>
      <c r="L1414" s="22"/>
      <c r="M1414" s="22" t="s">
        <v>5954</v>
      </c>
      <c r="N1414" s="22">
        <v>60</v>
      </c>
      <c r="O1414" s="22" t="b">
        <v>0</v>
      </c>
      <c r="P1414" s="22" t="s">
        <v>3095</v>
      </c>
      <c r="Q1414" s="22" t="s">
        <v>1843</v>
      </c>
      <c r="R1414" s="22" t="s">
        <v>625</v>
      </c>
    </row>
    <row r="1415" spans="1:18" x14ac:dyDescent="0.25">
      <c r="A1415" s="22" t="s">
        <v>5955</v>
      </c>
      <c r="B1415" s="22" t="s">
        <v>895</v>
      </c>
      <c r="C1415" s="22" t="s">
        <v>1837</v>
      </c>
      <c r="D1415" s="22" t="s">
        <v>1838</v>
      </c>
      <c r="E1415" s="22" t="s">
        <v>1958</v>
      </c>
      <c r="F1415" s="22"/>
      <c r="G1415" s="22" t="s">
        <v>65</v>
      </c>
      <c r="H1415" s="22" t="s">
        <v>1796</v>
      </c>
      <c r="I1415" s="22" t="s">
        <v>5570</v>
      </c>
      <c r="J1415" s="22" t="s">
        <v>1837</v>
      </c>
      <c r="K1415" s="22"/>
      <c r="L1415" s="22"/>
      <c r="M1415" s="22" t="s">
        <v>5956</v>
      </c>
      <c r="N1415" s="22">
        <v>60</v>
      </c>
      <c r="O1415" s="22" t="b">
        <v>0</v>
      </c>
      <c r="P1415" s="22" t="s">
        <v>3095</v>
      </c>
      <c r="Q1415" s="22" t="s">
        <v>1843</v>
      </c>
      <c r="R1415" s="22" t="s">
        <v>625</v>
      </c>
    </row>
    <row r="1416" spans="1:18" x14ac:dyDescent="0.25">
      <c r="A1416" s="22" t="s">
        <v>332</v>
      </c>
      <c r="B1416" s="22" t="s">
        <v>895</v>
      </c>
      <c r="C1416" s="22" t="s">
        <v>1837</v>
      </c>
      <c r="D1416" s="22" t="s">
        <v>1838</v>
      </c>
      <c r="E1416" s="22" t="s">
        <v>1975</v>
      </c>
      <c r="F1416" s="22"/>
      <c r="G1416" s="22" t="s">
        <v>1803</v>
      </c>
      <c r="H1416" s="22" t="s">
        <v>1804</v>
      </c>
      <c r="I1416" s="22" t="s">
        <v>5570</v>
      </c>
      <c r="J1416" s="22" t="s">
        <v>1837</v>
      </c>
      <c r="K1416" s="22"/>
      <c r="L1416" s="22"/>
      <c r="M1416" s="22" t="s">
        <v>5957</v>
      </c>
      <c r="N1416" s="22">
        <v>60</v>
      </c>
      <c r="O1416" s="22" t="b">
        <v>0</v>
      </c>
      <c r="P1416" s="22" t="s">
        <v>3095</v>
      </c>
      <c r="Q1416" s="22" t="s">
        <v>1843</v>
      </c>
      <c r="R1416" s="22" t="s">
        <v>625</v>
      </c>
    </row>
    <row r="1417" spans="1:18" x14ac:dyDescent="0.25">
      <c r="A1417" s="22" t="s">
        <v>333</v>
      </c>
      <c r="B1417" s="22" t="s">
        <v>895</v>
      </c>
      <c r="C1417" s="22" t="s">
        <v>1837</v>
      </c>
      <c r="D1417" s="22" t="s">
        <v>1838</v>
      </c>
      <c r="E1417" s="22" t="s">
        <v>1852</v>
      </c>
      <c r="F1417" s="22"/>
      <c r="G1417" s="22" t="s">
        <v>65</v>
      </c>
      <c r="H1417" s="22" t="s">
        <v>1796</v>
      </c>
      <c r="I1417" s="22" t="s">
        <v>5570</v>
      </c>
      <c r="J1417" s="22" t="s">
        <v>1837</v>
      </c>
      <c r="K1417" s="22"/>
      <c r="L1417" s="22"/>
      <c r="M1417" s="22" t="s">
        <v>5958</v>
      </c>
      <c r="N1417" s="22">
        <v>60</v>
      </c>
      <c r="O1417" s="22" t="b">
        <v>0</v>
      </c>
      <c r="P1417" s="22" t="s">
        <v>3095</v>
      </c>
      <c r="Q1417" s="22" t="s">
        <v>1843</v>
      </c>
      <c r="R1417" s="22" t="s">
        <v>625</v>
      </c>
    </row>
    <row r="1418" spans="1:18" x14ac:dyDescent="0.25">
      <c r="A1418" s="22" t="s">
        <v>1021</v>
      </c>
      <c r="B1418" s="22" t="s">
        <v>895</v>
      </c>
      <c r="C1418" s="22" t="s">
        <v>1837</v>
      </c>
      <c r="D1418" s="22" t="s">
        <v>1838</v>
      </c>
      <c r="E1418" s="22" t="s">
        <v>1958</v>
      </c>
      <c r="F1418" s="22"/>
      <c r="G1418" s="22" t="s">
        <v>65</v>
      </c>
      <c r="H1418" s="22" t="s">
        <v>1796</v>
      </c>
      <c r="I1418" s="22" t="s">
        <v>5570</v>
      </c>
      <c r="J1418" s="22" t="s">
        <v>1837</v>
      </c>
      <c r="K1418" s="22"/>
      <c r="L1418" s="22"/>
      <c r="M1418" s="22" t="s">
        <v>5959</v>
      </c>
      <c r="N1418" s="22">
        <v>60</v>
      </c>
      <c r="O1418" s="22" t="b">
        <v>0</v>
      </c>
      <c r="P1418" s="22" t="s">
        <v>3095</v>
      </c>
      <c r="Q1418" s="22" t="s">
        <v>1843</v>
      </c>
      <c r="R1418" s="22" t="s">
        <v>625</v>
      </c>
    </row>
    <row r="1419" spans="1:18" x14ac:dyDescent="0.25">
      <c r="A1419" s="22" t="s">
        <v>5960</v>
      </c>
      <c r="B1419" s="22" t="s">
        <v>895</v>
      </c>
      <c r="C1419" s="22" t="s">
        <v>1837</v>
      </c>
      <c r="D1419" s="22" t="s">
        <v>1838</v>
      </c>
      <c r="E1419" s="22" t="s">
        <v>1931</v>
      </c>
      <c r="F1419" s="22"/>
      <c r="G1419" s="22" t="s">
        <v>66</v>
      </c>
      <c r="H1419" s="22" t="s">
        <v>1794</v>
      </c>
      <c r="I1419" s="22" t="s">
        <v>5570</v>
      </c>
      <c r="J1419" s="22" t="s">
        <v>1837</v>
      </c>
      <c r="K1419" s="22"/>
      <c r="L1419" s="22"/>
      <c r="M1419" s="22" t="s">
        <v>5961</v>
      </c>
      <c r="N1419" s="22">
        <v>60</v>
      </c>
      <c r="O1419" s="22" t="b">
        <v>0</v>
      </c>
      <c r="P1419" s="22" t="s">
        <v>3095</v>
      </c>
      <c r="Q1419" s="22" t="s">
        <v>1843</v>
      </c>
      <c r="R1419" s="22" t="s">
        <v>625</v>
      </c>
    </row>
    <row r="1420" spans="1:18" x14ac:dyDescent="0.25">
      <c r="A1420" s="22" t="s">
        <v>336</v>
      </c>
      <c r="B1420" s="22" t="s">
        <v>895</v>
      </c>
      <c r="C1420" s="22" t="s">
        <v>1837</v>
      </c>
      <c r="D1420" s="22" t="s">
        <v>1838</v>
      </c>
      <c r="E1420" s="22" t="s">
        <v>1991</v>
      </c>
      <c r="F1420" s="22"/>
      <c r="G1420" s="22" t="s">
        <v>66</v>
      </c>
      <c r="H1420" s="22" t="s">
        <v>1794</v>
      </c>
      <c r="I1420" s="22" t="s">
        <v>5570</v>
      </c>
      <c r="J1420" s="22" t="s">
        <v>1837</v>
      </c>
      <c r="K1420" s="22"/>
      <c r="L1420" s="22"/>
      <c r="M1420" s="22" t="s">
        <v>5962</v>
      </c>
      <c r="N1420" s="22">
        <v>60</v>
      </c>
      <c r="O1420" s="22" t="b">
        <v>0</v>
      </c>
      <c r="P1420" s="22" t="s">
        <v>3095</v>
      </c>
      <c r="Q1420" s="22" t="s">
        <v>1843</v>
      </c>
      <c r="R1420" s="22" t="s">
        <v>625</v>
      </c>
    </row>
    <row r="1421" spans="1:18" x14ac:dyDescent="0.25">
      <c r="A1421" s="22" t="s">
        <v>338</v>
      </c>
      <c r="B1421" s="22" t="s">
        <v>895</v>
      </c>
      <c r="C1421" s="22" t="s">
        <v>1837</v>
      </c>
      <c r="D1421" s="22" t="s">
        <v>1838</v>
      </c>
      <c r="E1421" s="22" t="s">
        <v>1975</v>
      </c>
      <c r="F1421" s="22"/>
      <c r="G1421" s="22" t="s">
        <v>1803</v>
      </c>
      <c r="H1421" s="22" t="s">
        <v>1804</v>
      </c>
      <c r="I1421" s="22" t="s">
        <v>5570</v>
      </c>
      <c r="J1421" s="22" t="s">
        <v>1837</v>
      </c>
      <c r="K1421" s="22"/>
      <c r="L1421" s="22"/>
      <c r="M1421" s="22" t="s">
        <v>5963</v>
      </c>
      <c r="N1421" s="22">
        <v>60</v>
      </c>
      <c r="O1421" s="22" t="b">
        <v>0</v>
      </c>
      <c r="P1421" s="22" t="s">
        <v>3095</v>
      </c>
      <c r="Q1421" s="22" t="s">
        <v>1843</v>
      </c>
      <c r="R1421" s="22" t="s">
        <v>625</v>
      </c>
    </row>
    <row r="1422" spans="1:18" x14ac:dyDescent="0.25">
      <c r="A1422" s="23" t="s">
        <v>1022</v>
      </c>
      <c r="B1422" s="23" t="s">
        <v>895</v>
      </c>
      <c r="C1422" s="23" t="s">
        <v>1837</v>
      </c>
      <c r="D1422" s="23" t="s">
        <v>1838</v>
      </c>
      <c r="E1422" s="23" t="s">
        <v>1991</v>
      </c>
      <c r="F1422" s="23"/>
      <c r="G1422" s="23" t="s">
        <v>66</v>
      </c>
      <c r="H1422" s="23" t="s">
        <v>1794</v>
      </c>
      <c r="I1422" s="23" t="s">
        <v>5570</v>
      </c>
      <c r="J1422" s="23" t="s">
        <v>1837</v>
      </c>
      <c r="K1422" s="23"/>
      <c r="L1422" s="23"/>
      <c r="M1422" s="23" t="s">
        <v>5964</v>
      </c>
      <c r="N1422" s="23">
        <v>60</v>
      </c>
      <c r="O1422" s="23" t="b">
        <v>0</v>
      </c>
      <c r="P1422" s="23" t="s">
        <v>3095</v>
      </c>
      <c r="Q1422" s="23" t="s">
        <v>1843</v>
      </c>
      <c r="R1422" s="23" t="s">
        <v>625</v>
      </c>
    </row>
    <row r="1423" spans="1:18" x14ac:dyDescent="0.25">
      <c r="A1423" s="22" t="s">
        <v>340</v>
      </c>
      <c r="B1423" s="22" t="s">
        <v>895</v>
      </c>
      <c r="C1423" s="22" t="s">
        <v>1837</v>
      </c>
      <c r="D1423" s="22" t="s">
        <v>1838</v>
      </c>
      <c r="E1423" s="22" t="s">
        <v>1852</v>
      </c>
      <c r="F1423" s="22"/>
      <c r="G1423" s="22" t="s">
        <v>65</v>
      </c>
      <c r="H1423" s="22" t="s">
        <v>1796</v>
      </c>
      <c r="I1423" s="22" t="s">
        <v>5570</v>
      </c>
      <c r="J1423" s="22" t="s">
        <v>1837</v>
      </c>
      <c r="K1423" s="22"/>
      <c r="L1423" s="22"/>
      <c r="M1423" s="22" t="s">
        <v>5965</v>
      </c>
      <c r="N1423" s="22">
        <v>60</v>
      </c>
      <c r="O1423" s="22" t="b">
        <v>0</v>
      </c>
      <c r="P1423" s="22" t="s">
        <v>3095</v>
      </c>
      <c r="Q1423" s="22" t="s">
        <v>1843</v>
      </c>
      <c r="R1423" s="22" t="s">
        <v>625</v>
      </c>
    </row>
    <row r="1424" spans="1:18" x14ac:dyDescent="0.25">
      <c r="A1424" s="22" t="s">
        <v>341</v>
      </c>
      <c r="B1424" s="22" t="s">
        <v>895</v>
      </c>
      <c r="C1424" s="22" t="s">
        <v>1837</v>
      </c>
      <c r="D1424" s="22" t="s">
        <v>1838</v>
      </c>
      <c r="E1424" s="22" t="s">
        <v>2106</v>
      </c>
      <c r="F1424" s="22"/>
      <c r="G1424" s="22" t="s">
        <v>65</v>
      </c>
      <c r="H1424" s="22" t="s">
        <v>1796</v>
      </c>
      <c r="I1424" s="22" t="s">
        <v>5570</v>
      </c>
      <c r="J1424" s="22" t="s">
        <v>1837</v>
      </c>
      <c r="K1424" s="22"/>
      <c r="L1424" s="22"/>
      <c r="M1424" s="22" t="s">
        <v>5966</v>
      </c>
      <c r="N1424" s="22">
        <v>60</v>
      </c>
      <c r="O1424" s="22" t="b">
        <v>0</v>
      </c>
      <c r="P1424" s="22" t="s">
        <v>3095</v>
      </c>
      <c r="Q1424" s="22" t="s">
        <v>1843</v>
      </c>
      <c r="R1424" s="22" t="s">
        <v>625</v>
      </c>
    </row>
    <row r="1425" spans="1:18" x14ac:dyDescent="0.25">
      <c r="A1425" s="22" t="s">
        <v>1023</v>
      </c>
      <c r="B1425" s="22" t="s">
        <v>5683</v>
      </c>
      <c r="C1425" s="22" t="s">
        <v>1837</v>
      </c>
      <c r="D1425" s="22" t="s">
        <v>1838</v>
      </c>
      <c r="E1425" s="22" t="s">
        <v>2754</v>
      </c>
      <c r="F1425" s="22"/>
      <c r="G1425" s="22" t="s">
        <v>1803</v>
      </c>
      <c r="H1425" s="22" t="s">
        <v>1804</v>
      </c>
      <c r="I1425" s="22" t="s">
        <v>5570</v>
      </c>
      <c r="J1425" s="22" t="s">
        <v>1837</v>
      </c>
      <c r="K1425" s="22"/>
      <c r="L1425" s="22"/>
      <c r="M1425" s="22" t="s">
        <v>5967</v>
      </c>
      <c r="N1425" s="22">
        <v>60</v>
      </c>
      <c r="O1425" s="22" t="b">
        <v>0</v>
      </c>
      <c r="P1425" s="22" t="s">
        <v>3095</v>
      </c>
      <c r="Q1425" s="22" t="s">
        <v>1843</v>
      </c>
      <c r="R1425" s="22" t="s">
        <v>625</v>
      </c>
    </row>
    <row r="1426" spans="1:18" x14ac:dyDescent="0.25">
      <c r="A1426" s="23" t="s">
        <v>5968</v>
      </c>
      <c r="B1426" s="23" t="s">
        <v>895</v>
      </c>
      <c r="C1426" s="23" t="s">
        <v>1837</v>
      </c>
      <c r="D1426" s="23" t="s">
        <v>1838</v>
      </c>
      <c r="E1426" s="23" t="s">
        <v>1931</v>
      </c>
      <c r="F1426" s="23"/>
      <c r="G1426" s="23" t="s">
        <v>66</v>
      </c>
      <c r="H1426" s="23" t="s">
        <v>1794</v>
      </c>
      <c r="I1426" s="23" t="s">
        <v>5570</v>
      </c>
      <c r="J1426" s="23" t="s">
        <v>1837</v>
      </c>
      <c r="K1426" s="23"/>
      <c r="L1426" s="23"/>
      <c r="M1426" s="23" t="s">
        <v>5969</v>
      </c>
      <c r="N1426" s="23">
        <v>60</v>
      </c>
      <c r="O1426" s="23" t="b">
        <v>0</v>
      </c>
      <c r="P1426" s="23" t="s">
        <v>3095</v>
      </c>
      <c r="Q1426" s="23" t="s">
        <v>1843</v>
      </c>
      <c r="R1426" s="23" t="s">
        <v>625</v>
      </c>
    </row>
    <row r="1427" spans="1:18" x14ac:dyDescent="0.25">
      <c r="A1427" s="23" t="s">
        <v>5970</v>
      </c>
      <c r="B1427" s="23" t="s">
        <v>895</v>
      </c>
      <c r="C1427" s="23" t="s">
        <v>1837</v>
      </c>
      <c r="D1427" s="23" t="s">
        <v>1838</v>
      </c>
      <c r="E1427" s="23" t="s">
        <v>1991</v>
      </c>
      <c r="F1427" s="23"/>
      <c r="G1427" s="23" t="s">
        <v>66</v>
      </c>
      <c r="H1427" s="23" t="s">
        <v>1794</v>
      </c>
      <c r="I1427" s="23" t="s">
        <v>5570</v>
      </c>
      <c r="J1427" s="23" t="s">
        <v>1837</v>
      </c>
      <c r="K1427" s="23"/>
      <c r="L1427" s="23"/>
      <c r="M1427" s="23" t="s">
        <v>5971</v>
      </c>
      <c r="N1427" s="23">
        <v>60</v>
      </c>
      <c r="O1427" s="23" t="b">
        <v>0</v>
      </c>
      <c r="P1427" s="23" t="s">
        <v>3095</v>
      </c>
      <c r="Q1427" s="23" t="s">
        <v>1843</v>
      </c>
      <c r="R1427" s="23" t="s">
        <v>625</v>
      </c>
    </row>
    <row r="1428" spans="1:18" x14ac:dyDescent="0.25">
      <c r="A1428" s="22" t="s">
        <v>1024</v>
      </c>
      <c r="B1428" s="22" t="s">
        <v>895</v>
      </c>
      <c r="C1428" s="22" t="s">
        <v>1837</v>
      </c>
      <c r="D1428" s="22" t="s">
        <v>1838</v>
      </c>
      <c r="E1428" s="22" t="s">
        <v>1991</v>
      </c>
      <c r="F1428" s="22"/>
      <c r="G1428" s="22" t="s">
        <v>66</v>
      </c>
      <c r="H1428" s="22" t="s">
        <v>1794</v>
      </c>
      <c r="I1428" s="22" t="s">
        <v>5570</v>
      </c>
      <c r="J1428" s="22" t="s">
        <v>1837</v>
      </c>
      <c r="K1428" s="22"/>
      <c r="L1428" s="22"/>
      <c r="M1428" s="22" t="s">
        <v>5972</v>
      </c>
      <c r="N1428" s="22">
        <v>60</v>
      </c>
      <c r="O1428" s="22" t="b">
        <v>0</v>
      </c>
      <c r="P1428" s="22" t="s">
        <v>3095</v>
      </c>
      <c r="Q1428" s="22" t="s">
        <v>1843</v>
      </c>
      <c r="R1428" s="22" t="s">
        <v>625</v>
      </c>
    </row>
    <row r="1429" spans="1:18" x14ac:dyDescent="0.25">
      <c r="A1429" s="22" t="s">
        <v>5973</v>
      </c>
      <c r="B1429" s="22" t="s">
        <v>5683</v>
      </c>
      <c r="C1429" s="22" t="s">
        <v>1837</v>
      </c>
      <c r="D1429" s="22" t="s">
        <v>1838</v>
      </c>
      <c r="E1429" s="22" t="s">
        <v>2754</v>
      </c>
      <c r="F1429" s="22"/>
      <c r="G1429" s="22" t="s">
        <v>66</v>
      </c>
      <c r="H1429" s="22" t="s">
        <v>1794</v>
      </c>
      <c r="I1429" s="22" t="s">
        <v>5570</v>
      </c>
      <c r="J1429" s="22" t="s">
        <v>1837</v>
      </c>
      <c r="K1429" s="22"/>
      <c r="L1429" s="22"/>
      <c r="M1429" s="22" t="s">
        <v>5974</v>
      </c>
      <c r="N1429" s="22">
        <v>60</v>
      </c>
      <c r="O1429" s="22" t="b">
        <v>0</v>
      </c>
      <c r="P1429" s="22" t="s">
        <v>3095</v>
      </c>
      <c r="Q1429" s="22" t="s">
        <v>1843</v>
      </c>
      <c r="R1429" s="22" t="s">
        <v>625</v>
      </c>
    </row>
    <row r="1430" spans="1:18" x14ac:dyDescent="0.25">
      <c r="A1430" s="22" t="s">
        <v>282</v>
      </c>
      <c r="B1430" s="22" t="s">
        <v>895</v>
      </c>
      <c r="C1430" s="22" t="s">
        <v>1837</v>
      </c>
      <c r="D1430" s="22" t="s">
        <v>1838</v>
      </c>
      <c r="E1430" s="22" t="s">
        <v>1991</v>
      </c>
      <c r="F1430" s="22"/>
      <c r="G1430" s="22" t="s">
        <v>66</v>
      </c>
      <c r="H1430" s="22" t="s">
        <v>1794</v>
      </c>
      <c r="I1430" s="22" t="s">
        <v>5570</v>
      </c>
      <c r="J1430" s="22" t="s">
        <v>1837</v>
      </c>
      <c r="K1430" s="22"/>
      <c r="L1430" s="22"/>
      <c r="M1430" s="22" t="s">
        <v>5975</v>
      </c>
      <c r="N1430" s="22">
        <v>60</v>
      </c>
      <c r="O1430" s="22" t="b">
        <v>0</v>
      </c>
      <c r="P1430" s="22" t="s">
        <v>3095</v>
      </c>
      <c r="Q1430" s="22" t="s">
        <v>1843</v>
      </c>
      <c r="R1430" s="22" t="s">
        <v>625</v>
      </c>
    </row>
    <row r="1431" spans="1:18" x14ac:dyDescent="0.25">
      <c r="A1431" s="22" t="s">
        <v>346</v>
      </c>
      <c r="B1431" s="22" t="s">
        <v>895</v>
      </c>
      <c r="C1431" s="22" t="s">
        <v>1837</v>
      </c>
      <c r="D1431" s="22" t="s">
        <v>1838</v>
      </c>
      <c r="E1431" s="22" t="s">
        <v>1901</v>
      </c>
      <c r="F1431" s="22"/>
      <c r="G1431" s="22" t="s">
        <v>66</v>
      </c>
      <c r="H1431" s="22" t="s">
        <v>1794</v>
      </c>
      <c r="I1431" s="22" t="s">
        <v>5570</v>
      </c>
      <c r="J1431" s="22" t="s">
        <v>1837</v>
      </c>
      <c r="K1431" s="22"/>
      <c r="L1431" s="22"/>
      <c r="M1431" s="22" t="s">
        <v>5976</v>
      </c>
      <c r="N1431" s="22">
        <v>60</v>
      </c>
      <c r="O1431" s="22" t="b">
        <v>0</v>
      </c>
      <c r="P1431" s="22" t="s">
        <v>3095</v>
      </c>
      <c r="Q1431" s="22" t="s">
        <v>1843</v>
      </c>
      <c r="R1431" s="22" t="s">
        <v>625</v>
      </c>
    </row>
    <row r="1432" spans="1:18" x14ac:dyDescent="0.25">
      <c r="A1432" s="23" t="s">
        <v>1025</v>
      </c>
      <c r="B1432" s="23" t="s">
        <v>1026</v>
      </c>
      <c r="C1432" s="23" t="s">
        <v>1837</v>
      </c>
      <c r="D1432" s="23" t="s">
        <v>1838</v>
      </c>
      <c r="E1432" s="23" t="s">
        <v>2092</v>
      </c>
      <c r="F1432" s="23"/>
      <c r="G1432" s="23" t="s">
        <v>1803</v>
      </c>
      <c r="H1432" s="23" t="s">
        <v>1804</v>
      </c>
      <c r="I1432" s="23" t="s">
        <v>5570</v>
      </c>
      <c r="J1432" s="23" t="s">
        <v>1026</v>
      </c>
      <c r="K1432" s="23"/>
      <c r="L1432" s="23"/>
      <c r="M1432" s="23" t="s">
        <v>5977</v>
      </c>
      <c r="N1432" s="23">
        <v>60</v>
      </c>
      <c r="O1432" s="23" t="b">
        <v>0</v>
      </c>
      <c r="P1432" s="23" t="s">
        <v>3095</v>
      </c>
      <c r="Q1432" s="23" t="s">
        <v>1843</v>
      </c>
      <c r="R1432" s="23" t="s">
        <v>625</v>
      </c>
    </row>
    <row r="1433" spans="1:18" x14ac:dyDescent="0.25">
      <c r="A1433" s="22" t="s">
        <v>1027</v>
      </c>
      <c r="B1433" s="22" t="s">
        <v>1028</v>
      </c>
      <c r="C1433" s="22" t="s">
        <v>1837</v>
      </c>
      <c r="D1433" s="22" t="s">
        <v>1838</v>
      </c>
      <c r="E1433" s="22" t="s">
        <v>2050</v>
      </c>
      <c r="F1433" s="22"/>
      <c r="G1433" s="22" t="s">
        <v>65</v>
      </c>
      <c r="H1433" s="22" t="s">
        <v>1796</v>
      </c>
      <c r="I1433" s="22" t="s">
        <v>5570</v>
      </c>
      <c r="J1433" s="22" t="s">
        <v>1028</v>
      </c>
      <c r="K1433" s="22" t="s">
        <v>5978</v>
      </c>
      <c r="L1433" s="22"/>
      <c r="M1433" s="22" t="s">
        <v>5978</v>
      </c>
      <c r="N1433" s="22">
        <v>60</v>
      </c>
      <c r="O1433" s="22" t="b">
        <v>0</v>
      </c>
      <c r="P1433" s="22" t="s">
        <v>3095</v>
      </c>
      <c r="Q1433" s="22" t="s">
        <v>1843</v>
      </c>
      <c r="R1433" s="22" t="s">
        <v>625</v>
      </c>
    </row>
    <row r="1434" spans="1:18" x14ac:dyDescent="0.25">
      <c r="A1434" s="23" t="s">
        <v>1029</v>
      </c>
      <c r="B1434" s="23" t="s">
        <v>1030</v>
      </c>
      <c r="C1434" s="23" t="s">
        <v>1837</v>
      </c>
      <c r="D1434" s="23" t="s">
        <v>1838</v>
      </c>
      <c r="E1434" s="23" t="s">
        <v>2073</v>
      </c>
      <c r="F1434" s="23"/>
      <c r="G1434" s="23" t="s">
        <v>66</v>
      </c>
      <c r="H1434" s="23" t="s">
        <v>1794</v>
      </c>
      <c r="I1434" s="23" t="s">
        <v>5570</v>
      </c>
      <c r="J1434" s="23" t="s">
        <v>1030</v>
      </c>
      <c r="K1434" s="23" t="s">
        <v>5979</v>
      </c>
      <c r="L1434" s="23"/>
      <c r="M1434" s="23" t="s">
        <v>5979</v>
      </c>
      <c r="N1434" s="23">
        <v>60</v>
      </c>
      <c r="O1434" s="23" t="b">
        <v>0</v>
      </c>
      <c r="P1434" s="23" t="s">
        <v>3095</v>
      </c>
      <c r="Q1434" s="23" t="s">
        <v>1843</v>
      </c>
      <c r="R1434" s="23" t="s">
        <v>625</v>
      </c>
    </row>
    <row r="1435" spans="1:18" x14ac:dyDescent="0.25">
      <c r="A1435" s="22" t="s">
        <v>1031</v>
      </c>
      <c r="B1435" s="22" t="s">
        <v>1032</v>
      </c>
      <c r="C1435" s="22" t="s">
        <v>1837</v>
      </c>
      <c r="D1435" s="22" t="s">
        <v>1838</v>
      </c>
      <c r="E1435" s="22" t="s">
        <v>2050</v>
      </c>
      <c r="F1435" s="22"/>
      <c r="G1435" s="22" t="s">
        <v>65</v>
      </c>
      <c r="H1435" s="22" t="s">
        <v>1796</v>
      </c>
      <c r="I1435" s="22" t="s">
        <v>5570</v>
      </c>
      <c r="J1435" s="22" t="s">
        <v>1032</v>
      </c>
      <c r="K1435" s="22" t="s">
        <v>5980</v>
      </c>
      <c r="L1435" s="22"/>
      <c r="M1435" s="22" t="s">
        <v>5980</v>
      </c>
      <c r="N1435" s="22">
        <v>60</v>
      </c>
      <c r="O1435" s="22" t="b">
        <v>0</v>
      </c>
      <c r="P1435" s="22" t="s">
        <v>3095</v>
      </c>
      <c r="Q1435" s="22" t="s">
        <v>1843</v>
      </c>
      <c r="R1435" s="22" t="s">
        <v>625</v>
      </c>
    </row>
    <row r="1436" spans="1:18" x14ac:dyDescent="0.25">
      <c r="A1436" s="23" t="s">
        <v>1033</v>
      </c>
      <c r="B1436" s="23" t="s">
        <v>1034</v>
      </c>
      <c r="C1436" s="23" t="s">
        <v>1837</v>
      </c>
      <c r="D1436" s="23" t="s">
        <v>1838</v>
      </c>
      <c r="E1436" s="23" t="s">
        <v>5316</v>
      </c>
      <c r="F1436" s="23"/>
      <c r="G1436" s="23" t="s">
        <v>1803</v>
      </c>
      <c r="H1436" s="23" t="s">
        <v>1804</v>
      </c>
      <c r="I1436" s="23" t="s">
        <v>5570</v>
      </c>
      <c r="J1436" s="23" t="s">
        <v>1034</v>
      </c>
      <c r="K1436" s="23" t="s">
        <v>5981</v>
      </c>
      <c r="L1436" s="23"/>
      <c r="M1436" s="23" t="s">
        <v>5981</v>
      </c>
      <c r="N1436" s="23">
        <v>60</v>
      </c>
      <c r="O1436" s="23" t="b">
        <v>0</v>
      </c>
      <c r="P1436" s="23" t="s">
        <v>3095</v>
      </c>
      <c r="Q1436" s="23" t="s">
        <v>1843</v>
      </c>
      <c r="R1436" s="23" t="s">
        <v>625</v>
      </c>
    </row>
    <row r="1437" spans="1:18" x14ac:dyDescent="0.25">
      <c r="A1437" s="22" t="s">
        <v>95</v>
      </c>
      <c r="B1437" s="22" t="s">
        <v>1035</v>
      </c>
      <c r="C1437" s="22"/>
      <c r="D1437" s="22" t="s">
        <v>1838</v>
      </c>
      <c r="E1437" s="22" t="s">
        <v>1958</v>
      </c>
      <c r="F1437" s="22"/>
      <c r="G1437" s="22" t="s">
        <v>65</v>
      </c>
      <c r="H1437" s="22" t="s">
        <v>1796</v>
      </c>
      <c r="I1437" s="22" t="s">
        <v>5982</v>
      </c>
      <c r="J1437" s="22" t="s">
        <v>1035</v>
      </c>
      <c r="K1437" s="22" t="s">
        <v>5983</v>
      </c>
      <c r="L1437" s="22" t="s">
        <v>1837</v>
      </c>
      <c r="M1437" s="22" t="s">
        <v>5983</v>
      </c>
      <c r="N1437" s="22">
        <v>60</v>
      </c>
      <c r="O1437" s="22" t="b">
        <v>0</v>
      </c>
      <c r="P1437" s="22" t="s">
        <v>1842</v>
      </c>
      <c r="Q1437" s="22" t="s">
        <v>1843</v>
      </c>
      <c r="R1437" s="22" t="s">
        <v>625</v>
      </c>
    </row>
    <row r="1438" spans="1:18" x14ac:dyDescent="0.25">
      <c r="A1438" s="23" t="s">
        <v>1036</v>
      </c>
      <c r="B1438" s="23" t="s">
        <v>1037</v>
      </c>
      <c r="C1438" s="23"/>
      <c r="D1438" s="23" t="s">
        <v>1838</v>
      </c>
      <c r="E1438" s="23" t="s">
        <v>3800</v>
      </c>
      <c r="F1438" s="23"/>
      <c r="G1438" s="23" t="s">
        <v>66</v>
      </c>
      <c r="H1438" s="23" t="s">
        <v>1794</v>
      </c>
      <c r="I1438" s="23" t="s">
        <v>5982</v>
      </c>
      <c r="J1438" s="23" t="s">
        <v>1037</v>
      </c>
      <c r="K1438" s="23" t="s">
        <v>5984</v>
      </c>
      <c r="L1438" s="23" t="s">
        <v>1837</v>
      </c>
      <c r="M1438" s="23" t="s">
        <v>5984</v>
      </c>
      <c r="N1438" s="23">
        <v>60</v>
      </c>
      <c r="O1438" s="23" t="b">
        <v>0</v>
      </c>
      <c r="P1438" s="23" t="s">
        <v>1842</v>
      </c>
      <c r="Q1438" s="23" t="s">
        <v>1843</v>
      </c>
      <c r="R1438" s="23" t="s">
        <v>625</v>
      </c>
    </row>
    <row r="1439" spans="1:18" x14ac:dyDescent="0.25">
      <c r="A1439" s="23" t="s">
        <v>1038</v>
      </c>
      <c r="B1439" s="23" t="s">
        <v>1039</v>
      </c>
      <c r="C1439" s="23" t="s">
        <v>1837</v>
      </c>
      <c r="D1439" s="23" t="s">
        <v>1838</v>
      </c>
      <c r="E1439" s="23" t="s">
        <v>3800</v>
      </c>
      <c r="F1439" s="23"/>
      <c r="G1439" s="23" t="s">
        <v>66</v>
      </c>
      <c r="H1439" s="23" t="s">
        <v>1794</v>
      </c>
      <c r="I1439" s="23" t="s">
        <v>5570</v>
      </c>
      <c r="J1439" s="23" t="s">
        <v>1039</v>
      </c>
      <c r="K1439" s="23" t="s">
        <v>5985</v>
      </c>
      <c r="L1439" s="23"/>
      <c r="M1439" s="23" t="s">
        <v>5985</v>
      </c>
      <c r="N1439" s="23">
        <v>60</v>
      </c>
      <c r="O1439" s="23" t="b">
        <v>0</v>
      </c>
      <c r="P1439" s="23" t="s">
        <v>3095</v>
      </c>
      <c r="Q1439" s="23" t="s">
        <v>1843</v>
      </c>
      <c r="R1439" s="23" t="s">
        <v>625</v>
      </c>
    </row>
    <row r="1440" spans="1:18" x14ac:dyDescent="0.25">
      <c r="A1440" s="23" t="s">
        <v>1040</v>
      </c>
      <c r="B1440" s="23" t="s">
        <v>1041</v>
      </c>
      <c r="C1440" s="23" t="s">
        <v>1837</v>
      </c>
      <c r="D1440" s="23" t="s">
        <v>1838</v>
      </c>
      <c r="E1440" s="23" t="s">
        <v>2122</v>
      </c>
      <c r="F1440" s="23"/>
      <c r="G1440" s="23" t="s">
        <v>1803</v>
      </c>
      <c r="H1440" s="23" t="s">
        <v>1804</v>
      </c>
      <c r="I1440" s="23" t="s">
        <v>5570</v>
      </c>
      <c r="J1440" s="23" t="s">
        <v>1837</v>
      </c>
      <c r="K1440" s="23"/>
      <c r="L1440" s="23"/>
      <c r="M1440" s="23" t="s">
        <v>5986</v>
      </c>
      <c r="N1440" s="23">
        <v>60</v>
      </c>
      <c r="O1440" s="23" t="b">
        <v>0</v>
      </c>
      <c r="P1440" s="23" t="s">
        <v>3095</v>
      </c>
      <c r="Q1440" s="23" t="s">
        <v>1843</v>
      </c>
      <c r="R1440" s="23" t="s">
        <v>625</v>
      </c>
    </row>
    <row r="1441" spans="1:18" x14ac:dyDescent="0.25">
      <c r="A1441" s="22" t="s">
        <v>1042</v>
      </c>
      <c r="B1441" s="22" t="s">
        <v>1043</v>
      </c>
      <c r="C1441" s="22"/>
      <c r="D1441" s="22" t="s">
        <v>1838</v>
      </c>
      <c r="E1441" s="22" t="s">
        <v>1946</v>
      </c>
      <c r="F1441" s="22" t="s">
        <v>5987</v>
      </c>
      <c r="G1441" s="22"/>
      <c r="H1441" s="22"/>
      <c r="I1441" s="22" t="s">
        <v>5982</v>
      </c>
      <c r="J1441" s="22"/>
      <c r="K1441" s="22"/>
      <c r="L1441" s="22"/>
      <c r="M1441" s="22" t="s">
        <v>5988</v>
      </c>
      <c r="N1441" s="22">
        <v>60</v>
      </c>
      <c r="O1441" s="22" t="b">
        <v>0</v>
      </c>
      <c r="P1441" s="22" t="s">
        <v>1842</v>
      </c>
      <c r="Q1441" s="22" t="s">
        <v>1843</v>
      </c>
      <c r="R1441" s="22" t="s">
        <v>625</v>
      </c>
    </row>
    <row r="1442" spans="1:18" x14ac:dyDescent="0.25">
      <c r="A1442" s="23" t="s">
        <v>1044</v>
      </c>
      <c r="B1442" s="23" t="s">
        <v>1045</v>
      </c>
      <c r="C1442" s="23" t="s">
        <v>1837</v>
      </c>
      <c r="D1442" s="23" t="s">
        <v>1838</v>
      </c>
      <c r="E1442" s="23" t="s">
        <v>5989</v>
      </c>
      <c r="F1442" s="23"/>
      <c r="G1442" s="23" t="s">
        <v>65</v>
      </c>
      <c r="H1442" s="23" t="s">
        <v>1796</v>
      </c>
      <c r="I1442" s="23" t="s">
        <v>5570</v>
      </c>
      <c r="J1442" s="23" t="s">
        <v>1045</v>
      </c>
      <c r="K1442" s="23" t="s">
        <v>5990</v>
      </c>
      <c r="L1442" s="23"/>
      <c r="M1442" s="23" t="s">
        <v>5990</v>
      </c>
      <c r="N1442" s="23">
        <v>60</v>
      </c>
      <c r="O1442" s="23" t="b">
        <v>0</v>
      </c>
      <c r="P1442" s="23" t="s">
        <v>3095</v>
      </c>
      <c r="Q1442" s="23" t="s">
        <v>1843</v>
      </c>
      <c r="R1442" s="23" t="s">
        <v>625</v>
      </c>
    </row>
    <row r="1443" spans="1:18" x14ac:dyDescent="0.25">
      <c r="A1443" s="23" t="s">
        <v>1046</v>
      </c>
      <c r="B1443" s="23" t="s">
        <v>1047</v>
      </c>
      <c r="C1443" s="23"/>
      <c r="D1443" s="23" t="s">
        <v>1838</v>
      </c>
      <c r="E1443" s="23" t="s">
        <v>2122</v>
      </c>
      <c r="F1443" s="23"/>
      <c r="G1443" s="23" t="s">
        <v>1803</v>
      </c>
      <c r="H1443" s="23" t="s">
        <v>1804</v>
      </c>
      <c r="I1443" s="23" t="s">
        <v>5982</v>
      </c>
      <c r="J1443" s="23"/>
      <c r="K1443" s="23"/>
      <c r="L1443" s="23"/>
      <c r="M1443" s="23" t="s">
        <v>5991</v>
      </c>
      <c r="N1443" s="23">
        <v>60</v>
      </c>
      <c r="O1443" s="23" t="b">
        <v>0</v>
      </c>
      <c r="P1443" s="23" t="s">
        <v>1842</v>
      </c>
      <c r="Q1443" s="23" t="s">
        <v>1843</v>
      </c>
      <c r="R1443" s="23" t="s">
        <v>625</v>
      </c>
    </row>
    <row r="1444" spans="1:18" x14ac:dyDescent="0.25">
      <c r="A1444" s="22" t="s">
        <v>1048</v>
      </c>
      <c r="B1444" s="22" t="s">
        <v>1049</v>
      </c>
      <c r="C1444" s="22" t="s">
        <v>1837</v>
      </c>
      <c r="D1444" s="22" t="s">
        <v>1838</v>
      </c>
      <c r="E1444" s="22" t="s">
        <v>2092</v>
      </c>
      <c r="F1444" s="22"/>
      <c r="G1444" s="22" t="s">
        <v>1803</v>
      </c>
      <c r="H1444" s="22" t="s">
        <v>1804</v>
      </c>
      <c r="I1444" s="22" t="s">
        <v>5570</v>
      </c>
      <c r="J1444" s="22" t="s">
        <v>1049</v>
      </c>
      <c r="K1444" s="22"/>
      <c r="L1444" s="22"/>
      <c r="M1444" s="22" t="s">
        <v>5992</v>
      </c>
      <c r="N1444" s="22">
        <v>60</v>
      </c>
      <c r="O1444" s="22" t="b">
        <v>0</v>
      </c>
      <c r="P1444" s="22" t="s">
        <v>3095</v>
      </c>
      <c r="Q1444" s="22" t="s">
        <v>1843</v>
      </c>
      <c r="R1444" s="22" t="s">
        <v>625</v>
      </c>
    </row>
    <row r="1445" spans="1:18" x14ac:dyDescent="0.25">
      <c r="A1445" s="22" t="s">
        <v>1050</v>
      </c>
      <c r="B1445" s="22" t="s">
        <v>1051</v>
      </c>
      <c r="C1445" s="22"/>
      <c r="D1445" s="22" t="s">
        <v>1838</v>
      </c>
      <c r="E1445" s="22" t="s">
        <v>1901</v>
      </c>
      <c r="F1445" s="22" t="s">
        <v>5993</v>
      </c>
      <c r="G1445" s="22" t="s">
        <v>66</v>
      </c>
      <c r="H1445" s="22" t="s">
        <v>1794</v>
      </c>
      <c r="I1445" s="22" t="s">
        <v>5982</v>
      </c>
      <c r="J1445" s="22"/>
      <c r="K1445" s="22"/>
      <c r="L1445" s="22"/>
      <c r="M1445" s="22" t="s">
        <v>5994</v>
      </c>
      <c r="N1445" s="22">
        <v>60</v>
      </c>
      <c r="O1445" s="22" t="b">
        <v>0</v>
      </c>
      <c r="P1445" s="22" t="s">
        <v>1842</v>
      </c>
      <c r="Q1445" s="22" t="s">
        <v>1843</v>
      </c>
      <c r="R1445" s="22" t="s">
        <v>625</v>
      </c>
    </row>
    <row r="1446" spans="1:18" x14ac:dyDescent="0.25">
      <c r="A1446" s="22" t="s">
        <v>348</v>
      </c>
      <c r="B1446" s="22" t="s">
        <v>1052</v>
      </c>
      <c r="C1446" s="22"/>
      <c r="D1446" s="22" t="s">
        <v>1838</v>
      </c>
      <c r="E1446" s="22" t="s">
        <v>5989</v>
      </c>
      <c r="F1446" s="22"/>
      <c r="G1446" s="22" t="s">
        <v>65</v>
      </c>
      <c r="H1446" s="22" t="s">
        <v>1796</v>
      </c>
      <c r="I1446" s="22" t="s">
        <v>5982</v>
      </c>
      <c r="J1446" s="22"/>
      <c r="K1446" s="22"/>
      <c r="L1446" s="22"/>
      <c r="M1446" s="22" t="s">
        <v>5995</v>
      </c>
      <c r="N1446" s="22">
        <v>60</v>
      </c>
      <c r="O1446" s="22" t="b">
        <v>0</v>
      </c>
      <c r="P1446" s="22" t="s">
        <v>1842</v>
      </c>
      <c r="Q1446" s="22" t="s">
        <v>1843</v>
      </c>
      <c r="R1446" s="22" t="s">
        <v>625</v>
      </c>
    </row>
    <row r="1447" spans="1:18" x14ac:dyDescent="0.25">
      <c r="A1447" s="23" t="s">
        <v>1053</v>
      </c>
      <c r="B1447" s="23" t="s">
        <v>1054</v>
      </c>
      <c r="C1447" s="23" t="s">
        <v>1837</v>
      </c>
      <c r="D1447" s="23" t="s">
        <v>1838</v>
      </c>
      <c r="E1447" s="23" t="s">
        <v>1991</v>
      </c>
      <c r="F1447" s="23"/>
      <c r="G1447" s="23" t="s">
        <v>66</v>
      </c>
      <c r="H1447" s="23" t="s">
        <v>1794</v>
      </c>
      <c r="I1447" s="23" t="s">
        <v>5570</v>
      </c>
      <c r="J1447" s="23" t="s">
        <v>1054</v>
      </c>
      <c r="K1447" s="23" t="s">
        <v>5996</v>
      </c>
      <c r="L1447" s="23"/>
      <c r="M1447" s="23" t="s">
        <v>5996</v>
      </c>
      <c r="N1447" s="23">
        <v>60</v>
      </c>
      <c r="O1447" s="23" t="b">
        <v>0</v>
      </c>
      <c r="P1447" s="23" t="s">
        <v>3095</v>
      </c>
      <c r="Q1447" s="23" t="s">
        <v>1843</v>
      </c>
      <c r="R1447" s="23" t="s">
        <v>625</v>
      </c>
    </row>
    <row r="1448" spans="1:18" x14ac:dyDescent="0.25">
      <c r="A1448" s="23" t="s">
        <v>1055</v>
      </c>
      <c r="B1448" s="23" t="s">
        <v>1056</v>
      </c>
      <c r="C1448" s="23" t="s">
        <v>1837</v>
      </c>
      <c r="D1448" s="23" t="s">
        <v>1838</v>
      </c>
      <c r="E1448" s="23" t="s">
        <v>1991</v>
      </c>
      <c r="F1448" s="23"/>
      <c r="G1448" s="23" t="s">
        <v>66</v>
      </c>
      <c r="H1448" s="23" t="s">
        <v>1794</v>
      </c>
      <c r="I1448" s="23" t="s">
        <v>5570</v>
      </c>
      <c r="J1448" s="23" t="s">
        <v>1056</v>
      </c>
      <c r="K1448" s="23" t="s">
        <v>5997</v>
      </c>
      <c r="L1448" s="23"/>
      <c r="M1448" s="23" t="s">
        <v>5998</v>
      </c>
      <c r="N1448" s="23">
        <v>60</v>
      </c>
      <c r="O1448" s="23" t="b">
        <v>0</v>
      </c>
      <c r="P1448" s="23" t="s">
        <v>3095</v>
      </c>
      <c r="Q1448" s="23" t="s">
        <v>1843</v>
      </c>
      <c r="R1448" s="23" t="s">
        <v>625</v>
      </c>
    </row>
    <row r="1449" spans="1:18" x14ac:dyDescent="0.25">
      <c r="A1449" s="23" t="s">
        <v>1057</v>
      </c>
      <c r="B1449" s="23" t="s">
        <v>1058</v>
      </c>
      <c r="C1449" s="23"/>
      <c r="D1449" s="23" t="s">
        <v>1838</v>
      </c>
      <c r="E1449" s="23"/>
      <c r="F1449" s="23"/>
      <c r="G1449" s="23" t="s">
        <v>65</v>
      </c>
      <c r="H1449" s="23" t="s">
        <v>1796</v>
      </c>
      <c r="I1449" s="23" t="s">
        <v>5982</v>
      </c>
      <c r="J1449" s="23"/>
      <c r="K1449" s="23"/>
      <c r="L1449" s="23"/>
      <c r="M1449" s="23" t="s">
        <v>5999</v>
      </c>
      <c r="N1449" s="23">
        <v>60</v>
      </c>
      <c r="O1449" s="23" t="b">
        <v>0</v>
      </c>
      <c r="P1449" s="23" t="s">
        <v>1842</v>
      </c>
      <c r="Q1449" s="23" t="s">
        <v>1843</v>
      </c>
      <c r="R1449" s="23" t="s">
        <v>625</v>
      </c>
    </row>
    <row r="1450" spans="1:18" x14ac:dyDescent="0.25">
      <c r="A1450" s="23" t="s">
        <v>1059</v>
      </c>
      <c r="B1450" s="23" t="s">
        <v>1060</v>
      </c>
      <c r="C1450" s="23" t="s">
        <v>1837</v>
      </c>
      <c r="D1450" s="23" t="s">
        <v>1838</v>
      </c>
      <c r="E1450" s="23" t="s">
        <v>5316</v>
      </c>
      <c r="F1450" s="23"/>
      <c r="G1450" s="23" t="s">
        <v>1803</v>
      </c>
      <c r="H1450" s="23" t="s">
        <v>1804</v>
      </c>
      <c r="I1450" s="23" t="s">
        <v>5570</v>
      </c>
      <c r="J1450" s="23" t="s">
        <v>1060</v>
      </c>
      <c r="K1450" s="23" t="s">
        <v>6000</v>
      </c>
      <c r="L1450" s="23"/>
      <c r="M1450" s="23" t="s">
        <v>6000</v>
      </c>
      <c r="N1450" s="23">
        <v>60</v>
      </c>
      <c r="O1450" s="23" t="b">
        <v>0</v>
      </c>
      <c r="P1450" s="23" t="s">
        <v>3095</v>
      </c>
      <c r="Q1450" s="23" t="s">
        <v>1843</v>
      </c>
      <c r="R1450" s="23" t="s">
        <v>625</v>
      </c>
    </row>
    <row r="1451" spans="1:18" x14ac:dyDescent="0.25">
      <c r="A1451" s="22" t="s">
        <v>512</v>
      </c>
      <c r="B1451" s="22" t="s">
        <v>1061</v>
      </c>
      <c r="C1451" s="22"/>
      <c r="D1451" s="22" t="s">
        <v>1838</v>
      </c>
      <c r="E1451" s="22"/>
      <c r="F1451" s="22"/>
      <c r="G1451" s="22" t="s">
        <v>65</v>
      </c>
      <c r="H1451" s="22" t="s">
        <v>1796</v>
      </c>
      <c r="I1451" s="22" t="s">
        <v>5982</v>
      </c>
      <c r="J1451" s="22"/>
      <c r="K1451" s="22"/>
      <c r="L1451" s="22"/>
      <c r="M1451" s="22" t="s">
        <v>6001</v>
      </c>
      <c r="N1451" s="22">
        <v>60</v>
      </c>
      <c r="O1451" s="22" t="b">
        <v>0</v>
      </c>
      <c r="P1451" s="22" t="s">
        <v>1842</v>
      </c>
      <c r="Q1451" s="22" t="s">
        <v>1843</v>
      </c>
      <c r="R1451" s="22" t="s">
        <v>625</v>
      </c>
    </row>
    <row r="1452" spans="1:18" x14ac:dyDescent="0.25">
      <c r="A1452" s="23" t="s">
        <v>151</v>
      </c>
      <c r="B1452" s="23" t="s">
        <v>1062</v>
      </c>
      <c r="C1452" s="23"/>
      <c r="D1452" s="23" t="s">
        <v>1838</v>
      </c>
      <c r="E1452" s="23"/>
      <c r="F1452" s="23"/>
      <c r="G1452" s="23" t="s">
        <v>66</v>
      </c>
      <c r="H1452" s="23" t="s">
        <v>1794</v>
      </c>
      <c r="I1452" s="23" t="s">
        <v>5982</v>
      </c>
      <c r="J1452" s="23"/>
      <c r="K1452" s="23"/>
      <c r="L1452" s="23"/>
      <c r="M1452" s="23" t="s">
        <v>6002</v>
      </c>
      <c r="N1452" s="23">
        <v>60</v>
      </c>
      <c r="O1452" s="23" t="b">
        <v>0</v>
      </c>
      <c r="P1452" s="23" t="s">
        <v>1842</v>
      </c>
      <c r="Q1452" s="23" t="s">
        <v>1843</v>
      </c>
      <c r="R1452" s="23" t="s">
        <v>625</v>
      </c>
    </row>
    <row r="1453" spans="1:18" x14ac:dyDescent="0.25">
      <c r="A1453" s="22" t="s">
        <v>350</v>
      </c>
      <c r="B1453" s="22" t="s">
        <v>1063</v>
      </c>
      <c r="C1453" s="22"/>
      <c r="D1453" s="22" t="s">
        <v>1838</v>
      </c>
      <c r="E1453" s="22" t="s">
        <v>1991</v>
      </c>
      <c r="F1453" s="22"/>
      <c r="G1453" s="22" t="s">
        <v>66</v>
      </c>
      <c r="H1453" s="22" t="s">
        <v>1794</v>
      </c>
      <c r="I1453" s="22" t="s">
        <v>5982</v>
      </c>
      <c r="J1453" s="22" t="s">
        <v>1063</v>
      </c>
      <c r="K1453" s="22" t="s">
        <v>6003</v>
      </c>
      <c r="L1453" s="22" t="s">
        <v>1837</v>
      </c>
      <c r="M1453" s="22" t="s">
        <v>6003</v>
      </c>
      <c r="N1453" s="22">
        <v>60</v>
      </c>
      <c r="O1453" s="22" t="b">
        <v>0</v>
      </c>
      <c r="P1453" s="22" t="s">
        <v>1842</v>
      </c>
      <c r="Q1453" s="22" t="s">
        <v>1843</v>
      </c>
      <c r="R1453" s="22" t="s">
        <v>625</v>
      </c>
    </row>
    <row r="1454" spans="1:18" x14ac:dyDescent="0.25">
      <c r="A1454" s="22" t="s">
        <v>1064</v>
      </c>
      <c r="B1454" s="22" t="s">
        <v>1065</v>
      </c>
      <c r="C1454" s="22"/>
      <c r="D1454" s="22" t="s">
        <v>1838</v>
      </c>
      <c r="E1454" s="22" t="s">
        <v>1958</v>
      </c>
      <c r="F1454" s="22"/>
      <c r="G1454" s="22" t="s">
        <v>65</v>
      </c>
      <c r="H1454" s="22" t="s">
        <v>1796</v>
      </c>
      <c r="I1454" s="22" t="s">
        <v>5982</v>
      </c>
      <c r="J1454" s="22"/>
      <c r="K1454" s="22"/>
      <c r="L1454" s="22"/>
      <c r="M1454" s="22" t="s">
        <v>6004</v>
      </c>
      <c r="N1454" s="22">
        <v>60</v>
      </c>
      <c r="O1454" s="22" t="b">
        <v>0</v>
      </c>
      <c r="P1454" s="22" t="s">
        <v>1842</v>
      </c>
      <c r="Q1454" s="22" t="s">
        <v>1843</v>
      </c>
      <c r="R1454" s="22" t="s">
        <v>625</v>
      </c>
    </row>
    <row r="1455" spans="1:18" x14ac:dyDescent="0.25">
      <c r="A1455" s="22" t="s">
        <v>353</v>
      </c>
      <c r="B1455" s="22" t="s">
        <v>1066</v>
      </c>
      <c r="C1455" s="22"/>
      <c r="D1455" s="22" t="s">
        <v>1838</v>
      </c>
      <c r="E1455" s="22" t="s">
        <v>1901</v>
      </c>
      <c r="F1455" s="22" t="s">
        <v>4174</v>
      </c>
      <c r="G1455" s="22" t="s">
        <v>66</v>
      </c>
      <c r="H1455" s="22" t="s">
        <v>1794</v>
      </c>
      <c r="I1455" s="22" t="s">
        <v>5982</v>
      </c>
      <c r="J1455" s="22" t="s">
        <v>1066</v>
      </c>
      <c r="K1455" s="22" t="s">
        <v>6005</v>
      </c>
      <c r="L1455" s="22" t="s">
        <v>1837</v>
      </c>
      <c r="M1455" s="22" t="s">
        <v>6005</v>
      </c>
      <c r="N1455" s="22">
        <v>60</v>
      </c>
      <c r="O1455" s="22" t="b">
        <v>0</v>
      </c>
      <c r="P1455" s="22" t="s">
        <v>1842</v>
      </c>
      <c r="Q1455" s="22" t="s">
        <v>1843</v>
      </c>
      <c r="R1455" s="22" t="s">
        <v>625</v>
      </c>
    </row>
    <row r="1456" spans="1:18" x14ac:dyDescent="0.25">
      <c r="A1456" s="22" t="s">
        <v>1067</v>
      </c>
      <c r="B1456" s="22" t="s">
        <v>1068</v>
      </c>
      <c r="C1456" s="22"/>
      <c r="D1456" s="22" t="s">
        <v>1838</v>
      </c>
      <c r="E1456" s="22" t="s">
        <v>1991</v>
      </c>
      <c r="F1456" s="22"/>
      <c r="G1456" s="22" t="s">
        <v>66</v>
      </c>
      <c r="H1456" s="22" t="s">
        <v>1794</v>
      </c>
      <c r="I1456" s="22" t="s">
        <v>5982</v>
      </c>
      <c r="J1456" s="22" t="s">
        <v>1068</v>
      </c>
      <c r="K1456" s="22"/>
      <c r="L1456" s="22"/>
      <c r="M1456" s="22" t="s">
        <v>6006</v>
      </c>
      <c r="N1456" s="22">
        <v>60</v>
      </c>
      <c r="O1456" s="22" t="b">
        <v>0</v>
      </c>
      <c r="P1456" s="22" t="s">
        <v>1842</v>
      </c>
      <c r="Q1456" s="22" t="s">
        <v>1843</v>
      </c>
      <c r="R1456" s="22" t="s">
        <v>625</v>
      </c>
    </row>
    <row r="1457" spans="1:18" x14ac:dyDescent="0.25">
      <c r="A1457" s="23" t="s">
        <v>356</v>
      </c>
      <c r="B1457" s="23" t="s">
        <v>1069</v>
      </c>
      <c r="C1457" s="23"/>
      <c r="D1457" s="23" t="s">
        <v>1838</v>
      </c>
      <c r="E1457" s="23"/>
      <c r="F1457" s="23"/>
      <c r="G1457" s="23" t="s">
        <v>66</v>
      </c>
      <c r="H1457" s="23" t="s">
        <v>1794</v>
      </c>
      <c r="I1457" s="23" t="s">
        <v>5982</v>
      </c>
      <c r="J1457" s="23" t="s">
        <v>1069</v>
      </c>
      <c r="K1457" s="23"/>
      <c r="L1457" s="23"/>
      <c r="M1457" s="23" t="s">
        <v>6007</v>
      </c>
      <c r="N1457" s="23">
        <v>60</v>
      </c>
      <c r="O1457" s="23" t="b">
        <v>0</v>
      </c>
      <c r="P1457" s="23" t="s">
        <v>1842</v>
      </c>
      <c r="Q1457" s="23" t="s">
        <v>1843</v>
      </c>
      <c r="R1457" s="23" t="s">
        <v>625</v>
      </c>
    </row>
    <row r="1458" spans="1:18" x14ac:dyDescent="0.25">
      <c r="A1458" s="23" t="s">
        <v>156</v>
      </c>
      <c r="B1458" s="23" t="s">
        <v>1070</v>
      </c>
      <c r="C1458" s="23"/>
      <c r="D1458" s="23" t="s">
        <v>1838</v>
      </c>
      <c r="E1458" s="23" t="s">
        <v>3800</v>
      </c>
      <c r="F1458" s="23"/>
      <c r="G1458" s="23" t="s">
        <v>66</v>
      </c>
      <c r="H1458" s="23" t="s">
        <v>1794</v>
      </c>
      <c r="I1458" s="23" t="s">
        <v>5982</v>
      </c>
      <c r="J1458" s="23" t="s">
        <v>1837</v>
      </c>
      <c r="K1458" s="23"/>
      <c r="L1458" s="23" t="s">
        <v>1837</v>
      </c>
      <c r="M1458" s="23" t="s">
        <v>6008</v>
      </c>
      <c r="N1458" s="23">
        <v>60</v>
      </c>
      <c r="O1458" s="23" t="b">
        <v>0</v>
      </c>
      <c r="P1458" s="23" t="s">
        <v>1842</v>
      </c>
      <c r="Q1458" s="23" t="s">
        <v>1843</v>
      </c>
      <c r="R1458" s="23" t="s">
        <v>625</v>
      </c>
    </row>
    <row r="1459" spans="1:18" x14ac:dyDescent="0.25">
      <c r="A1459" s="22" t="s">
        <v>1071</v>
      </c>
      <c r="B1459" s="22" t="s">
        <v>1072</v>
      </c>
      <c r="C1459" s="22" t="s">
        <v>1837</v>
      </c>
      <c r="D1459" s="22" t="s">
        <v>1838</v>
      </c>
      <c r="E1459" s="22" t="s">
        <v>2092</v>
      </c>
      <c r="F1459" s="22"/>
      <c r="G1459" s="22" t="s">
        <v>1803</v>
      </c>
      <c r="H1459" s="22" t="s">
        <v>1804</v>
      </c>
      <c r="I1459" s="22" t="s">
        <v>5570</v>
      </c>
      <c r="J1459" s="22" t="s">
        <v>1072</v>
      </c>
      <c r="K1459" s="22" t="s">
        <v>6009</v>
      </c>
      <c r="L1459" s="22"/>
      <c r="M1459" s="22" t="s">
        <v>6009</v>
      </c>
      <c r="N1459" s="22">
        <v>60</v>
      </c>
      <c r="O1459" s="22" t="b">
        <v>0</v>
      </c>
      <c r="P1459" s="22" t="s">
        <v>3095</v>
      </c>
      <c r="Q1459" s="22" t="s">
        <v>1843</v>
      </c>
      <c r="R1459" s="22" t="s">
        <v>625</v>
      </c>
    </row>
    <row r="1460" spans="1:18" x14ac:dyDescent="0.25">
      <c r="A1460" s="22" t="s">
        <v>361</v>
      </c>
      <c r="B1460" s="22" t="s">
        <v>1073</v>
      </c>
      <c r="C1460" s="22"/>
      <c r="D1460" s="22" t="s">
        <v>1838</v>
      </c>
      <c r="E1460" s="22" t="s">
        <v>1958</v>
      </c>
      <c r="F1460" s="22"/>
      <c r="G1460" s="22" t="s">
        <v>65</v>
      </c>
      <c r="H1460" s="22" t="s">
        <v>1796</v>
      </c>
      <c r="I1460" s="22" t="s">
        <v>5982</v>
      </c>
      <c r="J1460" s="22"/>
      <c r="K1460" s="22"/>
      <c r="L1460" s="22"/>
      <c r="M1460" s="22" t="s">
        <v>6010</v>
      </c>
      <c r="N1460" s="22">
        <v>60</v>
      </c>
      <c r="O1460" s="22" t="b">
        <v>0</v>
      </c>
      <c r="P1460" s="22" t="s">
        <v>1842</v>
      </c>
      <c r="Q1460" s="22" t="s">
        <v>1843</v>
      </c>
      <c r="R1460" s="22" t="s">
        <v>625</v>
      </c>
    </row>
    <row r="1461" spans="1:18" x14ac:dyDescent="0.25">
      <c r="A1461" s="23" t="s">
        <v>1074</v>
      </c>
      <c r="B1461" s="23" t="s">
        <v>1075</v>
      </c>
      <c r="C1461" s="23" t="s">
        <v>1837</v>
      </c>
      <c r="D1461" s="23" t="s">
        <v>1838</v>
      </c>
      <c r="E1461" s="23" t="s">
        <v>3800</v>
      </c>
      <c r="F1461" s="23" t="s">
        <v>6011</v>
      </c>
      <c r="G1461" s="23" t="s">
        <v>66</v>
      </c>
      <c r="H1461" s="23" t="s">
        <v>1794</v>
      </c>
      <c r="I1461" s="23" t="s">
        <v>5570</v>
      </c>
      <c r="J1461" s="23" t="s">
        <v>1837</v>
      </c>
      <c r="K1461" s="23"/>
      <c r="L1461" s="23"/>
      <c r="M1461" s="23" t="s">
        <v>6012</v>
      </c>
      <c r="N1461" s="23">
        <v>60</v>
      </c>
      <c r="O1461" s="23" t="b">
        <v>0</v>
      </c>
      <c r="P1461" s="23" t="s">
        <v>3095</v>
      </c>
      <c r="Q1461" s="23" t="s">
        <v>1843</v>
      </c>
      <c r="R1461" s="23" t="s">
        <v>625</v>
      </c>
    </row>
    <row r="1462" spans="1:18" x14ac:dyDescent="0.25">
      <c r="A1462" s="22" t="s">
        <v>1076</v>
      </c>
      <c r="B1462" s="22" t="s">
        <v>1077</v>
      </c>
      <c r="C1462" s="22"/>
      <c r="D1462" s="22" t="s">
        <v>1838</v>
      </c>
      <c r="E1462" s="22" t="s">
        <v>2754</v>
      </c>
      <c r="F1462" s="22" t="s">
        <v>3299</v>
      </c>
      <c r="G1462" s="22" t="s">
        <v>1803</v>
      </c>
      <c r="H1462" s="22" t="s">
        <v>1804</v>
      </c>
      <c r="I1462" s="22" t="s">
        <v>5982</v>
      </c>
      <c r="J1462" s="22"/>
      <c r="K1462" s="22"/>
      <c r="L1462" s="22"/>
      <c r="M1462" s="22" t="s">
        <v>6013</v>
      </c>
      <c r="N1462" s="22">
        <v>60</v>
      </c>
      <c r="O1462" s="22" t="b">
        <v>0</v>
      </c>
      <c r="P1462" s="22" t="s">
        <v>1842</v>
      </c>
      <c r="Q1462" s="22" t="s">
        <v>1843</v>
      </c>
      <c r="R1462" s="22" t="s">
        <v>625</v>
      </c>
    </row>
    <row r="1463" spans="1:18" x14ac:dyDescent="0.25">
      <c r="A1463" s="22" t="s">
        <v>1078</v>
      </c>
      <c r="B1463" s="22" t="s">
        <v>1079</v>
      </c>
      <c r="C1463" s="22"/>
      <c r="D1463" s="22" t="s">
        <v>1838</v>
      </c>
      <c r="E1463" s="22" t="s">
        <v>4312</v>
      </c>
      <c r="F1463" s="22" t="s">
        <v>6014</v>
      </c>
      <c r="G1463" s="22" t="s">
        <v>1803</v>
      </c>
      <c r="H1463" s="22" t="s">
        <v>1804</v>
      </c>
      <c r="I1463" s="22" t="s">
        <v>5982</v>
      </c>
      <c r="J1463" s="22"/>
      <c r="K1463" s="22"/>
      <c r="L1463" s="22"/>
      <c r="M1463" s="22" t="s">
        <v>6015</v>
      </c>
      <c r="N1463" s="22">
        <v>60</v>
      </c>
      <c r="O1463" s="22" t="b">
        <v>0</v>
      </c>
      <c r="P1463" s="22" t="s">
        <v>1842</v>
      </c>
      <c r="Q1463" s="22" t="s">
        <v>1843</v>
      </c>
      <c r="R1463" s="22" t="s">
        <v>625</v>
      </c>
    </row>
    <row r="1464" spans="1:18" x14ac:dyDescent="0.25">
      <c r="A1464" s="22" t="s">
        <v>1080</v>
      </c>
      <c r="B1464" s="22" t="s">
        <v>1081</v>
      </c>
      <c r="C1464" s="22"/>
      <c r="D1464" s="22" t="s">
        <v>1838</v>
      </c>
      <c r="E1464" s="22" t="s">
        <v>4312</v>
      </c>
      <c r="F1464" s="22" t="s">
        <v>6016</v>
      </c>
      <c r="G1464" s="22"/>
      <c r="H1464" s="22"/>
      <c r="I1464" s="22" t="s">
        <v>5982</v>
      </c>
      <c r="J1464" s="22"/>
      <c r="K1464" s="22"/>
      <c r="L1464" s="22"/>
      <c r="M1464" s="22" t="s">
        <v>6017</v>
      </c>
      <c r="N1464" s="22">
        <v>60</v>
      </c>
      <c r="O1464" s="22" t="b">
        <v>0</v>
      </c>
      <c r="P1464" s="22" t="s">
        <v>1842</v>
      </c>
      <c r="Q1464" s="22" t="s">
        <v>1843</v>
      </c>
      <c r="R1464" s="22" t="s">
        <v>625</v>
      </c>
    </row>
    <row r="1465" spans="1:18" x14ac:dyDescent="0.25">
      <c r="A1465" s="22" t="s">
        <v>1082</v>
      </c>
      <c r="B1465" s="22" t="s">
        <v>1083</v>
      </c>
      <c r="C1465" s="22" t="s">
        <v>1837</v>
      </c>
      <c r="D1465" s="22" t="s">
        <v>1838</v>
      </c>
      <c r="E1465" s="22" t="s">
        <v>1975</v>
      </c>
      <c r="F1465" s="22"/>
      <c r="G1465" s="22" t="s">
        <v>1803</v>
      </c>
      <c r="H1465" s="22" t="s">
        <v>1804</v>
      </c>
      <c r="I1465" s="22" t="s">
        <v>5570</v>
      </c>
      <c r="J1465" s="22" t="s">
        <v>1083</v>
      </c>
      <c r="K1465" s="22"/>
      <c r="L1465" s="22"/>
      <c r="M1465" s="22" t="s">
        <v>6018</v>
      </c>
      <c r="N1465" s="22">
        <v>60</v>
      </c>
      <c r="O1465" s="22" t="b">
        <v>0</v>
      </c>
      <c r="P1465" s="22" t="s">
        <v>3095</v>
      </c>
      <c r="Q1465" s="22" t="s">
        <v>1843</v>
      </c>
      <c r="R1465" s="22" t="s">
        <v>625</v>
      </c>
    </row>
    <row r="1466" spans="1:18" x14ac:dyDescent="0.25">
      <c r="A1466" s="23" t="s">
        <v>1084</v>
      </c>
      <c r="B1466" s="23" t="s">
        <v>1085</v>
      </c>
      <c r="C1466" s="23" t="s">
        <v>1837</v>
      </c>
      <c r="D1466" s="23" t="s">
        <v>1838</v>
      </c>
      <c r="E1466" s="23" t="s">
        <v>5324</v>
      </c>
      <c r="F1466" s="23"/>
      <c r="G1466" s="23" t="s">
        <v>1803</v>
      </c>
      <c r="H1466" s="23" t="s">
        <v>1804</v>
      </c>
      <c r="I1466" s="23" t="s">
        <v>5570</v>
      </c>
      <c r="J1466" s="23" t="s">
        <v>1085</v>
      </c>
      <c r="K1466" s="23" t="s">
        <v>6019</v>
      </c>
      <c r="L1466" s="23"/>
      <c r="M1466" s="23" t="s">
        <v>6020</v>
      </c>
      <c r="N1466" s="23">
        <v>60</v>
      </c>
      <c r="O1466" s="23" t="b">
        <v>0</v>
      </c>
      <c r="P1466" s="23" t="s">
        <v>3095</v>
      </c>
      <c r="Q1466" s="23" t="s">
        <v>1843</v>
      </c>
      <c r="R1466" s="23" t="s">
        <v>625</v>
      </c>
    </row>
    <row r="1467" spans="1:18" x14ac:dyDescent="0.25">
      <c r="A1467" s="22" t="s">
        <v>94</v>
      </c>
      <c r="B1467" s="22" t="s">
        <v>1090</v>
      </c>
      <c r="C1467" s="22"/>
      <c r="D1467" s="22" t="s">
        <v>1838</v>
      </c>
      <c r="E1467" s="22" t="s">
        <v>3154</v>
      </c>
      <c r="F1467" s="22"/>
      <c r="G1467" s="22"/>
      <c r="H1467" s="22"/>
      <c r="I1467" s="22" t="s">
        <v>5982</v>
      </c>
      <c r="J1467" s="22"/>
      <c r="K1467" s="22"/>
      <c r="L1467" s="22"/>
      <c r="M1467" s="22" t="s">
        <v>6021</v>
      </c>
      <c r="N1467" s="22">
        <v>60</v>
      </c>
      <c r="O1467" s="22" t="b">
        <v>0</v>
      </c>
      <c r="P1467" s="22" t="s">
        <v>1842</v>
      </c>
      <c r="Q1467" s="22" t="s">
        <v>1843</v>
      </c>
      <c r="R1467" s="22" t="s">
        <v>625</v>
      </c>
    </row>
    <row r="1468" spans="1:18" x14ac:dyDescent="0.25">
      <c r="A1468" s="22" t="s">
        <v>1086</v>
      </c>
      <c r="B1468" s="22" t="s">
        <v>1087</v>
      </c>
      <c r="C1468" s="22"/>
      <c r="D1468" s="22" t="s">
        <v>1838</v>
      </c>
      <c r="E1468" s="22" t="s">
        <v>2050</v>
      </c>
      <c r="F1468" s="22" t="s">
        <v>6022</v>
      </c>
      <c r="G1468" s="22"/>
      <c r="H1468" s="22"/>
      <c r="I1468" s="22" t="s">
        <v>5982</v>
      </c>
      <c r="J1468" s="22"/>
      <c r="K1468" s="22"/>
      <c r="L1468" s="22"/>
      <c r="M1468" s="22" t="s">
        <v>6023</v>
      </c>
      <c r="N1468" s="22">
        <v>60</v>
      </c>
      <c r="O1468" s="22" t="b">
        <v>0</v>
      </c>
      <c r="P1468" s="22" t="s">
        <v>1842</v>
      </c>
      <c r="Q1468" s="22" t="s">
        <v>1843</v>
      </c>
      <c r="R1468" s="22" t="s">
        <v>625</v>
      </c>
    </row>
    <row r="1469" spans="1:18" x14ac:dyDescent="0.25">
      <c r="A1469" s="23" t="s">
        <v>1088</v>
      </c>
      <c r="B1469" s="23" t="s">
        <v>1089</v>
      </c>
      <c r="C1469" s="23"/>
      <c r="D1469" s="23" t="s">
        <v>1838</v>
      </c>
      <c r="E1469" s="23" t="s">
        <v>4312</v>
      </c>
      <c r="F1469" s="23" t="s">
        <v>6024</v>
      </c>
      <c r="G1469" s="23"/>
      <c r="H1469" s="23"/>
      <c r="I1469" s="23" t="s">
        <v>5982</v>
      </c>
      <c r="J1469" s="23"/>
      <c r="K1469" s="23"/>
      <c r="L1469" s="23"/>
      <c r="M1469" s="23" t="s">
        <v>6025</v>
      </c>
      <c r="N1469" s="23">
        <v>60</v>
      </c>
      <c r="O1469" s="23" t="b">
        <v>0</v>
      </c>
      <c r="P1469" s="23" t="s">
        <v>1842</v>
      </c>
      <c r="Q1469" s="23" t="s">
        <v>1843</v>
      </c>
      <c r="R1469" s="23" t="s">
        <v>625</v>
      </c>
    </row>
    <row r="1470" spans="1:18" x14ac:dyDescent="0.25">
      <c r="A1470" s="23" t="s">
        <v>1091</v>
      </c>
      <c r="B1470" s="23" t="s">
        <v>1092</v>
      </c>
      <c r="C1470" s="23"/>
      <c r="D1470" s="23" t="s">
        <v>1838</v>
      </c>
      <c r="E1470" s="23" t="s">
        <v>1950</v>
      </c>
      <c r="F1470" s="23" t="s">
        <v>6026</v>
      </c>
      <c r="G1470" s="23" t="s">
        <v>66</v>
      </c>
      <c r="H1470" s="23" t="s">
        <v>1794</v>
      </c>
      <c r="I1470" s="23" t="s">
        <v>5982</v>
      </c>
      <c r="J1470" s="23" t="s">
        <v>1092</v>
      </c>
      <c r="K1470" s="23" t="s">
        <v>6027</v>
      </c>
      <c r="L1470" s="23" t="s">
        <v>1837</v>
      </c>
      <c r="M1470" s="23" t="s">
        <v>6027</v>
      </c>
      <c r="N1470" s="23">
        <v>60</v>
      </c>
      <c r="O1470" s="23" t="b">
        <v>0</v>
      </c>
      <c r="P1470" s="23" t="s">
        <v>1842</v>
      </c>
      <c r="Q1470" s="23" t="s">
        <v>1843</v>
      </c>
      <c r="R1470" s="23" t="s">
        <v>625</v>
      </c>
    </row>
    <row r="1471" spans="1:18" x14ac:dyDescent="0.25">
      <c r="A1471" s="22" t="s">
        <v>1093</v>
      </c>
      <c r="B1471" s="22" t="s">
        <v>1094</v>
      </c>
      <c r="C1471" s="22"/>
      <c r="D1471" s="22" t="s">
        <v>1838</v>
      </c>
      <c r="E1471" s="22" t="s">
        <v>3343</v>
      </c>
      <c r="F1471" s="22" t="s">
        <v>6028</v>
      </c>
      <c r="G1471" s="22"/>
      <c r="H1471" s="22"/>
      <c r="I1471" s="22" t="s">
        <v>5982</v>
      </c>
      <c r="J1471" s="22"/>
      <c r="K1471" s="22"/>
      <c r="L1471" s="22"/>
      <c r="M1471" s="22" t="s">
        <v>6029</v>
      </c>
      <c r="N1471" s="22">
        <v>60</v>
      </c>
      <c r="O1471" s="22" t="b">
        <v>0</v>
      </c>
      <c r="P1471" s="22" t="s">
        <v>1842</v>
      </c>
      <c r="Q1471" s="22" t="s">
        <v>1843</v>
      </c>
      <c r="R1471" s="22" t="s">
        <v>625</v>
      </c>
    </row>
    <row r="1472" spans="1:18" x14ac:dyDescent="0.25">
      <c r="A1472" s="22" t="s">
        <v>1095</v>
      </c>
      <c r="B1472" s="22" t="s">
        <v>1096</v>
      </c>
      <c r="C1472" s="22"/>
      <c r="D1472" s="22" t="s">
        <v>1838</v>
      </c>
      <c r="E1472" s="22" t="s">
        <v>3154</v>
      </c>
      <c r="F1472" s="22"/>
      <c r="G1472" s="22" t="s">
        <v>1803</v>
      </c>
      <c r="H1472" s="22" t="s">
        <v>1804</v>
      </c>
      <c r="I1472" s="22" t="s">
        <v>5982</v>
      </c>
      <c r="J1472" s="22" t="s">
        <v>1096</v>
      </c>
      <c r="K1472" s="22" t="s">
        <v>6030</v>
      </c>
      <c r="L1472" s="22" t="s">
        <v>1837</v>
      </c>
      <c r="M1472" s="22" t="s">
        <v>6030</v>
      </c>
      <c r="N1472" s="22">
        <v>60</v>
      </c>
      <c r="O1472" s="22" t="b">
        <v>0</v>
      </c>
      <c r="P1472" s="22" t="s">
        <v>1842</v>
      </c>
      <c r="Q1472" s="22" t="s">
        <v>1843</v>
      </c>
      <c r="R1472" s="22" t="s">
        <v>625</v>
      </c>
    </row>
    <row r="1473" spans="1:18" x14ac:dyDescent="0.25">
      <c r="A1473" s="23" t="s">
        <v>1097</v>
      </c>
      <c r="B1473" s="23" t="s">
        <v>1098</v>
      </c>
      <c r="C1473" s="23"/>
      <c r="D1473" s="23" t="s">
        <v>1838</v>
      </c>
      <c r="E1473" s="23" t="s">
        <v>2092</v>
      </c>
      <c r="F1473" s="23"/>
      <c r="G1473" s="23" t="s">
        <v>1803</v>
      </c>
      <c r="H1473" s="23" t="s">
        <v>1804</v>
      </c>
      <c r="I1473" s="23" t="s">
        <v>5982</v>
      </c>
      <c r="J1473" s="23" t="s">
        <v>1098</v>
      </c>
      <c r="K1473" s="23" t="s">
        <v>6031</v>
      </c>
      <c r="L1473" s="23" t="s">
        <v>1837</v>
      </c>
      <c r="M1473" s="23" t="s">
        <v>6031</v>
      </c>
      <c r="N1473" s="23">
        <v>60</v>
      </c>
      <c r="O1473" s="23" t="b">
        <v>0</v>
      </c>
      <c r="P1473" s="23" t="s">
        <v>1842</v>
      </c>
      <c r="Q1473" s="23" t="s">
        <v>1843</v>
      </c>
      <c r="R1473" s="23" t="s">
        <v>625</v>
      </c>
    </row>
    <row r="1474" spans="1:18" x14ac:dyDescent="0.25">
      <c r="A1474" s="23" t="s">
        <v>1099</v>
      </c>
      <c r="B1474" s="23" t="s">
        <v>1100</v>
      </c>
      <c r="C1474" s="23"/>
      <c r="D1474" s="23" t="s">
        <v>1838</v>
      </c>
      <c r="E1474" s="23" t="s">
        <v>1958</v>
      </c>
      <c r="F1474" s="23" t="s">
        <v>6032</v>
      </c>
      <c r="G1474" s="23"/>
      <c r="H1474" s="23"/>
      <c r="I1474" s="23" t="s">
        <v>5982</v>
      </c>
      <c r="J1474" s="23"/>
      <c r="K1474" s="23"/>
      <c r="L1474" s="23"/>
      <c r="M1474" s="23" t="s">
        <v>6033</v>
      </c>
      <c r="N1474" s="23">
        <v>60</v>
      </c>
      <c r="O1474" s="23" t="b">
        <v>0</v>
      </c>
      <c r="P1474" s="23" t="s">
        <v>1842</v>
      </c>
      <c r="Q1474" s="23" t="s">
        <v>1843</v>
      </c>
      <c r="R1474" s="23" t="s">
        <v>625</v>
      </c>
    </row>
    <row r="1475" spans="1:18" x14ac:dyDescent="0.25">
      <c r="A1475" s="22" t="s">
        <v>230</v>
      </c>
      <c r="B1475" s="22" t="s">
        <v>1101</v>
      </c>
      <c r="C1475" s="22" t="s">
        <v>1837</v>
      </c>
      <c r="D1475" s="22" t="s">
        <v>1838</v>
      </c>
      <c r="E1475" s="22" t="s">
        <v>1946</v>
      </c>
      <c r="F1475" s="22"/>
      <c r="G1475" s="22" t="s">
        <v>65</v>
      </c>
      <c r="H1475" s="22" t="s">
        <v>1796</v>
      </c>
      <c r="I1475" s="22" t="s">
        <v>5570</v>
      </c>
      <c r="J1475" s="22" t="s">
        <v>1837</v>
      </c>
      <c r="K1475" s="22"/>
      <c r="L1475" s="22"/>
      <c r="M1475" s="22" t="s">
        <v>6034</v>
      </c>
      <c r="N1475" s="22">
        <v>60</v>
      </c>
      <c r="O1475" s="22" t="b">
        <v>0</v>
      </c>
      <c r="P1475" s="22" t="s">
        <v>3095</v>
      </c>
      <c r="Q1475" s="22" t="s">
        <v>1843</v>
      </c>
      <c r="R1475" s="22" t="s">
        <v>625</v>
      </c>
    </row>
    <row r="1476" spans="1:18" x14ac:dyDescent="0.25">
      <c r="A1476" s="22" t="s">
        <v>1102</v>
      </c>
      <c r="B1476" s="22" t="s">
        <v>1103</v>
      </c>
      <c r="C1476" s="22"/>
      <c r="D1476" s="22" t="s">
        <v>1838</v>
      </c>
      <c r="E1476" s="22" t="s">
        <v>2092</v>
      </c>
      <c r="F1476" s="22" t="s">
        <v>2744</v>
      </c>
      <c r="G1476" s="22" t="s">
        <v>1803</v>
      </c>
      <c r="H1476" s="22" t="s">
        <v>1804</v>
      </c>
      <c r="I1476" s="22" t="s">
        <v>5982</v>
      </c>
      <c r="J1476" s="22" t="s">
        <v>1103</v>
      </c>
      <c r="K1476" s="22" t="s">
        <v>6035</v>
      </c>
      <c r="L1476" s="22" t="s">
        <v>1837</v>
      </c>
      <c r="M1476" s="22" t="s">
        <v>6036</v>
      </c>
      <c r="N1476" s="22">
        <v>60</v>
      </c>
      <c r="O1476" s="22" t="b">
        <v>0</v>
      </c>
      <c r="P1476" s="22" t="s">
        <v>1842</v>
      </c>
      <c r="Q1476" s="22" t="s">
        <v>1843</v>
      </c>
      <c r="R1476" s="22" t="s">
        <v>625</v>
      </c>
    </row>
    <row r="1477" spans="1:18" x14ac:dyDescent="0.25">
      <c r="A1477" s="22" t="s">
        <v>1104</v>
      </c>
      <c r="B1477" s="22" t="s">
        <v>1105</v>
      </c>
      <c r="C1477" s="22"/>
      <c r="D1477" s="22" t="s">
        <v>1838</v>
      </c>
      <c r="E1477" s="22" t="s">
        <v>3154</v>
      </c>
      <c r="F1477" s="22" t="s">
        <v>6037</v>
      </c>
      <c r="G1477" s="22" t="s">
        <v>1803</v>
      </c>
      <c r="H1477" s="22" t="s">
        <v>1804</v>
      </c>
      <c r="I1477" s="22" t="s">
        <v>5982</v>
      </c>
      <c r="J1477" s="22" t="s">
        <v>1105</v>
      </c>
      <c r="K1477" s="22" t="s">
        <v>6038</v>
      </c>
      <c r="L1477" s="22" t="s">
        <v>1837</v>
      </c>
      <c r="M1477" s="22" t="s">
        <v>6038</v>
      </c>
      <c r="N1477" s="22">
        <v>60</v>
      </c>
      <c r="O1477" s="22" t="b">
        <v>0</v>
      </c>
      <c r="P1477" s="22" t="s">
        <v>1842</v>
      </c>
      <c r="Q1477" s="22" t="s">
        <v>1843</v>
      </c>
      <c r="R1477" s="22" t="s">
        <v>625</v>
      </c>
    </row>
    <row r="1478" spans="1:18" x14ac:dyDescent="0.25">
      <c r="A1478" s="22" t="s">
        <v>152</v>
      </c>
      <c r="B1478" s="22" t="s">
        <v>1106</v>
      </c>
      <c r="C1478" s="22"/>
      <c r="D1478" s="22" t="s">
        <v>1838</v>
      </c>
      <c r="E1478" s="22" t="s">
        <v>2050</v>
      </c>
      <c r="F1478" s="22" t="s">
        <v>6039</v>
      </c>
      <c r="G1478" s="22" t="s">
        <v>1803</v>
      </c>
      <c r="H1478" s="22" t="s">
        <v>1804</v>
      </c>
      <c r="I1478" s="22" t="s">
        <v>5982</v>
      </c>
      <c r="J1478" s="22" t="s">
        <v>1837</v>
      </c>
      <c r="K1478" s="22"/>
      <c r="L1478" s="22" t="s">
        <v>1837</v>
      </c>
      <c r="M1478" s="22" t="s">
        <v>6040</v>
      </c>
      <c r="N1478" s="22">
        <v>60</v>
      </c>
      <c r="O1478" s="22" t="b">
        <v>0</v>
      </c>
      <c r="P1478" s="22" t="s">
        <v>1842</v>
      </c>
      <c r="Q1478" s="22" t="s">
        <v>1843</v>
      </c>
      <c r="R1478" s="22" t="s">
        <v>625</v>
      </c>
    </row>
    <row r="1479" spans="1:18" x14ac:dyDescent="0.25">
      <c r="A1479" s="22" t="s">
        <v>1107</v>
      </c>
      <c r="B1479" s="22" t="s">
        <v>1108</v>
      </c>
      <c r="C1479" s="22"/>
      <c r="D1479" s="22" t="s">
        <v>1838</v>
      </c>
      <c r="E1479" s="22" t="s">
        <v>2122</v>
      </c>
      <c r="F1479" s="22" t="s">
        <v>6041</v>
      </c>
      <c r="G1479" s="22" t="s">
        <v>1803</v>
      </c>
      <c r="H1479" s="22" t="s">
        <v>1804</v>
      </c>
      <c r="I1479" s="22" t="s">
        <v>5982</v>
      </c>
      <c r="J1479" s="22" t="s">
        <v>1108</v>
      </c>
      <c r="K1479" s="22" t="s">
        <v>6042</v>
      </c>
      <c r="L1479" s="22" t="s">
        <v>1837</v>
      </c>
      <c r="M1479" s="22" t="s">
        <v>6042</v>
      </c>
      <c r="N1479" s="22">
        <v>60</v>
      </c>
      <c r="O1479" s="22" t="b">
        <v>0</v>
      </c>
      <c r="P1479" s="22" t="s">
        <v>1842</v>
      </c>
      <c r="Q1479" s="22" t="s">
        <v>1843</v>
      </c>
      <c r="R1479" s="22" t="s">
        <v>625</v>
      </c>
    </row>
    <row r="1480" spans="1:18" x14ac:dyDescent="0.25">
      <c r="A1480" s="22" t="s">
        <v>1109</v>
      </c>
      <c r="B1480" s="22" t="s">
        <v>1110</v>
      </c>
      <c r="C1480" s="22"/>
      <c r="D1480" s="22" t="s">
        <v>1838</v>
      </c>
      <c r="E1480" s="22" t="s">
        <v>1906</v>
      </c>
      <c r="F1480" s="22" t="s">
        <v>5427</v>
      </c>
      <c r="G1480" s="22"/>
      <c r="H1480" s="22"/>
      <c r="I1480" s="22" t="s">
        <v>5982</v>
      </c>
      <c r="J1480" s="22"/>
      <c r="K1480" s="22"/>
      <c r="L1480" s="22"/>
      <c r="M1480" s="22" t="s">
        <v>6043</v>
      </c>
      <c r="N1480" s="22">
        <v>60</v>
      </c>
      <c r="O1480" s="22" t="b">
        <v>0</v>
      </c>
      <c r="P1480" s="22" t="s">
        <v>1842</v>
      </c>
      <c r="Q1480" s="22" t="s">
        <v>1843</v>
      </c>
      <c r="R1480" s="22" t="s">
        <v>625</v>
      </c>
    </row>
    <row r="1481" spans="1:18" x14ac:dyDescent="0.25">
      <c r="A1481" s="22" t="s">
        <v>1111</v>
      </c>
      <c r="B1481" s="22" t="s">
        <v>1112</v>
      </c>
      <c r="C1481" s="22"/>
      <c r="D1481" s="22" t="s">
        <v>1838</v>
      </c>
      <c r="E1481" s="22" t="s">
        <v>4312</v>
      </c>
      <c r="F1481" s="22" t="s">
        <v>6044</v>
      </c>
      <c r="G1481" s="22"/>
      <c r="H1481" s="22"/>
      <c r="I1481" s="22" t="s">
        <v>5982</v>
      </c>
      <c r="J1481" s="22"/>
      <c r="K1481" s="22"/>
      <c r="L1481" s="22"/>
      <c r="M1481" s="22" t="s">
        <v>6045</v>
      </c>
      <c r="N1481" s="22">
        <v>60</v>
      </c>
      <c r="O1481" s="22" t="b">
        <v>0</v>
      </c>
      <c r="P1481" s="22" t="s">
        <v>1842</v>
      </c>
      <c r="Q1481" s="22" t="s">
        <v>1843</v>
      </c>
      <c r="R1481" s="22" t="s">
        <v>625</v>
      </c>
    </row>
    <row r="1482" spans="1:18" x14ac:dyDescent="0.25">
      <c r="A1482" s="23" t="s">
        <v>1113</v>
      </c>
      <c r="B1482" s="23" t="s">
        <v>1114</v>
      </c>
      <c r="C1482" s="23" t="s">
        <v>1837</v>
      </c>
      <c r="D1482" s="23" t="s">
        <v>1838</v>
      </c>
      <c r="E1482" s="23" t="s">
        <v>1946</v>
      </c>
      <c r="F1482" s="23"/>
      <c r="G1482" s="23" t="s">
        <v>65</v>
      </c>
      <c r="H1482" s="23" t="s">
        <v>1796</v>
      </c>
      <c r="I1482" s="23" t="s">
        <v>5570</v>
      </c>
      <c r="J1482" s="23" t="s">
        <v>1114</v>
      </c>
      <c r="K1482" s="23"/>
      <c r="L1482" s="23"/>
      <c r="M1482" s="23" t="s">
        <v>6046</v>
      </c>
      <c r="N1482" s="23">
        <v>60</v>
      </c>
      <c r="O1482" s="23" t="b">
        <v>0</v>
      </c>
      <c r="P1482" s="23" t="s">
        <v>3095</v>
      </c>
      <c r="Q1482" s="23" t="s">
        <v>1843</v>
      </c>
      <c r="R1482" s="23" t="s">
        <v>625</v>
      </c>
    </row>
    <row r="1483" spans="1:18" x14ac:dyDescent="0.25">
      <c r="A1483" s="22" t="s">
        <v>1115</v>
      </c>
      <c r="B1483" s="22" t="s">
        <v>1116</v>
      </c>
      <c r="C1483" s="22"/>
      <c r="D1483" s="22" t="s">
        <v>1838</v>
      </c>
      <c r="E1483" s="22" t="s">
        <v>5989</v>
      </c>
      <c r="F1483" s="22" t="s">
        <v>6047</v>
      </c>
      <c r="G1483" s="22"/>
      <c r="H1483" s="22"/>
      <c r="I1483" s="22" t="s">
        <v>5982</v>
      </c>
      <c r="J1483" s="22"/>
      <c r="K1483" s="22"/>
      <c r="L1483" s="22"/>
      <c r="M1483" s="22" t="s">
        <v>6048</v>
      </c>
      <c r="N1483" s="22">
        <v>60</v>
      </c>
      <c r="O1483" s="22" t="b">
        <v>0</v>
      </c>
      <c r="P1483" s="22" t="s">
        <v>1842</v>
      </c>
      <c r="Q1483" s="22" t="s">
        <v>1843</v>
      </c>
      <c r="R1483" s="22" t="s">
        <v>625</v>
      </c>
    </row>
    <row r="1484" spans="1:18" x14ac:dyDescent="0.25">
      <c r="A1484" s="23" t="s">
        <v>1117</v>
      </c>
      <c r="B1484" s="23" t="s">
        <v>1118</v>
      </c>
      <c r="C1484" s="23" t="s">
        <v>1837</v>
      </c>
      <c r="D1484" s="23" t="s">
        <v>1838</v>
      </c>
      <c r="E1484" s="23" t="s">
        <v>2092</v>
      </c>
      <c r="F1484" s="23"/>
      <c r="G1484" s="23" t="s">
        <v>1803</v>
      </c>
      <c r="H1484" s="23" t="s">
        <v>1804</v>
      </c>
      <c r="I1484" s="23" t="s">
        <v>5570</v>
      </c>
      <c r="J1484" s="23" t="s">
        <v>1118</v>
      </c>
      <c r="K1484" s="23"/>
      <c r="L1484" s="23"/>
      <c r="M1484" s="23" t="s">
        <v>6049</v>
      </c>
      <c r="N1484" s="23">
        <v>60</v>
      </c>
      <c r="O1484" s="23" t="b">
        <v>0</v>
      </c>
      <c r="P1484" s="23" t="s">
        <v>3095</v>
      </c>
      <c r="Q1484" s="23" t="s">
        <v>1843</v>
      </c>
      <c r="R1484" s="23" t="s">
        <v>625</v>
      </c>
    </row>
    <row r="1485" spans="1:18" x14ac:dyDescent="0.25">
      <c r="A1485" s="22" t="s">
        <v>1119</v>
      </c>
      <c r="B1485" s="22" t="s">
        <v>1120</v>
      </c>
      <c r="C1485" s="22" t="s">
        <v>1837</v>
      </c>
      <c r="D1485" s="22" t="s">
        <v>1838</v>
      </c>
      <c r="E1485" s="22" t="s">
        <v>1991</v>
      </c>
      <c r="F1485" s="22"/>
      <c r="G1485" s="22" t="s">
        <v>66</v>
      </c>
      <c r="H1485" s="22" t="s">
        <v>1794</v>
      </c>
      <c r="I1485" s="22" t="s">
        <v>5570</v>
      </c>
      <c r="J1485" s="22" t="s">
        <v>1120</v>
      </c>
      <c r="K1485" s="22"/>
      <c r="L1485" s="22"/>
      <c r="M1485" s="22" t="s">
        <v>6050</v>
      </c>
      <c r="N1485" s="22">
        <v>60</v>
      </c>
      <c r="O1485" s="22" t="b">
        <v>0</v>
      </c>
      <c r="P1485" s="22" t="s">
        <v>3095</v>
      </c>
      <c r="Q1485" s="22" t="s">
        <v>1843</v>
      </c>
      <c r="R1485" s="22" t="s">
        <v>625</v>
      </c>
    </row>
    <row r="1486" spans="1:18" x14ac:dyDescent="0.25">
      <c r="A1486" s="22" t="s">
        <v>154</v>
      </c>
      <c r="B1486" s="22" t="s">
        <v>1121</v>
      </c>
      <c r="C1486" s="22"/>
      <c r="D1486" s="22" t="s">
        <v>1838</v>
      </c>
      <c r="E1486" s="22" t="s">
        <v>2122</v>
      </c>
      <c r="F1486" s="22" t="s">
        <v>6041</v>
      </c>
      <c r="G1486" s="22"/>
      <c r="H1486" s="22"/>
      <c r="I1486" s="22" t="s">
        <v>5982</v>
      </c>
      <c r="J1486" s="22"/>
      <c r="K1486" s="22"/>
      <c r="L1486" s="22"/>
      <c r="M1486" s="22" t="s">
        <v>6051</v>
      </c>
      <c r="N1486" s="22">
        <v>60</v>
      </c>
      <c r="O1486" s="22" t="b">
        <v>0</v>
      </c>
      <c r="P1486" s="22" t="s">
        <v>1842</v>
      </c>
      <c r="Q1486" s="22" t="s">
        <v>1843</v>
      </c>
      <c r="R1486" s="22" t="s">
        <v>625</v>
      </c>
    </row>
    <row r="1487" spans="1:18" x14ac:dyDescent="0.25">
      <c r="A1487" s="22" t="s">
        <v>157</v>
      </c>
      <c r="B1487" s="22" t="s">
        <v>1122</v>
      </c>
      <c r="C1487" s="22"/>
      <c r="D1487" s="22" t="s">
        <v>1838</v>
      </c>
      <c r="E1487" s="22" t="s">
        <v>2122</v>
      </c>
      <c r="F1487" s="22" t="s">
        <v>6041</v>
      </c>
      <c r="G1487" s="22"/>
      <c r="H1487" s="22"/>
      <c r="I1487" s="22" t="s">
        <v>5982</v>
      </c>
      <c r="J1487" s="22"/>
      <c r="K1487" s="22"/>
      <c r="L1487" s="22"/>
      <c r="M1487" s="22" t="s">
        <v>6052</v>
      </c>
      <c r="N1487" s="22">
        <v>60</v>
      </c>
      <c r="O1487" s="22" t="b">
        <v>0</v>
      </c>
      <c r="P1487" s="22" t="s">
        <v>1842</v>
      </c>
      <c r="Q1487" s="22" t="s">
        <v>1843</v>
      </c>
      <c r="R1487" s="22" t="s">
        <v>625</v>
      </c>
    </row>
    <row r="1488" spans="1:18" x14ac:dyDescent="0.25">
      <c r="A1488" s="22" t="s">
        <v>1123</v>
      </c>
      <c r="B1488" s="22" t="s">
        <v>1124</v>
      </c>
      <c r="C1488" s="22"/>
      <c r="D1488" s="22" t="s">
        <v>1838</v>
      </c>
      <c r="E1488" s="22" t="s">
        <v>4086</v>
      </c>
      <c r="F1488" s="22" t="s">
        <v>6053</v>
      </c>
      <c r="G1488" s="22"/>
      <c r="H1488" s="22"/>
      <c r="I1488" s="22" t="s">
        <v>5982</v>
      </c>
      <c r="J1488" s="22"/>
      <c r="K1488" s="22"/>
      <c r="L1488" s="22"/>
      <c r="M1488" s="22" t="s">
        <v>6054</v>
      </c>
      <c r="N1488" s="22">
        <v>60</v>
      </c>
      <c r="O1488" s="22" t="b">
        <v>0</v>
      </c>
      <c r="P1488" s="22" t="s">
        <v>1842</v>
      </c>
      <c r="Q1488" s="22" t="s">
        <v>1843</v>
      </c>
      <c r="R1488" s="22" t="s">
        <v>625</v>
      </c>
    </row>
    <row r="1489" spans="1:18" x14ac:dyDescent="0.25">
      <c r="A1489" s="22" t="s">
        <v>153</v>
      </c>
      <c r="B1489" s="22" t="s">
        <v>1125</v>
      </c>
      <c r="C1489" s="22"/>
      <c r="D1489" s="22" t="s">
        <v>1838</v>
      </c>
      <c r="E1489" s="22" t="s">
        <v>6055</v>
      </c>
      <c r="F1489" s="22" t="s">
        <v>6056</v>
      </c>
      <c r="G1489" s="22" t="s">
        <v>65</v>
      </c>
      <c r="H1489" s="22" t="s">
        <v>1796</v>
      </c>
      <c r="I1489" s="22" t="s">
        <v>5982</v>
      </c>
      <c r="J1489" s="22" t="s">
        <v>1837</v>
      </c>
      <c r="K1489" s="22"/>
      <c r="L1489" s="22" t="s">
        <v>1837</v>
      </c>
      <c r="M1489" s="22" t="s">
        <v>6057</v>
      </c>
      <c r="N1489" s="22">
        <v>60</v>
      </c>
      <c r="O1489" s="22" t="b">
        <v>0</v>
      </c>
      <c r="P1489" s="22" t="s">
        <v>1842</v>
      </c>
      <c r="Q1489" s="22" t="s">
        <v>1843</v>
      </c>
      <c r="R1489" s="22" t="s">
        <v>625</v>
      </c>
    </row>
    <row r="1490" spans="1:18" x14ac:dyDescent="0.25">
      <c r="A1490" s="22" t="s">
        <v>1126</v>
      </c>
      <c r="B1490" s="22" t="s">
        <v>1127</v>
      </c>
      <c r="C1490" s="22"/>
      <c r="D1490" s="22" t="s">
        <v>1838</v>
      </c>
      <c r="E1490" s="22" t="s">
        <v>1991</v>
      </c>
      <c r="F1490" s="22" t="s">
        <v>3447</v>
      </c>
      <c r="G1490" s="22"/>
      <c r="H1490" s="22"/>
      <c r="I1490" s="22" t="s">
        <v>5982</v>
      </c>
      <c r="J1490" s="22"/>
      <c r="K1490" s="22"/>
      <c r="L1490" s="22"/>
      <c r="M1490" s="22" t="s">
        <v>6058</v>
      </c>
      <c r="N1490" s="22">
        <v>60</v>
      </c>
      <c r="O1490" s="22" t="b">
        <v>0</v>
      </c>
      <c r="P1490" s="22" t="s">
        <v>1842</v>
      </c>
      <c r="Q1490" s="22" t="s">
        <v>1843</v>
      </c>
      <c r="R1490" s="22" t="s">
        <v>625</v>
      </c>
    </row>
    <row r="1491" spans="1:18" x14ac:dyDescent="0.25">
      <c r="A1491" s="22" t="s">
        <v>155</v>
      </c>
      <c r="B1491" s="22" t="s">
        <v>1132</v>
      </c>
      <c r="C1491" s="22"/>
      <c r="D1491" s="22" t="s">
        <v>1838</v>
      </c>
      <c r="E1491" s="22" t="s">
        <v>4086</v>
      </c>
      <c r="F1491" s="22" t="s">
        <v>6059</v>
      </c>
      <c r="G1491" s="22"/>
      <c r="H1491" s="22"/>
      <c r="I1491" s="22" t="s">
        <v>5982</v>
      </c>
      <c r="J1491" s="22"/>
      <c r="K1491" s="22"/>
      <c r="L1491" s="22"/>
      <c r="M1491" s="22" t="s">
        <v>6060</v>
      </c>
      <c r="N1491" s="22">
        <v>60</v>
      </c>
      <c r="O1491" s="22" t="b">
        <v>0</v>
      </c>
      <c r="P1491" s="22" t="s">
        <v>1842</v>
      </c>
      <c r="Q1491" s="22" t="s">
        <v>1843</v>
      </c>
      <c r="R1491" s="22" t="s">
        <v>625</v>
      </c>
    </row>
    <row r="1492" spans="1:18" x14ac:dyDescent="0.25">
      <c r="A1492" s="22" t="s">
        <v>1128</v>
      </c>
      <c r="B1492" s="22" t="s">
        <v>1129</v>
      </c>
      <c r="C1492" s="22"/>
      <c r="D1492" s="22" t="s">
        <v>1838</v>
      </c>
      <c r="E1492" s="22" t="s">
        <v>1958</v>
      </c>
      <c r="F1492" s="22" t="s">
        <v>6032</v>
      </c>
      <c r="G1492" s="22"/>
      <c r="H1492" s="22"/>
      <c r="I1492" s="22" t="s">
        <v>5982</v>
      </c>
      <c r="J1492" s="22"/>
      <c r="K1492" s="22"/>
      <c r="L1492" s="22"/>
      <c r="M1492" s="22" t="s">
        <v>6061</v>
      </c>
      <c r="N1492" s="22">
        <v>60</v>
      </c>
      <c r="O1492" s="22" t="b">
        <v>0</v>
      </c>
      <c r="P1492" s="22" t="s">
        <v>1842</v>
      </c>
      <c r="Q1492" s="22" t="s">
        <v>1843</v>
      </c>
      <c r="R1492" s="22" t="s">
        <v>625</v>
      </c>
    </row>
    <row r="1493" spans="1:18" x14ac:dyDescent="0.25">
      <c r="A1493" s="23" t="s">
        <v>1130</v>
      </c>
      <c r="B1493" s="23" t="s">
        <v>1131</v>
      </c>
      <c r="C1493" s="23"/>
      <c r="D1493" s="23" t="s">
        <v>1838</v>
      </c>
      <c r="E1493" s="23" t="s">
        <v>6055</v>
      </c>
      <c r="F1493" s="23" t="s">
        <v>6056</v>
      </c>
      <c r="G1493" s="23"/>
      <c r="H1493" s="23"/>
      <c r="I1493" s="23" t="s">
        <v>5982</v>
      </c>
      <c r="J1493" s="23"/>
      <c r="K1493" s="23"/>
      <c r="L1493" s="23"/>
      <c r="M1493" s="23" t="s">
        <v>6062</v>
      </c>
      <c r="N1493" s="23">
        <v>60</v>
      </c>
      <c r="O1493" s="23" t="b">
        <v>0</v>
      </c>
      <c r="P1493" s="23" t="s">
        <v>1842</v>
      </c>
      <c r="Q1493" s="23" t="s">
        <v>1843</v>
      </c>
      <c r="R1493" s="23" t="s">
        <v>625</v>
      </c>
    </row>
    <row r="1494" spans="1:18" x14ac:dyDescent="0.25">
      <c r="A1494" s="23" t="s">
        <v>1133</v>
      </c>
      <c r="B1494" s="23" t="s">
        <v>1134</v>
      </c>
      <c r="C1494" s="23" t="s">
        <v>1837</v>
      </c>
      <c r="D1494" s="23" t="s">
        <v>1838</v>
      </c>
      <c r="E1494" s="23" t="s">
        <v>2754</v>
      </c>
      <c r="F1494" s="23"/>
      <c r="G1494" s="23" t="s">
        <v>1803</v>
      </c>
      <c r="H1494" s="23" t="s">
        <v>1804</v>
      </c>
      <c r="I1494" s="23" t="s">
        <v>5570</v>
      </c>
      <c r="J1494" s="23" t="s">
        <v>1134</v>
      </c>
      <c r="K1494" s="23" t="s">
        <v>6063</v>
      </c>
      <c r="L1494" s="23"/>
      <c r="M1494" s="23" t="s">
        <v>6063</v>
      </c>
      <c r="N1494" s="23">
        <v>60</v>
      </c>
      <c r="O1494" s="23" t="b">
        <v>0</v>
      </c>
      <c r="P1494" s="23" t="s">
        <v>3095</v>
      </c>
      <c r="Q1494" s="23" t="s">
        <v>1843</v>
      </c>
      <c r="R1494" s="23" t="s">
        <v>625</v>
      </c>
    </row>
    <row r="1495" spans="1:18" x14ac:dyDescent="0.25">
      <c r="A1495" s="22" t="s">
        <v>235</v>
      </c>
      <c r="B1495" s="22" t="s">
        <v>1135</v>
      </c>
      <c r="C1495" s="22"/>
      <c r="D1495" s="22" t="s">
        <v>1838</v>
      </c>
      <c r="E1495" s="22" t="s">
        <v>1852</v>
      </c>
      <c r="F1495" s="22"/>
      <c r="G1495" s="22"/>
      <c r="H1495" s="22"/>
      <c r="I1495" s="22" t="s">
        <v>5982</v>
      </c>
      <c r="J1495" s="22"/>
      <c r="K1495" s="22"/>
      <c r="L1495" s="22"/>
      <c r="M1495" s="22" t="s">
        <v>6064</v>
      </c>
      <c r="N1495" s="22">
        <v>60</v>
      </c>
      <c r="O1495" s="22" t="b">
        <v>0</v>
      </c>
      <c r="P1495" s="22" t="s">
        <v>1842</v>
      </c>
      <c r="Q1495" s="22" t="s">
        <v>1843</v>
      </c>
      <c r="R1495" s="22" t="s">
        <v>625</v>
      </c>
    </row>
    <row r="1496" spans="1:18" x14ac:dyDescent="0.25">
      <c r="A1496" s="22" t="s">
        <v>238</v>
      </c>
      <c r="B1496" s="22" t="s">
        <v>1136</v>
      </c>
      <c r="C1496" s="22"/>
      <c r="D1496" s="22" t="s">
        <v>1838</v>
      </c>
      <c r="E1496" s="22" t="s">
        <v>1991</v>
      </c>
      <c r="F1496" s="22" t="s">
        <v>6065</v>
      </c>
      <c r="G1496" s="22" t="s">
        <v>1799</v>
      </c>
      <c r="H1496" s="22" t="s">
        <v>1800</v>
      </c>
      <c r="I1496" s="22" t="s">
        <v>5982</v>
      </c>
      <c r="J1496" s="22" t="s">
        <v>1837</v>
      </c>
      <c r="K1496" s="22"/>
      <c r="L1496" s="22" t="s">
        <v>1837</v>
      </c>
      <c r="M1496" s="22" t="s">
        <v>6066</v>
      </c>
      <c r="N1496" s="22">
        <v>60</v>
      </c>
      <c r="O1496" s="22" t="b">
        <v>0</v>
      </c>
      <c r="P1496" s="22" t="s">
        <v>1842</v>
      </c>
      <c r="Q1496" s="22" t="s">
        <v>1843</v>
      </c>
      <c r="R1496" s="22" t="s">
        <v>625</v>
      </c>
    </row>
    <row r="1497" spans="1:18" x14ac:dyDescent="0.25">
      <c r="A1497" s="22" t="s">
        <v>239</v>
      </c>
      <c r="B1497" s="22" t="s">
        <v>1137</v>
      </c>
      <c r="C1497" s="22"/>
      <c r="D1497" s="22" t="s">
        <v>1838</v>
      </c>
      <c r="E1497" s="22" t="s">
        <v>2106</v>
      </c>
      <c r="F1497" s="22"/>
      <c r="G1497" s="22"/>
      <c r="H1497" s="22"/>
      <c r="I1497" s="22" t="s">
        <v>5982</v>
      </c>
      <c r="J1497" s="22"/>
      <c r="K1497" s="22"/>
      <c r="L1497" s="22"/>
      <c r="M1497" s="22" t="s">
        <v>6067</v>
      </c>
      <c r="N1497" s="22">
        <v>60</v>
      </c>
      <c r="O1497" s="22" t="b">
        <v>0</v>
      </c>
      <c r="P1497" s="22" t="s">
        <v>1842</v>
      </c>
      <c r="Q1497" s="22" t="s">
        <v>1843</v>
      </c>
      <c r="R1497" s="22" t="s">
        <v>625</v>
      </c>
    </row>
    <row r="1498" spans="1:18" x14ac:dyDescent="0.25">
      <c r="A1498" s="22" t="s">
        <v>1138</v>
      </c>
      <c r="B1498" s="22" t="s">
        <v>1139</v>
      </c>
      <c r="C1498" s="22"/>
      <c r="D1498" s="22" t="s">
        <v>1838</v>
      </c>
      <c r="E1498" s="22" t="s">
        <v>6068</v>
      </c>
      <c r="F1498" s="22" t="s">
        <v>6069</v>
      </c>
      <c r="G1498" s="22"/>
      <c r="H1498" s="22"/>
      <c r="I1498" s="22" t="s">
        <v>5982</v>
      </c>
      <c r="J1498" s="22"/>
      <c r="K1498" s="22"/>
      <c r="L1498" s="22"/>
      <c r="M1498" s="22" t="s">
        <v>6070</v>
      </c>
      <c r="N1498" s="22">
        <v>60</v>
      </c>
      <c r="O1498" s="22" t="b">
        <v>0</v>
      </c>
      <c r="P1498" s="22" t="s">
        <v>1842</v>
      </c>
      <c r="Q1498" s="22" t="s">
        <v>1843</v>
      </c>
      <c r="R1498" s="22" t="s">
        <v>625</v>
      </c>
    </row>
    <row r="1499" spans="1:18" x14ac:dyDescent="0.25">
      <c r="A1499" s="22" t="s">
        <v>89</v>
      </c>
      <c r="B1499" s="22" t="s">
        <v>1140</v>
      </c>
      <c r="C1499" s="22"/>
      <c r="D1499" s="22" t="s">
        <v>1838</v>
      </c>
      <c r="E1499" s="22" t="s">
        <v>1878</v>
      </c>
      <c r="F1499" s="22" t="s">
        <v>6071</v>
      </c>
      <c r="G1499" s="22"/>
      <c r="H1499" s="22"/>
      <c r="I1499" s="22" t="s">
        <v>5982</v>
      </c>
      <c r="J1499" s="22"/>
      <c r="K1499" s="22"/>
      <c r="L1499" s="22"/>
      <c r="M1499" s="22" t="s">
        <v>6072</v>
      </c>
      <c r="N1499" s="22">
        <v>60</v>
      </c>
      <c r="O1499" s="22" t="b">
        <v>0</v>
      </c>
      <c r="P1499" s="22" t="s">
        <v>1842</v>
      </c>
      <c r="Q1499" s="22" t="s">
        <v>1843</v>
      </c>
      <c r="R1499" s="22" t="s">
        <v>625</v>
      </c>
    </row>
    <row r="1500" spans="1:18" x14ac:dyDescent="0.25">
      <c r="A1500" s="22" t="s">
        <v>242</v>
      </c>
      <c r="B1500" s="22" t="s">
        <v>1141</v>
      </c>
      <c r="C1500" s="22"/>
      <c r="D1500" s="22" t="s">
        <v>1838</v>
      </c>
      <c r="E1500" s="22" t="s">
        <v>1901</v>
      </c>
      <c r="F1500" s="22" t="s">
        <v>4373</v>
      </c>
      <c r="G1500" s="22"/>
      <c r="H1500" s="22"/>
      <c r="I1500" s="22" t="s">
        <v>5982</v>
      </c>
      <c r="J1500" s="22"/>
      <c r="K1500" s="22"/>
      <c r="L1500" s="22"/>
      <c r="M1500" s="22" t="s">
        <v>6073</v>
      </c>
      <c r="N1500" s="22">
        <v>60</v>
      </c>
      <c r="O1500" s="22" t="b">
        <v>0</v>
      </c>
      <c r="P1500" s="22" t="s">
        <v>1842</v>
      </c>
      <c r="Q1500" s="22" t="s">
        <v>1843</v>
      </c>
      <c r="R1500" s="22" t="s">
        <v>625</v>
      </c>
    </row>
    <row r="1501" spans="1:18" x14ac:dyDescent="0.25">
      <c r="A1501" s="22" t="s">
        <v>1142</v>
      </c>
      <c r="B1501" s="22" t="s">
        <v>1143</v>
      </c>
      <c r="C1501" s="22"/>
      <c r="D1501" s="22" t="s">
        <v>1838</v>
      </c>
      <c r="E1501" s="22" t="s">
        <v>6074</v>
      </c>
      <c r="F1501" s="22" t="s">
        <v>6075</v>
      </c>
      <c r="G1501" s="22"/>
      <c r="H1501" s="22"/>
      <c r="I1501" s="22" t="s">
        <v>5982</v>
      </c>
      <c r="J1501" s="22"/>
      <c r="K1501" s="22"/>
      <c r="L1501" s="22"/>
      <c r="M1501" s="22" t="s">
        <v>6076</v>
      </c>
      <c r="N1501" s="22">
        <v>60</v>
      </c>
      <c r="O1501" s="22" t="b">
        <v>0</v>
      </c>
      <c r="P1501" s="22" t="s">
        <v>1842</v>
      </c>
      <c r="Q1501" s="22" t="s">
        <v>1843</v>
      </c>
      <c r="R1501" s="22" t="s">
        <v>625</v>
      </c>
    </row>
    <row r="1502" spans="1:18" x14ac:dyDescent="0.25">
      <c r="A1502" s="22" t="s">
        <v>6077</v>
      </c>
      <c r="B1502" s="22" t="s">
        <v>6078</v>
      </c>
      <c r="C1502" s="22"/>
      <c r="D1502" s="22" t="s">
        <v>1838</v>
      </c>
      <c r="E1502" s="22" t="s">
        <v>2050</v>
      </c>
      <c r="F1502" s="22"/>
      <c r="G1502" s="22" t="s">
        <v>65</v>
      </c>
      <c r="H1502" s="22" t="s">
        <v>1796</v>
      </c>
      <c r="I1502" s="22" t="s">
        <v>6079</v>
      </c>
      <c r="J1502" s="22" t="s">
        <v>1837</v>
      </c>
      <c r="K1502" s="22"/>
      <c r="L1502" s="22" t="s">
        <v>1837</v>
      </c>
      <c r="M1502" s="22" t="s">
        <v>6080</v>
      </c>
      <c r="N1502" s="22">
        <v>60</v>
      </c>
      <c r="O1502" s="22" t="b">
        <v>0</v>
      </c>
      <c r="P1502" s="22" t="s">
        <v>1842</v>
      </c>
      <c r="Q1502" s="22" t="s">
        <v>1843</v>
      </c>
      <c r="R1502" s="22" t="s">
        <v>625</v>
      </c>
    </row>
    <row r="1503" spans="1:18" x14ac:dyDescent="0.25">
      <c r="A1503" s="22" t="s">
        <v>1144</v>
      </c>
      <c r="B1503" s="22" t="s">
        <v>1145</v>
      </c>
      <c r="C1503" s="22"/>
      <c r="D1503" s="22" t="s">
        <v>1838</v>
      </c>
      <c r="E1503" s="22" t="s">
        <v>6081</v>
      </c>
      <c r="F1503" s="22" t="s">
        <v>6082</v>
      </c>
      <c r="G1503" s="22"/>
      <c r="H1503" s="22"/>
      <c r="I1503" s="22" t="s">
        <v>5982</v>
      </c>
      <c r="J1503" s="22"/>
      <c r="K1503" s="22"/>
      <c r="L1503" s="22"/>
      <c r="M1503" s="22" t="s">
        <v>6083</v>
      </c>
      <c r="N1503" s="22">
        <v>60</v>
      </c>
      <c r="O1503" s="22" t="b">
        <v>0</v>
      </c>
      <c r="P1503" s="22" t="s">
        <v>1842</v>
      </c>
      <c r="Q1503" s="22" t="s">
        <v>1843</v>
      </c>
      <c r="R1503" s="22" t="s">
        <v>625</v>
      </c>
    </row>
    <row r="1504" spans="1:18" x14ac:dyDescent="0.25">
      <c r="A1504" s="22" t="s">
        <v>1146</v>
      </c>
      <c r="B1504" s="22" t="s">
        <v>1147</v>
      </c>
      <c r="C1504" s="22"/>
      <c r="D1504" s="22" t="s">
        <v>1838</v>
      </c>
      <c r="E1504" s="22" t="s">
        <v>2050</v>
      </c>
      <c r="F1504" s="22" t="s">
        <v>6084</v>
      </c>
      <c r="G1504" s="22"/>
      <c r="H1504" s="22"/>
      <c r="I1504" s="22" t="s">
        <v>5982</v>
      </c>
      <c r="J1504" s="22"/>
      <c r="K1504" s="22"/>
      <c r="L1504" s="22"/>
      <c r="M1504" s="22" t="s">
        <v>6085</v>
      </c>
      <c r="N1504" s="22">
        <v>60</v>
      </c>
      <c r="O1504" s="22" t="b">
        <v>0</v>
      </c>
      <c r="P1504" s="22" t="s">
        <v>1842</v>
      </c>
      <c r="Q1504" s="22" t="s">
        <v>1843</v>
      </c>
      <c r="R1504" s="22" t="s">
        <v>625</v>
      </c>
    </row>
    <row r="1505" spans="1:18" x14ac:dyDescent="0.25">
      <c r="A1505" s="22" t="s">
        <v>243</v>
      </c>
      <c r="B1505" s="22" t="s">
        <v>1148</v>
      </c>
      <c r="C1505" s="22"/>
      <c r="D1505" s="22" t="s">
        <v>1838</v>
      </c>
      <c r="E1505" s="22"/>
      <c r="F1505" s="22"/>
      <c r="G1505" s="22"/>
      <c r="H1505" s="22"/>
      <c r="I1505" s="22" t="s">
        <v>5982</v>
      </c>
      <c r="J1505" s="22"/>
      <c r="K1505" s="22"/>
      <c r="L1505" s="22"/>
      <c r="M1505" s="22" t="s">
        <v>6086</v>
      </c>
      <c r="N1505" s="22">
        <v>60</v>
      </c>
      <c r="O1505" s="22" t="b">
        <v>0</v>
      </c>
      <c r="P1505" s="22" t="s">
        <v>1842</v>
      </c>
      <c r="Q1505" s="22" t="s">
        <v>1843</v>
      </c>
      <c r="R1505" s="22" t="s">
        <v>625</v>
      </c>
    </row>
    <row r="1506" spans="1:18" x14ac:dyDescent="0.25">
      <c r="A1506" s="22" t="s">
        <v>1149</v>
      </c>
      <c r="B1506" s="22" t="s">
        <v>1150</v>
      </c>
      <c r="C1506" s="22"/>
      <c r="D1506" s="22" t="s">
        <v>1838</v>
      </c>
      <c r="E1506" s="22" t="s">
        <v>5324</v>
      </c>
      <c r="F1506" s="22"/>
      <c r="G1506" s="22"/>
      <c r="H1506" s="22"/>
      <c r="I1506" s="22" t="s">
        <v>5982</v>
      </c>
      <c r="J1506" s="22"/>
      <c r="K1506" s="22"/>
      <c r="L1506" s="22"/>
      <c r="M1506" s="22" t="s">
        <v>6087</v>
      </c>
      <c r="N1506" s="22">
        <v>60</v>
      </c>
      <c r="O1506" s="22" t="b">
        <v>0</v>
      </c>
      <c r="P1506" s="22" t="s">
        <v>1842</v>
      </c>
      <c r="Q1506" s="22" t="s">
        <v>1843</v>
      </c>
      <c r="R1506" s="22" t="s">
        <v>625</v>
      </c>
    </row>
    <row r="1507" spans="1:18" x14ac:dyDescent="0.25">
      <c r="A1507" s="22" t="s">
        <v>246</v>
      </c>
      <c r="B1507" s="22" t="s">
        <v>1151</v>
      </c>
      <c r="C1507" s="22"/>
      <c r="D1507" s="22" t="s">
        <v>1838</v>
      </c>
      <c r="E1507" s="22" t="s">
        <v>1852</v>
      </c>
      <c r="F1507" s="22" t="s">
        <v>6088</v>
      </c>
      <c r="G1507" s="22"/>
      <c r="H1507" s="22"/>
      <c r="I1507" s="22" t="s">
        <v>5982</v>
      </c>
      <c r="J1507" s="22"/>
      <c r="K1507" s="22"/>
      <c r="L1507" s="22"/>
      <c r="M1507" s="22" t="s">
        <v>6089</v>
      </c>
      <c r="N1507" s="22">
        <v>60</v>
      </c>
      <c r="O1507" s="22" t="b">
        <v>0</v>
      </c>
      <c r="P1507" s="22" t="s">
        <v>1842</v>
      </c>
      <c r="Q1507" s="22" t="s">
        <v>1843</v>
      </c>
      <c r="R1507" s="22" t="s">
        <v>625</v>
      </c>
    </row>
    <row r="1508" spans="1:18" x14ac:dyDescent="0.25">
      <c r="A1508" s="22" t="s">
        <v>1152</v>
      </c>
      <c r="B1508" s="22" t="s">
        <v>1153</v>
      </c>
      <c r="C1508" s="22"/>
      <c r="D1508" s="22" t="s">
        <v>1838</v>
      </c>
      <c r="E1508" s="22" t="s">
        <v>5324</v>
      </c>
      <c r="F1508" s="22" t="s">
        <v>6090</v>
      </c>
      <c r="G1508" s="22"/>
      <c r="H1508" s="22"/>
      <c r="I1508" s="22" t="s">
        <v>5982</v>
      </c>
      <c r="J1508" s="22"/>
      <c r="K1508" s="22"/>
      <c r="L1508" s="22"/>
      <c r="M1508" s="22" t="s">
        <v>6091</v>
      </c>
      <c r="N1508" s="22">
        <v>60</v>
      </c>
      <c r="O1508" s="22" t="b">
        <v>0</v>
      </c>
      <c r="P1508" s="22" t="s">
        <v>1842</v>
      </c>
      <c r="Q1508" s="22" t="s">
        <v>1843</v>
      </c>
      <c r="R1508" s="22" t="s">
        <v>625</v>
      </c>
    </row>
    <row r="1509" spans="1:18" x14ac:dyDescent="0.25">
      <c r="A1509" s="22" t="s">
        <v>247</v>
      </c>
      <c r="B1509" s="22" t="s">
        <v>1154</v>
      </c>
      <c r="C1509" s="22"/>
      <c r="D1509" s="22" t="s">
        <v>1838</v>
      </c>
      <c r="E1509" s="22" t="s">
        <v>1839</v>
      </c>
      <c r="F1509" s="22" t="s">
        <v>6092</v>
      </c>
      <c r="G1509" s="22"/>
      <c r="H1509" s="22"/>
      <c r="I1509" s="22" t="s">
        <v>5982</v>
      </c>
      <c r="J1509" s="22"/>
      <c r="K1509" s="22"/>
      <c r="L1509" s="22"/>
      <c r="M1509" s="22" t="s">
        <v>6093</v>
      </c>
      <c r="N1509" s="22">
        <v>60</v>
      </c>
      <c r="O1509" s="22" t="b">
        <v>0</v>
      </c>
      <c r="P1509" s="22" t="s">
        <v>1842</v>
      </c>
      <c r="Q1509" s="22" t="s">
        <v>1843</v>
      </c>
      <c r="R1509" s="22" t="s">
        <v>625</v>
      </c>
    </row>
    <row r="1510" spans="1:18" x14ac:dyDescent="0.25">
      <c r="A1510" s="22" t="s">
        <v>159</v>
      </c>
      <c r="B1510" s="22" t="s">
        <v>1155</v>
      </c>
      <c r="C1510" s="22" t="s">
        <v>1837</v>
      </c>
      <c r="D1510" s="22" t="s">
        <v>1838</v>
      </c>
      <c r="E1510" s="22" t="s">
        <v>4086</v>
      </c>
      <c r="F1510" s="22"/>
      <c r="G1510" s="22" t="s">
        <v>66</v>
      </c>
      <c r="H1510" s="22" t="s">
        <v>1794</v>
      </c>
      <c r="I1510" s="22" t="s">
        <v>5982</v>
      </c>
      <c r="J1510" s="22" t="s">
        <v>1155</v>
      </c>
      <c r="K1510" s="22" t="s">
        <v>6094</v>
      </c>
      <c r="L1510" s="22"/>
      <c r="M1510" s="22" t="s">
        <v>6094</v>
      </c>
      <c r="N1510" s="22">
        <v>60</v>
      </c>
      <c r="O1510" s="22" t="b">
        <v>0</v>
      </c>
      <c r="P1510" s="22" t="s">
        <v>3095</v>
      </c>
      <c r="Q1510" s="22" t="s">
        <v>1843</v>
      </c>
      <c r="R1510" s="22" t="s">
        <v>625</v>
      </c>
    </row>
    <row r="1511" spans="1:18" x14ac:dyDescent="0.25">
      <c r="A1511" s="23" t="s">
        <v>1156</v>
      </c>
      <c r="B1511" s="23" t="s">
        <v>1157</v>
      </c>
      <c r="C1511" s="23"/>
      <c r="D1511" s="23" t="s">
        <v>1838</v>
      </c>
      <c r="E1511" s="23" t="s">
        <v>5316</v>
      </c>
      <c r="F1511" s="23" t="s">
        <v>6095</v>
      </c>
      <c r="G1511" s="23"/>
      <c r="H1511" s="23"/>
      <c r="I1511" s="23" t="s">
        <v>5982</v>
      </c>
      <c r="J1511" s="23"/>
      <c r="K1511" s="23"/>
      <c r="L1511" s="23"/>
      <c r="M1511" s="23" t="s">
        <v>6096</v>
      </c>
      <c r="N1511" s="23">
        <v>60</v>
      </c>
      <c r="O1511" s="23" t="b">
        <v>0</v>
      </c>
      <c r="P1511" s="23" t="s">
        <v>1842</v>
      </c>
      <c r="Q1511" s="23" t="s">
        <v>1843</v>
      </c>
      <c r="R1511" s="23" t="s">
        <v>625</v>
      </c>
    </row>
    <row r="1512" spans="1:18" x14ac:dyDescent="0.25">
      <c r="A1512" s="22" t="s">
        <v>158</v>
      </c>
      <c r="B1512" s="22" t="s">
        <v>1158</v>
      </c>
      <c r="C1512" s="22"/>
      <c r="D1512" s="22" t="s">
        <v>1838</v>
      </c>
      <c r="E1512" s="22" t="s">
        <v>5324</v>
      </c>
      <c r="F1512" s="22" t="s">
        <v>6097</v>
      </c>
      <c r="G1512" s="22"/>
      <c r="H1512" s="22"/>
      <c r="I1512" s="22" t="s">
        <v>5982</v>
      </c>
      <c r="J1512" s="22"/>
      <c r="K1512" s="22"/>
      <c r="L1512" s="22"/>
      <c r="M1512" s="22" t="s">
        <v>6098</v>
      </c>
      <c r="N1512" s="22">
        <v>60</v>
      </c>
      <c r="O1512" s="22" t="b">
        <v>0</v>
      </c>
      <c r="P1512" s="22" t="s">
        <v>1842</v>
      </c>
      <c r="Q1512" s="22" t="s">
        <v>1843</v>
      </c>
      <c r="R1512" s="22" t="s">
        <v>625</v>
      </c>
    </row>
    <row r="1513" spans="1:18" x14ac:dyDescent="0.25">
      <c r="A1513" s="22" t="s">
        <v>1159</v>
      </c>
      <c r="B1513" s="22" t="s">
        <v>1160</v>
      </c>
      <c r="C1513" s="22"/>
      <c r="D1513" s="22" t="s">
        <v>1838</v>
      </c>
      <c r="E1513" s="22" t="s">
        <v>3800</v>
      </c>
      <c r="F1513" s="22" t="s">
        <v>6011</v>
      </c>
      <c r="G1513" s="22"/>
      <c r="H1513" s="22"/>
      <c r="I1513" s="22" t="s">
        <v>5982</v>
      </c>
      <c r="J1513" s="22"/>
      <c r="K1513" s="22"/>
      <c r="L1513" s="22"/>
      <c r="M1513" s="22" t="s">
        <v>6099</v>
      </c>
      <c r="N1513" s="22">
        <v>60</v>
      </c>
      <c r="O1513" s="22" t="b">
        <v>0</v>
      </c>
      <c r="P1513" s="22" t="s">
        <v>1842</v>
      </c>
      <c r="Q1513" s="22" t="s">
        <v>1843</v>
      </c>
      <c r="R1513" s="22" t="s">
        <v>625</v>
      </c>
    </row>
    <row r="1514" spans="1:18" x14ac:dyDescent="0.25">
      <c r="A1514" s="22" t="s">
        <v>161</v>
      </c>
      <c r="B1514" s="22" t="s">
        <v>1161</v>
      </c>
      <c r="C1514" s="22"/>
      <c r="D1514" s="22" t="s">
        <v>1838</v>
      </c>
      <c r="E1514" s="22" t="s">
        <v>2073</v>
      </c>
      <c r="F1514" s="22" t="s">
        <v>3841</v>
      </c>
      <c r="G1514" s="22"/>
      <c r="H1514" s="22"/>
      <c r="I1514" s="22" t="s">
        <v>5982</v>
      </c>
      <c r="J1514" s="22"/>
      <c r="K1514" s="22"/>
      <c r="L1514" s="22"/>
      <c r="M1514" s="22" t="s">
        <v>6100</v>
      </c>
      <c r="N1514" s="22">
        <v>60</v>
      </c>
      <c r="O1514" s="22" t="b">
        <v>0</v>
      </c>
      <c r="P1514" s="22" t="s">
        <v>1842</v>
      </c>
      <c r="Q1514" s="22" t="s">
        <v>1843</v>
      </c>
      <c r="R1514" s="22" t="s">
        <v>625</v>
      </c>
    </row>
    <row r="1515" spans="1:18" x14ac:dyDescent="0.25">
      <c r="A1515" s="22" t="s">
        <v>163</v>
      </c>
      <c r="B1515" s="22" t="s">
        <v>1162</v>
      </c>
      <c r="C1515" s="22"/>
      <c r="D1515" s="22" t="s">
        <v>1838</v>
      </c>
      <c r="E1515" s="22" t="s">
        <v>5316</v>
      </c>
      <c r="F1515" s="22" t="s">
        <v>6101</v>
      </c>
      <c r="G1515" s="22"/>
      <c r="H1515" s="22"/>
      <c r="I1515" s="22" t="s">
        <v>5982</v>
      </c>
      <c r="J1515" s="22"/>
      <c r="K1515" s="22"/>
      <c r="L1515" s="22"/>
      <c r="M1515" s="22" t="s">
        <v>6102</v>
      </c>
      <c r="N1515" s="22">
        <v>60</v>
      </c>
      <c r="O1515" s="22" t="b">
        <v>0</v>
      </c>
      <c r="P1515" s="22" t="s">
        <v>1842</v>
      </c>
      <c r="Q1515" s="22" t="s">
        <v>1843</v>
      </c>
      <c r="R1515" s="22" t="s">
        <v>625</v>
      </c>
    </row>
    <row r="1516" spans="1:18" x14ac:dyDescent="0.25">
      <c r="A1516" s="23" t="s">
        <v>1163</v>
      </c>
      <c r="B1516" s="23" t="s">
        <v>1164</v>
      </c>
      <c r="C1516" s="23"/>
      <c r="D1516" s="23" t="s">
        <v>1838</v>
      </c>
      <c r="E1516" s="23" t="s">
        <v>3154</v>
      </c>
      <c r="F1516" s="23" t="s">
        <v>6103</v>
      </c>
      <c r="G1516" s="23"/>
      <c r="H1516" s="23"/>
      <c r="I1516" s="23" t="s">
        <v>5982</v>
      </c>
      <c r="J1516" s="23"/>
      <c r="K1516" s="23"/>
      <c r="L1516" s="23"/>
      <c r="M1516" s="23" t="s">
        <v>6104</v>
      </c>
      <c r="N1516" s="23">
        <v>60</v>
      </c>
      <c r="O1516" s="23" t="b">
        <v>0</v>
      </c>
      <c r="P1516" s="23" t="s">
        <v>1842</v>
      </c>
      <c r="Q1516" s="23" t="s">
        <v>1843</v>
      </c>
      <c r="R1516" s="23" t="s">
        <v>625</v>
      </c>
    </row>
    <row r="1517" spans="1:18" x14ac:dyDescent="0.25">
      <c r="A1517" s="22" t="s">
        <v>1165</v>
      </c>
      <c r="B1517" s="22" t="s">
        <v>1166</v>
      </c>
      <c r="C1517" s="22" t="s">
        <v>1837</v>
      </c>
      <c r="D1517" s="22" t="s">
        <v>1838</v>
      </c>
      <c r="E1517" s="22" t="s">
        <v>1946</v>
      </c>
      <c r="F1517" s="22"/>
      <c r="G1517" s="22" t="s">
        <v>65</v>
      </c>
      <c r="H1517" s="22" t="s">
        <v>1796</v>
      </c>
      <c r="I1517" s="22" t="s">
        <v>5570</v>
      </c>
      <c r="J1517" s="22" t="s">
        <v>1166</v>
      </c>
      <c r="K1517" s="22"/>
      <c r="L1517" s="22"/>
      <c r="M1517" s="22" t="s">
        <v>6105</v>
      </c>
      <c r="N1517" s="22">
        <v>60</v>
      </c>
      <c r="O1517" s="22" t="b">
        <v>0</v>
      </c>
      <c r="P1517" s="22" t="s">
        <v>3095</v>
      </c>
      <c r="Q1517" s="22" t="s">
        <v>1843</v>
      </c>
      <c r="R1517" s="22" t="s">
        <v>625</v>
      </c>
    </row>
    <row r="1518" spans="1:18" x14ac:dyDescent="0.25">
      <c r="A1518" s="22" t="s">
        <v>1167</v>
      </c>
      <c r="B1518" s="22" t="s">
        <v>1168</v>
      </c>
      <c r="C1518" s="22"/>
      <c r="D1518" s="22" t="s">
        <v>1838</v>
      </c>
      <c r="E1518" s="22" t="s">
        <v>6074</v>
      </c>
      <c r="F1518" s="22" t="s">
        <v>6106</v>
      </c>
      <c r="G1518" s="22"/>
      <c r="H1518" s="22"/>
      <c r="I1518" s="22" t="s">
        <v>5982</v>
      </c>
      <c r="J1518" s="22"/>
      <c r="K1518" s="22"/>
      <c r="L1518" s="22"/>
      <c r="M1518" s="22" t="s">
        <v>6107</v>
      </c>
      <c r="N1518" s="22">
        <v>60</v>
      </c>
      <c r="O1518" s="22" t="b">
        <v>0</v>
      </c>
      <c r="P1518" s="22" t="s">
        <v>1842</v>
      </c>
      <c r="Q1518" s="22" t="s">
        <v>1843</v>
      </c>
      <c r="R1518" s="22" t="s">
        <v>625</v>
      </c>
    </row>
    <row r="1519" spans="1:18" x14ac:dyDescent="0.25">
      <c r="A1519" s="22" t="s">
        <v>1169</v>
      </c>
      <c r="B1519" s="22" t="s">
        <v>1170</v>
      </c>
      <c r="C1519" s="22" t="s">
        <v>1837</v>
      </c>
      <c r="D1519" s="22" t="s">
        <v>1838</v>
      </c>
      <c r="E1519" s="22" t="s">
        <v>2122</v>
      </c>
      <c r="F1519" s="22"/>
      <c r="G1519" s="22" t="s">
        <v>1803</v>
      </c>
      <c r="H1519" s="22" t="s">
        <v>1804</v>
      </c>
      <c r="I1519" s="22" t="s">
        <v>5570</v>
      </c>
      <c r="J1519" s="22" t="s">
        <v>1837</v>
      </c>
      <c r="K1519" s="22"/>
      <c r="L1519" s="22"/>
      <c r="M1519" s="22" t="s">
        <v>6108</v>
      </c>
      <c r="N1519" s="22">
        <v>60</v>
      </c>
      <c r="O1519" s="22" t="b">
        <v>0</v>
      </c>
      <c r="P1519" s="22" t="s">
        <v>3095</v>
      </c>
      <c r="Q1519" s="22" t="s">
        <v>1843</v>
      </c>
      <c r="R1519" s="22" t="s">
        <v>625</v>
      </c>
    </row>
    <row r="1520" spans="1:18" x14ac:dyDescent="0.25">
      <c r="A1520" s="22" t="s">
        <v>1171</v>
      </c>
      <c r="B1520" s="22" t="s">
        <v>1172</v>
      </c>
      <c r="C1520" s="22"/>
      <c r="D1520" s="22" t="s">
        <v>1838</v>
      </c>
      <c r="E1520" s="22" t="s">
        <v>3343</v>
      </c>
      <c r="F1520" s="22" t="s">
        <v>6028</v>
      </c>
      <c r="G1520" s="22"/>
      <c r="H1520" s="22"/>
      <c r="I1520" s="22" t="s">
        <v>5982</v>
      </c>
      <c r="J1520" s="22"/>
      <c r="K1520" s="22"/>
      <c r="L1520" s="22"/>
      <c r="M1520" s="22" t="s">
        <v>6029</v>
      </c>
      <c r="N1520" s="22">
        <v>60</v>
      </c>
      <c r="O1520" s="22" t="b">
        <v>0</v>
      </c>
      <c r="P1520" s="22" t="s">
        <v>1842</v>
      </c>
      <c r="Q1520" s="22" t="s">
        <v>1843</v>
      </c>
      <c r="R1520" s="22" t="s">
        <v>625</v>
      </c>
    </row>
    <row r="1521" spans="1:18" x14ac:dyDescent="0.25">
      <c r="A1521" s="22" t="s">
        <v>1173</v>
      </c>
      <c r="B1521" s="22" t="s">
        <v>1174</v>
      </c>
      <c r="C1521" s="22"/>
      <c r="D1521" s="22" t="s">
        <v>1838</v>
      </c>
      <c r="E1521" s="22" t="s">
        <v>6081</v>
      </c>
      <c r="F1521" s="22" t="s">
        <v>6109</v>
      </c>
      <c r="G1521" s="22"/>
      <c r="H1521" s="22"/>
      <c r="I1521" s="22" t="s">
        <v>5982</v>
      </c>
      <c r="J1521" s="22"/>
      <c r="K1521" s="22"/>
      <c r="L1521" s="22"/>
      <c r="M1521" s="22" t="s">
        <v>6110</v>
      </c>
      <c r="N1521" s="22">
        <v>60</v>
      </c>
      <c r="O1521" s="22" t="b">
        <v>0</v>
      </c>
      <c r="P1521" s="22" t="s">
        <v>1842</v>
      </c>
      <c r="Q1521" s="22" t="s">
        <v>1843</v>
      </c>
      <c r="R1521" s="22" t="s">
        <v>625</v>
      </c>
    </row>
    <row r="1522" spans="1:18" x14ac:dyDescent="0.25">
      <c r="A1522" s="22" t="s">
        <v>160</v>
      </c>
      <c r="B1522" s="22" t="s">
        <v>1175</v>
      </c>
      <c r="C1522" s="22"/>
      <c r="D1522" s="22" t="s">
        <v>1838</v>
      </c>
      <c r="E1522" s="22" t="s">
        <v>6068</v>
      </c>
      <c r="F1522" s="22" t="s">
        <v>6111</v>
      </c>
      <c r="G1522" s="22"/>
      <c r="H1522" s="22"/>
      <c r="I1522" s="22" t="s">
        <v>5982</v>
      </c>
      <c r="J1522" s="22"/>
      <c r="K1522" s="22"/>
      <c r="L1522" s="22"/>
      <c r="M1522" s="22" t="s">
        <v>6112</v>
      </c>
      <c r="N1522" s="22">
        <v>60</v>
      </c>
      <c r="O1522" s="22" t="b">
        <v>0</v>
      </c>
      <c r="P1522" s="22" t="s">
        <v>1842</v>
      </c>
      <c r="Q1522" s="22" t="s">
        <v>1843</v>
      </c>
      <c r="R1522" s="22" t="s">
        <v>625</v>
      </c>
    </row>
    <row r="1523" spans="1:18" x14ac:dyDescent="0.25">
      <c r="A1523" s="22" t="s">
        <v>1176</v>
      </c>
      <c r="B1523" s="22" t="s">
        <v>1177</v>
      </c>
      <c r="C1523" s="22"/>
      <c r="D1523" s="22" t="s">
        <v>1838</v>
      </c>
      <c r="E1523" s="22" t="s">
        <v>2122</v>
      </c>
      <c r="F1523" s="22" t="s">
        <v>6113</v>
      </c>
      <c r="G1523" s="22"/>
      <c r="H1523" s="22"/>
      <c r="I1523" s="22" t="s">
        <v>5982</v>
      </c>
      <c r="J1523" s="22"/>
      <c r="K1523" s="22"/>
      <c r="L1523" s="22"/>
      <c r="M1523" s="22" t="s">
        <v>6114</v>
      </c>
      <c r="N1523" s="22">
        <v>60</v>
      </c>
      <c r="O1523" s="22" t="b">
        <v>0</v>
      </c>
      <c r="P1523" s="22" t="s">
        <v>1842</v>
      </c>
      <c r="Q1523" s="22" t="s">
        <v>1843</v>
      </c>
      <c r="R1523" s="22" t="s">
        <v>625</v>
      </c>
    </row>
    <row r="1524" spans="1:18" x14ac:dyDescent="0.25">
      <c r="A1524" s="22" t="s">
        <v>1178</v>
      </c>
      <c r="B1524" s="22" t="s">
        <v>1179</v>
      </c>
      <c r="C1524" s="22" t="s">
        <v>1837</v>
      </c>
      <c r="D1524" s="22" t="s">
        <v>1838</v>
      </c>
      <c r="E1524" s="22" t="s">
        <v>1950</v>
      </c>
      <c r="F1524" s="22"/>
      <c r="G1524" s="22" t="s">
        <v>66</v>
      </c>
      <c r="H1524" s="22" t="s">
        <v>1794</v>
      </c>
      <c r="I1524" s="22" t="s">
        <v>5570</v>
      </c>
      <c r="J1524" s="22" t="s">
        <v>1837</v>
      </c>
      <c r="K1524" s="22"/>
      <c r="L1524" s="22"/>
      <c r="M1524" s="22" t="s">
        <v>6115</v>
      </c>
      <c r="N1524" s="22">
        <v>60</v>
      </c>
      <c r="O1524" s="22" t="b">
        <v>0</v>
      </c>
      <c r="P1524" s="22" t="s">
        <v>3095</v>
      </c>
      <c r="Q1524" s="22" t="s">
        <v>1843</v>
      </c>
      <c r="R1524" s="22" t="s">
        <v>625</v>
      </c>
    </row>
    <row r="1525" spans="1:18" x14ac:dyDescent="0.25">
      <c r="A1525" s="22" t="s">
        <v>1180</v>
      </c>
      <c r="B1525" s="22" t="s">
        <v>1181</v>
      </c>
      <c r="C1525" s="22" t="s">
        <v>1837</v>
      </c>
      <c r="D1525" s="22" t="s">
        <v>1838</v>
      </c>
      <c r="E1525" s="22" t="s">
        <v>2122</v>
      </c>
      <c r="F1525" s="22"/>
      <c r="G1525" s="22" t="s">
        <v>1803</v>
      </c>
      <c r="H1525" s="22" t="s">
        <v>1804</v>
      </c>
      <c r="I1525" s="22" t="s">
        <v>5570</v>
      </c>
      <c r="J1525" s="22" t="s">
        <v>1837</v>
      </c>
      <c r="K1525" s="22"/>
      <c r="L1525" s="22"/>
      <c r="M1525" s="22" t="s">
        <v>6116</v>
      </c>
      <c r="N1525" s="22">
        <v>60</v>
      </c>
      <c r="O1525" s="22" t="b">
        <v>0</v>
      </c>
      <c r="P1525" s="22" t="s">
        <v>3095</v>
      </c>
      <c r="Q1525" s="22" t="s">
        <v>1843</v>
      </c>
      <c r="R1525" s="22" t="s">
        <v>625</v>
      </c>
    </row>
    <row r="1526" spans="1:18" x14ac:dyDescent="0.25">
      <c r="A1526" s="22" t="s">
        <v>1182</v>
      </c>
      <c r="B1526" s="22" t="s">
        <v>1183</v>
      </c>
      <c r="C1526" s="22" t="s">
        <v>1837</v>
      </c>
      <c r="D1526" s="22" t="s">
        <v>1838</v>
      </c>
      <c r="E1526" s="22"/>
      <c r="F1526" s="22"/>
      <c r="G1526" s="22"/>
      <c r="H1526" s="22"/>
      <c r="I1526" s="22" t="s">
        <v>5570</v>
      </c>
      <c r="J1526" s="22" t="s">
        <v>1837</v>
      </c>
      <c r="K1526" s="22"/>
      <c r="L1526" s="22"/>
      <c r="M1526" s="22" t="s">
        <v>6117</v>
      </c>
      <c r="N1526" s="22">
        <v>60</v>
      </c>
      <c r="O1526" s="22" t="b">
        <v>0</v>
      </c>
      <c r="P1526" s="22" t="s">
        <v>3095</v>
      </c>
      <c r="Q1526" s="22" t="s">
        <v>1843</v>
      </c>
      <c r="R1526" s="22" t="s">
        <v>625</v>
      </c>
    </row>
    <row r="1527" spans="1:18" x14ac:dyDescent="0.25">
      <c r="A1527" s="22" t="s">
        <v>1184</v>
      </c>
      <c r="B1527" s="22" t="s">
        <v>1185</v>
      </c>
      <c r="C1527" s="22"/>
      <c r="D1527" s="22" t="s">
        <v>1838</v>
      </c>
      <c r="E1527" s="22" t="s">
        <v>3343</v>
      </c>
      <c r="F1527" s="22" t="s">
        <v>6118</v>
      </c>
      <c r="G1527" s="22"/>
      <c r="H1527" s="22"/>
      <c r="I1527" s="22" t="s">
        <v>5982</v>
      </c>
      <c r="J1527" s="22"/>
      <c r="K1527" s="22"/>
      <c r="L1527" s="22"/>
      <c r="M1527" s="22" t="s">
        <v>6119</v>
      </c>
      <c r="N1527" s="22">
        <v>60</v>
      </c>
      <c r="O1527" s="22" t="b">
        <v>0</v>
      </c>
      <c r="P1527" s="22" t="s">
        <v>1842</v>
      </c>
      <c r="Q1527" s="22" t="s">
        <v>1843</v>
      </c>
      <c r="R1527" s="22" t="s">
        <v>625</v>
      </c>
    </row>
    <row r="1528" spans="1:18" x14ac:dyDescent="0.25">
      <c r="A1528" s="22" t="s">
        <v>1186</v>
      </c>
      <c r="B1528" s="22" t="s">
        <v>1187</v>
      </c>
      <c r="C1528" s="22" t="s">
        <v>1837</v>
      </c>
      <c r="D1528" s="22" t="s">
        <v>1838</v>
      </c>
      <c r="E1528" s="22" t="s">
        <v>6074</v>
      </c>
      <c r="F1528" s="22"/>
      <c r="G1528" s="22" t="s">
        <v>1803</v>
      </c>
      <c r="H1528" s="22" t="s">
        <v>1804</v>
      </c>
      <c r="I1528" s="22" t="s">
        <v>5570</v>
      </c>
      <c r="J1528" s="22" t="s">
        <v>1187</v>
      </c>
      <c r="K1528" s="22"/>
      <c r="L1528" s="22"/>
      <c r="M1528" s="22" t="s">
        <v>6120</v>
      </c>
      <c r="N1528" s="22">
        <v>60</v>
      </c>
      <c r="O1528" s="22" t="b">
        <v>0</v>
      </c>
      <c r="P1528" s="22" t="s">
        <v>3095</v>
      </c>
      <c r="Q1528" s="22" t="s">
        <v>1843</v>
      </c>
      <c r="R1528" s="22" t="s">
        <v>625</v>
      </c>
    </row>
    <row r="1529" spans="1:18" x14ac:dyDescent="0.25">
      <c r="A1529" s="22" t="s">
        <v>1188</v>
      </c>
      <c r="B1529" s="22" t="s">
        <v>1189</v>
      </c>
      <c r="C1529" s="22"/>
      <c r="D1529" s="22" t="s">
        <v>1838</v>
      </c>
      <c r="E1529" s="22" t="s">
        <v>6068</v>
      </c>
      <c r="F1529" s="22" t="s">
        <v>6121</v>
      </c>
      <c r="G1529" s="22"/>
      <c r="H1529" s="22"/>
      <c r="I1529" s="22" t="s">
        <v>5982</v>
      </c>
      <c r="J1529" s="22"/>
      <c r="K1529" s="22"/>
      <c r="L1529" s="22"/>
      <c r="M1529" s="22" t="s">
        <v>6122</v>
      </c>
      <c r="N1529" s="22">
        <v>60</v>
      </c>
      <c r="O1529" s="22" t="b">
        <v>0</v>
      </c>
      <c r="P1529" s="22" t="s">
        <v>1842</v>
      </c>
      <c r="Q1529" s="22" t="s">
        <v>1843</v>
      </c>
      <c r="R1529" s="22" t="s">
        <v>625</v>
      </c>
    </row>
    <row r="1530" spans="1:18" x14ac:dyDescent="0.25">
      <c r="A1530" s="22" t="s">
        <v>162</v>
      </c>
      <c r="B1530" s="22" t="s">
        <v>1190</v>
      </c>
      <c r="C1530" s="22"/>
      <c r="D1530" s="22" t="s">
        <v>1838</v>
      </c>
      <c r="E1530" s="22" t="s">
        <v>4312</v>
      </c>
      <c r="F1530" s="22" t="s">
        <v>6123</v>
      </c>
      <c r="G1530" s="22"/>
      <c r="H1530" s="22"/>
      <c r="I1530" s="22" t="s">
        <v>5982</v>
      </c>
      <c r="J1530" s="22"/>
      <c r="K1530" s="22"/>
      <c r="L1530" s="22"/>
      <c r="M1530" s="22" t="s">
        <v>6124</v>
      </c>
      <c r="N1530" s="22">
        <v>60</v>
      </c>
      <c r="O1530" s="22" t="b">
        <v>0</v>
      </c>
      <c r="P1530" s="22" t="s">
        <v>1842</v>
      </c>
      <c r="Q1530" s="22" t="s">
        <v>1843</v>
      </c>
      <c r="R1530" s="22" t="s">
        <v>625</v>
      </c>
    </row>
    <row r="1531" spans="1:18" x14ac:dyDescent="0.25">
      <c r="A1531" s="22" t="s">
        <v>249</v>
      </c>
      <c r="B1531" s="22" t="s">
        <v>1191</v>
      </c>
      <c r="C1531" s="22"/>
      <c r="D1531" s="22" t="s">
        <v>1838</v>
      </c>
      <c r="E1531" s="22" t="s">
        <v>1946</v>
      </c>
      <c r="F1531" s="22" t="s">
        <v>2735</v>
      </c>
      <c r="G1531" s="22"/>
      <c r="H1531" s="22"/>
      <c r="I1531" s="22" t="s">
        <v>5982</v>
      </c>
      <c r="J1531" s="22"/>
      <c r="K1531" s="22"/>
      <c r="L1531" s="22"/>
      <c r="M1531" s="22" t="s">
        <v>6125</v>
      </c>
      <c r="N1531" s="22">
        <v>60</v>
      </c>
      <c r="O1531" s="22" t="b">
        <v>0</v>
      </c>
      <c r="P1531" s="22" t="s">
        <v>1842</v>
      </c>
      <c r="Q1531" s="22" t="s">
        <v>1843</v>
      </c>
      <c r="R1531" s="22" t="s">
        <v>625</v>
      </c>
    </row>
    <row r="1532" spans="1:18" x14ac:dyDescent="0.25">
      <c r="A1532" s="22" t="s">
        <v>164</v>
      </c>
      <c r="B1532" s="22" t="s">
        <v>1192</v>
      </c>
      <c r="C1532" s="22"/>
      <c r="D1532" s="22" t="s">
        <v>1838</v>
      </c>
      <c r="E1532" s="22" t="s">
        <v>6055</v>
      </c>
      <c r="F1532" s="22"/>
      <c r="G1532" s="22"/>
      <c r="H1532" s="22"/>
      <c r="I1532" s="22" t="s">
        <v>5982</v>
      </c>
      <c r="J1532" s="22"/>
      <c r="K1532" s="22"/>
      <c r="L1532" s="22"/>
      <c r="M1532" s="22" t="s">
        <v>6126</v>
      </c>
      <c r="N1532" s="22">
        <v>60</v>
      </c>
      <c r="O1532" s="22" t="b">
        <v>0</v>
      </c>
      <c r="P1532" s="22" t="s">
        <v>1842</v>
      </c>
      <c r="Q1532" s="22" t="s">
        <v>1843</v>
      </c>
      <c r="R1532" s="22" t="s">
        <v>625</v>
      </c>
    </row>
    <row r="1533" spans="1:18" x14ac:dyDescent="0.25">
      <c r="A1533" s="22" t="s">
        <v>1193</v>
      </c>
      <c r="B1533" s="22" t="s">
        <v>1194</v>
      </c>
      <c r="C1533" s="22"/>
      <c r="D1533" s="22" t="s">
        <v>1838</v>
      </c>
      <c r="E1533" s="22" t="s">
        <v>6081</v>
      </c>
      <c r="F1533" s="22" t="s">
        <v>6127</v>
      </c>
      <c r="G1533" s="22"/>
      <c r="H1533" s="22"/>
      <c r="I1533" s="22" t="s">
        <v>5982</v>
      </c>
      <c r="J1533" s="22"/>
      <c r="K1533" s="22"/>
      <c r="L1533" s="22"/>
      <c r="M1533" s="22" t="s">
        <v>6128</v>
      </c>
      <c r="N1533" s="22">
        <v>60</v>
      </c>
      <c r="O1533" s="22" t="b">
        <v>0</v>
      </c>
      <c r="P1533" s="22" t="s">
        <v>1842</v>
      </c>
      <c r="Q1533" s="22" t="s">
        <v>1843</v>
      </c>
      <c r="R1533" s="22" t="s">
        <v>625</v>
      </c>
    </row>
    <row r="1534" spans="1:18" x14ac:dyDescent="0.25">
      <c r="A1534" s="22" t="s">
        <v>78</v>
      </c>
      <c r="B1534" s="22" t="s">
        <v>1195</v>
      </c>
      <c r="C1534" s="22"/>
      <c r="D1534" s="22" t="s">
        <v>1838</v>
      </c>
      <c r="E1534" s="22" t="s">
        <v>6068</v>
      </c>
      <c r="F1534" s="22" t="s">
        <v>6129</v>
      </c>
      <c r="G1534" s="22"/>
      <c r="H1534" s="22"/>
      <c r="I1534" s="22" t="s">
        <v>5982</v>
      </c>
      <c r="J1534" s="22"/>
      <c r="K1534" s="22"/>
      <c r="L1534" s="22"/>
      <c r="M1534" s="22" t="s">
        <v>6130</v>
      </c>
      <c r="N1534" s="22">
        <v>60</v>
      </c>
      <c r="O1534" s="22" t="b">
        <v>0</v>
      </c>
      <c r="P1534" s="22" t="s">
        <v>1842</v>
      </c>
      <c r="Q1534" s="22" t="s">
        <v>1843</v>
      </c>
      <c r="R1534" s="22" t="s">
        <v>625</v>
      </c>
    </row>
    <row r="1535" spans="1:18" x14ac:dyDescent="0.25">
      <c r="A1535" s="22" t="s">
        <v>1196</v>
      </c>
      <c r="B1535" s="22" t="s">
        <v>1197</v>
      </c>
      <c r="C1535" s="22"/>
      <c r="D1535" s="22" t="s">
        <v>1838</v>
      </c>
      <c r="E1535" s="22" t="s">
        <v>6055</v>
      </c>
      <c r="F1535" s="22"/>
      <c r="G1535" s="22" t="s">
        <v>65</v>
      </c>
      <c r="H1535" s="22" t="s">
        <v>1796</v>
      </c>
      <c r="I1535" s="22" t="s">
        <v>5982</v>
      </c>
      <c r="J1535" s="22" t="s">
        <v>1197</v>
      </c>
      <c r="K1535" s="22" t="s">
        <v>6131</v>
      </c>
      <c r="L1535" s="22" t="s">
        <v>1837</v>
      </c>
      <c r="M1535" s="22" t="s">
        <v>6131</v>
      </c>
      <c r="N1535" s="22">
        <v>60</v>
      </c>
      <c r="O1535" s="22" t="b">
        <v>0</v>
      </c>
      <c r="P1535" s="22" t="s">
        <v>1842</v>
      </c>
      <c r="Q1535" s="22" t="s">
        <v>1843</v>
      </c>
      <c r="R1535" s="22" t="s">
        <v>625</v>
      </c>
    </row>
    <row r="1536" spans="1:18" x14ac:dyDescent="0.25">
      <c r="A1536" s="22" t="s">
        <v>1198</v>
      </c>
      <c r="B1536" s="22" t="s">
        <v>1199</v>
      </c>
      <c r="C1536" s="22"/>
      <c r="D1536" s="22" t="s">
        <v>1838</v>
      </c>
      <c r="E1536" s="22" t="s">
        <v>4312</v>
      </c>
      <c r="F1536" s="22" t="s">
        <v>6132</v>
      </c>
      <c r="G1536" s="22"/>
      <c r="H1536" s="22"/>
      <c r="I1536" s="22" t="s">
        <v>5982</v>
      </c>
      <c r="J1536" s="22"/>
      <c r="K1536" s="22"/>
      <c r="L1536" s="22"/>
      <c r="M1536" s="22" t="s">
        <v>6133</v>
      </c>
      <c r="N1536" s="22">
        <v>60</v>
      </c>
      <c r="O1536" s="22" t="b">
        <v>0</v>
      </c>
      <c r="P1536" s="22" t="s">
        <v>1842</v>
      </c>
      <c r="Q1536" s="22" t="s">
        <v>1843</v>
      </c>
      <c r="R1536" s="22" t="s">
        <v>625</v>
      </c>
    </row>
    <row r="1537" spans="1:18" x14ac:dyDescent="0.25">
      <c r="A1537" s="23" t="s">
        <v>1200</v>
      </c>
      <c r="B1537" s="23" t="s">
        <v>1201</v>
      </c>
      <c r="C1537" s="23" t="s">
        <v>1837</v>
      </c>
      <c r="D1537" s="23" t="s">
        <v>1838</v>
      </c>
      <c r="E1537" s="23" t="s">
        <v>2050</v>
      </c>
      <c r="F1537" s="23"/>
      <c r="G1537" s="23" t="s">
        <v>65</v>
      </c>
      <c r="H1537" s="23" t="s">
        <v>1796</v>
      </c>
      <c r="I1537" s="23" t="s">
        <v>5570</v>
      </c>
      <c r="J1537" s="23" t="s">
        <v>1201</v>
      </c>
      <c r="K1537" s="23" t="s">
        <v>6134</v>
      </c>
      <c r="L1537" s="23"/>
      <c r="M1537" s="23" t="s">
        <v>6134</v>
      </c>
      <c r="N1537" s="23">
        <v>60</v>
      </c>
      <c r="O1537" s="23" t="b">
        <v>0</v>
      </c>
      <c r="P1537" s="23" t="s">
        <v>3095</v>
      </c>
      <c r="Q1537" s="23" t="s">
        <v>1843</v>
      </c>
      <c r="R1537" s="23" t="s">
        <v>625</v>
      </c>
    </row>
    <row r="1538" spans="1:18" x14ac:dyDescent="0.25">
      <c r="A1538" s="22" t="s">
        <v>1202</v>
      </c>
      <c r="B1538" s="22" t="s">
        <v>1203</v>
      </c>
      <c r="C1538" s="22" t="s">
        <v>1837</v>
      </c>
      <c r="D1538" s="22" t="s">
        <v>1838</v>
      </c>
      <c r="E1538" s="22" t="s">
        <v>2122</v>
      </c>
      <c r="F1538" s="22"/>
      <c r="G1538" s="22" t="s">
        <v>1803</v>
      </c>
      <c r="H1538" s="22" t="s">
        <v>1804</v>
      </c>
      <c r="I1538" s="22" t="s">
        <v>5570</v>
      </c>
      <c r="J1538" s="22" t="s">
        <v>1837</v>
      </c>
      <c r="K1538" s="22"/>
      <c r="L1538" s="22"/>
      <c r="M1538" s="22" t="s">
        <v>6135</v>
      </c>
      <c r="N1538" s="22">
        <v>60</v>
      </c>
      <c r="O1538" s="22" t="b">
        <v>0</v>
      </c>
      <c r="P1538" s="22" t="s">
        <v>3095</v>
      </c>
      <c r="Q1538" s="22" t="s">
        <v>1843</v>
      </c>
      <c r="R1538" s="22" t="s">
        <v>625</v>
      </c>
    </row>
    <row r="1539" spans="1:18" x14ac:dyDescent="0.25">
      <c r="A1539" s="22" t="s">
        <v>1204</v>
      </c>
      <c r="B1539" s="22" t="s">
        <v>1205</v>
      </c>
      <c r="C1539" s="22" t="s">
        <v>1837</v>
      </c>
      <c r="D1539" s="22" t="s">
        <v>1838</v>
      </c>
      <c r="E1539" s="22" t="s">
        <v>5989</v>
      </c>
      <c r="F1539" s="22"/>
      <c r="G1539" s="22" t="s">
        <v>65</v>
      </c>
      <c r="H1539" s="22" t="s">
        <v>1796</v>
      </c>
      <c r="I1539" s="22" t="s">
        <v>5570</v>
      </c>
      <c r="J1539" s="22" t="s">
        <v>1205</v>
      </c>
      <c r="K1539" s="22" t="s">
        <v>6136</v>
      </c>
      <c r="L1539" s="22"/>
      <c r="M1539" s="22" t="s">
        <v>6136</v>
      </c>
      <c r="N1539" s="22">
        <v>60</v>
      </c>
      <c r="O1539" s="22" t="b">
        <v>0</v>
      </c>
      <c r="P1539" s="22" t="s">
        <v>3095</v>
      </c>
      <c r="Q1539" s="22" t="s">
        <v>1843</v>
      </c>
      <c r="R1539" s="22" t="s">
        <v>625</v>
      </c>
    </row>
    <row r="1540" spans="1:18" x14ac:dyDescent="0.25">
      <c r="A1540" s="23" t="s">
        <v>1206</v>
      </c>
      <c r="B1540" s="23" t="s">
        <v>1207</v>
      </c>
      <c r="C1540" s="23" t="s">
        <v>1837</v>
      </c>
      <c r="D1540" s="23" t="s">
        <v>1838</v>
      </c>
      <c r="E1540" s="23" t="s">
        <v>6068</v>
      </c>
      <c r="F1540" s="23"/>
      <c r="G1540" s="23" t="s">
        <v>65</v>
      </c>
      <c r="H1540" s="23" t="s">
        <v>1796</v>
      </c>
      <c r="I1540" s="23" t="s">
        <v>5570</v>
      </c>
      <c r="J1540" s="23" t="s">
        <v>1837</v>
      </c>
      <c r="K1540" s="23"/>
      <c r="L1540" s="23"/>
      <c r="M1540" s="23" t="s">
        <v>6137</v>
      </c>
      <c r="N1540" s="23">
        <v>60</v>
      </c>
      <c r="O1540" s="23" t="b">
        <v>0</v>
      </c>
      <c r="P1540" s="23" t="s">
        <v>3095</v>
      </c>
      <c r="Q1540" s="23" t="s">
        <v>1843</v>
      </c>
      <c r="R1540" s="23" t="s">
        <v>625</v>
      </c>
    </row>
    <row r="1541" spans="1:18" x14ac:dyDescent="0.25">
      <c r="A1541" s="22" t="s">
        <v>1208</v>
      </c>
      <c r="B1541" s="22" t="s">
        <v>1209</v>
      </c>
      <c r="C1541" s="22" t="s">
        <v>1837</v>
      </c>
      <c r="D1541" s="22" t="s">
        <v>1838</v>
      </c>
      <c r="E1541" s="22" t="s">
        <v>6081</v>
      </c>
      <c r="F1541" s="22"/>
      <c r="G1541" s="22" t="s">
        <v>65</v>
      </c>
      <c r="H1541" s="22" t="s">
        <v>1796</v>
      </c>
      <c r="I1541" s="22" t="s">
        <v>5570</v>
      </c>
      <c r="J1541" s="22" t="s">
        <v>1837</v>
      </c>
      <c r="K1541" s="22"/>
      <c r="L1541" s="22"/>
      <c r="M1541" s="22" t="s">
        <v>6138</v>
      </c>
      <c r="N1541" s="22">
        <v>60</v>
      </c>
      <c r="O1541" s="22" t="b">
        <v>0</v>
      </c>
      <c r="P1541" s="22" t="s">
        <v>3095</v>
      </c>
      <c r="Q1541" s="22" t="s">
        <v>1843</v>
      </c>
      <c r="R1541" s="22" t="s">
        <v>625</v>
      </c>
    </row>
    <row r="1542" spans="1:18" x14ac:dyDescent="0.25">
      <c r="A1542" s="22" t="s">
        <v>165</v>
      </c>
      <c r="B1542" s="22" t="s">
        <v>1210</v>
      </c>
      <c r="C1542" s="22"/>
      <c r="D1542" s="22" t="s">
        <v>1838</v>
      </c>
      <c r="E1542" s="22" t="s">
        <v>6055</v>
      </c>
      <c r="F1542" s="22"/>
      <c r="G1542" s="22" t="s">
        <v>65</v>
      </c>
      <c r="H1542" s="22" t="s">
        <v>1796</v>
      </c>
      <c r="I1542" s="22" t="s">
        <v>5982</v>
      </c>
      <c r="J1542" s="22" t="s">
        <v>1210</v>
      </c>
      <c r="K1542" s="22" t="s">
        <v>6139</v>
      </c>
      <c r="L1542" s="22" t="s">
        <v>1837</v>
      </c>
      <c r="M1542" s="22" t="s">
        <v>6139</v>
      </c>
      <c r="N1542" s="22">
        <v>60</v>
      </c>
      <c r="O1542" s="22" t="b">
        <v>0</v>
      </c>
      <c r="P1542" s="22" t="s">
        <v>1842</v>
      </c>
      <c r="Q1542" s="22" t="s">
        <v>1843</v>
      </c>
      <c r="R1542" s="22" t="s">
        <v>625</v>
      </c>
    </row>
    <row r="1543" spans="1:18" x14ac:dyDescent="0.25">
      <c r="A1543" s="22" t="s">
        <v>1211</v>
      </c>
      <c r="B1543" s="22" t="s">
        <v>1212</v>
      </c>
      <c r="C1543" s="22" t="s">
        <v>1837</v>
      </c>
      <c r="D1543" s="22" t="s">
        <v>1838</v>
      </c>
      <c r="E1543" s="22" t="s">
        <v>3800</v>
      </c>
      <c r="F1543" s="22"/>
      <c r="G1543" s="22" t="s">
        <v>1799</v>
      </c>
      <c r="H1543" s="22" t="s">
        <v>1800</v>
      </c>
      <c r="I1543" s="22" t="s">
        <v>5570</v>
      </c>
      <c r="J1543" s="22" t="s">
        <v>1837</v>
      </c>
      <c r="K1543" s="22"/>
      <c r="L1543" s="22"/>
      <c r="M1543" s="22" t="s">
        <v>6140</v>
      </c>
      <c r="N1543" s="22">
        <v>60</v>
      </c>
      <c r="O1543" s="22" t="b">
        <v>0</v>
      </c>
      <c r="P1543" s="22" t="s">
        <v>3095</v>
      </c>
      <c r="Q1543" s="22" t="s">
        <v>1843</v>
      </c>
      <c r="R1543" s="22" t="s">
        <v>625</v>
      </c>
    </row>
    <row r="1544" spans="1:18" x14ac:dyDescent="0.25">
      <c r="A1544" s="22" t="s">
        <v>251</v>
      </c>
      <c r="B1544" s="22" t="s">
        <v>1213</v>
      </c>
      <c r="C1544" s="22"/>
      <c r="D1544" s="22" t="s">
        <v>1838</v>
      </c>
      <c r="E1544" s="22" t="s">
        <v>1958</v>
      </c>
      <c r="F1544" s="22"/>
      <c r="G1544" s="22" t="s">
        <v>65</v>
      </c>
      <c r="H1544" s="22" t="s">
        <v>1796</v>
      </c>
      <c r="I1544" s="22" t="s">
        <v>5982</v>
      </c>
      <c r="J1544" s="22"/>
      <c r="K1544" s="22"/>
      <c r="L1544" s="22"/>
      <c r="M1544" s="22" t="s">
        <v>6141</v>
      </c>
      <c r="N1544" s="22">
        <v>60</v>
      </c>
      <c r="O1544" s="22" t="b">
        <v>0</v>
      </c>
      <c r="P1544" s="22" t="s">
        <v>1842</v>
      </c>
      <c r="Q1544" s="22" t="s">
        <v>1843</v>
      </c>
      <c r="R1544" s="22" t="s">
        <v>625</v>
      </c>
    </row>
    <row r="1545" spans="1:18" x14ac:dyDescent="0.25">
      <c r="A1545" s="22" t="s">
        <v>1214</v>
      </c>
      <c r="B1545" s="22" t="s">
        <v>1215</v>
      </c>
      <c r="C1545" s="22" t="s">
        <v>1837</v>
      </c>
      <c r="D1545" s="22" t="s">
        <v>1838</v>
      </c>
      <c r="E1545" s="22" t="s">
        <v>4086</v>
      </c>
      <c r="F1545" s="22"/>
      <c r="G1545" s="22" t="s">
        <v>1799</v>
      </c>
      <c r="H1545" s="22" t="s">
        <v>1800</v>
      </c>
      <c r="I1545" s="22" t="s">
        <v>5570</v>
      </c>
      <c r="J1545" s="22" t="s">
        <v>1837</v>
      </c>
      <c r="K1545" s="22"/>
      <c r="L1545" s="22"/>
      <c r="M1545" s="22" t="s">
        <v>6142</v>
      </c>
      <c r="N1545" s="22">
        <v>60</v>
      </c>
      <c r="O1545" s="22" t="b">
        <v>0</v>
      </c>
      <c r="P1545" s="22" t="s">
        <v>3095</v>
      </c>
      <c r="Q1545" s="22" t="s">
        <v>1843</v>
      </c>
      <c r="R1545" s="22" t="s">
        <v>625</v>
      </c>
    </row>
    <row r="1546" spans="1:18" x14ac:dyDescent="0.25">
      <c r="A1546" s="22" t="s">
        <v>1216</v>
      </c>
      <c r="B1546" s="22" t="s">
        <v>1217</v>
      </c>
      <c r="C1546" s="22"/>
      <c r="D1546" s="22" t="s">
        <v>1838</v>
      </c>
      <c r="E1546" s="22" t="s">
        <v>3800</v>
      </c>
      <c r="F1546" s="22" t="s">
        <v>6143</v>
      </c>
      <c r="G1546" s="22"/>
      <c r="H1546" s="22"/>
      <c r="I1546" s="22" t="s">
        <v>5982</v>
      </c>
      <c r="J1546" s="22"/>
      <c r="K1546" s="22"/>
      <c r="L1546" s="22"/>
      <c r="M1546" s="22" t="s">
        <v>6144</v>
      </c>
      <c r="N1546" s="22">
        <v>60</v>
      </c>
      <c r="O1546" s="22" t="b">
        <v>0</v>
      </c>
      <c r="P1546" s="22" t="s">
        <v>1842</v>
      </c>
      <c r="Q1546" s="22" t="s">
        <v>1843</v>
      </c>
      <c r="R1546" s="22" t="s">
        <v>625</v>
      </c>
    </row>
    <row r="1547" spans="1:18" x14ac:dyDescent="0.25">
      <c r="A1547" s="22" t="s">
        <v>1218</v>
      </c>
      <c r="B1547" s="22" t="s">
        <v>1219</v>
      </c>
      <c r="C1547" s="22"/>
      <c r="D1547" s="22" t="s">
        <v>1838</v>
      </c>
      <c r="E1547" s="22" t="s">
        <v>4086</v>
      </c>
      <c r="F1547" s="22" t="s">
        <v>6145</v>
      </c>
      <c r="G1547" s="22"/>
      <c r="H1547" s="22"/>
      <c r="I1547" s="22" t="s">
        <v>5982</v>
      </c>
      <c r="J1547" s="22"/>
      <c r="K1547" s="22"/>
      <c r="L1547" s="22"/>
      <c r="M1547" s="22" t="s">
        <v>6146</v>
      </c>
      <c r="N1547" s="22">
        <v>60</v>
      </c>
      <c r="O1547" s="22" t="b">
        <v>0</v>
      </c>
      <c r="P1547" s="22" t="s">
        <v>1842</v>
      </c>
      <c r="Q1547" s="22" t="s">
        <v>1843</v>
      </c>
      <c r="R1547" s="22" t="s">
        <v>625</v>
      </c>
    </row>
    <row r="1548" spans="1:18" x14ac:dyDescent="0.25">
      <c r="A1548" s="22" t="s">
        <v>166</v>
      </c>
      <c r="B1548" s="22" t="s">
        <v>1220</v>
      </c>
      <c r="C1548" s="22"/>
      <c r="D1548" s="22" t="s">
        <v>1838</v>
      </c>
      <c r="E1548" s="22" t="s">
        <v>3800</v>
      </c>
      <c r="F1548" s="22" t="s">
        <v>6147</v>
      </c>
      <c r="G1548" s="22"/>
      <c r="H1548" s="22"/>
      <c r="I1548" s="22" t="s">
        <v>5982</v>
      </c>
      <c r="J1548" s="22"/>
      <c r="K1548" s="22"/>
      <c r="L1548" s="22"/>
      <c r="M1548" s="22" t="s">
        <v>6148</v>
      </c>
      <c r="N1548" s="22">
        <v>60</v>
      </c>
      <c r="O1548" s="22" t="b">
        <v>0</v>
      </c>
      <c r="P1548" s="22" t="s">
        <v>1842</v>
      </c>
      <c r="Q1548" s="22" t="s">
        <v>1843</v>
      </c>
      <c r="R1548" s="22" t="s">
        <v>625</v>
      </c>
    </row>
    <row r="1549" spans="1:18" x14ac:dyDescent="0.25">
      <c r="A1549" s="22" t="s">
        <v>253</v>
      </c>
      <c r="B1549" s="22" t="s">
        <v>1221</v>
      </c>
      <c r="C1549" s="22"/>
      <c r="D1549" s="22" t="s">
        <v>1838</v>
      </c>
      <c r="E1549" s="22" t="s">
        <v>1958</v>
      </c>
      <c r="F1549" s="22"/>
      <c r="G1549" s="22" t="s">
        <v>65</v>
      </c>
      <c r="H1549" s="22" t="s">
        <v>1796</v>
      </c>
      <c r="I1549" s="22" t="s">
        <v>5982</v>
      </c>
      <c r="J1549" s="22" t="s">
        <v>1837</v>
      </c>
      <c r="K1549" s="22"/>
      <c r="L1549" s="22" t="s">
        <v>1837</v>
      </c>
      <c r="M1549" s="22" t="s">
        <v>6149</v>
      </c>
      <c r="N1549" s="22">
        <v>60</v>
      </c>
      <c r="O1549" s="22" t="b">
        <v>0</v>
      </c>
      <c r="P1549" s="22" t="s">
        <v>1842</v>
      </c>
      <c r="Q1549" s="22" t="s">
        <v>1843</v>
      </c>
      <c r="R1549" s="22" t="s">
        <v>625</v>
      </c>
    </row>
    <row r="1550" spans="1:18" x14ac:dyDescent="0.25">
      <c r="A1550" s="22" t="s">
        <v>1222</v>
      </c>
      <c r="B1550" s="22" t="s">
        <v>1223</v>
      </c>
      <c r="C1550" s="22" t="s">
        <v>1837</v>
      </c>
      <c r="D1550" s="22" t="s">
        <v>1838</v>
      </c>
      <c r="E1550" s="22" t="s">
        <v>2754</v>
      </c>
      <c r="F1550" s="22"/>
      <c r="G1550" s="22" t="s">
        <v>1803</v>
      </c>
      <c r="H1550" s="22" t="s">
        <v>1804</v>
      </c>
      <c r="I1550" s="22" t="s">
        <v>5570</v>
      </c>
      <c r="J1550" s="22" t="s">
        <v>1223</v>
      </c>
      <c r="K1550" s="22"/>
      <c r="L1550" s="22"/>
      <c r="M1550" s="22" t="s">
        <v>6150</v>
      </c>
      <c r="N1550" s="22">
        <v>60</v>
      </c>
      <c r="O1550" s="22" t="b">
        <v>0</v>
      </c>
      <c r="P1550" s="22" t="s">
        <v>3095</v>
      </c>
      <c r="Q1550" s="22" t="s">
        <v>1843</v>
      </c>
      <c r="R1550" s="22" t="s">
        <v>625</v>
      </c>
    </row>
    <row r="1551" spans="1:18" x14ac:dyDescent="0.25">
      <c r="A1551" s="22" t="s">
        <v>1224</v>
      </c>
      <c r="B1551" s="22" t="s">
        <v>1225</v>
      </c>
      <c r="C1551" s="22"/>
      <c r="D1551" s="22" t="s">
        <v>1838</v>
      </c>
      <c r="E1551" s="22" t="s">
        <v>1901</v>
      </c>
      <c r="F1551" s="22"/>
      <c r="G1551" s="22"/>
      <c r="H1551" s="22"/>
      <c r="I1551" s="22" t="s">
        <v>5982</v>
      </c>
      <c r="J1551" s="22"/>
      <c r="K1551" s="22"/>
      <c r="L1551" s="22"/>
      <c r="M1551" s="22" t="s">
        <v>6151</v>
      </c>
      <c r="N1551" s="22">
        <v>60</v>
      </c>
      <c r="O1551" s="22" t="b">
        <v>0</v>
      </c>
      <c r="P1551" s="22" t="s">
        <v>1842</v>
      </c>
      <c r="Q1551" s="22" t="s">
        <v>1843</v>
      </c>
      <c r="R1551" s="22" t="s">
        <v>625</v>
      </c>
    </row>
    <row r="1552" spans="1:18" x14ac:dyDescent="0.25">
      <c r="A1552" s="22" t="s">
        <v>1226</v>
      </c>
      <c r="B1552" s="22" t="s">
        <v>1227</v>
      </c>
      <c r="C1552" s="22"/>
      <c r="D1552" s="22" t="s">
        <v>1838</v>
      </c>
      <c r="E1552" s="22" t="s">
        <v>3343</v>
      </c>
      <c r="F1552" s="22"/>
      <c r="G1552" s="22"/>
      <c r="H1552" s="22"/>
      <c r="I1552" s="22" t="s">
        <v>5982</v>
      </c>
      <c r="J1552" s="22"/>
      <c r="K1552" s="22"/>
      <c r="L1552" s="22"/>
      <c r="M1552" s="22" t="s">
        <v>6152</v>
      </c>
      <c r="N1552" s="22">
        <v>60</v>
      </c>
      <c r="O1552" s="22" t="b">
        <v>0</v>
      </c>
      <c r="P1552" s="22" t="s">
        <v>1842</v>
      </c>
      <c r="Q1552" s="22" t="s">
        <v>1843</v>
      </c>
      <c r="R1552" s="22" t="s">
        <v>625</v>
      </c>
    </row>
    <row r="1553" spans="1:18" x14ac:dyDescent="0.25">
      <c r="A1553" s="22" t="s">
        <v>167</v>
      </c>
      <c r="B1553" s="22" t="s">
        <v>1228</v>
      </c>
      <c r="C1553" s="22"/>
      <c r="D1553" s="22" t="s">
        <v>1838</v>
      </c>
      <c r="E1553" s="22" t="s">
        <v>3343</v>
      </c>
      <c r="F1553" s="22" t="s">
        <v>6118</v>
      </c>
      <c r="G1553" s="22"/>
      <c r="H1553" s="22"/>
      <c r="I1553" s="22" t="s">
        <v>5982</v>
      </c>
      <c r="J1553" s="22"/>
      <c r="K1553" s="22"/>
      <c r="L1553" s="22"/>
      <c r="M1553" s="22" t="s">
        <v>6153</v>
      </c>
      <c r="N1553" s="22">
        <v>60</v>
      </c>
      <c r="O1553" s="22" t="b">
        <v>0</v>
      </c>
      <c r="P1553" s="22" t="s">
        <v>1842</v>
      </c>
      <c r="Q1553" s="22" t="s">
        <v>1843</v>
      </c>
      <c r="R1553" s="22" t="s">
        <v>625</v>
      </c>
    </row>
    <row r="1554" spans="1:18" x14ac:dyDescent="0.25">
      <c r="A1554" s="22" t="s">
        <v>1229</v>
      </c>
      <c r="B1554" s="22" t="s">
        <v>1230</v>
      </c>
      <c r="C1554" s="22"/>
      <c r="D1554" s="22" t="s">
        <v>1838</v>
      </c>
      <c r="E1554" s="22" t="s">
        <v>3343</v>
      </c>
      <c r="F1554" s="22"/>
      <c r="G1554" s="22"/>
      <c r="H1554" s="22"/>
      <c r="I1554" s="22" t="s">
        <v>5982</v>
      </c>
      <c r="J1554" s="22"/>
      <c r="K1554" s="22"/>
      <c r="L1554" s="22"/>
      <c r="M1554" s="22" t="s">
        <v>6154</v>
      </c>
      <c r="N1554" s="22">
        <v>60</v>
      </c>
      <c r="O1554" s="22" t="b">
        <v>0</v>
      </c>
      <c r="P1554" s="22" t="s">
        <v>1842</v>
      </c>
      <c r="Q1554" s="22" t="s">
        <v>1843</v>
      </c>
      <c r="R1554" s="22" t="s">
        <v>625</v>
      </c>
    </row>
    <row r="1555" spans="1:18" x14ac:dyDescent="0.25">
      <c r="A1555" s="23" t="s">
        <v>6155</v>
      </c>
      <c r="B1555" s="23" t="s">
        <v>6156</v>
      </c>
      <c r="C1555" s="23"/>
      <c r="D1555" s="23" t="s">
        <v>1838</v>
      </c>
      <c r="E1555" s="23"/>
      <c r="F1555" s="23"/>
      <c r="G1555" s="23"/>
      <c r="H1555" s="23"/>
      <c r="I1555" s="23" t="s">
        <v>5982</v>
      </c>
      <c r="J1555" s="23"/>
      <c r="K1555" s="23"/>
      <c r="L1555" s="23"/>
      <c r="M1555" s="23" t="s">
        <v>6157</v>
      </c>
      <c r="N1555" s="23">
        <v>60</v>
      </c>
      <c r="O1555" s="23" t="b">
        <v>0</v>
      </c>
      <c r="P1555" s="23" t="s">
        <v>1842</v>
      </c>
      <c r="Q1555" s="23" t="s">
        <v>1843</v>
      </c>
      <c r="R1555" s="23" t="s">
        <v>625</v>
      </c>
    </row>
    <row r="1556" spans="1:18" x14ac:dyDescent="0.25">
      <c r="A1556" s="22" t="s">
        <v>1231</v>
      </c>
      <c r="B1556" s="22" t="s">
        <v>1232</v>
      </c>
      <c r="C1556" s="22" t="s">
        <v>1837</v>
      </c>
      <c r="D1556" s="22" t="s">
        <v>1838</v>
      </c>
      <c r="E1556" s="22" t="s">
        <v>3800</v>
      </c>
      <c r="F1556" s="22"/>
      <c r="G1556" s="22" t="s">
        <v>1803</v>
      </c>
      <c r="H1556" s="22" t="s">
        <v>1804</v>
      </c>
      <c r="I1556" s="22" t="s">
        <v>5570</v>
      </c>
      <c r="J1556" s="22" t="s">
        <v>1837</v>
      </c>
      <c r="K1556" s="22"/>
      <c r="L1556" s="22"/>
      <c r="M1556" s="22" t="s">
        <v>6158</v>
      </c>
      <c r="N1556" s="22">
        <v>60</v>
      </c>
      <c r="O1556" s="22" t="b">
        <v>0</v>
      </c>
      <c r="P1556" s="22" t="s">
        <v>3095</v>
      </c>
      <c r="Q1556" s="22" t="s">
        <v>1843</v>
      </c>
      <c r="R1556" s="22" t="s">
        <v>625</v>
      </c>
    </row>
    <row r="1557" spans="1:18" x14ac:dyDescent="0.25">
      <c r="A1557" s="23" t="s">
        <v>1233</v>
      </c>
      <c r="B1557" s="23" t="s">
        <v>1234</v>
      </c>
      <c r="C1557" s="23" t="s">
        <v>1837</v>
      </c>
      <c r="D1557" s="23" t="s">
        <v>1838</v>
      </c>
      <c r="E1557" s="23" t="s">
        <v>3800</v>
      </c>
      <c r="F1557" s="23"/>
      <c r="G1557" s="23" t="s">
        <v>1803</v>
      </c>
      <c r="H1557" s="23" t="s">
        <v>1804</v>
      </c>
      <c r="I1557" s="23" t="s">
        <v>5570</v>
      </c>
      <c r="J1557" s="23" t="s">
        <v>1837</v>
      </c>
      <c r="K1557" s="23"/>
      <c r="L1557" s="23"/>
      <c r="M1557" s="23" t="s">
        <v>6159</v>
      </c>
      <c r="N1557" s="23">
        <v>60</v>
      </c>
      <c r="O1557" s="23" t="b">
        <v>0</v>
      </c>
      <c r="P1557" s="23" t="s">
        <v>3095</v>
      </c>
      <c r="Q1557" s="23" t="s">
        <v>1843</v>
      </c>
      <c r="R1557" s="23" t="s">
        <v>625</v>
      </c>
    </row>
    <row r="1558" spans="1:18" x14ac:dyDescent="0.25">
      <c r="A1558" s="22" t="s">
        <v>1235</v>
      </c>
      <c r="B1558" s="22" t="s">
        <v>1236</v>
      </c>
      <c r="C1558" s="22" t="s">
        <v>1837</v>
      </c>
      <c r="D1558" s="22" t="s">
        <v>1838</v>
      </c>
      <c r="E1558" s="22" t="s">
        <v>3800</v>
      </c>
      <c r="F1558" s="22"/>
      <c r="G1558" s="22" t="s">
        <v>66</v>
      </c>
      <c r="H1558" s="22" t="s">
        <v>1794</v>
      </c>
      <c r="I1558" s="22" t="s">
        <v>5570</v>
      </c>
      <c r="J1558" s="22" t="s">
        <v>1236</v>
      </c>
      <c r="K1558" s="22" t="s">
        <v>6160</v>
      </c>
      <c r="L1558" s="22"/>
      <c r="M1558" s="22" t="s">
        <v>6160</v>
      </c>
      <c r="N1558" s="22">
        <v>60</v>
      </c>
      <c r="O1558" s="22" t="b">
        <v>0</v>
      </c>
      <c r="P1558" s="22" t="s">
        <v>3095</v>
      </c>
      <c r="Q1558" s="22" t="s">
        <v>1843</v>
      </c>
      <c r="R1558" s="22" t="s">
        <v>625</v>
      </c>
    </row>
    <row r="1559" spans="1:18" x14ac:dyDescent="0.25">
      <c r="A1559" s="22" t="s">
        <v>255</v>
      </c>
      <c r="B1559" s="22" t="s">
        <v>1237</v>
      </c>
      <c r="C1559" s="22" t="s">
        <v>1837</v>
      </c>
      <c r="D1559" s="22" t="s">
        <v>1838</v>
      </c>
      <c r="E1559" s="22" t="s">
        <v>1931</v>
      </c>
      <c r="F1559" s="22"/>
      <c r="G1559" s="22" t="s">
        <v>66</v>
      </c>
      <c r="H1559" s="22" t="s">
        <v>1794</v>
      </c>
      <c r="I1559" s="22" t="s">
        <v>5570</v>
      </c>
      <c r="J1559" s="22" t="s">
        <v>1837</v>
      </c>
      <c r="K1559" s="22"/>
      <c r="L1559" s="22"/>
      <c r="M1559" s="22" t="s">
        <v>6161</v>
      </c>
      <c r="N1559" s="22">
        <v>60</v>
      </c>
      <c r="O1559" s="22" t="b">
        <v>0</v>
      </c>
      <c r="P1559" s="22" t="s">
        <v>3095</v>
      </c>
      <c r="Q1559" s="22" t="s">
        <v>1843</v>
      </c>
      <c r="R1559" s="22" t="s">
        <v>625</v>
      </c>
    </row>
    <row r="1560" spans="1:18" x14ac:dyDescent="0.25">
      <c r="A1560" s="22" t="s">
        <v>6162</v>
      </c>
      <c r="B1560" s="22" t="s">
        <v>6163</v>
      </c>
      <c r="C1560" s="22"/>
      <c r="D1560" s="22" t="s">
        <v>1838</v>
      </c>
      <c r="E1560" s="22"/>
      <c r="F1560" s="22"/>
      <c r="G1560" s="22"/>
      <c r="H1560" s="22"/>
      <c r="I1560" s="22" t="s">
        <v>5982</v>
      </c>
      <c r="J1560" s="22"/>
      <c r="K1560" s="22"/>
      <c r="L1560" s="22"/>
      <c r="M1560" s="22" t="s">
        <v>6164</v>
      </c>
      <c r="N1560" s="22">
        <v>60</v>
      </c>
      <c r="O1560" s="22" t="b">
        <v>0</v>
      </c>
      <c r="P1560" s="22" t="s">
        <v>1842</v>
      </c>
      <c r="Q1560" s="22" t="s">
        <v>1843</v>
      </c>
      <c r="R1560" s="22" t="s">
        <v>625</v>
      </c>
    </row>
    <row r="1561" spans="1:18" x14ac:dyDescent="0.25">
      <c r="A1561" s="22" t="s">
        <v>256</v>
      </c>
      <c r="B1561" s="22" t="s">
        <v>1238</v>
      </c>
      <c r="C1561" s="22" t="s">
        <v>1837</v>
      </c>
      <c r="D1561" s="22" t="s">
        <v>1838</v>
      </c>
      <c r="E1561" s="22" t="s">
        <v>2754</v>
      </c>
      <c r="F1561" s="22"/>
      <c r="G1561" s="22" t="s">
        <v>1803</v>
      </c>
      <c r="H1561" s="22" t="s">
        <v>1804</v>
      </c>
      <c r="I1561" s="22" t="s">
        <v>5570</v>
      </c>
      <c r="J1561" s="22" t="s">
        <v>1837</v>
      </c>
      <c r="K1561" s="22"/>
      <c r="L1561" s="22"/>
      <c r="M1561" s="22" t="s">
        <v>6165</v>
      </c>
      <c r="N1561" s="22">
        <v>60</v>
      </c>
      <c r="O1561" s="22" t="b">
        <v>0</v>
      </c>
      <c r="P1561" s="22" t="s">
        <v>3095</v>
      </c>
      <c r="Q1561" s="22" t="s">
        <v>1843</v>
      </c>
      <c r="R1561" s="22" t="s">
        <v>625</v>
      </c>
    </row>
    <row r="1562" spans="1:18" x14ac:dyDescent="0.25">
      <c r="A1562" s="22" t="s">
        <v>169</v>
      </c>
      <c r="B1562" s="22" t="s">
        <v>1239</v>
      </c>
      <c r="C1562" s="22" t="s">
        <v>1837</v>
      </c>
      <c r="D1562" s="22" t="s">
        <v>1838</v>
      </c>
      <c r="E1562" s="22" t="s">
        <v>6081</v>
      </c>
      <c r="F1562" s="22"/>
      <c r="G1562" s="22" t="s">
        <v>1803</v>
      </c>
      <c r="H1562" s="22" t="s">
        <v>1804</v>
      </c>
      <c r="I1562" s="22" t="s">
        <v>5570</v>
      </c>
      <c r="J1562" s="22" t="s">
        <v>1837</v>
      </c>
      <c r="K1562" s="22"/>
      <c r="L1562" s="22"/>
      <c r="M1562" s="22" t="s">
        <v>6166</v>
      </c>
      <c r="N1562" s="22">
        <v>60</v>
      </c>
      <c r="O1562" s="22" t="b">
        <v>0</v>
      </c>
      <c r="P1562" s="22" t="s">
        <v>3095</v>
      </c>
      <c r="Q1562" s="22" t="s">
        <v>1843</v>
      </c>
      <c r="R1562" s="22" t="s">
        <v>625</v>
      </c>
    </row>
    <row r="1563" spans="1:18" x14ac:dyDescent="0.25">
      <c r="A1563" s="22" t="s">
        <v>258</v>
      </c>
      <c r="B1563" s="22" t="s">
        <v>1240</v>
      </c>
      <c r="C1563" s="22"/>
      <c r="D1563" s="22" t="s">
        <v>1838</v>
      </c>
      <c r="E1563" s="22" t="s">
        <v>1901</v>
      </c>
      <c r="F1563" s="22"/>
      <c r="G1563" s="22" t="s">
        <v>66</v>
      </c>
      <c r="H1563" s="22" t="s">
        <v>1794</v>
      </c>
      <c r="I1563" s="22" t="s">
        <v>5982</v>
      </c>
      <c r="J1563" s="22" t="s">
        <v>1837</v>
      </c>
      <c r="K1563" s="22"/>
      <c r="L1563" s="22" t="s">
        <v>1837</v>
      </c>
      <c r="M1563" s="22" t="s">
        <v>6167</v>
      </c>
      <c r="N1563" s="22">
        <v>60</v>
      </c>
      <c r="O1563" s="22" t="b">
        <v>0</v>
      </c>
      <c r="P1563" s="22" t="s">
        <v>1842</v>
      </c>
      <c r="Q1563" s="22" t="s">
        <v>1843</v>
      </c>
      <c r="R1563" s="22" t="s">
        <v>625</v>
      </c>
    </row>
    <row r="1564" spans="1:18" x14ac:dyDescent="0.25">
      <c r="A1564" s="22" t="s">
        <v>6168</v>
      </c>
      <c r="B1564" s="22" t="s">
        <v>6169</v>
      </c>
      <c r="C1564" s="22"/>
      <c r="D1564" s="22" t="s">
        <v>1838</v>
      </c>
      <c r="E1564" s="22"/>
      <c r="F1564" s="22"/>
      <c r="G1564" s="22"/>
      <c r="H1564" s="22"/>
      <c r="I1564" s="22" t="s">
        <v>5982</v>
      </c>
      <c r="J1564" s="22"/>
      <c r="K1564" s="22"/>
      <c r="L1564" s="22"/>
      <c r="M1564" s="22" t="s">
        <v>6170</v>
      </c>
      <c r="N1564" s="22">
        <v>60</v>
      </c>
      <c r="O1564" s="22" t="b">
        <v>0</v>
      </c>
      <c r="P1564" s="22" t="s">
        <v>1842</v>
      </c>
      <c r="Q1564" s="22" t="s">
        <v>1843</v>
      </c>
      <c r="R1564" s="22" t="s">
        <v>625</v>
      </c>
    </row>
    <row r="1565" spans="1:18" x14ac:dyDescent="0.25">
      <c r="A1565" s="22" t="s">
        <v>260</v>
      </c>
      <c r="B1565" s="22" t="s">
        <v>1241</v>
      </c>
      <c r="C1565" s="22" t="s">
        <v>1837</v>
      </c>
      <c r="D1565" s="22" t="s">
        <v>1838</v>
      </c>
      <c r="E1565" s="22" t="s">
        <v>1975</v>
      </c>
      <c r="F1565" s="22"/>
      <c r="G1565" s="22" t="s">
        <v>1803</v>
      </c>
      <c r="H1565" s="22" t="s">
        <v>1804</v>
      </c>
      <c r="I1565" s="22" t="s">
        <v>5570</v>
      </c>
      <c r="J1565" s="22" t="s">
        <v>1837</v>
      </c>
      <c r="K1565" s="22"/>
      <c r="L1565" s="22"/>
      <c r="M1565" s="22" t="s">
        <v>6171</v>
      </c>
      <c r="N1565" s="22">
        <v>60</v>
      </c>
      <c r="O1565" s="22" t="b">
        <v>0</v>
      </c>
      <c r="P1565" s="22" t="s">
        <v>3095</v>
      </c>
      <c r="Q1565" s="22" t="s">
        <v>1843</v>
      </c>
      <c r="R1565" s="22" t="s">
        <v>625</v>
      </c>
    </row>
    <row r="1566" spans="1:18" x14ac:dyDescent="0.25">
      <c r="A1566" s="22" t="s">
        <v>172</v>
      </c>
      <c r="B1566" s="22" t="s">
        <v>1242</v>
      </c>
      <c r="C1566" s="22" t="s">
        <v>1837</v>
      </c>
      <c r="D1566" s="22" t="s">
        <v>1838</v>
      </c>
      <c r="E1566" s="22" t="s">
        <v>3800</v>
      </c>
      <c r="F1566" s="22"/>
      <c r="G1566" s="22" t="s">
        <v>1799</v>
      </c>
      <c r="H1566" s="22" t="s">
        <v>1800</v>
      </c>
      <c r="I1566" s="22" t="s">
        <v>5570</v>
      </c>
      <c r="J1566" s="22" t="s">
        <v>1837</v>
      </c>
      <c r="K1566" s="22"/>
      <c r="L1566" s="22"/>
      <c r="M1566" s="22" t="s">
        <v>6172</v>
      </c>
      <c r="N1566" s="22">
        <v>60</v>
      </c>
      <c r="O1566" s="22" t="b">
        <v>0</v>
      </c>
      <c r="P1566" s="22" t="s">
        <v>3095</v>
      </c>
      <c r="Q1566" s="22" t="s">
        <v>1843</v>
      </c>
      <c r="R1566" s="22" t="s">
        <v>625</v>
      </c>
    </row>
    <row r="1567" spans="1:18" x14ac:dyDescent="0.25">
      <c r="A1567" s="22" t="s">
        <v>170</v>
      </c>
      <c r="B1567" s="22" t="s">
        <v>1243</v>
      </c>
      <c r="C1567" s="22"/>
      <c r="D1567" s="22" t="s">
        <v>1838</v>
      </c>
      <c r="E1567" s="22" t="s">
        <v>4086</v>
      </c>
      <c r="F1567" s="22" t="s">
        <v>6173</v>
      </c>
      <c r="G1567" s="22"/>
      <c r="H1567" s="22"/>
      <c r="I1567" s="22" t="s">
        <v>5982</v>
      </c>
      <c r="J1567" s="22"/>
      <c r="K1567" s="22"/>
      <c r="L1567" s="22"/>
      <c r="M1567" s="22" t="s">
        <v>6174</v>
      </c>
      <c r="N1567" s="22">
        <v>60</v>
      </c>
      <c r="O1567" s="22" t="b">
        <v>0</v>
      </c>
      <c r="P1567" s="22" t="s">
        <v>1842</v>
      </c>
      <c r="Q1567" s="22" t="s">
        <v>1843</v>
      </c>
      <c r="R1567" s="22" t="s">
        <v>625</v>
      </c>
    </row>
    <row r="1568" spans="1:18" x14ac:dyDescent="0.25">
      <c r="A1568" s="22" t="s">
        <v>205</v>
      </c>
      <c r="B1568" s="22" t="s">
        <v>1244</v>
      </c>
      <c r="C1568" s="22" t="s">
        <v>1837</v>
      </c>
      <c r="D1568" s="22" t="s">
        <v>1838</v>
      </c>
      <c r="E1568" s="22" t="s">
        <v>2122</v>
      </c>
      <c r="F1568" s="22"/>
      <c r="G1568" s="22" t="s">
        <v>66</v>
      </c>
      <c r="H1568" s="22" t="s">
        <v>1794</v>
      </c>
      <c r="I1568" s="22" t="s">
        <v>5570</v>
      </c>
      <c r="J1568" s="22" t="s">
        <v>1837</v>
      </c>
      <c r="K1568" s="22"/>
      <c r="L1568" s="22"/>
      <c r="M1568" s="22" t="s">
        <v>6175</v>
      </c>
      <c r="N1568" s="22">
        <v>60</v>
      </c>
      <c r="O1568" s="22" t="b">
        <v>0</v>
      </c>
      <c r="P1568" s="22" t="s">
        <v>3095</v>
      </c>
      <c r="Q1568" s="22" t="s">
        <v>1843</v>
      </c>
      <c r="R1568" s="22" t="s">
        <v>625</v>
      </c>
    </row>
    <row r="1569" spans="1:18" x14ac:dyDescent="0.25">
      <c r="A1569" s="22" t="s">
        <v>6176</v>
      </c>
      <c r="B1569" s="22" t="s">
        <v>6177</v>
      </c>
      <c r="C1569" s="22" t="s">
        <v>1837</v>
      </c>
      <c r="D1569" s="22" t="s">
        <v>1838</v>
      </c>
      <c r="E1569" s="22"/>
      <c r="F1569" s="22"/>
      <c r="G1569" s="22" t="s">
        <v>1803</v>
      </c>
      <c r="H1569" s="22" t="s">
        <v>1804</v>
      </c>
      <c r="I1569" s="22" t="s">
        <v>5570</v>
      </c>
      <c r="J1569" s="22" t="s">
        <v>1837</v>
      </c>
      <c r="K1569" s="22"/>
      <c r="L1569" s="22"/>
      <c r="M1569" s="22" t="s">
        <v>6178</v>
      </c>
      <c r="N1569" s="22">
        <v>60</v>
      </c>
      <c r="O1569" s="22" t="b">
        <v>0</v>
      </c>
      <c r="P1569" s="22" t="s">
        <v>3095</v>
      </c>
      <c r="Q1569" s="22" t="s">
        <v>1843</v>
      </c>
      <c r="R1569" s="22" t="s">
        <v>625</v>
      </c>
    </row>
    <row r="1570" spans="1:18" x14ac:dyDescent="0.25">
      <c r="A1570" s="22" t="s">
        <v>1245</v>
      </c>
      <c r="B1570" s="22" t="s">
        <v>1246</v>
      </c>
      <c r="C1570" s="22" t="s">
        <v>1837</v>
      </c>
      <c r="D1570" s="22" t="s">
        <v>1838</v>
      </c>
      <c r="E1570" s="22" t="s">
        <v>3800</v>
      </c>
      <c r="F1570" s="22"/>
      <c r="G1570" s="22" t="s">
        <v>1803</v>
      </c>
      <c r="H1570" s="22" t="s">
        <v>1804</v>
      </c>
      <c r="I1570" s="22" t="s">
        <v>5570</v>
      </c>
      <c r="J1570" s="22" t="s">
        <v>1837</v>
      </c>
      <c r="K1570" s="22"/>
      <c r="L1570" s="22"/>
      <c r="M1570" s="22" t="s">
        <v>6179</v>
      </c>
      <c r="N1570" s="22">
        <v>60</v>
      </c>
      <c r="O1570" s="22" t="b">
        <v>0</v>
      </c>
      <c r="P1570" s="22" t="s">
        <v>3095</v>
      </c>
      <c r="Q1570" s="22" t="s">
        <v>1843</v>
      </c>
      <c r="R1570" s="22" t="s">
        <v>625</v>
      </c>
    </row>
    <row r="1571" spans="1:18" x14ac:dyDescent="0.25">
      <c r="A1571" s="22" t="s">
        <v>1247</v>
      </c>
      <c r="B1571" s="22" t="s">
        <v>1248</v>
      </c>
      <c r="C1571" s="22" t="s">
        <v>1837</v>
      </c>
      <c r="D1571" s="22" t="s">
        <v>1838</v>
      </c>
      <c r="E1571" s="22" t="s">
        <v>2073</v>
      </c>
      <c r="F1571" s="22"/>
      <c r="G1571" s="22" t="s">
        <v>1803</v>
      </c>
      <c r="H1571" s="22" t="s">
        <v>1804</v>
      </c>
      <c r="I1571" s="22" t="s">
        <v>5570</v>
      </c>
      <c r="J1571" s="22" t="s">
        <v>1837</v>
      </c>
      <c r="K1571" s="22"/>
      <c r="L1571" s="22"/>
      <c r="M1571" s="22" t="s">
        <v>6180</v>
      </c>
      <c r="N1571" s="22">
        <v>60</v>
      </c>
      <c r="O1571" s="22" t="b">
        <v>0</v>
      </c>
      <c r="P1571" s="22" t="s">
        <v>3095</v>
      </c>
      <c r="Q1571" s="22" t="s">
        <v>1843</v>
      </c>
      <c r="R1571" s="22" t="s">
        <v>625</v>
      </c>
    </row>
    <row r="1572" spans="1:18" x14ac:dyDescent="0.25">
      <c r="A1572" s="22" t="s">
        <v>168</v>
      </c>
      <c r="B1572" s="22" t="s">
        <v>1249</v>
      </c>
      <c r="C1572" s="22" t="s">
        <v>1837</v>
      </c>
      <c r="D1572" s="22" t="s">
        <v>1838</v>
      </c>
      <c r="E1572" s="22" t="s">
        <v>2073</v>
      </c>
      <c r="F1572" s="22"/>
      <c r="G1572" s="22" t="s">
        <v>1803</v>
      </c>
      <c r="H1572" s="22" t="s">
        <v>1804</v>
      </c>
      <c r="I1572" s="22" t="s">
        <v>5570</v>
      </c>
      <c r="J1572" s="22" t="s">
        <v>1837</v>
      </c>
      <c r="K1572" s="22"/>
      <c r="L1572" s="22"/>
      <c r="M1572" s="22" t="s">
        <v>6181</v>
      </c>
      <c r="N1572" s="22">
        <v>60</v>
      </c>
      <c r="O1572" s="22" t="b">
        <v>0</v>
      </c>
      <c r="P1572" s="22" t="s">
        <v>3095</v>
      </c>
      <c r="Q1572" s="22" t="s">
        <v>1843</v>
      </c>
      <c r="R1572" s="22" t="s">
        <v>625</v>
      </c>
    </row>
    <row r="1573" spans="1:18" x14ac:dyDescent="0.25">
      <c r="A1573" s="22" t="s">
        <v>174</v>
      </c>
      <c r="B1573" s="22" t="s">
        <v>1250</v>
      </c>
      <c r="C1573" s="22" t="s">
        <v>1837</v>
      </c>
      <c r="D1573" s="22" t="s">
        <v>1838</v>
      </c>
      <c r="E1573" s="22" t="s">
        <v>2754</v>
      </c>
      <c r="F1573" s="22"/>
      <c r="G1573" s="22" t="s">
        <v>1803</v>
      </c>
      <c r="H1573" s="22" t="s">
        <v>1804</v>
      </c>
      <c r="I1573" s="22" t="s">
        <v>5570</v>
      </c>
      <c r="J1573" s="22" t="s">
        <v>1837</v>
      </c>
      <c r="K1573" s="22"/>
      <c r="L1573" s="22"/>
      <c r="M1573" s="22" t="s">
        <v>6182</v>
      </c>
      <c r="N1573" s="22">
        <v>60</v>
      </c>
      <c r="O1573" s="22" t="b">
        <v>0</v>
      </c>
      <c r="P1573" s="22" t="s">
        <v>3095</v>
      </c>
      <c r="Q1573" s="22" t="s">
        <v>1843</v>
      </c>
      <c r="R1573" s="22" t="s">
        <v>625</v>
      </c>
    </row>
    <row r="1574" spans="1:18" x14ac:dyDescent="0.25">
      <c r="A1574" s="22" t="s">
        <v>1251</v>
      </c>
      <c r="B1574" s="22" t="s">
        <v>1252</v>
      </c>
      <c r="C1574" s="22" t="s">
        <v>1837</v>
      </c>
      <c r="D1574" s="22" t="s">
        <v>1838</v>
      </c>
      <c r="E1574" s="22" t="s">
        <v>4086</v>
      </c>
      <c r="F1574" s="22"/>
      <c r="G1574" s="22" t="s">
        <v>66</v>
      </c>
      <c r="H1574" s="22" t="s">
        <v>1794</v>
      </c>
      <c r="I1574" s="22" t="s">
        <v>5982</v>
      </c>
      <c r="J1574" s="22" t="s">
        <v>1837</v>
      </c>
      <c r="K1574" s="22"/>
      <c r="L1574" s="22"/>
      <c r="M1574" s="22" t="s">
        <v>6183</v>
      </c>
      <c r="N1574" s="22">
        <v>60</v>
      </c>
      <c r="O1574" s="22" t="b">
        <v>0</v>
      </c>
      <c r="P1574" s="22" t="s">
        <v>3095</v>
      </c>
      <c r="Q1574" s="22" t="s">
        <v>1843</v>
      </c>
      <c r="R1574" s="22" t="s">
        <v>625</v>
      </c>
    </row>
    <row r="1575" spans="1:18" x14ac:dyDescent="0.25">
      <c r="A1575" s="22" t="s">
        <v>263</v>
      </c>
      <c r="B1575" s="22" t="s">
        <v>1253</v>
      </c>
      <c r="C1575" s="22" t="s">
        <v>1837</v>
      </c>
      <c r="D1575" s="22" t="s">
        <v>1838</v>
      </c>
      <c r="E1575" s="22" t="s">
        <v>1991</v>
      </c>
      <c r="F1575" s="22"/>
      <c r="G1575" s="22" t="s">
        <v>66</v>
      </c>
      <c r="H1575" s="22" t="s">
        <v>1794</v>
      </c>
      <c r="I1575" s="22" t="s">
        <v>5570</v>
      </c>
      <c r="J1575" s="22" t="s">
        <v>1837</v>
      </c>
      <c r="K1575" s="22"/>
      <c r="L1575" s="22"/>
      <c r="M1575" s="22" t="s">
        <v>6184</v>
      </c>
      <c r="N1575" s="22">
        <v>60</v>
      </c>
      <c r="O1575" s="22" t="b">
        <v>0</v>
      </c>
      <c r="P1575" s="22" t="s">
        <v>3095</v>
      </c>
      <c r="Q1575" s="22" t="s">
        <v>1843</v>
      </c>
      <c r="R1575" s="22" t="s">
        <v>625</v>
      </c>
    </row>
    <row r="1576" spans="1:18" x14ac:dyDescent="0.25">
      <c r="A1576" s="22" t="s">
        <v>6185</v>
      </c>
      <c r="B1576" s="22" t="s">
        <v>6186</v>
      </c>
      <c r="C1576" s="22"/>
      <c r="D1576" s="22" t="s">
        <v>1838</v>
      </c>
      <c r="E1576" s="22"/>
      <c r="F1576" s="22"/>
      <c r="G1576" s="22"/>
      <c r="H1576" s="22"/>
      <c r="I1576" s="22" t="s">
        <v>5982</v>
      </c>
      <c r="J1576" s="22"/>
      <c r="K1576" s="22"/>
      <c r="L1576" s="22"/>
      <c r="M1576" s="22" t="s">
        <v>6187</v>
      </c>
      <c r="N1576" s="22">
        <v>60</v>
      </c>
      <c r="O1576" s="22" t="b">
        <v>0</v>
      </c>
      <c r="P1576" s="22" t="s">
        <v>1842</v>
      </c>
      <c r="Q1576" s="22" t="s">
        <v>1843</v>
      </c>
      <c r="R1576" s="22" t="s">
        <v>625</v>
      </c>
    </row>
    <row r="1577" spans="1:18" x14ac:dyDescent="0.25">
      <c r="A1577" s="22" t="s">
        <v>264</v>
      </c>
      <c r="B1577" s="22" t="s">
        <v>1254</v>
      </c>
      <c r="C1577" s="22"/>
      <c r="D1577" s="22" t="s">
        <v>1838</v>
      </c>
      <c r="E1577" s="22"/>
      <c r="F1577" s="22"/>
      <c r="G1577" s="22"/>
      <c r="H1577" s="22"/>
      <c r="I1577" s="22" t="s">
        <v>5982</v>
      </c>
      <c r="J1577" s="22" t="s">
        <v>1837</v>
      </c>
      <c r="K1577" s="22"/>
      <c r="L1577" s="22" t="s">
        <v>1837</v>
      </c>
      <c r="M1577" s="22" t="s">
        <v>6188</v>
      </c>
      <c r="N1577" s="22">
        <v>60</v>
      </c>
      <c r="O1577" s="22" t="b">
        <v>0</v>
      </c>
      <c r="P1577" s="22" t="s">
        <v>1842</v>
      </c>
      <c r="Q1577" s="22" t="s">
        <v>1843</v>
      </c>
      <c r="R1577" s="22" t="s">
        <v>625</v>
      </c>
    </row>
    <row r="1578" spans="1:18" x14ac:dyDescent="0.25">
      <c r="A1578" s="22" t="s">
        <v>1255</v>
      </c>
      <c r="B1578" s="22" t="s">
        <v>1256</v>
      </c>
      <c r="C1578" s="22" t="s">
        <v>1837</v>
      </c>
      <c r="D1578" s="22" t="s">
        <v>1838</v>
      </c>
      <c r="E1578" s="22" t="s">
        <v>3800</v>
      </c>
      <c r="F1578" s="22"/>
      <c r="G1578" s="22" t="s">
        <v>66</v>
      </c>
      <c r="H1578" s="22" t="s">
        <v>1794</v>
      </c>
      <c r="I1578" s="22" t="s">
        <v>5570</v>
      </c>
      <c r="J1578" s="22" t="s">
        <v>1837</v>
      </c>
      <c r="K1578" s="22"/>
      <c r="L1578" s="22"/>
      <c r="M1578" s="22" t="s">
        <v>6189</v>
      </c>
      <c r="N1578" s="22">
        <v>60</v>
      </c>
      <c r="O1578" s="22" t="b">
        <v>0</v>
      </c>
      <c r="P1578" s="22" t="s">
        <v>3095</v>
      </c>
      <c r="Q1578" s="22" t="s">
        <v>1843</v>
      </c>
      <c r="R1578" s="22" t="s">
        <v>625</v>
      </c>
    </row>
    <row r="1579" spans="1:18" x14ac:dyDescent="0.25">
      <c r="A1579" s="22" t="s">
        <v>173</v>
      </c>
      <c r="B1579" s="22" t="s">
        <v>1257</v>
      </c>
      <c r="C1579" s="22" t="s">
        <v>1837</v>
      </c>
      <c r="D1579" s="22" t="s">
        <v>1838</v>
      </c>
      <c r="E1579" s="22"/>
      <c r="F1579" s="22"/>
      <c r="G1579" s="22" t="s">
        <v>66</v>
      </c>
      <c r="H1579" s="22" t="s">
        <v>1794</v>
      </c>
      <c r="I1579" s="22" t="s">
        <v>5570</v>
      </c>
      <c r="J1579" s="22" t="s">
        <v>1837</v>
      </c>
      <c r="K1579" s="22"/>
      <c r="L1579" s="22"/>
      <c r="M1579" s="22" t="s">
        <v>6190</v>
      </c>
      <c r="N1579" s="22">
        <v>60</v>
      </c>
      <c r="O1579" s="22" t="b">
        <v>0</v>
      </c>
      <c r="P1579" s="22" t="s">
        <v>3095</v>
      </c>
      <c r="Q1579" s="22" t="s">
        <v>1843</v>
      </c>
      <c r="R1579" s="22" t="s">
        <v>625</v>
      </c>
    </row>
    <row r="1580" spans="1:18" x14ac:dyDescent="0.25">
      <c r="A1580" s="22" t="s">
        <v>6191</v>
      </c>
      <c r="B1580" s="22" t="s">
        <v>6192</v>
      </c>
      <c r="C1580" s="22" t="s">
        <v>1837</v>
      </c>
      <c r="D1580" s="22" t="s">
        <v>1838</v>
      </c>
      <c r="E1580" s="22"/>
      <c r="F1580" s="22"/>
      <c r="G1580" s="22" t="s">
        <v>66</v>
      </c>
      <c r="H1580" s="22" t="s">
        <v>1794</v>
      </c>
      <c r="I1580" s="22" t="s">
        <v>5570</v>
      </c>
      <c r="J1580" s="22" t="s">
        <v>1837</v>
      </c>
      <c r="K1580" s="22"/>
      <c r="L1580" s="22"/>
      <c r="M1580" s="22" t="s">
        <v>6193</v>
      </c>
      <c r="N1580" s="22">
        <v>60</v>
      </c>
      <c r="O1580" s="22" t="b">
        <v>0</v>
      </c>
      <c r="P1580" s="22" t="s">
        <v>3095</v>
      </c>
      <c r="Q1580" s="22" t="s">
        <v>1843</v>
      </c>
      <c r="R1580" s="22" t="s">
        <v>625</v>
      </c>
    </row>
    <row r="1581" spans="1:18" x14ac:dyDescent="0.25">
      <c r="A1581" s="22" t="s">
        <v>265</v>
      </c>
      <c r="B1581" s="22" t="s">
        <v>1258</v>
      </c>
      <c r="C1581" s="22" t="s">
        <v>1837</v>
      </c>
      <c r="D1581" s="22" t="s">
        <v>1838</v>
      </c>
      <c r="E1581" s="22" t="s">
        <v>1852</v>
      </c>
      <c r="F1581" s="22"/>
      <c r="G1581" s="22" t="s">
        <v>65</v>
      </c>
      <c r="H1581" s="22" t="s">
        <v>1796</v>
      </c>
      <c r="I1581" s="22" t="s">
        <v>5570</v>
      </c>
      <c r="J1581" s="22" t="s">
        <v>1837</v>
      </c>
      <c r="K1581" s="22"/>
      <c r="L1581" s="22"/>
      <c r="M1581" s="22" t="s">
        <v>6194</v>
      </c>
      <c r="N1581" s="22">
        <v>60</v>
      </c>
      <c r="O1581" s="22" t="b">
        <v>0</v>
      </c>
      <c r="P1581" s="22" t="s">
        <v>3095</v>
      </c>
      <c r="Q1581" s="22" t="s">
        <v>1843</v>
      </c>
      <c r="R1581" s="22" t="s">
        <v>625</v>
      </c>
    </row>
    <row r="1582" spans="1:18" x14ac:dyDescent="0.25">
      <c r="A1582" s="22" t="s">
        <v>171</v>
      </c>
      <c r="B1582" s="22" t="s">
        <v>1259</v>
      </c>
      <c r="C1582" s="22" t="s">
        <v>1837</v>
      </c>
      <c r="D1582" s="22" t="s">
        <v>1838</v>
      </c>
      <c r="E1582" s="22"/>
      <c r="F1582" s="22"/>
      <c r="G1582" s="22" t="s">
        <v>66</v>
      </c>
      <c r="H1582" s="22" t="s">
        <v>1794</v>
      </c>
      <c r="I1582" s="22" t="s">
        <v>5570</v>
      </c>
      <c r="J1582" s="22" t="s">
        <v>1837</v>
      </c>
      <c r="K1582" s="22"/>
      <c r="L1582" s="22"/>
      <c r="M1582" s="22" t="s">
        <v>6195</v>
      </c>
      <c r="N1582" s="22">
        <v>60</v>
      </c>
      <c r="O1582" s="22" t="b">
        <v>0</v>
      </c>
      <c r="P1582" s="22" t="s">
        <v>3095</v>
      </c>
      <c r="Q1582" s="22" t="s">
        <v>1843</v>
      </c>
      <c r="R1582" s="22" t="s">
        <v>625</v>
      </c>
    </row>
    <row r="1583" spans="1:18" x14ac:dyDescent="0.25">
      <c r="A1583" s="22" t="s">
        <v>6196</v>
      </c>
      <c r="B1583" s="22" t="s">
        <v>6197</v>
      </c>
      <c r="C1583" s="22"/>
      <c r="D1583" s="22" t="s">
        <v>1838</v>
      </c>
      <c r="E1583" s="22"/>
      <c r="F1583" s="22"/>
      <c r="G1583" s="22"/>
      <c r="H1583" s="22"/>
      <c r="I1583" s="22" t="s">
        <v>5982</v>
      </c>
      <c r="J1583" s="22" t="s">
        <v>1837</v>
      </c>
      <c r="K1583" s="22"/>
      <c r="L1583" s="22" t="s">
        <v>1837</v>
      </c>
      <c r="M1583" s="22" t="s">
        <v>6198</v>
      </c>
      <c r="N1583" s="22">
        <v>60</v>
      </c>
      <c r="O1583" s="22" t="b">
        <v>0</v>
      </c>
      <c r="P1583" s="22" t="s">
        <v>1842</v>
      </c>
      <c r="Q1583" s="22" t="s">
        <v>1843</v>
      </c>
      <c r="R1583" s="22" t="s">
        <v>625</v>
      </c>
    </row>
    <row r="1584" spans="1:18" x14ac:dyDescent="0.25">
      <c r="A1584" s="22" t="s">
        <v>6199</v>
      </c>
      <c r="B1584" s="22" t="s">
        <v>6200</v>
      </c>
      <c r="C1584" s="22" t="s">
        <v>1837</v>
      </c>
      <c r="D1584" s="22" t="s">
        <v>1838</v>
      </c>
      <c r="E1584" s="22"/>
      <c r="F1584" s="22"/>
      <c r="G1584" s="22" t="s">
        <v>1803</v>
      </c>
      <c r="H1584" s="22" t="s">
        <v>1804</v>
      </c>
      <c r="I1584" s="22" t="s">
        <v>5570</v>
      </c>
      <c r="J1584" s="22" t="s">
        <v>1837</v>
      </c>
      <c r="K1584" s="22"/>
      <c r="L1584" s="22"/>
      <c r="M1584" s="22" t="s">
        <v>6201</v>
      </c>
      <c r="N1584" s="22">
        <v>60</v>
      </c>
      <c r="O1584" s="22" t="b">
        <v>0</v>
      </c>
      <c r="P1584" s="22" t="s">
        <v>3095</v>
      </c>
      <c r="Q1584" s="22" t="s">
        <v>1843</v>
      </c>
      <c r="R1584" s="22" t="s">
        <v>625</v>
      </c>
    </row>
    <row r="1585" spans="1:18" x14ac:dyDescent="0.25">
      <c r="A1585" s="22" t="s">
        <v>6202</v>
      </c>
      <c r="B1585" s="22" t="s">
        <v>6203</v>
      </c>
      <c r="C1585" s="22"/>
      <c r="D1585" s="22" t="s">
        <v>1838</v>
      </c>
      <c r="E1585" s="22"/>
      <c r="F1585" s="22"/>
      <c r="G1585" s="22"/>
      <c r="H1585" s="22"/>
      <c r="I1585" s="22" t="s">
        <v>5982</v>
      </c>
      <c r="J1585" s="22"/>
      <c r="K1585" s="22"/>
      <c r="L1585" s="22"/>
      <c r="M1585" s="22" t="s">
        <v>6204</v>
      </c>
      <c r="N1585" s="22">
        <v>60</v>
      </c>
      <c r="O1585" s="22" t="b">
        <v>0</v>
      </c>
      <c r="P1585" s="22" t="s">
        <v>1842</v>
      </c>
      <c r="Q1585" s="22" t="s">
        <v>1843</v>
      </c>
      <c r="R1585" s="22" t="s">
        <v>625</v>
      </c>
    </row>
    <row r="1586" spans="1:18" x14ac:dyDescent="0.25">
      <c r="A1586" s="22" t="s">
        <v>6205</v>
      </c>
      <c r="B1586" s="22" t="s">
        <v>6206</v>
      </c>
      <c r="C1586" s="22" t="s">
        <v>1837</v>
      </c>
      <c r="D1586" s="22" t="s">
        <v>1838</v>
      </c>
      <c r="E1586" s="22"/>
      <c r="F1586" s="22"/>
      <c r="G1586" s="22" t="s">
        <v>65</v>
      </c>
      <c r="H1586" s="22" t="s">
        <v>1796</v>
      </c>
      <c r="I1586" s="22" t="s">
        <v>5570</v>
      </c>
      <c r="J1586" s="22" t="s">
        <v>1837</v>
      </c>
      <c r="K1586" s="22" t="s">
        <v>6207</v>
      </c>
      <c r="L1586" s="22"/>
      <c r="M1586" s="22" t="s">
        <v>6207</v>
      </c>
      <c r="N1586" s="22">
        <v>60</v>
      </c>
      <c r="O1586" s="22" t="b">
        <v>0</v>
      </c>
      <c r="P1586" s="22" t="s">
        <v>3095</v>
      </c>
      <c r="Q1586" s="22" t="s">
        <v>1843</v>
      </c>
      <c r="R1586" s="22" t="s">
        <v>625</v>
      </c>
    </row>
    <row r="1587" spans="1:18" x14ac:dyDescent="0.25">
      <c r="A1587" s="22" t="s">
        <v>6208</v>
      </c>
      <c r="B1587" s="22" t="s">
        <v>6209</v>
      </c>
      <c r="C1587" s="22"/>
      <c r="D1587" s="22" t="s">
        <v>1838</v>
      </c>
      <c r="E1587" s="22"/>
      <c r="F1587" s="22" t="s">
        <v>6210</v>
      </c>
      <c r="G1587" s="22"/>
      <c r="H1587" s="22"/>
      <c r="I1587" s="22" t="s">
        <v>5982</v>
      </c>
      <c r="J1587" s="22"/>
      <c r="K1587" s="22"/>
      <c r="L1587" s="22"/>
      <c r="M1587" s="22" t="s">
        <v>6211</v>
      </c>
      <c r="N1587" s="22">
        <v>60</v>
      </c>
      <c r="O1587" s="22" t="b">
        <v>0</v>
      </c>
      <c r="P1587" s="22" t="s">
        <v>1842</v>
      </c>
      <c r="Q1587" s="22" t="s">
        <v>1843</v>
      </c>
      <c r="R1587" s="22" t="s">
        <v>625</v>
      </c>
    </row>
    <row r="1588" spans="1:18" x14ac:dyDescent="0.25">
      <c r="A1588" s="22" t="s">
        <v>6212</v>
      </c>
      <c r="B1588" s="22" t="s">
        <v>6213</v>
      </c>
      <c r="C1588" s="22"/>
      <c r="D1588" s="22" t="s">
        <v>1838</v>
      </c>
      <c r="E1588" s="22"/>
      <c r="F1588" s="22"/>
      <c r="G1588" s="22"/>
      <c r="H1588" s="22"/>
      <c r="I1588" s="22" t="s">
        <v>5982</v>
      </c>
      <c r="J1588" s="22"/>
      <c r="K1588" s="22"/>
      <c r="L1588" s="22"/>
      <c r="M1588" s="22" t="s">
        <v>6214</v>
      </c>
      <c r="N1588" s="22">
        <v>60</v>
      </c>
      <c r="O1588" s="22" t="b">
        <v>0</v>
      </c>
      <c r="P1588" s="22" t="s">
        <v>1842</v>
      </c>
      <c r="Q1588" s="22" t="s">
        <v>1843</v>
      </c>
      <c r="R1588" s="22" t="s">
        <v>625</v>
      </c>
    </row>
    <row r="1589" spans="1:18" x14ac:dyDescent="0.25">
      <c r="A1589" s="22" t="s">
        <v>447</v>
      </c>
      <c r="B1589" s="22" t="s">
        <v>1260</v>
      </c>
      <c r="C1589" s="22"/>
      <c r="D1589" s="22" t="s">
        <v>1838</v>
      </c>
      <c r="E1589" s="22"/>
      <c r="F1589" s="22"/>
      <c r="G1589" s="22"/>
      <c r="H1589" s="22"/>
      <c r="I1589" s="22" t="s">
        <v>5982</v>
      </c>
      <c r="J1589" s="22"/>
      <c r="K1589" s="22"/>
      <c r="L1589" s="22"/>
      <c r="M1589" s="22" t="s">
        <v>6215</v>
      </c>
      <c r="N1589" s="22">
        <v>60</v>
      </c>
      <c r="O1589" s="22" t="b">
        <v>0</v>
      </c>
      <c r="P1589" s="22" t="s">
        <v>1842</v>
      </c>
      <c r="Q1589" s="22" t="s">
        <v>1843</v>
      </c>
      <c r="R1589" s="22" t="s">
        <v>625</v>
      </c>
    </row>
    <row r="1590" spans="1:18" x14ac:dyDescent="0.25">
      <c r="A1590" s="22" t="s">
        <v>1261</v>
      </c>
      <c r="B1590" s="22" t="s">
        <v>1262</v>
      </c>
      <c r="C1590" s="22"/>
      <c r="D1590" s="22" t="s">
        <v>1838</v>
      </c>
      <c r="E1590" s="22"/>
      <c r="F1590" s="22"/>
      <c r="G1590" s="22"/>
      <c r="H1590" s="22"/>
      <c r="I1590" s="22" t="s">
        <v>5982</v>
      </c>
      <c r="J1590" s="22"/>
      <c r="K1590" s="22"/>
      <c r="L1590" s="22"/>
      <c r="M1590" s="22" t="s">
        <v>6216</v>
      </c>
      <c r="N1590" s="22">
        <v>60</v>
      </c>
      <c r="O1590" s="22" t="b">
        <v>0</v>
      </c>
      <c r="P1590" s="22" t="s">
        <v>1842</v>
      </c>
      <c r="Q1590" s="22" t="s">
        <v>1843</v>
      </c>
      <c r="R1590" s="22" t="s">
        <v>625</v>
      </c>
    </row>
    <row r="1591" spans="1:18" x14ac:dyDescent="0.25">
      <c r="A1591" s="22" t="s">
        <v>6217</v>
      </c>
      <c r="B1591" s="22" t="s">
        <v>6218</v>
      </c>
      <c r="C1591" s="22" t="s">
        <v>1837</v>
      </c>
      <c r="D1591" s="22" t="s">
        <v>1838</v>
      </c>
      <c r="E1591" s="22"/>
      <c r="F1591" s="22"/>
      <c r="G1591" s="22" t="s">
        <v>65</v>
      </c>
      <c r="H1591" s="22" t="s">
        <v>1796</v>
      </c>
      <c r="I1591" s="22" t="s">
        <v>5570</v>
      </c>
      <c r="J1591" s="22" t="s">
        <v>1837</v>
      </c>
      <c r="K1591" s="22" t="s">
        <v>6219</v>
      </c>
      <c r="L1591" s="22"/>
      <c r="M1591" s="22" t="s">
        <v>6219</v>
      </c>
      <c r="N1591" s="22">
        <v>60</v>
      </c>
      <c r="O1591" s="22" t="b">
        <v>0</v>
      </c>
      <c r="P1591" s="22" t="s">
        <v>3095</v>
      </c>
      <c r="Q1591" s="22" t="s">
        <v>1843</v>
      </c>
      <c r="R1591" s="22" t="s">
        <v>625</v>
      </c>
    </row>
    <row r="1592" spans="1:18" x14ac:dyDescent="0.25">
      <c r="A1592" s="22" t="s">
        <v>6220</v>
      </c>
      <c r="B1592" s="22" t="s">
        <v>6221</v>
      </c>
      <c r="C1592" s="22"/>
      <c r="D1592" s="22" t="s">
        <v>1838</v>
      </c>
      <c r="E1592" s="22"/>
      <c r="F1592" s="22"/>
      <c r="G1592" s="22"/>
      <c r="H1592" s="22"/>
      <c r="I1592" s="22" t="s">
        <v>5982</v>
      </c>
      <c r="J1592" s="22"/>
      <c r="K1592" s="22"/>
      <c r="L1592" s="22"/>
      <c r="M1592" s="22" t="s">
        <v>6222</v>
      </c>
      <c r="N1592" s="22">
        <v>60</v>
      </c>
      <c r="O1592" s="22" t="b">
        <v>0</v>
      </c>
      <c r="P1592" s="22" t="s">
        <v>1842</v>
      </c>
      <c r="Q1592" s="22" t="s">
        <v>1843</v>
      </c>
      <c r="R1592" s="22" t="s">
        <v>625</v>
      </c>
    </row>
    <row r="1593" spans="1:18" x14ac:dyDescent="0.25">
      <c r="A1593" s="22" t="s">
        <v>6223</v>
      </c>
      <c r="B1593" s="22" t="s">
        <v>6224</v>
      </c>
      <c r="C1593" s="22"/>
      <c r="D1593" s="22" t="s">
        <v>1838</v>
      </c>
      <c r="E1593" s="22"/>
      <c r="F1593" s="22"/>
      <c r="G1593" s="22"/>
      <c r="H1593" s="22"/>
      <c r="I1593" s="22" t="s">
        <v>5982</v>
      </c>
      <c r="J1593" s="22"/>
      <c r="K1593" s="22"/>
      <c r="L1593" s="22"/>
      <c r="M1593" s="22" t="s">
        <v>6225</v>
      </c>
      <c r="N1593" s="22">
        <v>60</v>
      </c>
      <c r="O1593" s="22" t="b">
        <v>0</v>
      </c>
      <c r="P1593" s="22" t="s">
        <v>1842</v>
      </c>
      <c r="Q1593" s="22" t="s">
        <v>1843</v>
      </c>
      <c r="R1593" s="22" t="s">
        <v>625</v>
      </c>
    </row>
    <row r="1594" spans="1:18" x14ac:dyDescent="0.25">
      <c r="A1594" s="22" t="s">
        <v>93</v>
      </c>
      <c r="B1594" s="22" t="s">
        <v>1263</v>
      </c>
      <c r="C1594" s="22" t="s">
        <v>1837</v>
      </c>
      <c r="D1594" s="22" t="s">
        <v>1838</v>
      </c>
      <c r="E1594" s="22"/>
      <c r="F1594" s="22"/>
      <c r="G1594" s="22" t="s">
        <v>65</v>
      </c>
      <c r="H1594" s="22" t="s">
        <v>1796</v>
      </c>
      <c r="I1594" s="22" t="s">
        <v>5570</v>
      </c>
      <c r="J1594" s="22" t="s">
        <v>1837</v>
      </c>
      <c r="K1594" s="22" t="s">
        <v>6226</v>
      </c>
      <c r="L1594" s="22"/>
      <c r="M1594" s="22" t="s">
        <v>6226</v>
      </c>
      <c r="N1594" s="22">
        <v>60</v>
      </c>
      <c r="O1594" s="22" t="b">
        <v>0</v>
      </c>
      <c r="P1594" s="22" t="s">
        <v>3095</v>
      </c>
      <c r="Q1594" s="22" t="s">
        <v>1843</v>
      </c>
      <c r="R1594" s="22" t="s">
        <v>625</v>
      </c>
    </row>
    <row r="1595" spans="1:18" x14ac:dyDescent="0.25">
      <c r="A1595" s="22" t="s">
        <v>6227</v>
      </c>
      <c r="B1595" s="22" t="s">
        <v>6228</v>
      </c>
      <c r="C1595" s="22"/>
      <c r="D1595" s="22" t="s">
        <v>1838</v>
      </c>
      <c r="E1595" s="22"/>
      <c r="F1595" s="22"/>
      <c r="G1595" s="22"/>
      <c r="H1595" s="22"/>
      <c r="I1595" s="22" t="s">
        <v>5982</v>
      </c>
      <c r="J1595" s="22"/>
      <c r="K1595" s="22"/>
      <c r="L1595" s="22"/>
      <c r="M1595" s="22" t="s">
        <v>6229</v>
      </c>
      <c r="N1595" s="22">
        <v>60</v>
      </c>
      <c r="O1595" s="22" t="b">
        <v>0</v>
      </c>
      <c r="P1595" s="22" t="s">
        <v>1842</v>
      </c>
      <c r="Q1595" s="22" t="s">
        <v>1843</v>
      </c>
      <c r="R1595" s="22" t="s">
        <v>625</v>
      </c>
    </row>
    <row r="1596" spans="1:18" x14ac:dyDescent="0.25">
      <c r="A1596" s="22" t="s">
        <v>1264</v>
      </c>
      <c r="B1596" s="22" t="s">
        <v>1265</v>
      </c>
      <c r="C1596" s="22"/>
      <c r="D1596" s="22" t="s">
        <v>1838</v>
      </c>
      <c r="E1596" s="22"/>
      <c r="F1596" s="22" t="s">
        <v>6230</v>
      </c>
      <c r="G1596" s="22"/>
      <c r="H1596" s="22"/>
      <c r="I1596" s="22" t="s">
        <v>5982</v>
      </c>
      <c r="J1596" s="22"/>
      <c r="K1596" s="22"/>
      <c r="L1596" s="22"/>
      <c r="M1596" s="22" t="s">
        <v>6231</v>
      </c>
      <c r="N1596" s="22">
        <v>60</v>
      </c>
      <c r="O1596" s="22" t="b">
        <v>0</v>
      </c>
      <c r="P1596" s="22" t="s">
        <v>1842</v>
      </c>
      <c r="Q1596" s="22" t="s">
        <v>1843</v>
      </c>
      <c r="R1596" s="22" t="s">
        <v>625</v>
      </c>
    </row>
    <row r="1597" spans="1:18" x14ac:dyDescent="0.25">
      <c r="A1597" s="22" t="s">
        <v>6232</v>
      </c>
      <c r="B1597" s="22" t="s">
        <v>6233</v>
      </c>
      <c r="C1597" s="22"/>
      <c r="D1597" s="22" t="s">
        <v>1838</v>
      </c>
      <c r="E1597" s="22"/>
      <c r="F1597" s="22" t="s">
        <v>6234</v>
      </c>
      <c r="G1597" s="22"/>
      <c r="H1597" s="22"/>
      <c r="I1597" s="22" t="s">
        <v>5982</v>
      </c>
      <c r="J1597" s="22"/>
      <c r="K1597" s="22"/>
      <c r="L1597" s="22"/>
      <c r="M1597" s="22" t="s">
        <v>6235</v>
      </c>
      <c r="N1597" s="22">
        <v>60</v>
      </c>
      <c r="O1597" s="22" t="b">
        <v>0</v>
      </c>
      <c r="P1597" s="22" t="s">
        <v>1842</v>
      </c>
      <c r="Q1597" s="22" t="s">
        <v>1843</v>
      </c>
      <c r="R1597" s="22" t="s">
        <v>625</v>
      </c>
    </row>
    <row r="1598" spans="1:18" x14ac:dyDescent="0.25">
      <c r="A1598" s="22" t="s">
        <v>222</v>
      </c>
      <c r="B1598" s="22" t="s">
        <v>1266</v>
      </c>
      <c r="C1598" s="22" t="s">
        <v>1837</v>
      </c>
      <c r="D1598" s="22" t="s">
        <v>1838</v>
      </c>
      <c r="E1598" s="22"/>
      <c r="F1598" s="22"/>
      <c r="G1598" s="22" t="s">
        <v>65</v>
      </c>
      <c r="H1598" s="22" t="s">
        <v>1796</v>
      </c>
      <c r="I1598" s="22" t="s">
        <v>5570</v>
      </c>
      <c r="J1598" s="22" t="s">
        <v>1837</v>
      </c>
      <c r="K1598" s="22" t="s">
        <v>6236</v>
      </c>
      <c r="L1598" s="22"/>
      <c r="M1598" s="22" t="s">
        <v>6236</v>
      </c>
      <c r="N1598" s="22">
        <v>60</v>
      </c>
      <c r="O1598" s="22" t="b">
        <v>0</v>
      </c>
      <c r="P1598" s="22" t="s">
        <v>3095</v>
      </c>
      <c r="Q1598" s="22" t="s">
        <v>1843</v>
      </c>
      <c r="R1598" s="22" t="s">
        <v>625</v>
      </c>
    </row>
    <row r="1599" spans="1:18" x14ac:dyDescent="0.25">
      <c r="A1599" s="22" t="s">
        <v>6237</v>
      </c>
      <c r="B1599" s="22" t="s">
        <v>6238</v>
      </c>
      <c r="C1599" s="22" t="s">
        <v>1837</v>
      </c>
      <c r="D1599" s="22" t="s">
        <v>1838</v>
      </c>
      <c r="E1599" s="22"/>
      <c r="F1599" s="22"/>
      <c r="G1599" s="22" t="s">
        <v>65</v>
      </c>
      <c r="H1599" s="22" t="s">
        <v>1796</v>
      </c>
      <c r="I1599" s="22" t="s">
        <v>5570</v>
      </c>
      <c r="J1599" s="22" t="s">
        <v>1837</v>
      </c>
      <c r="K1599" s="22" t="s">
        <v>6239</v>
      </c>
      <c r="L1599" s="22"/>
      <c r="M1599" s="22" t="s">
        <v>6239</v>
      </c>
      <c r="N1599" s="22">
        <v>60</v>
      </c>
      <c r="O1599" s="22" t="b">
        <v>0</v>
      </c>
      <c r="P1599" s="22" t="s">
        <v>3095</v>
      </c>
      <c r="Q1599" s="22" t="s">
        <v>1843</v>
      </c>
      <c r="R1599" s="22" t="s">
        <v>625</v>
      </c>
    </row>
    <row r="1600" spans="1:18" x14ac:dyDescent="0.25">
      <c r="A1600" s="23" t="s">
        <v>6240</v>
      </c>
      <c r="B1600" s="23" t="s">
        <v>6241</v>
      </c>
      <c r="C1600" s="23"/>
      <c r="D1600" s="23" t="s">
        <v>1838</v>
      </c>
      <c r="E1600" s="23"/>
      <c r="F1600" s="23" t="s">
        <v>6242</v>
      </c>
      <c r="G1600" s="23"/>
      <c r="H1600" s="23"/>
      <c r="I1600" s="23" t="s">
        <v>5982</v>
      </c>
      <c r="J1600" s="23"/>
      <c r="K1600" s="23"/>
      <c r="L1600" s="23"/>
      <c r="M1600" s="23" t="s">
        <v>6243</v>
      </c>
      <c r="N1600" s="23">
        <v>60</v>
      </c>
      <c r="O1600" s="23" t="b">
        <v>0</v>
      </c>
      <c r="P1600" s="23" t="s">
        <v>1842</v>
      </c>
      <c r="Q1600" s="23" t="s">
        <v>1843</v>
      </c>
      <c r="R1600" s="23" t="s">
        <v>625</v>
      </c>
    </row>
    <row r="1601" spans="1:18" x14ac:dyDescent="0.25">
      <c r="A1601" s="22" t="s">
        <v>6244</v>
      </c>
      <c r="B1601" s="22" t="s">
        <v>895</v>
      </c>
      <c r="C1601" s="22" t="s">
        <v>1837</v>
      </c>
      <c r="D1601" s="22" t="s">
        <v>1838</v>
      </c>
      <c r="E1601" s="22" t="s">
        <v>1958</v>
      </c>
      <c r="F1601" s="22"/>
      <c r="G1601" s="22" t="s">
        <v>65</v>
      </c>
      <c r="H1601" s="22" t="s">
        <v>1796</v>
      </c>
      <c r="I1601" s="22" t="s">
        <v>5570</v>
      </c>
      <c r="J1601" s="22" t="s">
        <v>1837</v>
      </c>
      <c r="K1601" s="22"/>
      <c r="L1601" s="22"/>
      <c r="M1601" s="22" t="s">
        <v>6245</v>
      </c>
      <c r="N1601" s="22">
        <v>60</v>
      </c>
      <c r="O1601" s="22" t="b">
        <v>0</v>
      </c>
      <c r="P1601" s="22" t="s">
        <v>3095</v>
      </c>
      <c r="Q1601" s="22" t="s">
        <v>1843</v>
      </c>
      <c r="R1601" s="22" t="s">
        <v>625</v>
      </c>
    </row>
    <row r="1602" spans="1:18" x14ac:dyDescent="0.25">
      <c r="A1602" s="22" t="s">
        <v>267</v>
      </c>
      <c r="B1602" s="22" t="s">
        <v>895</v>
      </c>
      <c r="C1602" s="22" t="s">
        <v>1837</v>
      </c>
      <c r="D1602" s="22" t="s">
        <v>1838</v>
      </c>
      <c r="E1602" s="22" t="s">
        <v>1991</v>
      </c>
      <c r="F1602" s="22"/>
      <c r="G1602" s="22" t="s">
        <v>66</v>
      </c>
      <c r="H1602" s="22" t="s">
        <v>1794</v>
      </c>
      <c r="I1602" s="22" t="s">
        <v>5570</v>
      </c>
      <c r="J1602" s="22" t="s">
        <v>1837</v>
      </c>
      <c r="K1602" s="22"/>
      <c r="L1602" s="22"/>
      <c r="M1602" s="22" t="s">
        <v>6246</v>
      </c>
      <c r="N1602" s="22">
        <v>60</v>
      </c>
      <c r="O1602" s="22" t="b">
        <v>0</v>
      </c>
      <c r="P1602" s="22" t="s">
        <v>3095</v>
      </c>
      <c r="Q1602" s="22" t="s">
        <v>1843</v>
      </c>
      <c r="R1602" s="22" t="s">
        <v>625</v>
      </c>
    </row>
    <row r="1603" spans="1:18" x14ac:dyDescent="0.25">
      <c r="A1603" s="22" t="s">
        <v>269</v>
      </c>
      <c r="B1603" s="22" t="s">
        <v>895</v>
      </c>
      <c r="C1603" s="22" t="s">
        <v>1837</v>
      </c>
      <c r="D1603" s="22" t="s">
        <v>1838</v>
      </c>
      <c r="E1603" s="22" t="s">
        <v>2106</v>
      </c>
      <c r="F1603" s="22"/>
      <c r="G1603" s="22" t="s">
        <v>65</v>
      </c>
      <c r="H1603" s="22" t="s">
        <v>1796</v>
      </c>
      <c r="I1603" s="22" t="s">
        <v>5570</v>
      </c>
      <c r="J1603" s="22" t="s">
        <v>1837</v>
      </c>
      <c r="K1603" s="22"/>
      <c r="L1603" s="22"/>
      <c r="M1603" s="22" t="s">
        <v>6247</v>
      </c>
      <c r="N1603" s="22">
        <v>60</v>
      </c>
      <c r="O1603" s="22" t="b">
        <v>0</v>
      </c>
      <c r="P1603" s="22" t="s">
        <v>3095</v>
      </c>
      <c r="Q1603" s="22" t="s">
        <v>1843</v>
      </c>
      <c r="R1603" s="22" t="s">
        <v>625</v>
      </c>
    </row>
    <row r="1604" spans="1:18" x14ac:dyDescent="0.25">
      <c r="A1604" s="22" t="s">
        <v>1267</v>
      </c>
      <c r="B1604" s="22" t="s">
        <v>895</v>
      </c>
      <c r="C1604" s="22" t="s">
        <v>1837</v>
      </c>
      <c r="D1604" s="22" t="s">
        <v>1838</v>
      </c>
      <c r="E1604" s="22" t="s">
        <v>1991</v>
      </c>
      <c r="F1604" s="22"/>
      <c r="G1604" s="22" t="s">
        <v>66</v>
      </c>
      <c r="H1604" s="22" t="s">
        <v>1794</v>
      </c>
      <c r="I1604" s="22" t="s">
        <v>5570</v>
      </c>
      <c r="J1604" s="22" t="s">
        <v>1837</v>
      </c>
      <c r="K1604" s="22"/>
      <c r="L1604" s="22"/>
      <c r="M1604" s="22" t="s">
        <v>6248</v>
      </c>
      <c r="N1604" s="22">
        <v>60</v>
      </c>
      <c r="O1604" s="22" t="b">
        <v>0</v>
      </c>
      <c r="P1604" s="22" t="s">
        <v>3095</v>
      </c>
      <c r="Q1604" s="22" t="s">
        <v>1843</v>
      </c>
      <c r="R1604" s="22" t="s">
        <v>625</v>
      </c>
    </row>
    <row r="1605" spans="1:18" x14ac:dyDescent="0.25">
      <c r="A1605" s="23" t="s">
        <v>1268</v>
      </c>
      <c r="B1605" s="23" t="s">
        <v>895</v>
      </c>
      <c r="C1605" s="23" t="s">
        <v>1837</v>
      </c>
      <c r="D1605" s="23" t="s">
        <v>1838</v>
      </c>
      <c r="E1605" s="23" t="s">
        <v>1950</v>
      </c>
      <c r="F1605" s="23"/>
      <c r="G1605" s="23" t="s">
        <v>66</v>
      </c>
      <c r="H1605" s="23" t="s">
        <v>1794</v>
      </c>
      <c r="I1605" s="23" t="s">
        <v>5570</v>
      </c>
      <c r="J1605" s="23" t="s">
        <v>1837</v>
      </c>
      <c r="K1605" s="23"/>
      <c r="L1605" s="23"/>
      <c r="M1605" s="23" t="s">
        <v>6249</v>
      </c>
      <c r="N1605" s="23">
        <v>60</v>
      </c>
      <c r="O1605" s="23" t="b">
        <v>0</v>
      </c>
      <c r="P1605" s="23" t="s">
        <v>3095</v>
      </c>
      <c r="Q1605" s="23" t="s">
        <v>1843</v>
      </c>
      <c r="R1605" s="23" t="s">
        <v>625</v>
      </c>
    </row>
    <row r="1606" spans="1:18" x14ac:dyDescent="0.25">
      <c r="A1606" s="22" t="s">
        <v>1269</v>
      </c>
      <c r="B1606" s="22" t="s">
        <v>895</v>
      </c>
      <c r="C1606" s="22" t="s">
        <v>1837</v>
      </c>
      <c r="D1606" s="22" t="s">
        <v>1838</v>
      </c>
      <c r="E1606" s="22" t="s">
        <v>1852</v>
      </c>
      <c r="F1606" s="22"/>
      <c r="G1606" s="22" t="s">
        <v>65</v>
      </c>
      <c r="H1606" s="22" t="s">
        <v>1796</v>
      </c>
      <c r="I1606" s="22" t="s">
        <v>5570</v>
      </c>
      <c r="J1606" s="22" t="s">
        <v>1837</v>
      </c>
      <c r="K1606" s="22"/>
      <c r="L1606" s="22"/>
      <c r="M1606" s="22" t="s">
        <v>6250</v>
      </c>
      <c r="N1606" s="22">
        <v>60</v>
      </c>
      <c r="O1606" s="22" t="b">
        <v>0</v>
      </c>
      <c r="P1606" s="22" t="s">
        <v>3095</v>
      </c>
      <c r="Q1606" s="22" t="s">
        <v>1843</v>
      </c>
      <c r="R1606" s="22" t="s">
        <v>625</v>
      </c>
    </row>
    <row r="1607" spans="1:18" x14ac:dyDescent="0.25">
      <c r="A1607" s="22" t="s">
        <v>6251</v>
      </c>
      <c r="B1607" s="22" t="s">
        <v>893</v>
      </c>
      <c r="C1607" s="22" t="s">
        <v>1837</v>
      </c>
      <c r="D1607" s="22" t="s">
        <v>1838</v>
      </c>
      <c r="E1607" s="22" t="s">
        <v>1946</v>
      </c>
      <c r="F1607" s="22"/>
      <c r="G1607" s="22" t="s">
        <v>65</v>
      </c>
      <c r="H1607" s="22" t="s">
        <v>1796</v>
      </c>
      <c r="I1607" s="22" t="s">
        <v>5570</v>
      </c>
      <c r="J1607" s="22" t="s">
        <v>1837</v>
      </c>
      <c r="K1607" s="22"/>
      <c r="L1607" s="22"/>
      <c r="M1607" s="22" t="s">
        <v>6252</v>
      </c>
      <c r="N1607" s="22">
        <v>60</v>
      </c>
      <c r="O1607" s="22" t="b">
        <v>0</v>
      </c>
      <c r="P1607" s="22" t="s">
        <v>3095</v>
      </c>
      <c r="Q1607" s="22" t="s">
        <v>1843</v>
      </c>
      <c r="R1607" s="22" t="s">
        <v>625</v>
      </c>
    </row>
    <row r="1608" spans="1:18" x14ac:dyDescent="0.25">
      <c r="A1608" s="22" t="s">
        <v>1270</v>
      </c>
      <c r="B1608" s="22" t="s">
        <v>895</v>
      </c>
      <c r="C1608" s="22" t="s">
        <v>1837</v>
      </c>
      <c r="D1608" s="22" t="s">
        <v>1838</v>
      </c>
      <c r="E1608" s="22" t="s">
        <v>1906</v>
      </c>
      <c r="F1608" s="22"/>
      <c r="G1608" s="22" t="s">
        <v>1803</v>
      </c>
      <c r="H1608" s="22" t="s">
        <v>1804</v>
      </c>
      <c r="I1608" s="22" t="s">
        <v>5570</v>
      </c>
      <c r="J1608" s="22" t="s">
        <v>1837</v>
      </c>
      <c r="K1608" s="22"/>
      <c r="L1608" s="22"/>
      <c r="M1608" s="22" t="s">
        <v>6253</v>
      </c>
      <c r="N1608" s="22">
        <v>60</v>
      </c>
      <c r="O1608" s="22" t="b">
        <v>0</v>
      </c>
      <c r="P1608" s="22" t="s">
        <v>3095</v>
      </c>
      <c r="Q1608" s="22" t="s">
        <v>1843</v>
      </c>
      <c r="R1608" s="22" t="s">
        <v>625</v>
      </c>
    </row>
    <row r="1609" spans="1:18" x14ac:dyDescent="0.25">
      <c r="A1609" s="22" t="s">
        <v>270</v>
      </c>
      <c r="B1609" s="22" t="s">
        <v>895</v>
      </c>
      <c r="C1609" s="22" t="s">
        <v>1837</v>
      </c>
      <c r="D1609" s="22" t="s">
        <v>1838</v>
      </c>
      <c r="E1609" s="22" t="s">
        <v>2106</v>
      </c>
      <c r="F1609" s="22"/>
      <c r="G1609" s="22" t="s">
        <v>65</v>
      </c>
      <c r="H1609" s="22" t="s">
        <v>1796</v>
      </c>
      <c r="I1609" s="22" t="s">
        <v>5570</v>
      </c>
      <c r="J1609" s="22" t="s">
        <v>1837</v>
      </c>
      <c r="K1609" s="22"/>
      <c r="L1609" s="22"/>
      <c r="M1609" s="22" t="s">
        <v>6254</v>
      </c>
      <c r="N1609" s="22">
        <v>60</v>
      </c>
      <c r="O1609" s="22" t="b">
        <v>0</v>
      </c>
      <c r="P1609" s="22" t="s">
        <v>3095</v>
      </c>
      <c r="Q1609" s="22" t="s">
        <v>1843</v>
      </c>
      <c r="R1609" s="22" t="s">
        <v>625</v>
      </c>
    </row>
    <row r="1610" spans="1:18" x14ac:dyDescent="0.25">
      <c r="A1610" s="22" t="s">
        <v>1271</v>
      </c>
      <c r="B1610" s="22" t="s">
        <v>895</v>
      </c>
      <c r="C1610" s="22" t="s">
        <v>1837</v>
      </c>
      <c r="D1610" s="22" t="s">
        <v>1838</v>
      </c>
      <c r="E1610" s="22" t="s">
        <v>1991</v>
      </c>
      <c r="F1610" s="22"/>
      <c r="G1610" s="22" t="s">
        <v>66</v>
      </c>
      <c r="H1610" s="22" t="s">
        <v>1794</v>
      </c>
      <c r="I1610" s="22" t="s">
        <v>5570</v>
      </c>
      <c r="J1610" s="22" t="s">
        <v>1837</v>
      </c>
      <c r="K1610" s="22"/>
      <c r="L1610" s="22"/>
      <c r="M1610" s="22" t="s">
        <v>6255</v>
      </c>
      <c r="N1610" s="22">
        <v>60</v>
      </c>
      <c r="O1610" s="22" t="b">
        <v>0</v>
      </c>
      <c r="P1610" s="22" t="s">
        <v>3095</v>
      </c>
      <c r="Q1610" s="22" t="s">
        <v>1843</v>
      </c>
      <c r="R1610" s="22" t="s">
        <v>625</v>
      </c>
    </row>
    <row r="1611" spans="1:18" x14ac:dyDescent="0.25">
      <c r="A1611" s="22" t="s">
        <v>1272</v>
      </c>
      <c r="B1611" s="22" t="s">
        <v>893</v>
      </c>
      <c r="C1611" s="22" t="s">
        <v>1837</v>
      </c>
      <c r="D1611" s="22" t="s">
        <v>1838</v>
      </c>
      <c r="E1611" s="22" t="s">
        <v>1946</v>
      </c>
      <c r="F1611" s="22"/>
      <c r="G1611" s="22" t="s">
        <v>65</v>
      </c>
      <c r="H1611" s="22" t="s">
        <v>1796</v>
      </c>
      <c r="I1611" s="22" t="s">
        <v>5570</v>
      </c>
      <c r="J1611" s="22" t="s">
        <v>1837</v>
      </c>
      <c r="K1611" s="22"/>
      <c r="L1611" s="22"/>
      <c r="M1611" s="22" t="s">
        <v>6256</v>
      </c>
      <c r="N1611" s="22">
        <v>60</v>
      </c>
      <c r="O1611" s="22" t="b">
        <v>0</v>
      </c>
      <c r="P1611" s="22" t="s">
        <v>3095</v>
      </c>
      <c r="Q1611" s="22" t="s">
        <v>1843</v>
      </c>
      <c r="R1611" s="22" t="s">
        <v>625</v>
      </c>
    </row>
    <row r="1612" spans="1:18" x14ac:dyDescent="0.25">
      <c r="A1612" s="22" t="s">
        <v>6257</v>
      </c>
      <c r="B1612" s="22" t="s">
        <v>895</v>
      </c>
      <c r="C1612" s="22" t="s">
        <v>1837</v>
      </c>
      <c r="D1612" s="22" t="s">
        <v>1838</v>
      </c>
      <c r="E1612" s="22" t="s">
        <v>1958</v>
      </c>
      <c r="F1612" s="22"/>
      <c r="G1612" s="22" t="s">
        <v>65</v>
      </c>
      <c r="H1612" s="22" t="s">
        <v>1796</v>
      </c>
      <c r="I1612" s="22" t="s">
        <v>5570</v>
      </c>
      <c r="J1612" s="22" t="s">
        <v>1837</v>
      </c>
      <c r="K1612" s="22"/>
      <c r="L1612" s="22"/>
      <c r="M1612" s="22" t="s">
        <v>6258</v>
      </c>
      <c r="N1612" s="22">
        <v>60</v>
      </c>
      <c r="O1612" s="22" t="b">
        <v>0</v>
      </c>
      <c r="P1612" s="22" t="s">
        <v>3095</v>
      </c>
      <c r="Q1612" s="22" t="s">
        <v>1843</v>
      </c>
      <c r="R1612" s="22" t="s">
        <v>625</v>
      </c>
    </row>
    <row r="1613" spans="1:18" x14ac:dyDescent="0.25">
      <c r="A1613" s="23" t="s">
        <v>284</v>
      </c>
      <c r="B1613" s="23" t="s">
        <v>895</v>
      </c>
      <c r="C1613" s="23" t="s">
        <v>1837</v>
      </c>
      <c r="D1613" s="23" t="s">
        <v>1838</v>
      </c>
      <c r="E1613" s="23" t="s">
        <v>1991</v>
      </c>
      <c r="F1613" s="23"/>
      <c r="G1613" s="23" t="s">
        <v>66</v>
      </c>
      <c r="H1613" s="23" t="s">
        <v>1794</v>
      </c>
      <c r="I1613" s="23" t="s">
        <v>5570</v>
      </c>
      <c r="J1613" s="23" t="s">
        <v>1837</v>
      </c>
      <c r="K1613" s="23"/>
      <c r="L1613" s="23"/>
      <c r="M1613" s="23" t="s">
        <v>6259</v>
      </c>
      <c r="N1613" s="23">
        <v>60</v>
      </c>
      <c r="O1613" s="23" t="b">
        <v>0</v>
      </c>
      <c r="P1613" s="23" t="s">
        <v>3095</v>
      </c>
      <c r="Q1613" s="23" t="s">
        <v>1843</v>
      </c>
      <c r="R1613" s="23" t="s">
        <v>625</v>
      </c>
    </row>
    <row r="1614" spans="1:18" x14ac:dyDescent="0.25">
      <c r="A1614" s="22" t="s">
        <v>1273</v>
      </c>
      <c r="B1614" s="22" t="s">
        <v>893</v>
      </c>
      <c r="C1614" s="22" t="s">
        <v>1837</v>
      </c>
      <c r="D1614" s="22" t="s">
        <v>1838</v>
      </c>
      <c r="E1614" s="22" t="s">
        <v>2050</v>
      </c>
      <c r="F1614" s="22"/>
      <c r="G1614" s="22" t="s">
        <v>66</v>
      </c>
      <c r="H1614" s="22" t="s">
        <v>1794</v>
      </c>
      <c r="I1614" s="22" t="s">
        <v>5570</v>
      </c>
      <c r="J1614" s="22" t="s">
        <v>1837</v>
      </c>
      <c r="K1614" s="22"/>
      <c r="L1614" s="22"/>
      <c r="M1614" s="22" t="s">
        <v>6260</v>
      </c>
      <c r="N1614" s="22">
        <v>60</v>
      </c>
      <c r="O1614" s="22" t="b">
        <v>0</v>
      </c>
      <c r="P1614" s="22" t="s">
        <v>3095</v>
      </c>
      <c r="Q1614" s="22" t="s">
        <v>1843</v>
      </c>
      <c r="R1614" s="22" t="s">
        <v>625</v>
      </c>
    </row>
    <row r="1615" spans="1:18" x14ac:dyDescent="0.25">
      <c r="A1615" s="23" t="s">
        <v>273</v>
      </c>
      <c r="B1615" s="23" t="s">
        <v>895</v>
      </c>
      <c r="C1615" s="23" t="s">
        <v>1837</v>
      </c>
      <c r="D1615" s="23" t="s">
        <v>1838</v>
      </c>
      <c r="E1615" s="23" t="s">
        <v>1901</v>
      </c>
      <c r="F1615" s="23"/>
      <c r="G1615" s="23" t="s">
        <v>65</v>
      </c>
      <c r="H1615" s="23" t="s">
        <v>1796</v>
      </c>
      <c r="I1615" s="23" t="s">
        <v>5570</v>
      </c>
      <c r="J1615" s="23" t="s">
        <v>1837</v>
      </c>
      <c r="K1615" s="23"/>
      <c r="L1615" s="23"/>
      <c r="M1615" s="23" t="s">
        <v>6261</v>
      </c>
      <c r="N1615" s="23">
        <v>60</v>
      </c>
      <c r="O1615" s="23" t="b">
        <v>0</v>
      </c>
      <c r="P1615" s="23" t="s">
        <v>3095</v>
      </c>
      <c r="Q1615" s="23" t="s">
        <v>1843</v>
      </c>
      <c r="R1615" s="23" t="s">
        <v>625</v>
      </c>
    </row>
    <row r="1616" spans="1:18" x14ac:dyDescent="0.25">
      <c r="A1616" s="23" t="s">
        <v>271</v>
      </c>
      <c r="B1616" s="23" t="s">
        <v>895</v>
      </c>
      <c r="C1616" s="23" t="s">
        <v>1837</v>
      </c>
      <c r="D1616" s="23" t="s">
        <v>1838</v>
      </c>
      <c r="E1616" s="23" t="s">
        <v>1958</v>
      </c>
      <c r="F1616" s="23"/>
      <c r="G1616" s="23" t="s">
        <v>65</v>
      </c>
      <c r="H1616" s="23" t="s">
        <v>1796</v>
      </c>
      <c r="I1616" s="23" t="s">
        <v>5570</v>
      </c>
      <c r="J1616" s="23" t="s">
        <v>1837</v>
      </c>
      <c r="K1616" s="23"/>
      <c r="L1616" s="23"/>
      <c r="M1616" s="23" t="s">
        <v>6262</v>
      </c>
      <c r="N1616" s="23">
        <v>60</v>
      </c>
      <c r="O1616" s="23" t="b">
        <v>0</v>
      </c>
      <c r="P1616" s="23" t="s">
        <v>3095</v>
      </c>
      <c r="Q1616" s="23" t="s">
        <v>1843</v>
      </c>
      <c r="R1616" s="23" t="s">
        <v>625</v>
      </c>
    </row>
    <row r="1617" spans="1:18" x14ac:dyDescent="0.25">
      <c r="A1617" s="22" t="s">
        <v>1274</v>
      </c>
      <c r="B1617" s="22" t="s">
        <v>5645</v>
      </c>
      <c r="C1617" s="22" t="s">
        <v>1837</v>
      </c>
      <c r="D1617" s="22" t="s">
        <v>1838</v>
      </c>
      <c r="E1617" s="22" t="s">
        <v>2073</v>
      </c>
      <c r="F1617" s="22"/>
      <c r="G1617" s="22" t="s">
        <v>66</v>
      </c>
      <c r="H1617" s="22" t="s">
        <v>1794</v>
      </c>
      <c r="I1617" s="22" t="s">
        <v>5570</v>
      </c>
      <c r="J1617" s="22" t="s">
        <v>1837</v>
      </c>
      <c r="K1617" s="22"/>
      <c r="L1617" s="22"/>
      <c r="M1617" s="22" t="s">
        <v>6263</v>
      </c>
      <c r="N1617" s="22">
        <v>60</v>
      </c>
      <c r="O1617" s="22" t="b">
        <v>0</v>
      </c>
      <c r="P1617" s="22" t="s">
        <v>3095</v>
      </c>
      <c r="Q1617" s="22" t="s">
        <v>1843</v>
      </c>
      <c r="R1617" s="22" t="s">
        <v>625</v>
      </c>
    </row>
    <row r="1618" spans="1:18" x14ac:dyDescent="0.25">
      <c r="A1618" s="22" t="s">
        <v>1275</v>
      </c>
      <c r="B1618" s="22" t="s">
        <v>5645</v>
      </c>
      <c r="C1618" s="22" t="s">
        <v>1837</v>
      </c>
      <c r="D1618" s="22" t="s">
        <v>1838</v>
      </c>
      <c r="E1618" s="22" t="s">
        <v>2073</v>
      </c>
      <c r="F1618" s="22"/>
      <c r="G1618" s="22" t="s">
        <v>66</v>
      </c>
      <c r="H1618" s="22" t="s">
        <v>1794</v>
      </c>
      <c r="I1618" s="22" t="s">
        <v>5570</v>
      </c>
      <c r="J1618" s="22" t="s">
        <v>1837</v>
      </c>
      <c r="K1618" s="22"/>
      <c r="L1618" s="22"/>
      <c r="M1618" s="22" t="s">
        <v>6264</v>
      </c>
      <c r="N1618" s="22">
        <v>60</v>
      </c>
      <c r="O1618" s="22" t="b">
        <v>0</v>
      </c>
      <c r="P1618" s="22" t="s">
        <v>3095</v>
      </c>
      <c r="Q1618" s="22" t="s">
        <v>1843</v>
      </c>
      <c r="R1618" s="22" t="s">
        <v>625</v>
      </c>
    </row>
    <row r="1619" spans="1:18" x14ac:dyDescent="0.25">
      <c r="A1619" s="22" t="s">
        <v>272</v>
      </c>
      <c r="B1619" s="22" t="s">
        <v>895</v>
      </c>
      <c r="C1619" s="22" t="s">
        <v>1837</v>
      </c>
      <c r="D1619" s="22" t="s">
        <v>1838</v>
      </c>
      <c r="E1619" s="22" t="s">
        <v>1878</v>
      </c>
      <c r="F1619" s="22"/>
      <c r="G1619" s="22" t="s">
        <v>1803</v>
      </c>
      <c r="H1619" s="22" t="s">
        <v>1804</v>
      </c>
      <c r="I1619" s="22" t="s">
        <v>5570</v>
      </c>
      <c r="J1619" s="22" t="s">
        <v>1837</v>
      </c>
      <c r="K1619" s="22"/>
      <c r="L1619" s="22"/>
      <c r="M1619" s="22" t="s">
        <v>6265</v>
      </c>
      <c r="N1619" s="22">
        <v>60</v>
      </c>
      <c r="O1619" s="22" t="b">
        <v>0</v>
      </c>
      <c r="P1619" s="22" t="s">
        <v>3095</v>
      </c>
      <c r="Q1619" s="22" t="s">
        <v>1843</v>
      </c>
      <c r="R1619" s="22" t="s">
        <v>625</v>
      </c>
    </row>
    <row r="1620" spans="1:18" x14ac:dyDescent="0.25">
      <c r="A1620" s="22" t="s">
        <v>6266</v>
      </c>
      <c r="B1620" s="22" t="s">
        <v>5645</v>
      </c>
      <c r="C1620" s="22" t="s">
        <v>1837</v>
      </c>
      <c r="D1620" s="22" t="s">
        <v>1838</v>
      </c>
      <c r="E1620" s="22" t="s">
        <v>2073</v>
      </c>
      <c r="F1620" s="22"/>
      <c r="G1620" s="22" t="s">
        <v>66</v>
      </c>
      <c r="H1620" s="22" t="s">
        <v>1794</v>
      </c>
      <c r="I1620" s="22" t="s">
        <v>5570</v>
      </c>
      <c r="J1620" s="22" t="s">
        <v>1837</v>
      </c>
      <c r="K1620" s="22"/>
      <c r="L1620" s="22"/>
      <c r="M1620" s="22" t="s">
        <v>6267</v>
      </c>
      <c r="N1620" s="22">
        <v>60</v>
      </c>
      <c r="O1620" s="22" t="b">
        <v>0</v>
      </c>
      <c r="P1620" s="22" t="s">
        <v>3095</v>
      </c>
      <c r="Q1620" s="22" t="s">
        <v>1843</v>
      </c>
      <c r="R1620" s="22" t="s">
        <v>625</v>
      </c>
    </row>
    <row r="1621" spans="1:18" x14ac:dyDescent="0.25">
      <c r="A1621" s="22" t="s">
        <v>6268</v>
      </c>
      <c r="B1621" s="22" t="s">
        <v>5645</v>
      </c>
      <c r="C1621" s="22" t="s">
        <v>1837</v>
      </c>
      <c r="D1621" s="22" t="s">
        <v>1838</v>
      </c>
      <c r="E1621" s="22" t="s">
        <v>2073</v>
      </c>
      <c r="F1621" s="22"/>
      <c r="G1621" s="22" t="s">
        <v>66</v>
      </c>
      <c r="H1621" s="22" t="s">
        <v>1794</v>
      </c>
      <c r="I1621" s="22" t="s">
        <v>5570</v>
      </c>
      <c r="J1621" s="22" t="s">
        <v>1837</v>
      </c>
      <c r="K1621" s="22"/>
      <c r="L1621" s="22"/>
      <c r="M1621" s="22" t="s">
        <v>6269</v>
      </c>
      <c r="N1621" s="22">
        <v>60</v>
      </c>
      <c r="O1621" s="22" t="b">
        <v>0</v>
      </c>
      <c r="P1621" s="22" t="s">
        <v>3095</v>
      </c>
      <c r="Q1621" s="22" t="s">
        <v>1843</v>
      </c>
      <c r="R1621" s="22" t="s">
        <v>625</v>
      </c>
    </row>
    <row r="1622" spans="1:18" x14ac:dyDescent="0.25">
      <c r="A1622" s="22" t="s">
        <v>6270</v>
      </c>
      <c r="B1622" s="22" t="s">
        <v>893</v>
      </c>
      <c r="C1622" s="22" t="s">
        <v>1837</v>
      </c>
      <c r="D1622" s="22" t="s">
        <v>1838</v>
      </c>
      <c r="E1622" s="22" t="s">
        <v>2092</v>
      </c>
      <c r="F1622" s="22"/>
      <c r="G1622" s="22" t="s">
        <v>1803</v>
      </c>
      <c r="H1622" s="22" t="s">
        <v>1804</v>
      </c>
      <c r="I1622" s="22" t="s">
        <v>5570</v>
      </c>
      <c r="J1622" s="22" t="s">
        <v>1837</v>
      </c>
      <c r="K1622" s="22"/>
      <c r="L1622" s="22"/>
      <c r="M1622" s="22" t="s">
        <v>6271</v>
      </c>
      <c r="N1622" s="22">
        <v>60</v>
      </c>
      <c r="O1622" s="22" t="b">
        <v>0</v>
      </c>
      <c r="P1622" s="22" t="s">
        <v>3095</v>
      </c>
      <c r="Q1622" s="22" t="s">
        <v>1843</v>
      </c>
      <c r="R1622" s="22" t="s">
        <v>625</v>
      </c>
    </row>
    <row r="1623" spans="1:18" x14ac:dyDescent="0.25">
      <c r="A1623" s="22" t="s">
        <v>1276</v>
      </c>
      <c r="B1623" s="22" t="s">
        <v>893</v>
      </c>
      <c r="C1623" s="22" t="s">
        <v>1837</v>
      </c>
      <c r="D1623" s="22" t="s">
        <v>1838</v>
      </c>
      <c r="E1623" s="22" t="s">
        <v>2106</v>
      </c>
      <c r="F1623" s="22"/>
      <c r="G1623" s="22" t="s">
        <v>65</v>
      </c>
      <c r="H1623" s="22" t="s">
        <v>1796</v>
      </c>
      <c r="I1623" s="22" t="s">
        <v>5570</v>
      </c>
      <c r="J1623" s="22" t="s">
        <v>1837</v>
      </c>
      <c r="K1623" s="22"/>
      <c r="L1623" s="22"/>
      <c r="M1623" s="22" t="s">
        <v>6272</v>
      </c>
      <c r="N1623" s="22">
        <v>60</v>
      </c>
      <c r="O1623" s="22" t="b">
        <v>0</v>
      </c>
      <c r="P1623" s="22" t="s">
        <v>3095</v>
      </c>
      <c r="Q1623" s="22" t="s">
        <v>1843</v>
      </c>
      <c r="R1623" s="22" t="s">
        <v>625</v>
      </c>
    </row>
    <row r="1624" spans="1:18" x14ac:dyDescent="0.25">
      <c r="A1624" s="22" t="s">
        <v>281</v>
      </c>
      <c r="B1624" s="22" t="s">
        <v>895</v>
      </c>
      <c r="C1624" s="22" t="s">
        <v>1837</v>
      </c>
      <c r="D1624" s="22" t="s">
        <v>1838</v>
      </c>
      <c r="E1624" s="22" t="s">
        <v>1950</v>
      </c>
      <c r="F1624" s="22"/>
      <c r="G1624" s="22" t="s">
        <v>66</v>
      </c>
      <c r="H1624" s="22" t="s">
        <v>1794</v>
      </c>
      <c r="I1624" s="22" t="s">
        <v>5570</v>
      </c>
      <c r="J1624" s="22" t="s">
        <v>1837</v>
      </c>
      <c r="K1624" s="22"/>
      <c r="L1624" s="22"/>
      <c r="M1624" s="22" t="s">
        <v>6273</v>
      </c>
      <c r="N1624" s="22">
        <v>60</v>
      </c>
      <c r="O1624" s="22" t="b">
        <v>0</v>
      </c>
      <c r="P1624" s="22" t="s">
        <v>3095</v>
      </c>
      <c r="Q1624" s="22" t="s">
        <v>1843</v>
      </c>
      <c r="R1624" s="22" t="s">
        <v>625</v>
      </c>
    </row>
    <row r="1625" spans="1:18" x14ac:dyDescent="0.25">
      <c r="A1625" s="22" t="s">
        <v>274</v>
      </c>
      <c r="B1625" s="22" t="s">
        <v>895</v>
      </c>
      <c r="C1625" s="22" t="s">
        <v>1837</v>
      </c>
      <c r="D1625" s="22" t="s">
        <v>1838</v>
      </c>
      <c r="E1625" s="22" t="s">
        <v>1958</v>
      </c>
      <c r="F1625" s="22"/>
      <c r="G1625" s="22" t="s">
        <v>65</v>
      </c>
      <c r="H1625" s="22" t="s">
        <v>1796</v>
      </c>
      <c r="I1625" s="22" t="s">
        <v>5570</v>
      </c>
      <c r="J1625" s="22" t="s">
        <v>1837</v>
      </c>
      <c r="K1625" s="22"/>
      <c r="L1625" s="22"/>
      <c r="M1625" s="22" t="s">
        <v>6274</v>
      </c>
      <c r="N1625" s="22">
        <v>60</v>
      </c>
      <c r="O1625" s="22" t="b">
        <v>0</v>
      </c>
      <c r="P1625" s="22" t="s">
        <v>3095</v>
      </c>
      <c r="Q1625" s="22" t="s">
        <v>1843</v>
      </c>
      <c r="R1625" s="22" t="s">
        <v>625</v>
      </c>
    </row>
    <row r="1626" spans="1:18" x14ac:dyDescent="0.25">
      <c r="A1626" s="23" t="s">
        <v>6275</v>
      </c>
      <c r="B1626" s="23" t="s">
        <v>895</v>
      </c>
      <c r="C1626" s="23" t="s">
        <v>1837</v>
      </c>
      <c r="D1626" s="23" t="s">
        <v>1838</v>
      </c>
      <c r="E1626" s="23" t="s">
        <v>2106</v>
      </c>
      <c r="F1626" s="23"/>
      <c r="G1626" s="23" t="s">
        <v>65</v>
      </c>
      <c r="H1626" s="23" t="s">
        <v>1796</v>
      </c>
      <c r="I1626" s="23" t="s">
        <v>5570</v>
      </c>
      <c r="J1626" s="23" t="s">
        <v>1837</v>
      </c>
      <c r="K1626" s="23"/>
      <c r="L1626" s="23"/>
      <c r="M1626" s="23" t="s">
        <v>6276</v>
      </c>
      <c r="N1626" s="23">
        <v>60</v>
      </c>
      <c r="O1626" s="23" t="b">
        <v>0</v>
      </c>
      <c r="P1626" s="23" t="s">
        <v>3095</v>
      </c>
      <c r="Q1626" s="23" t="s">
        <v>1843</v>
      </c>
      <c r="R1626" s="23" t="s">
        <v>625</v>
      </c>
    </row>
    <row r="1627" spans="1:18" x14ac:dyDescent="0.25">
      <c r="A1627" s="23" t="s">
        <v>1277</v>
      </c>
      <c r="B1627" s="23" t="s">
        <v>893</v>
      </c>
      <c r="C1627" s="23" t="s">
        <v>1837</v>
      </c>
      <c r="D1627" s="23" t="s">
        <v>1838</v>
      </c>
      <c r="E1627" s="23" t="s">
        <v>1946</v>
      </c>
      <c r="F1627" s="23"/>
      <c r="G1627" s="23" t="s">
        <v>65</v>
      </c>
      <c r="H1627" s="23" t="s">
        <v>1796</v>
      </c>
      <c r="I1627" s="23" t="s">
        <v>5570</v>
      </c>
      <c r="J1627" s="23" t="s">
        <v>1837</v>
      </c>
      <c r="K1627" s="23"/>
      <c r="L1627" s="23"/>
      <c r="M1627" s="23" t="s">
        <v>6277</v>
      </c>
      <c r="N1627" s="23">
        <v>60</v>
      </c>
      <c r="O1627" s="23" t="b">
        <v>0</v>
      </c>
      <c r="P1627" s="23" t="s">
        <v>3095</v>
      </c>
      <c r="Q1627" s="23" t="s">
        <v>1843</v>
      </c>
      <c r="R1627" s="23" t="s">
        <v>625</v>
      </c>
    </row>
    <row r="1628" spans="1:18" x14ac:dyDescent="0.25">
      <c r="A1628" s="22" t="s">
        <v>1278</v>
      </c>
      <c r="B1628" s="22" t="s">
        <v>895</v>
      </c>
      <c r="C1628" s="22" t="s">
        <v>1837</v>
      </c>
      <c r="D1628" s="22" t="s">
        <v>1838</v>
      </c>
      <c r="E1628" s="22" t="s">
        <v>1991</v>
      </c>
      <c r="F1628" s="22"/>
      <c r="G1628" s="22" t="s">
        <v>66</v>
      </c>
      <c r="H1628" s="22" t="s">
        <v>1794</v>
      </c>
      <c r="I1628" s="22" t="s">
        <v>5570</v>
      </c>
      <c r="J1628" s="22" t="s">
        <v>1837</v>
      </c>
      <c r="K1628" s="22"/>
      <c r="L1628" s="22"/>
      <c r="M1628" s="22" t="s">
        <v>6278</v>
      </c>
      <c r="N1628" s="22">
        <v>60</v>
      </c>
      <c r="O1628" s="22" t="b">
        <v>0</v>
      </c>
      <c r="P1628" s="22" t="s">
        <v>3095</v>
      </c>
      <c r="Q1628" s="22" t="s">
        <v>1843</v>
      </c>
      <c r="R1628" s="22" t="s">
        <v>625</v>
      </c>
    </row>
    <row r="1629" spans="1:18" x14ac:dyDescent="0.25">
      <c r="A1629" s="22" t="s">
        <v>1279</v>
      </c>
      <c r="B1629" s="22" t="s">
        <v>5645</v>
      </c>
      <c r="C1629" s="22" t="s">
        <v>1837</v>
      </c>
      <c r="D1629" s="22" t="s">
        <v>1838</v>
      </c>
      <c r="E1629" s="22" t="s">
        <v>2073</v>
      </c>
      <c r="F1629" s="22"/>
      <c r="G1629" s="22" t="s">
        <v>66</v>
      </c>
      <c r="H1629" s="22" t="s">
        <v>1794</v>
      </c>
      <c r="I1629" s="22" t="s">
        <v>5570</v>
      </c>
      <c r="J1629" s="22" t="s">
        <v>1837</v>
      </c>
      <c r="K1629" s="22"/>
      <c r="L1629" s="22"/>
      <c r="M1629" s="22" t="s">
        <v>6279</v>
      </c>
      <c r="N1629" s="22">
        <v>60</v>
      </c>
      <c r="O1629" s="22" t="b">
        <v>0</v>
      </c>
      <c r="P1629" s="22" t="s">
        <v>3095</v>
      </c>
      <c r="Q1629" s="22" t="s">
        <v>1843</v>
      </c>
      <c r="R1629" s="22" t="s">
        <v>625</v>
      </c>
    </row>
    <row r="1630" spans="1:18" x14ac:dyDescent="0.25">
      <c r="A1630" s="22" t="s">
        <v>1280</v>
      </c>
      <c r="B1630" s="22" t="s">
        <v>5645</v>
      </c>
      <c r="C1630" s="22" t="s">
        <v>1837</v>
      </c>
      <c r="D1630" s="22" t="s">
        <v>1838</v>
      </c>
      <c r="E1630" s="22" t="s">
        <v>2073</v>
      </c>
      <c r="F1630" s="22"/>
      <c r="G1630" s="22" t="s">
        <v>66</v>
      </c>
      <c r="H1630" s="22" t="s">
        <v>1794</v>
      </c>
      <c r="I1630" s="22" t="s">
        <v>5570</v>
      </c>
      <c r="J1630" s="22" t="s">
        <v>1837</v>
      </c>
      <c r="K1630" s="22"/>
      <c r="L1630" s="22"/>
      <c r="M1630" s="22" t="s">
        <v>6280</v>
      </c>
      <c r="N1630" s="22">
        <v>60</v>
      </c>
      <c r="O1630" s="22" t="b">
        <v>0</v>
      </c>
      <c r="P1630" s="22" t="s">
        <v>3095</v>
      </c>
      <c r="Q1630" s="22" t="s">
        <v>1843</v>
      </c>
      <c r="R1630" s="22" t="s">
        <v>625</v>
      </c>
    </row>
    <row r="1631" spans="1:18" x14ac:dyDescent="0.25">
      <c r="A1631" s="23" t="s">
        <v>6281</v>
      </c>
      <c r="B1631" s="23" t="s">
        <v>893</v>
      </c>
      <c r="C1631" s="23" t="s">
        <v>1837</v>
      </c>
      <c r="D1631" s="23" t="s">
        <v>1838</v>
      </c>
      <c r="E1631" s="23" t="s">
        <v>2050</v>
      </c>
      <c r="F1631" s="23"/>
      <c r="G1631" s="23" t="s">
        <v>65</v>
      </c>
      <c r="H1631" s="23" t="s">
        <v>1796</v>
      </c>
      <c r="I1631" s="23" t="s">
        <v>5570</v>
      </c>
      <c r="J1631" s="23" t="s">
        <v>1837</v>
      </c>
      <c r="K1631" s="23"/>
      <c r="L1631" s="23"/>
      <c r="M1631" s="23" t="s">
        <v>6282</v>
      </c>
      <c r="N1631" s="23">
        <v>60</v>
      </c>
      <c r="O1631" s="23" t="b">
        <v>0</v>
      </c>
      <c r="P1631" s="23" t="s">
        <v>3095</v>
      </c>
      <c r="Q1631" s="23" t="s">
        <v>1843</v>
      </c>
      <c r="R1631" s="23" t="s">
        <v>625</v>
      </c>
    </row>
    <row r="1632" spans="1:18" x14ac:dyDescent="0.25">
      <c r="A1632" s="22" t="s">
        <v>1281</v>
      </c>
      <c r="B1632" s="22" t="s">
        <v>895</v>
      </c>
      <c r="C1632" s="22" t="s">
        <v>1837</v>
      </c>
      <c r="D1632" s="22" t="s">
        <v>1838</v>
      </c>
      <c r="E1632" s="22" t="s">
        <v>2106</v>
      </c>
      <c r="F1632" s="22"/>
      <c r="G1632" s="22" t="s">
        <v>65</v>
      </c>
      <c r="H1632" s="22" t="s">
        <v>1796</v>
      </c>
      <c r="I1632" s="22" t="s">
        <v>5570</v>
      </c>
      <c r="J1632" s="22" t="s">
        <v>1837</v>
      </c>
      <c r="K1632" s="22"/>
      <c r="L1632" s="22"/>
      <c r="M1632" s="22" t="s">
        <v>6283</v>
      </c>
      <c r="N1632" s="22">
        <v>60</v>
      </c>
      <c r="O1632" s="22" t="b">
        <v>0</v>
      </c>
      <c r="P1632" s="22" t="s">
        <v>3095</v>
      </c>
      <c r="Q1632" s="22" t="s">
        <v>1843</v>
      </c>
      <c r="R1632" s="22" t="s">
        <v>625</v>
      </c>
    </row>
    <row r="1633" spans="1:18" x14ac:dyDescent="0.25">
      <c r="A1633" s="22" t="s">
        <v>275</v>
      </c>
      <c r="B1633" s="22" t="s">
        <v>895</v>
      </c>
      <c r="C1633" s="22" t="s">
        <v>1837</v>
      </c>
      <c r="D1633" s="22" t="s">
        <v>1838</v>
      </c>
      <c r="E1633" s="22" t="s">
        <v>1878</v>
      </c>
      <c r="F1633" s="22"/>
      <c r="G1633" s="22" t="s">
        <v>1803</v>
      </c>
      <c r="H1633" s="22" t="s">
        <v>1804</v>
      </c>
      <c r="I1633" s="22" t="s">
        <v>5570</v>
      </c>
      <c r="J1633" s="22" t="s">
        <v>1837</v>
      </c>
      <c r="K1633" s="22"/>
      <c r="L1633" s="22"/>
      <c r="M1633" s="22" t="s">
        <v>6284</v>
      </c>
      <c r="N1633" s="22">
        <v>60</v>
      </c>
      <c r="O1633" s="22" t="b">
        <v>0</v>
      </c>
      <c r="P1633" s="22" t="s">
        <v>3095</v>
      </c>
      <c r="Q1633" s="22" t="s">
        <v>1843</v>
      </c>
      <c r="R1633" s="22" t="s">
        <v>625</v>
      </c>
    </row>
    <row r="1634" spans="1:18" x14ac:dyDescent="0.25">
      <c r="A1634" s="23" t="s">
        <v>1282</v>
      </c>
      <c r="B1634" s="23" t="s">
        <v>895</v>
      </c>
      <c r="C1634" s="23" t="s">
        <v>1837</v>
      </c>
      <c r="D1634" s="23" t="s">
        <v>1838</v>
      </c>
      <c r="E1634" s="23" t="s">
        <v>1878</v>
      </c>
      <c r="F1634" s="23"/>
      <c r="G1634" s="23" t="s">
        <v>1803</v>
      </c>
      <c r="H1634" s="23" t="s">
        <v>1804</v>
      </c>
      <c r="I1634" s="23" t="s">
        <v>5570</v>
      </c>
      <c r="J1634" s="23" t="s">
        <v>1837</v>
      </c>
      <c r="K1634" s="23"/>
      <c r="L1634" s="23"/>
      <c r="M1634" s="23" t="s">
        <v>6285</v>
      </c>
      <c r="N1634" s="23">
        <v>60</v>
      </c>
      <c r="O1634" s="23" t="b">
        <v>0</v>
      </c>
      <c r="P1634" s="23" t="s">
        <v>3095</v>
      </c>
      <c r="Q1634" s="23" t="s">
        <v>1843</v>
      </c>
      <c r="R1634" s="23" t="s">
        <v>625</v>
      </c>
    </row>
    <row r="1635" spans="1:18" x14ac:dyDescent="0.25">
      <c r="A1635" s="22" t="s">
        <v>1283</v>
      </c>
      <c r="B1635" s="22" t="s">
        <v>893</v>
      </c>
      <c r="C1635" s="22" t="s">
        <v>1837</v>
      </c>
      <c r="D1635" s="22" t="s">
        <v>1838</v>
      </c>
      <c r="E1635" s="22" t="s">
        <v>1946</v>
      </c>
      <c r="F1635" s="22"/>
      <c r="G1635" s="22" t="s">
        <v>65</v>
      </c>
      <c r="H1635" s="22" t="s">
        <v>1796</v>
      </c>
      <c r="I1635" s="22" t="s">
        <v>5570</v>
      </c>
      <c r="J1635" s="22" t="s">
        <v>1837</v>
      </c>
      <c r="K1635" s="22"/>
      <c r="L1635" s="22"/>
      <c r="M1635" s="22" t="s">
        <v>6286</v>
      </c>
      <c r="N1635" s="22">
        <v>60</v>
      </c>
      <c r="O1635" s="22" t="b">
        <v>0</v>
      </c>
      <c r="P1635" s="22" t="s">
        <v>3095</v>
      </c>
      <c r="Q1635" s="22" t="s">
        <v>1843</v>
      </c>
      <c r="R1635" s="22" t="s">
        <v>625</v>
      </c>
    </row>
    <row r="1636" spans="1:18" x14ac:dyDescent="0.25">
      <c r="A1636" s="22" t="s">
        <v>6287</v>
      </c>
      <c r="B1636" s="22" t="s">
        <v>895</v>
      </c>
      <c r="C1636" s="22" t="s">
        <v>1837</v>
      </c>
      <c r="D1636" s="22" t="s">
        <v>1838</v>
      </c>
      <c r="E1636" s="22" t="s">
        <v>1991</v>
      </c>
      <c r="F1636" s="22"/>
      <c r="G1636" s="22" t="s">
        <v>66</v>
      </c>
      <c r="H1636" s="22" t="s">
        <v>1794</v>
      </c>
      <c r="I1636" s="22" t="s">
        <v>5570</v>
      </c>
      <c r="J1636" s="22" t="s">
        <v>1837</v>
      </c>
      <c r="K1636" s="22"/>
      <c r="L1636" s="22"/>
      <c r="M1636" s="22" t="s">
        <v>6288</v>
      </c>
      <c r="N1636" s="22">
        <v>60</v>
      </c>
      <c r="O1636" s="22" t="b">
        <v>0</v>
      </c>
      <c r="P1636" s="22" t="s">
        <v>3095</v>
      </c>
      <c r="Q1636" s="22" t="s">
        <v>1843</v>
      </c>
      <c r="R1636" s="22" t="s">
        <v>625</v>
      </c>
    </row>
    <row r="1637" spans="1:18" x14ac:dyDescent="0.25">
      <c r="A1637" s="22" t="s">
        <v>276</v>
      </c>
      <c r="B1637" s="22" t="s">
        <v>895</v>
      </c>
      <c r="C1637" s="22" t="s">
        <v>1837</v>
      </c>
      <c r="D1637" s="22" t="s">
        <v>1838</v>
      </c>
      <c r="E1637" s="22" t="s">
        <v>2106</v>
      </c>
      <c r="F1637" s="22"/>
      <c r="G1637" s="22" t="s">
        <v>65</v>
      </c>
      <c r="H1637" s="22" t="s">
        <v>1796</v>
      </c>
      <c r="I1637" s="22" t="s">
        <v>5570</v>
      </c>
      <c r="J1637" s="22" t="s">
        <v>1837</v>
      </c>
      <c r="K1637" s="22"/>
      <c r="L1637" s="22"/>
      <c r="M1637" s="22" t="s">
        <v>6289</v>
      </c>
      <c r="N1637" s="22">
        <v>60</v>
      </c>
      <c r="O1637" s="22" t="b">
        <v>0</v>
      </c>
      <c r="P1637" s="22" t="s">
        <v>3095</v>
      </c>
      <c r="Q1637" s="22" t="s">
        <v>1843</v>
      </c>
      <c r="R1637" s="22" t="s">
        <v>625</v>
      </c>
    </row>
    <row r="1638" spans="1:18" x14ac:dyDescent="0.25">
      <c r="A1638" s="23" t="s">
        <v>1284</v>
      </c>
      <c r="B1638" s="23" t="s">
        <v>895</v>
      </c>
      <c r="C1638" s="23" t="s">
        <v>1837</v>
      </c>
      <c r="D1638" s="23" t="s">
        <v>1838</v>
      </c>
      <c r="E1638" s="23" t="s">
        <v>1991</v>
      </c>
      <c r="F1638" s="23"/>
      <c r="G1638" s="23" t="s">
        <v>66</v>
      </c>
      <c r="H1638" s="23" t="s">
        <v>1794</v>
      </c>
      <c r="I1638" s="23" t="s">
        <v>5570</v>
      </c>
      <c r="J1638" s="23" t="s">
        <v>1837</v>
      </c>
      <c r="K1638" s="23"/>
      <c r="L1638" s="23"/>
      <c r="M1638" s="23" t="s">
        <v>6290</v>
      </c>
      <c r="N1638" s="23">
        <v>60</v>
      </c>
      <c r="O1638" s="23" t="b">
        <v>0</v>
      </c>
      <c r="P1638" s="23" t="s">
        <v>3095</v>
      </c>
      <c r="Q1638" s="23" t="s">
        <v>1843</v>
      </c>
      <c r="R1638" s="23" t="s">
        <v>625</v>
      </c>
    </row>
    <row r="1639" spans="1:18" x14ac:dyDescent="0.25">
      <c r="A1639" s="22" t="s">
        <v>1285</v>
      </c>
      <c r="B1639" s="22" t="s">
        <v>895</v>
      </c>
      <c r="C1639" s="22" t="s">
        <v>1837</v>
      </c>
      <c r="D1639" s="22" t="s">
        <v>1838</v>
      </c>
      <c r="E1639" s="22" t="s">
        <v>1958</v>
      </c>
      <c r="F1639" s="22"/>
      <c r="G1639" s="22" t="s">
        <v>65</v>
      </c>
      <c r="H1639" s="22" t="s">
        <v>1796</v>
      </c>
      <c r="I1639" s="22" t="s">
        <v>5570</v>
      </c>
      <c r="J1639" s="22" t="s">
        <v>1837</v>
      </c>
      <c r="K1639" s="22"/>
      <c r="L1639" s="22"/>
      <c r="M1639" s="22" t="s">
        <v>6291</v>
      </c>
      <c r="N1639" s="22">
        <v>60</v>
      </c>
      <c r="O1639" s="22" t="b">
        <v>0</v>
      </c>
      <c r="P1639" s="22" t="s">
        <v>3095</v>
      </c>
      <c r="Q1639" s="22" t="s">
        <v>1843</v>
      </c>
      <c r="R1639" s="22" t="s">
        <v>625</v>
      </c>
    </row>
    <row r="1640" spans="1:18" x14ac:dyDescent="0.25">
      <c r="A1640" s="22" t="s">
        <v>6292</v>
      </c>
      <c r="B1640" s="22" t="s">
        <v>5683</v>
      </c>
      <c r="C1640" s="22" t="s">
        <v>1837</v>
      </c>
      <c r="D1640" s="22" t="s">
        <v>1838</v>
      </c>
      <c r="E1640" s="22" t="s">
        <v>2754</v>
      </c>
      <c r="F1640" s="22"/>
      <c r="G1640" s="22" t="s">
        <v>66</v>
      </c>
      <c r="H1640" s="22" t="s">
        <v>1794</v>
      </c>
      <c r="I1640" s="22" t="s">
        <v>5570</v>
      </c>
      <c r="J1640" s="22" t="s">
        <v>1837</v>
      </c>
      <c r="K1640" s="22"/>
      <c r="L1640" s="22"/>
      <c r="M1640" s="22" t="s">
        <v>6293</v>
      </c>
      <c r="N1640" s="22">
        <v>60</v>
      </c>
      <c r="O1640" s="22" t="b">
        <v>0</v>
      </c>
      <c r="P1640" s="22" t="s">
        <v>3095</v>
      </c>
      <c r="Q1640" s="22" t="s">
        <v>1843</v>
      </c>
      <c r="R1640" s="22" t="s">
        <v>625</v>
      </c>
    </row>
    <row r="1641" spans="1:18" x14ac:dyDescent="0.25">
      <c r="A1641" s="22" t="s">
        <v>6294</v>
      </c>
      <c r="B1641" s="22" t="s">
        <v>5683</v>
      </c>
      <c r="C1641" s="22" t="s">
        <v>1837</v>
      </c>
      <c r="D1641" s="22" t="s">
        <v>1838</v>
      </c>
      <c r="E1641" s="22" t="s">
        <v>2754</v>
      </c>
      <c r="F1641" s="22"/>
      <c r="G1641" s="22" t="s">
        <v>66</v>
      </c>
      <c r="H1641" s="22" t="s">
        <v>1794</v>
      </c>
      <c r="I1641" s="22" t="s">
        <v>5570</v>
      </c>
      <c r="J1641" s="22" t="s">
        <v>1837</v>
      </c>
      <c r="K1641" s="22"/>
      <c r="L1641" s="22"/>
      <c r="M1641" s="22" t="s">
        <v>6295</v>
      </c>
      <c r="N1641" s="22">
        <v>60</v>
      </c>
      <c r="O1641" s="22" t="b">
        <v>0</v>
      </c>
      <c r="P1641" s="22" t="s">
        <v>3095</v>
      </c>
      <c r="Q1641" s="22" t="s">
        <v>1843</v>
      </c>
      <c r="R1641" s="22" t="s">
        <v>625</v>
      </c>
    </row>
    <row r="1642" spans="1:18" x14ac:dyDescent="0.25">
      <c r="A1642" s="23" t="s">
        <v>221</v>
      </c>
      <c r="B1642" s="23" t="s">
        <v>895</v>
      </c>
      <c r="C1642" s="23" t="s">
        <v>1837</v>
      </c>
      <c r="D1642" s="23" t="s">
        <v>1838</v>
      </c>
      <c r="E1642" s="23" t="s">
        <v>1958</v>
      </c>
      <c r="F1642" s="23"/>
      <c r="G1642" s="23" t="s">
        <v>65</v>
      </c>
      <c r="H1642" s="23" t="s">
        <v>1796</v>
      </c>
      <c r="I1642" s="23" t="s">
        <v>5570</v>
      </c>
      <c r="J1642" s="23" t="s">
        <v>1837</v>
      </c>
      <c r="K1642" s="23"/>
      <c r="L1642" s="23"/>
      <c r="M1642" s="23" t="s">
        <v>6296</v>
      </c>
      <c r="N1642" s="23">
        <v>60</v>
      </c>
      <c r="O1642" s="23" t="b">
        <v>0</v>
      </c>
      <c r="P1642" s="23" t="s">
        <v>3095</v>
      </c>
      <c r="Q1642" s="23" t="s">
        <v>1843</v>
      </c>
      <c r="R1642" s="23" t="s">
        <v>625</v>
      </c>
    </row>
    <row r="1643" spans="1:18" x14ac:dyDescent="0.25">
      <c r="A1643" s="22" t="s">
        <v>1286</v>
      </c>
      <c r="B1643" s="22" t="s">
        <v>895</v>
      </c>
      <c r="C1643" s="22" t="s">
        <v>1837</v>
      </c>
      <c r="D1643" s="22" t="s">
        <v>1838</v>
      </c>
      <c r="E1643" s="22" t="s">
        <v>1958</v>
      </c>
      <c r="F1643" s="22"/>
      <c r="G1643" s="22" t="s">
        <v>65</v>
      </c>
      <c r="H1643" s="22" t="s">
        <v>1796</v>
      </c>
      <c r="I1643" s="22" t="s">
        <v>5570</v>
      </c>
      <c r="J1643" s="22" t="s">
        <v>1837</v>
      </c>
      <c r="K1643" s="22"/>
      <c r="L1643" s="22"/>
      <c r="M1643" s="22" t="s">
        <v>6297</v>
      </c>
      <c r="N1643" s="22">
        <v>60</v>
      </c>
      <c r="O1643" s="22" t="b">
        <v>0</v>
      </c>
      <c r="P1643" s="22" t="s">
        <v>3095</v>
      </c>
      <c r="Q1643" s="22" t="s">
        <v>1843</v>
      </c>
      <c r="R1643" s="22" t="s">
        <v>625</v>
      </c>
    </row>
    <row r="1644" spans="1:18" x14ac:dyDescent="0.25">
      <c r="A1644" s="23" t="s">
        <v>501</v>
      </c>
      <c r="B1644" s="23" t="s">
        <v>895</v>
      </c>
      <c r="C1644" s="23" t="s">
        <v>1837</v>
      </c>
      <c r="D1644" s="23" t="s">
        <v>1838</v>
      </c>
      <c r="E1644" s="23" t="s">
        <v>1975</v>
      </c>
      <c r="F1644" s="23"/>
      <c r="G1644" s="23" t="s">
        <v>1803</v>
      </c>
      <c r="H1644" s="23" t="s">
        <v>1804</v>
      </c>
      <c r="I1644" s="23" t="s">
        <v>5570</v>
      </c>
      <c r="J1644" s="23" t="s">
        <v>1837</v>
      </c>
      <c r="K1644" s="23"/>
      <c r="L1644" s="23"/>
      <c r="M1644" s="23" t="s">
        <v>6298</v>
      </c>
      <c r="N1644" s="23">
        <v>60</v>
      </c>
      <c r="O1644" s="23" t="b">
        <v>0</v>
      </c>
      <c r="P1644" s="23" t="s">
        <v>3095</v>
      </c>
      <c r="Q1644" s="23" t="s">
        <v>1843</v>
      </c>
      <c r="R1644" s="23" t="s">
        <v>625</v>
      </c>
    </row>
    <row r="1645" spans="1:18" x14ac:dyDescent="0.25">
      <c r="A1645" s="22" t="s">
        <v>6299</v>
      </c>
      <c r="B1645" s="22" t="s">
        <v>895</v>
      </c>
      <c r="C1645" s="22" t="s">
        <v>1837</v>
      </c>
      <c r="D1645" s="22" t="s">
        <v>1838</v>
      </c>
      <c r="E1645" s="22" t="s">
        <v>1901</v>
      </c>
      <c r="F1645" s="22"/>
      <c r="G1645" s="22" t="s">
        <v>66</v>
      </c>
      <c r="H1645" s="22" t="s">
        <v>1794</v>
      </c>
      <c r="I1645" s="22" t="s">
        <v>5570</v>
      </c>
      <c r="J1645" s="22" t="s">
        <v>1837</v>
      </c>
      <c r="K1645" s="22"/>
      <c r="L1645" s="22"/>
      <c r="M1645" s="22" t="s">
        <v>6300</v>
      </c>
      <c r="N1645" s="22">
        <v>60</v>
      </c>
      <c r="O1645" s="22" t="b">
        <v>0</v>
      </c>
      <c r="P1645" s="22" t="s">
        <v>3095</v>
      </c>
      <c r="Q1645" s="22" t="s">
        <v>1843</v>
      </c>
      <c r="R1645" s="22" t="s">
        <v>625</v>
      </c>
    </row>
    <row r="1646" spans="1:18" x14ac:dyDescent="0.25">
      <c r="A1646" s="22" t="s">
        <v>1287</v>
      </c>
      <c r="B1646" s="22" t="s">
        <v>5683</v>
      </c>
      <c r="C1646" s="22" t="s">
        <v>1837</v>
      </c>
      <c r="D1646" s="22" t="s">
        <v>1838</v>
      </c>
      <c r="E1646" s="22" t="s">
        <v>2754</v>
      </c>
      <c r="F1646" s="22"/>
      <c r="G1646" s="22" t="s">
        <v>1803</v>
      </c>
      <c r="H1646" s="22" t="s">
        <v>1804</v>
      </c>
      <c r="I1646" s="22" t="s">
        <v>5570</v>
      </c>
      <c r="J1646" s="22" t="s">
        <v>1837</v>
      </c>
      <c r="K1646" s="22"/>
      <c r="L1646" s="22"/>
      <c r="M1646" s="22" t="s">
        <v>6301</v>
      </c>
      <c r="N1646" s="22">
        <v>60</v>
      </c>
      <c r="O1646" s="22" t="b">
        <v>0</v>
      </c>
      <c r="P1646" s="22" t="s">
        <v>3095</v>
      </c>
      <c r="Q1646" s="22" t="s">
        <v>1843</v>
      </c>
      <c r="R1646" s="22" t="s">
        <v>625</v>
      </c>
    </row>
    <row r="1647" spans="1:18" x14ac:dyDescent="0.25">
      <c r="A1647" s="22" t="s">
        <v>1288</v>
      </c>
      <c r="B1647" s="22" t="s">
        <v>895</v>
      </c>
      <c r="C1647" s="22" t="s">
        <v>1837</v>
      </c>
      <c r="D1647" s="22" t="s">
        <v>1838</v>
      </c>
      <c r="E1647" s="22" t="s">
        <v>1852</v>
      </c>
      <c r="F1647" s="22"/>
      <c r="G1647" s="22" t="s">
        <v>65</v>
      </c>
      <c r="H1647" s="22" t="s">
        <v>1796</v>
      </c>
      <c r="I1647" s="22" t="s">
        <v>5570</v>
      </c>
      <c r="J1647" s="22" t="s">
        <v>1837</v>
      </c>
      <c r="K1647" s="22"/>
      <c r="L1647" s="22"/>
      <c r="M1647" s="22" t="s">
        <v>6302</v>
      </c>
      <c r="N1647" s="22">
        <v>60</v>
      </c>
      <c r="O1647" s="22" t="b">
        <v>0</v>
      </c>
      <c r="P1647" s="22" t="s">
        <v>3095</v>
      </c>
      <c r="Q1647" s="22" t="s">
        <v>1843</v>
      </c>
      <c r="R1647" s="22" t="s">
        <v>625</v>
      </c>
    </row>
    <row r="1648" spans="1:18" x14ac:dyDescent="0.25">
      <c r="A1648" s="22" t="s">
        <v>86</v>
      </c>
      <c r="B1648" s="22" t="s">
        <v>895</v>
      </c>
      <c r="C1648" s="22" t="s">
        <v>1837</v>
      </c>
      <c r="D1648" s="22" t="s">
        <v>1838</v>
      </c>
      <c r="E1648" s="22" t="s">
        <v>1950</v>
      </c>
      <c r="F1648" s="22"/>
      <c r="G1648" s="22" t="s">
        <v>66</v>
      </c>
      <c r="H1648" s="22" t="s">
        <v>1794</v>
      </c>
      <c r="I1648" s="22" t="s">
        <v>5570</v>
      </c>
      <c r="J1648" s="22" t="s">
        <v>1837</v>
      </c>
      <c r="K1648" s="22"/>
      <c r="L1648" s="22"/>
      <c r="M1648" s="22" t="s">
        <v>6303</v>
      </c>
      <c r="N1648" s="22">
        <v>60</v>
      </c>
      <c r="O1648" s="22" t="b">
        <v>0</v>
      </c>
      <c r="P1648" s="22" t="s">
        <v>3095</v>
      </c>
      <c r="Q1648" s="22" t="s">
        <v>1843</v>
      </c>
      <c r="R1648" s="22" t="s">
        <v>625</v>
      </c>
    </row>
    <row r="1649" spans="1:18" x14ac:dyDescent="0.25">
      <c r="A1649" s="22" t="s">
        <v>1289</v>
      </c>
      <c r="B1649" s="22" t="s">
        <v>895</v>
      </c>
      <c r="C1649" s="22" t="s">
        <v>1837</v>
      </c>
      <c r="D1649" s="22" t="s">
        <v>1838</v>
      </c>
      <c r="E1649" s="22" t="s">
        <v>1852</v>
      </c>
      <c r="F1649" s="22"/>
      <c r="G1649" s="22" t="s">
        <v>65</v>
      </c>
      <c r="H1649" s="22" t="s">
        <v>1796</v>
      </c>
      <c r="I1649" s="22" t="s">
        <v>5570</v>
      </c>
      <c r="J1649" s="22" t="s">
        <v>1837</v>
      </c>
      <c r="K1649" s="22"/>
      <c r="L1649" s="22"/>
      <c r="M1649" s="22" t="s">
        <v>6304</v>
      </c>
      <c r="N1649" s="22">
        <v>60</v>
      </c>
      <c r="O1649" s="22" t="b">
        <v>0</v>
      </c>
      <c r="P1649" s="22" t="s">
        <v>3095</v>
      </c>
      <c r="Q1649" s="22" t="s">
        <v>1843</v>
      </c>
      <c r="R1649" s="22" t="s">
        <v>625</v>
      </c>
    </row>
    <row r="1650" spans="1:18" x14ac:dyDescent="0.25">
      <c r="A1650" s="22" t="s">
        <v>277</v>
      </c>
      <c r="B1650" s="22" t="s">
        <v>895</v>
      </c>
      <c r="C1650" s="22" t="s">
        <v>1837</v>
      </c>
      <c r="D1650" s="22" t="s">
        <v>1838</v>
      </c>
      <c r="E1650" s="22" t="s">
        <v>1901</v>
      </c>
      <c r="F1650" s="22"/>
      <c r="G1650" s="22" t="s">
        <v>66</v>
      </c>
      <c r="H1650" s="22" t="s">
        <v>1794</v>
      </c>
      <c r="I1650" s="22" t="s">
        <v>5570</v>
      </c>
      <c r="J1650" s="22" t="s">
        <v>1837</v>
      </c>
      <c r="K1650" s="22"/>
      <c r="L1650" s="22"/>
      <c r="M1650" s="22" t="s">
        <v>6305</v>
      </c>
      <c r="N1650" s="22">
        <v>60</v>
      </c>
      <c r="O1650" s="22" t="b">
        <v>0</v>
      </c>
      <c r="P1650" s="22" t="s">
        <v>3095</v>
      </c>
      <c r="Q1650" s="22" t="s">
        <v>1843</v>
      </c>
      <c r="R1650" s="22" t="s">
        <v>625</v>
      </c>
    </row>
    <row r="1651" spans="1:18" x14ac:dyDescent="0.25">
      <c r="A1651" s="23" t="s">
        <v>1290</v>
      </c>
      <c r="B1651" s="23" t="s">
        <v>895</v>
      </c>
      <c r="C1651" s="23" t="s">
        <v>1837</v>
      </c>
      <c r="D1651" s="23" t="s">
        <v>1838</v>
      </c>
      <c r="E1651" s="23" t="s">
        <v>1906</v>
      </c>
      <c r="F1651" s="23"/>
      <c r="G1651" s="23" t="s">
        <v>1803</v>
      </c>
      <c r="H1651" s="23" t="s">
        <v>1804</v>
      </c>
      <c r="I1651" s="23" t="s">
        <v>5570</v>
      </c>
      <c r="J1651" s="23" t="s">
        <v>1837</v>
      </c>
      <c r="K1651" s="23"/>
      <c r="L1651" s="23"/>
      <c r="M1651" s="23" t="s">
        <v>6306</v>
      </c>
      <c r="N1651" s="23">
        <v>60</v>
      </c>
      <c r="O1651" s="23" t="b">
        <v>0</v>
      </c>
      <c r="P1651" s="23" t="s">
        <v>3095</v>
      </c>
      <c r="Q1651" s="23" t="s">
        <v>1843</v>
      </c>
      <c r="R1651" s="23" t="s">
        <v>625</v>
      </c>
    </row>
    <row r="1652" spans="1:18" x14ac:dyDescent="0.25">
      <c r="A1652" s="22" t="s">
        <v>6307</v>
      </c>
      <c r="B1652" s="22" t="s">
        <v>895</v>
      </c>
      <c r="C1652" s="22" t="s">
        <v>1837</v>
      </c>
      <c r="D1652" s="22" t="s">
        <v>1838</v>
      </c>
      <c r="E1652" s="22" t="s">
        <v>1975</v>
      </c>
      <c r="F1652" s="22"/>
      <c r="G1652" s="22" t="s">
        <v>1803</v>
      </c>
      <c r="H1652" s="22" t="s">
        <v>1804</v>
      </c>
      <c r="I1652" s="22" t="s">
        <v>5570</v>
      </c>
      <c r="J1652" s="22" t="s">
        <v>1837</v>
      </c>
      <c r="K1652" s="22"/>
      <c r="L1652" s="22"/>
      <c r="M1652" s="22" t="s">
        <v>6308</v>
      </c>
      <c r="N1652" s="22">
        <v>60</v>
      </c>
      <c r="O1652" s="22" t="b">
        <v>0</v>
      </c>
      <c r="P1652" s="22" t="s">
        <v>3095</v>
      </c>
      <c r="Q1652" s="22" t="s">
        <v>1843</v>
      </c>
      <c r="R1652" s="22" t="s">
        <v>625</v>
      </c>
    </row>
    <row r="1653" spans="1:18" x14ac:dyDescent="0.25">
      <c r="A1653" s="22" t="s">
        <v>1291</v>
      </c>
      <c r="B1653" s="22" t="s">
        <v>895</v>
      </c>
      <c r="C1653" s="22" t="s">
        <v>1837</v>
      </c>
      <c r="D1653" s="22" t="s">
        <v>1838</v>
      </c>
      <c r="E1653" s="22" t="s">
        <v>1852</v>
      </c>
      <c r="F1653" s="22"/>
      <c r="G1653" s="22" t="s">
        <v>65</v>
      </c>
      <c r="H1653" s="22" t="s">
        <v>1796</v>
      </c>
      <c r="I1653" s="22" t="s">
        <v>5570</v>
      </c>
      <c r="J1653" s="22" t="s">
        <v>1837</v>
      </c>
      <c r="K1653" s="22"/>
      <c r="L1653" s="22"/>
      <c r="M1653" s="22" t="s">
        <v>6309</v>
      </c>
      <c r="N1653" s="22">
        <v>60</v>
      </c>
      <c r="O1653" s="22" t="b">
        <v>0</v>
      </c>
      <c r="P1653" s="22" t="s">
        <v>3095</v>
      </c>
      <c r="Q1653" s="22" t="s">
        <v>1843</v>
      </c>
      <c r="R1653" s="22" t="s">
        <v>625</v>
      </c>
    </row>
    <row r="1654" spans="1:18" x14ac:dyDescent="0.25">
      <c r="A1654" s="23" t="s">
        <v>207</v>
      </c>
      <c r="B1654" s="23" t="s">
        <v>895</v>
      </c>
      <c r="C1654" s="23" t="s">
        <v>1837</v>
      </c>
      <c r="D1654" s="23" t="s">
        <v>1838</v>
      </c>
      <c r="E1654" s="23" t="s">
        <v>1991</v>
      </c>
      <c r="F1654" s="23"/>
      <c r="G1654" s="23" t="s">
        <v>66</v>
      </c>
      <c r="H1654" s="23" t="s">
        <v>1794</v>
      </c>
      <c r="I1654" s="23" t="s">
        <v>5570</v>
      </c>
      <c r="J1654" s="23" t="s">
        <v>1837</v>
      </c>
      <c r="K1654" s="23"/>
      <c r="L1654" s="23"/>
      <c r="M1654" s="23" t="s">
        <v>6310</v>
      </c>
      <c r="N1654" s="23">
        <v>60</v>
      </c>
      <c r="O1654" s="23" t="b">
        <v>0</v>
      </c>
      <c r="P1654" s="23" t="s">
        <v>3095</v>
      </c>
      <c r="Q1654" s="23" t="s">
        <v>1843</v>
      </c>
      <c r="R1654" s="23" t="s">
        <v>625</v>
      </c>
    </row>
    <row r="1655" spans="1:18" x14ac:dyDescent="0.25">
      <c r="A1655" s="22" t="s">
        <v>1292</v>
      </c>
      <c r="B1655" s="22" t="s">
        <v>895</v>
      </c>
      <c r="C1655" s="22" t="s">
        <v>1837</v>
      </c>
      <c r="D1655" s="22" t="s">
        <v>1838</v>
      </c>
      <c r="E1655" s="22" t="s">
        <v>1991</v>
      </c>
      <c r="F1655" s="22"/>
      <c r="G1655" s="22" t="s">
        <v>66</v>
      </c>
      <c r="H1655" s="22" t="s">
        <v>1794</v>
      </c>
      <c r="I1655" s="22" t="s">
        <v>5570</v>
      </c>
      <c r="J1655" s="22" t="s">
        <v>1837</v>
      </c>
      <c r="K1655" s="22"/>
      <c r="L1655" s="22"/>
      <c r="M1655" s="22" t="s">
        <v>6311</v>
      </c>
      <c r="N1655" s="22">
        <v>60</v>
      </c>
      <c r="O1655" s="22" t="b">
        <v>0</v>
      </c>
      <c r="P1655" s="22" t="s">
        <v>3095</v>
      </c>
      <c r="Q1655" s="22" t="s">
        <v>1843</v>
      </c>
      <c r="R1655" s="22" t="s">
        <v>625</v>
      </c>
    </row>
    <row r="1656" spans="1:18" x14ac:dyDescent="0.25">
      <c r="A1656" s="23" t="s">
        <v>458</v>
      </c>
      <c r="B1656" s="23" t="s">
        <v>895</v>
      </c>
      <c r="C1656" s="23" t="s">
        <v>1837</v>
      </c>
      <c r="D1656" s="23" t="s">
        <v>1838</v>
      </c>
      <c r="E1656" s="23" t="s">
        <v>1958</v>
      </c>
      <c r="F1656" s="23"/>
      <c r="G1656" s="23" t="s">
        <v>65</v>
      </c>
      <c r="H1656" s="23" t="s">
        <v>1796</v>
      </c>
      <c r="I1656" s="23" t="s">
        <v>5570</v>
      </c>
      <c r="J1656" s="23" t="s">
        <v>1837</v>
      </c>
      <c r="K1656" s="23"/>
      <c r="L1656" s="23"/>
      <c r="M1656" s="23" t="s">
        <v>6312</v>
      </c>
      <c r="N1656" s="23">
        <v>60</v>
      </c>
      <c r="O1656" s="23" t="b">
        <v>0</v>
      </c>
      <c r="P1656" s="23" t="s">
        <v>3095</v>
      </c>
      <c r="Q1656" s="23" t="s">
        <v>1843</v>
      </c>
      <c r="R1656" s="23" t="s">
        <v>625</v>
      </c>
    </row>
    <row r="1657" spans="1:18" x14ac:dyDescent="0.25">
      <c r="A1657" s="22" t="s">
        <v>459</v>
      </c>
      <c r="B1657" s="22" t="s">
        <v>895</v>
      </c>
      <c r="C1657" s="22" t="s">
        <v>1837</v>
      </c>
      <c r="D1657" s="22" t="s">
        <v>1838</v>
      </c>
      <c r="E1657" s="22" t="s">
        <v>1958</v>
      </c>
      <c r="F1657" s="22"/>
      <c r="G1657" s="22" t="s">
        <v>65</v>
      </c>
      <c r="H1657" s="22" t="s">
        <v>1796</v>
      </c>
      <c r="I1657" s="22" t="s">
        <v>5570</v>
      </c>
      <c r="J1657" s="22" t="s">
        <v>1837</v>
      </c>
      <c r="K1657" s="22"/>
      <c r="L1657" s="22"/>
      <c r="M1657" s="22" t="s">
        <v>6313</v>
      </c>
      <c r="N1657" s="22">
        <v>60</v>
      </c>
      <c r="O1657" s="22" t="b">
        <v>0</v>
      </c>
      <c r="P1657" s="22" t="s">
        <v>3095</v>
      </c>
      <c r="Q1657" s="22" t="s">
        <v>1843</v>
      </c>
      <c r="R1657" s="22" t="s">
        <v>625</v>
      </c>
    </row>
    <row r="1658" spans="1:18" x14ac:dyDescent="0.25">
      <c r="A1658" s="23" t="s">
        <v>1293</v>
      </c>
      <c r="B1658" s="23" t="s">
        <v>893</v>
      </c>
      <c r="C1658" s="23" t="s">
        <v>1837</v>
      </c>
      <c r="D1658" s="23" t="s">
        <v>1838</v>
      </c>
      <c r="E1658" s="23" t="s">
        <v>1946</v>
      </c>
      <c r="F1658" s="23"/>
      <c r="G1658" s="23" t="s">
        <v>65</v>
      </c>
      <c r="H1658" s="23" t="s">
        <v>1796</v>
      </c>
      <c r="I1658" s="23" t="s">
        <v>5570</v>
      </c>
      <c r="J1658" s="23" t="s">
        <v>1837</v>
      </c>
      <c r="K1658" s="23"/>
      <c r="L1658" s="23"/>
      <c r="M1658" s="23" t="s">
        <v>6314</v>
      </c>
      <c r="N1658" s="23">
        <v>60</v>
      </c>
      <c r="O1658" s="23" t="b">
        <v>0</v>
      </c>
      <c r="P1658" s="23" t="s">
        <v>3095</v>
      </c>
      <c r="Q1658" s="23" t="s">
        <v>1843</v>
      </c>
      <c r="R1658" s="23" t="s">
        <v>625</v>
      </c>
    </row>
    <row r="1659" spans="1:18" x14ac:dyDescent="0.25">
      <c r="A1659" s="22" t="s">
        <v>461</v>
      </c>
      <c r="B1659" s="22" t="s">
        <v>895</v>
      </c>
      <c r="C1659" s="22" t="s">
        <v>1837</v>
      </c>
      <c r="D1659" s="22" t="s">
        <v>1838</v>
      </c>
      <c r="E1659" s="22" t="s">
        <v>1852</v>
      </c>
      <c r="F1659" s="22"/>
      <c r="G1659" s="22" t="s">
        <v>65</v>
      </c>
      <c r="H1659" s="22" t="s">
        <v>1796</v>
      </c>
      <c r="I1659" s="22" t="s">
        <v>5570</v>
      </c>
      <c r="J1659" s="22" t="s">
        <v>1837</v>
      </c>
      <c r="K1659" s="22"/>
      <c r="L1659" s="22"/>
      <c r="M1659" s="22" t="s">
        <v>6315</v>
      </c>
      <c r="N1659" s="22">
        <v>60</v>
      </c>
      <c r="O1659" s="22" t="b">
        <v>0</v>
      </c>
      <c r="P1659" s="22" t="s">
        <v>3095</v>
      </c>
      <c r="Q1659" s="22" t="s">
        <v>1843</v>
      </c>
      <c r="R1659" s="22" t="s">
        <v>625</v>
      </c>
    </row>
    <row r="1660" spans="1:18" x14ac:dyDescent="0.25">
      <c r="A1660" s="23" t="s">
        <v>6316</v>
      </c>
      <c r="B1660" s="23" t="s">
        <v>893</v>
      </c>
      <c r="C1660" s="23" t="s">
        <v>1837</v>
      </c>
      <c r="D1660" s="23" t="s">
        <v>1838</v>
      </c>
      <c r="E1660" s="23" t="s">
        <v>2092</v>
      </c>
      <c r="F1660" s="23"/>
      <c r="G1660" s="23" t="s">
        <v>66</v>
      </c>
      <c r="H1660" s="23" t="s">
        <v>1794</v>
      </c>
      <c r="I1660" s="23" t="s">
        <v>5570</v>
      </c>
      <c r="J1660" s="23" t="s">
        <v>1837</v>
      </c>
      <c r="K1660" s="23"/>
      <c r="L1660" s="23"/>
      <c r="M1660" s="23" t="s">
        <v>6317</v>
      </c>
      <c r="N1660" s="23">
        <v>60</v>
      </c>
      <c r="O1660" s="23" t="b">
        <v>0</v>
      </c>
      <c r="P1660" s="23" t="s">
        <v>3095</v>
      </c>
      <c r="Q1660" s="23" t="s">
        <v>1843</v>
      </c>
      <c r="R1660" s="23" t="s">
        <v>625</v>
      </c>
    </row>
    <row r="1661" spans="1:18" x14ac:dyDescent="0.25">
      <c r="A1661" s="22" t="s">
        <v>148</v>
      </c>
      <c r="B1661" s="22" t="s">
        <v>895</v>
      </c>
      <c r="C1661" s="22" t="s">
        <v>1837</v>
      </c>
      <c r="D1661" s="22" t="s">
        <v>1838</v>
      </c>
      <c r="E1661" s="22" t="s">
        <v>1991</v>
      </c>
      <c r="F1661" s="22"/>
      <c r="G1661" s="22" t="s">
        <v>66</v>
      </c>
      <c r="H1661" s="22" t="s">
        <v>1794</v>
      </c>
      <c r="I1661" s="22" t="s">
        <v>5570</v>
      </c>
      <c r="J1661" s="22" t="s">
        <v>1837</v>
      </c>
      <c r="K1661" s="22"/>
      <c r="L1661" s="22"/>
      <c r="M1661" s="22" t="s">
        <v>6318</v>
      </c>
      <c r="N1661" s="22">
        <v>60</v>
      </c>
      <c r="O1661" s="22" t="b">
        <v>0</v>
      </c>
      <c r="P1661" s="22" t="s">
        <v>3095</v>
      </c>
      <c r="Q1661" s="22" t="s">
        <v>1843</v>
      </c>
      <c r="R1661" s="22" t="s">
        <v>625</v>
      </c>
    </row>
    <row r="1662" spans="1:18" x14ac:dyDescent="0.25">
      <c r="A1662" s="22" t="s">
        <v>462</v>
      </c>
      <c r="B1662" s="22" t="s">
        <v>895</v>
      </c>
      <c r="C1662" s="22" t="s">
        <v>1837</v>
      </c>
      <c r="D1662" s="22" t="s">
        <v>1838</v>
      </c>
      <c r="E1662" s="22" t="s">
        <v>1950</v>
      </c>
      <c r="F1662" s="22"/>
      <c r="G1662" s="22" t="s">
        <v>66</v>
      </c>
      <c r="H1662" s="22" t="s">
        <v>1794</v>
      </c>
      <c r="I1662" s="22" t="s">
        <v>5570</v>
      </c>
      <c r="J1662" s="22" t="s">
        <v>1837</v>
      </c>
      <c r="K1662" s="22"/>
      <c r="L1662" s="22"/>
      <c r="M1662" s="22" t="s">
        <v>6319</v>
      </c>
      <c r="N1662" s="22">
        <v>60</v>
      </c>
      <c r="O1662" s="22" t="b">
        <v>0</v>
      </c>
      <c r="P1662" s="22" t="s">
        <v>3095</v>
      </c>
      <c r="Q1662" s="22" t="s">
        <v>1843</v>
      </c>
      <c r="R1662" s="22" t="s">
        <v>625</v>
      </c>
    </row>
    <row r="1663" spans="1:18" x14ac:dyDescent="0.25">
      <c r="A1663" s="22" t="s">
        <v>1294</v>
      </c>
      <c r="B1663" s="22" t="s">
        <v>893</v>
      </c>
      <c r="C1663" s="22" t="s">
        <v>1837</v>
      </c>
      <c r="D1663" s="22" t="s">
        <v>1838</v>
      </c>
      <c r="E1663" s="22" t="s">
        <v>2106</v>
      </c>
      <c r="F1663" s="22"/>
      <c r="G1663" s="22" t="s">
        <v>65</v>
      </c>
      <c r="H1663" s="22" t="s">
        <v>1796</v>
      </c>
      <c r="I1663" s="22" t="s">
        <v>5570</v>
      </c>
      <c r="J1663" s="22" t="s">
        <v>1837</v>
      </c>
      <c r="K1663" s="22"/>
      <c r="L1663" s="22"/>
      <c r="M1663" s="22" t="s">
        <v>6320</v>
      </c>
      <c r="N1663" s="22">
        <v>60</v>
      </c>
      <c r="O1663" s="22" t="b">
        <v>0</v>
      </c>
      <c r="P1663" s="22" t="s">
        <v>3095</v>
      </c>
      <c r="Q1663" s="22" t="s">
        <v>1843</v>
      </c>
      <c r="R1663" s="22" t="s">
        <v>625</v>
      </c>
    </row>
    <row r="1664" spans="1:18" x14ac:dyDescent="0.25">
      <c r="A1664" s="22" t="s">
        <v>1295</v>
      </c>
      <c r="B1664" s="22" t="s">
        <v>893</v>
      </c>
      <c r="C1664" s="22" t="s">
        <v>1837</v>
      </c>
      <c r="D1664" s="22" t="s">
        <v>1838</v>
      </c>
      <c r="E1664" s="22" t="s">
        <v>1946</v>
      </c>
      <c r="F1664" s="22"/>
      <c r="G1664" s="22" t="s">
        <v>65</v>
      </c>
      <c r="H1664" s="22" t="s">
        <v>1796</v>
      </c>
      <c r="I1664" s="22" t="s">
        <v>5570</v>
      </c>
      <c r="J1664" s="22" t="s">
        <v>1837</v>
      </c>
      <c r="K1664" s="22"/>
      <c r="L1664" s="22"/>
      <c r="M1664" s="22" t="s">
        <v>6321</v>
      </c>
      <c r="N1664" s="22">
        <v>60</v>
      </c>
      <c r="O1664" s="22" t="b">
        <v>0</v>
      </c>
      <c r="P1664" s="22" t="s">
        <v>3095</v>
      </c>
      <c r="Q1664" s="22" t="s">
        <v>1843</v>
      </c>
      <c r="R1664" s="22" t="s">
        <v>625</v>
      </c>
    </row>
    <row r="1665" spans="1:18" x14ac:dyDescent="0.25">
      <c r="A1665" s="22" t="s">
        <v>463</v>
      </c>
      <c r="B1665" s="22" t="s">
        <v>895</v>
      </c>
      <c r="C1665" s="22" t="s">
        <v>1837</v>
      </c>
      <c r="D1665" s="22" t="s">
        <v>1838</v>
      </c>
      <c r="E1665" s="22" t="s">
        <v>1901</v>
      </c>
      <c r="F1665" s="22"/>
      <c r="G1665" s="22" t="s">
        <v>66</v>
      </c>
      <c r="H1665" s="22" t="s">
        <v>1794</v>
      </c>
      <c r="I1665" s="22" t="s">
        <v>5570</v>
      </c>
      <c r="J1665" s="22" t="s">
        <v>1837</v>
      </c>
      <c r="K1665" s="22"/>
      <c r="L1665" s="22"/>
      <c r="M1665" s="22" t="s">
        <v>6322</v>
      </c>
      <c r="N1665" s="22">
        <v>60</v>
      </c>
      <c r="O1665" s="22" t="b">
        <v>0</v>
      </c>
      <c r="P1665" s="22" t="s">
        <v>3095</v>
      </c>
      <c r="Q1665" s="22" t="s">
        <v>1843</v>
      </c>
      <c r="R1665" s="22" t="s">
        <v>625</v>
      </c>
    </row>
    <row r="1666" spans="1:18" x14ac:dyDescent="0.25">
      <c r="A1666" s="22" t="s">
        <v>6323</v>
      </c>
      <c r="B1666" s="22" t="s">
        <v>5683</v>
      </c>
      <c r="C1666" s="22" t="s">
        <v>1837</v>
      </c>
      <c r="D1666" s="22" t="s">
        <v>1838</v>
      </c>
      <c r="E1666" s="22" t="s">
        <v>2754</v>
      </c>
      <c r="F1666" s="22"/>
      <c r="G1666" s="22" t="s">
        <v>1803</v>
      </c>
      <c r="H1666" s="22" t="s">
        <v>1804</v>
      </c>
      <c r="I1666" s="22" t="s">
        <v>5570</v>
      </c>
      <c r="J1666" s="22" t="s">
        <v>1837</v>
      </c>
      <c r="K1666" s="22"/>
      <c r="L1666" s="22"/>
      <c r="M1666" s="22" t="s">
        <v>6324</v>
      </c>
      <c r="N1666" s="22">
        <v>60</v>
      </c>
      <c r="O1666" s="22" t="b">
        <v>0</v>
      </c>
      <c r="P1666" s="22" t="s">
        <v>3095</v>
      </c>
      <c r="Q1666" s="22" t="s">
        <v>1843</v>
      </c>
      <c r="R1666" s="22" t="s">
        <v>625</v>
      </c>
    </row>
    <row r="1667" spans="1:18" x14ac:dyDescent="0.25">
      <c r="A1667" s="22" t="s">
        <v>71</v>
      </c>
      <c r="B1667" s="22" t="s">
        <v>895</v>
      </c>
      <c r="C1667" s="22" t="s">
        <v>1837</v>
      </c>
      <c r="D1667" s="22" t="s">
        <v>1838</v>
      </c>
      <c r="E1667" s="22" t="s">
        <v>2106</v>
      </c>
      <c r="F1667" s="22"/>
      <c r="G1667" s="22" t="s">
        <v>65</v>
      </c>
      <c r="H1667" s="22" t="s">
        <v>1796</v>
      </c>
      <c r="I1667" s="22" t="s">
        <v>5570</v>
      </c>
      <c r="J1667" s="22" t="s">
        <v>1837</v>
      </c>
      <c r="K1667" s="22"/>
      <c r="L1667" s="22"/>
      <c r="M1667" s="22" t="s">
        <v>6325</v>
      </c>
      <c r="N1667" s="22">
        <v>60</v>
      </c>
      <c r="O1667" s="22" t="b">
        <v>0</v>
      </c>
      <c r="P1667" s="22" t="s">
        <v>3095</v>
      </c>
      <c r="Q1667" s="22" t="s">
        <v>1843</v>
      </c>
      <c r="R1667" s="22" t="s">
        <v>625</v>
      </c>
    </row>
    <row r="1668" spans="1:18" x14ac:dyDescent="0.25">
      <c r="A1668" s="22" t="s">
        <v>1296</v>
      </c>
      <c r="B1668" s="22" t="s">
        <v>893</v>
      </c>
      <c r="C1668" s="22" t="s">
        <v>1837</v>
      </c>
      <c r="D1668" s="22" t="s">
        <v>1838</v>
      </c>
      <c r="E1668" s="22" t="s">
        <v>1946</v>
      </c>
      <c r="F1668" s="22"/>
      <c r="G1668" s="22" t="s">
        <v>65</v>
      </c>
      <c r="H1668" s="22" t="s">
        <v>1796</v>
      </c>
      <c r="I1668" s="22" t="s">
        <v>5570</v>
      </c>
      <c r="J1668" s="22" t="s">
        <v>1837</v>
      </c>
      <c r="K1668" s="22"/>
      <c r="L1668" s="22"/>
      <c r="M1668" s="22" t="s">
        <v>6326</v>
      </c>
      <c r="N1668" s="22">
        <v>60</v>
      </c>
      <c r="O1668" s="22" t="b">
        <v>0</v>
      </c>
      <c r="P1668" s="22" t="s">
        <v>3095</v>
      </c>
      <c r="Q1668" s="22" t="s">
        <v>1843</v>
      </c>
      <c r="R1668" s="22" t="s">
        <v>625</v>
      </c>
    </row>
    <row r="1669" spans="1:18" x14ac:dyDescent="0.25">
      <c r="A1669" s="23" t="s">
        <v>1297</v>
      </c>
      <c r="B1669" s="23" t="s">
        <v>893</v>
      </c>
      <c r="C1669" s="23" t="s">
        <v>1837</v>
      </c>
      <c r="D1669" s="23" t="s">
        <v>1838</v>
      </c>
      <c r="E1669" s="23" t="s">
        <v>2050</v>
      </c>
      <c r="F1669" s="23"/>
      <c r="G1669" s="23" t="s">
        <v>65</v>
      </c>
      <c r="H1669" s="23" t="s">
        <v>1796</v>
      </c>
      <c r="I1669" s="23" t="s">
        <v>5570</v>
      </c>
      <c r="J1669" s="23" t="s">
        <v>1837</v>
      </c>
      <c r="K1669" s="23"/>
      <c r="L1669" s="23"/>
      <c r="M1669" s="23" t="s">
        <v>6327</v>
      </c>
      <c r="N1669" s="23">
        <v>60</v>
      </c>
      <c r="O1669" s="23" t="b">
        <v>0</v>
      </c>
      <c r="P1669" s="23" t="s">
        <v>3095</v>
      </c>
      <c r="Q1669" s="23" t="s">
        <v>1843</v>
      </c>
      <c r="R1669" s="23" t="s">
        <v>625</v>
      </c>
    </row>
    <row r="1670" spans="1:18" x14ac:dyDescent="0.25">
      <c r="A1670" s="22" t="s">
        <v>1298</v>
      </c>
      <c r="B1670" s="22" t="s">
        <v>895</v>
      </c>
      <c r="C1670" s="22" t="s">
        <v>1837</v>
      </c>
      <c r="D1670" s="22" t="s">
        <v>1838</v>
      </c>
      <c r="E1670" s="22" t="s">
        <v>2106</v>
      </c>
      <c r="F1670" s="22"/>
      <c r="G1670" s="22" t="s">
        <v>65</v>
      </c>
      <c r="H1670" s="22" t="s">
        <v>1796</v>
      </c>
      <c r="I1670" s="22" t="s">
        <v>5570</v>
      </c>
      <c r="J1670" s="22" t="s">
        <v>1837</v>
      </c>
      <c r="K1670" s="22"/>
      <c r="L1670" s="22"/>
      <c r="M1670" s="22" t="s">
        <v>6328</v>
      </c>
      <c r="N1670" s="22">
        <v>60</v>
      </c>
      <c r="O1670" s="22" t="b">
        <v>0</v>
      </c>
      <c r="P1670" s="22" t="s">
        <v>3095</v>
      </c>
      <c r="Q1670" s="22" t="s">
        <v>1843</v>
      </c>
      <c r="R1670" s="22" t="s">
        <v>625</v>
      </c>
    </row>
    <row r="1671" spans="1:18" x14ac:dyDescent="0.25">
      <c r="A1671" s="22" t="s">
        <v>1299</v>
      </c>
      <c r="B1671" s="22" t="s">
        <v>895</v>
      </c>
      <c r="C1671" s="22" t="s">
        <v>1837</v>
      </c>
      <c r="D1671" s="22" t="s">
        <v>1838</v>
      </c>
      <c r="E1671" s="22" t="s">
        <v>1901</v>
      </c>
      <c r="F1671" s="22"/>
      <c r="G1671" s="22" t="s">
        <v>66</v>
      </c>
      <c r="H1671" s="22" t="s">
        <v>1794</v>
      </c>
      <c r="I1671" s="22" t="s">
        <v>5570</v>
      </c>
      <c r="J1671" s="22" t="s">
        <v>1837</v>
      </c>
      <c r="K1671" s="22"/>
      <c r="L1671" s="22"/>
      <c r="M1671" s="22" t="s">
        <v>6329</v>
      </c>
      <c r="N1671" s="22">
        <v>60</v>
      </c>
      <c r="O1671" s="22" t="b">
        <v>0</v>
      </c>
      <c r="P1671" s="22" t="s">
        <v>3095</v>
      </c>
      <c r="Q1671" s="22" t="s">
        <v>1843</v>
      </c>
      <c r="R1671" s="22" t="s">
        <v>625</v>
      </c>
    </row>
    <row r="1672" spans="1:18" x14ac:dyDescent="0.25">
      <c r="A1672" s="22" t="s">
        <v>6330</v>
      </c>
      <c r="B1672" s="22" t="s">
        <v>893</v>
      </c>
      <c r="C1672" s="22" t="s">
        <v>1837</v>
      </c>
      <c r="D1672" s="22" t="s">
        <v>1838</v>
      </c>
      <c r="E1672" s="22" t="s">
        <v>1946</v>
      </c>
      <c r="F1672" s="22"/>
      <c r="G1672" s="22" t="s">
        <v>65</v>
      </c>
      <c r="H1672" s="22" t="s">
        <v>1796</v>
      </c>
      <c r="I1672" s="22" t="s">
        <v>5570</v>
      </c>
      <c r="J1672" s="22" t="s">
        <v>1837</v>
      </c>
      <c r="K1672" s="22"/>
      <c r="L1672" s="22"/>
      <c r="M1672" s="22" t="s">
        <v>6331</v>
      </c>
      <c r="N1672" s="22">
        <v>60</v>
      </c>
      <c r="O1672" s="22" t="b">
        <v>0</v>
      </c>
      <c r="P1672" s="22" t="s">
        <v>3095</v>
      </c>
      <c r="Q1672" s="22" t="s">
        <v>1843</v>
      </c>
      <c r="R1672" s="22" t="s">
        <v>625</v>
      </c>
    </row>
    <row r="1673" spans="1:18" x14ac:dyDescent="0.25">
      <c r="A1673" s="23" t="s">
        <v>465</v>
      </c>
      <c r="B1673" s="23" t="s">
        <v>895</v>
      </c>
      <c r="C1673" s="23" t="s">
        <v>1837</v>
      </c>
      <c r="D1673" s="23" t="s">
        <v>1838</v>
      </c>
      <c r="E1673" s="23" t="s">
        <v>1878</v>
      </c>
      <c r="F1673" s="23"/>
      <c r="G1673" s="23" t="s">
        <v>1803</v>
      </c>
      <c r="H1673" s="23" t="s">
        <v>1804</v>
      </c>
      <c r="I1673" s="23" t="s">
        <v>5570</v>
      </c>
      <c r="J1673" s="23" t="s">
        <v>1837</v>
      </c>
      <c r="K1673" s="23"/>
      <c r="L1673" s="23"/>
      <c r="M1673" s="23" t="s">
        <v>6332</v>
      </c>
      <c r="N1673" s="23">
        <v>60</v>
      </c>
      <c r="O1673" s="23" t="b">
        <v>0</v>
      </c>
      <c r="P1673" s="23" t="s">
        <v>3095</v>
      </c>
      <c r="Q1673" s="23" t="s">
        <v>1843</v>
      </c>
      <c r="R1673" s="23" t="s">
        <v>625</v>
      </c>
    </row>
    <row r="1674" spans="1:18" x14ac:dyDescent="0.25">
      <c r="A1674" s="22" t="s">
        <v>6333</v>
      </c>
      <c r="B1674" s="22" t="s">
        <v>5683</v>
      </c>
      <c r="C1674" s="22" t="s">
        <v>1837</v>
      </c>
      <c r="D1674" s="22" t="s">
        <v>1838</v>
      </c>
      <c r="E1674" s="22" t="s">
        <v>2754</v>
      </c>
      <c r="F1674" s="22"/>
      <c r="G1674" s="22" t="s">
        <v>1803</v>
      </c>
      <c r="H1674" s="22" t="s">
        <v>1804</v>
      </c>
      <c r="I1674" s="22" t="s">
        <v>5570</v>
      </c>
      <c r="J1674" s="22" t="s">
        <v>1837</v>
      </c>
      <c r="K1674" s="22"/>
      <c r="L1674" s="22"/>
      <c r="M1674" s="22" t="s">
        <v>6334</v>
      </c>
      <c r="N1674" s="22">
        <v>60</v>
      </c>
      <c r="O1674" s="22" t="b">
        <v>0</v>
      </c>
      <c r="P1674" s="22" t="s">
        <v>3095</v>
      </c>
      <c r="Q1674" s="22" t="s">
        <v>1843</v>
      </c>
      <c r="R1674" s="22" t="s">
        <v>625</v>
      </c>
    </row>
    <row r="1675" spans="1:18" x14ac:dyDescent="0.25">
      <c r="A1675" s="22" t="s">
        <v>147</v>
      </c>
      <c r="B1675" s="22" t="s">
        <v>895</v>
      </c>
      <c r="C1675" s="22" t="s">
        <v>1837</v>
      </c>
      <c r="D1675" s="22" t="s">
        <v>1838</v>
      </c>
      <c r="E1675" s="22" t="s">
        <v>2754</v>
      </c>
      <c r="F1675" s="22"/>
      <c r="G1675" s="22" t="s">
        <v>1803</v>
      </c>
      <c r="H1675" s="22" t="s">
        <v>1804</v>
      </c>
      <c r="I1675" s="22" t="s">
        <v>5570</v>
      </c>
      <c r="J1675" s="22" t="s">
        <v>1837</v>
      </c>
      <c r="K1675" s="22"/>
      <c r="L1675" s="22"/>
      <c r="M1675" s="22" t="s">
        <v>6335</v>
      </c>
      <c r="N1675" s="22">
        <v>60</v>
      </c>
      <c r="O1675" s="22" t="b">
        <v>0</v>
      </c>
      <c r="P1675" s="22" t="s">
        <v>3095</v>
      </c>
      <c r="Q1675" s="22" t="s">
        <v>1843</v>
      </c>
      <c r="R1675" s="22" t="s">
        <v>625</v>
      </c>
    </row>
    <row r="1676" spans="1:18" x14ac:dyDescent="0.25">
      <c r="A1676" s="22" t="s">
        <v>1300</v>
      </c>
      <c r="B1676" s="22" t="s">
        <v>895</v>
      </c>
      <c r="C1676" s="22" t="s">
        <v>1837</v>
      </c>
      <c r="D1676" s="22" t="s">
        <v>1838</v>
      </c>
      <c r="E1676" s="22" t="s">
        <v>1852</v>
      </c>
      <c r="F1676" s="22"/>
      <c r="G1676" s="22" t="s">
        <v>65</v>
      </c>
      <c r="H1676" s="22" t="s">
        <v>1796</v>
      </c>
      <c r="I1676" s="22" t="s">
        <v>5570</v>
      </c>
      <c r="J1676" s="22" t="s">
        <v>1837</v>
      </c>
      <c r="K1676" s="22"/>
      <c r="L1676" s="22"/>
      <c r="M1676" s="22" t="s">
        <v>6336</v>
      </c>
      <c r="N1676" s="22">
        <v>60</v>
      </c>
      <c r="O1676" s="22" t="b">
        <v>0</v>
      </c>
      <c r="P1676" s="22" t="s">
        <v>3095</v>
      </c>
      <c r="Q1676" s="22" t="s">
        <v>1843</v>
      </c>
      <c r="R1676" s="22" t="s">
        <v>625</v>
      </c>
    </row>
    <row r="1677" spans="1:18" x14ac:dyDescent="0.25">
      <c r="A1677" s="22" t="s">
        <v>467</v>
      </c>
      <c r="B1677" s="22" t="s">
        <v>895</v>
      </c>
      <c r="C1677" s="22" t="s">
        <v>1837</v>
      </c>
      <c r="D1677" s="22" t="s">
        <v>1838</v>
      </c>
      <c r="E1677" s="22" t="s">
        <v>2106</v>
      </c>
      <c r="F1677" s="22"/>
      <c r="G1677" s="22" t="s">
        <v>65</v>
      </c>
      <c r="H1677" s="22" t="s">
        <v>1796</v>
      </c>
      <c r="I1677" s="22" t="s">
        <v>5570</v>
      </c>
      <c r="J1677" s="22" t="s">
        <v>1837</v>
      </c>
      <c r="K1677" s="22"/>
      <c r="L1677" s="22"/>
      <c r="M1677" s="22" t="s">
        <v>6337</v>
      </c>
      <c r="N1677" s="22">
        <v>60</v>
      </c>
      <c r="O1677" s="22" t="b">
        <v>0</v>
      </c>
      <c r="P1677" s="22" t="s">
        <v>3095</v>
      </c>
      <c r="Q1677" s="22" t="s">
        <v>1843</v>
      </c>
      <c r="R1677" s="22" t="s">
        <v>625</v>
      </c>
    </row>
    <row r="1678" spans="1:18" x14ac:dyDescent="0.25">
      <c r="A1678" s="23" t="s">
        <v>1301</v>
      </c>
      <c r="B1678" s="23" t="s">
        <v>895</v>
      </c>
      <c r="C1678" s="23" t="s">
        <v>1837</v>
      </c>
      <c r="D1678" s="23" t="s">
        <v>1838</v>
      </c>
      <c r="E1678" s="23" t="s">
        <v>1958</v>
      </c>
      <c r="F1678" s="23"/>
      <c r="G1678" s="23" t="s">
        <v>65</v>
      </c>
      <c r="H1678" s="23" t="s">
        <v>1796</v>
      </c>
      <c r="I1678" s="23" t="s">
        <v>5570</v>
      </c>
      <c r="J1678" s="23" t="s">
        <v>1837</v>
      </c>
      <c r="K1678" s="23"/>
      <c r="L1678" s="23"/>
      <c r="M1678" s="23" t="s">
        <v>6338</v>
      </c>
      <c r="N1678" s="23">
        <v>60</v>
      </c>
      <c r="O1678" s="23" t="b">
        <v>0</v>
      </c>
      <c r="P1678" s="23" t="s">
        <v>3095</v>
      </c>
      <c r="Q1678" s="23" t="s">
        <v>1843</v>
      </c>
      <c r="R1678" s="23" t="s">
        <v>625</v>
      </c>
    </row>
    <row r="1679" spans="1:18" x14ac:dyDescent="0.25">
      <c r="A1679" s="22" t="s">
        <v>177</v>
      </c>
      <c r="B1679" s="22" t="s">
        <v>895</v>
      </c>
      <c r="C1679" s="22" t="s">
        <v>1837</v>
      </c>
      <c r="D1679" s="22" t="s">
        <v>1838</v>
      </c>
      <c r="E1679" s="22" t="s">
        <v>2754</v>
      </c>
      <c r="F1679" s="22"/>
      <c r="G1679" s="22" t="s">
        <v>1803</v>
      </c>
      <c r="H1679" s="22" t="s">
        <v>1804</v>
      </c>
      <c r="I1679" s="22" t="s">
        <v>5570</v>
      </c>
      <c r="J1679" s="22" t="s">
        <v>1837</v>
      </c>
      <c r="K1679" s="22"/>
      <c r="L1679" s="22"/>
      <c r="M1679" s="22" t="s">
        <v>6339</v>
      </c>
      <c r="N1679" s="22">
        <v>60</v>
      </c>
      <c r="O1679" s="22" t="b">
        <v>0</v>
      </c>
      <c r="P1679" s="22" t="s">
        <v>3095</v>
      </c>
      <c r="Q1679" s="22" t="s">
        <v>1843</v>
      </c>
      <c r="R1679" s="22" t="s">
        <v>625</v>
      </c>
    </row>
    <row r="1680" spans="1:18" x14ac:dyDescent="0.25">
      <c r="A1680" s="22" t="s">
        <v>74</v>
      </c>
      <c r="B1680" s="22" t="s">
        <v>895</v>
      </c>
      <c r="C1680" s="22" t="s">
        <v>1837</v>
      </c>
      <c r="D1680" s="22" t="s">
        <v>1838</v>
      </c>
      <c r="E1680" s="22" t="s">
        <v>1878</v>
      </c>
      <c r="F1680" s="22"/>
      <c r="G1680" s="22" t="s">
        <v>1803</v>
      </c>
      <c r="H1680" s="22" t="s">
        <v>1804</v>
      </c>
      <c r="I1680" s="22" t="s">
        <v>5570</v>
      </c>
      <c r="J1680" s="22" t="s">
        <v>1837</v>
      </c>
      <c r="K1680" s="22"/>
      <c r="L1680" s="22"/>
      <c r="M1680" s="22" t="s">
        <v>6340</v>
      </c>
      <c r="N1680" s="22">
        <v>60</v>
      </c>
      <c r="O1680" s="22" t="b">
        <v>0</v>
      </c>
      <c r="P1680" s="22" t="s">
        <v>3095</v>
      </c>
      <c r="Q1680" s="22" t="s">
        <v>1843</v>
      </c>
      <c r="R1680" s="22" t="s">
        <v>625</v>
      </c>
    </row>
    <row r="1681" spans="1:18" x14ac:dyDescent="0.25">
      <c r="A1681" s="22" t="s">
        <v>176</v>
      </c>
      <c r="B1681" s="22" t="s">
        <v>895</v>
      </c>
      <c r="C1681" s="22" t="s">
        <v>1837</v>
      </c>
      <c r="D1681" s="22" t="s">
        <v>1838</v>
      </c>
      <c r="E1681" s="22" t="s">
        <v>2073</v>
      </c>
      <c r="F1681" s="22"/>
      <c r="G1681" s="22" t="s">
        <v>66</v>
      </c>
      <c r="H1681" s="22" t="s">
        <v>1794</v>
      </c>
      <c r="I1681" s="22" t="s">
        <v>5570</v>
      </c>
      <c r="J1681" s="22" t="s">
        <v>1837</v>
      </c>
      <c r="K1681" s="22"/>
      <c r="L1681" s="22"/>
      <c r="M1681" s="22" t="s">
        <v>6341</v>
      </c>
      <c r="N1681" s="22">
        <v>60</v>
      </c>
      <c r="O1681" s="22" t="b">
        <v>0</v>
      </c>
      <c r="P1681" s="22" t="s">
        <v>3095</v>
      </c>
      <c r="Q1681" s="22" t="s">
        <v>1843</v>
      </c>
      <c r="R1681" s="22" t="s">
        <v>625</v>
      </c>
    </row>
    <row r="1682" spans="1:18" x14ac:dyDescent="0.25">
      <c r="A1682" s="22" t="s">
        <v>6342</v>
      </c>
      <c r="B1682" s="22" t="s">
        <v>895</v>
      </c>
      <c r="C1682" s="22" t="s">
        <v>1837</v>
      </c>
      <c r="D1682" s="22" t="s">
        <v>1838</v>
      </c>
      <c r="E1682" s="22" t="s">
        <v>1958</v>
      </c>
      <c r="F1682" s="22"/>
      <c r="G1682" s="22" t="s">
        <v>65</v>
      </c>
      <c r="H1682" s="22" t="s">
        <v>1796</v>
      </c>
      <c r="I1682" s="22" t="s">
        <v>5570</v>
      </c>
      <c r="J1682" s="22" t="s">
        <v>1837</v>
      </c>
      <c r="K1682" s="22"/>
      <c r="L1682" s="22"/>
      <c r="M1682" s="22" t="s">
        <v>6343</v>
      </c>
      <c r="N1682" s="22">
        <v>60</v>
      </c>
      <c r="O1682" s="22" t="b">
        <v>0</v>
      </c>
      <c r="P1682" s="22" t="s">
        <v>3095</v>
      </c>
      <c r="Q1682" s="22" t="s">
        <v>1843</v>
      </c>
      <c r="R1682" s="22" t="s">
        <v>625</v>
      </c>
    </row>
    <row r="1683" spans="1:18" x14ac:dyDescent="0.25">
      <c r="A1683" s="22" t="s">
        <v>1302</v>
      </c>
      <c r="B1683" s="22" t="s">
        <v>895</v>
      </c>
      <c r="C1683" s="22" t="s">
        <v>1837</v>
      </c>
      <c r="D1683" s="22" t="s">
        <v>1838</v>
      </c>
      <c r="E1683" s="22" t="s">
        <v>1958</v>
      </c>
      <c r="F1683" s="22"/>
      <c r="G1683" s="22" t="s">
        <v>65</v>
      </c>
      <c r="H1683" s="22" t="s">
        <v>1796</v>
      </c>
      <c r="I1683" s="22" t="s">
        <v>5570</v>
      </c>
      <c r="J1683" s="22" t="s">
        <v>1837</v>
      </c>
      <c r="K1683" s="22"/>
      <c r="L1683" s="22"/>
      <c r="M1683" s="22" t="s">
        <v>6344</v>
      </c>
      <c r="N1683" s="22">
        <v>60</v>
      </c>
      <c r="O1683" s="22" t="b">
        <v>0</v>
      </c>
      <c r="P1683" s="22" t="s">
        <v>3095</v>
      </c>
      <c r="Q1683" s="22" t="s">
        <v>1843</v>
      </c>
      <c r="R1683" s="22" t="s">
        <v>625</v>
      </c>
    </row>
    <row r="1684" spans="1:18" x14ac:dyDescent="0.25">
      <c r="A1684" s="22" t="s">
        <v>469</v>
      </c>
      <c r="B1684" s="22" t="s">
        <v>895</v>
      </c>
      <c r="C1684" s="22" t="s">
        <v>1837</v>
      </c>
      <c r="D1684" s="22" t="s">
        <v>1838</v>
      </c>
      <c r="E1684" s="22" t="s">
        <v>1958</v>
      </c>
      <c r="F1684" s="22"/>
      <c r="G1684" s="22" t="s">
        <v>65</v>
      </c>
      <c r="H1684" s="22" t="s">
        <v>1796</v>
      </c>
      <c r="I1684" s="22" t="s">
        <v>5570</v>
      </c>
      <c r="J1684" s="22" t="s">
        <v>1837</v>
      </c>
      <c r="K1684" s="22"/>
      <c r="L1684" s="22"/>
      <c r="M1684" s="22" t="s">
        <v>6345</v>
      </c>
      <c r="N1684" s="22">
        <v>60</v>
      </c>
      <c r="O1684" s="22" t="b">
        <v>0</v>
      </c>
      <c r="P1684" s="22" t="s">
        <v>3095</v>
      </c>
      <c r="Q1684" s="22" t="s">
        <v>1843</v>
      </c>
      <c r="R1684" s="22" t="s">
        <v>625</v>
      </c>
    </row>
    <row r="1685" spans="1:18" x14ac:dyDescent="0.25">
      <c r="A1685" s="23" t="s">
        <v>1303</v>
      </c>
      <c r="B1685" s="23" t="s">
        <v>893</v>
      </c>
      <c r="C1685" s="23" t="s">
        <v>1837</v>
      </c>
      <c r="D1685" s="23" t="s">
        <v>1838</v>
      </c>
      <c r="E1685" s="23" t="s">
        <v>2092</v>
      </c>
      <c r="F1685" s="23"/>
      <c r="G1685" s="23" t="s">
        <v>1803</v>
      </c>
      <c r="H1685" s="23" t="s">
        <v>1804</v>
      </c>
      <c r="I1685" s="23" t="s">
        <v>5570</v>
      </c>
      <c r="J1685" s="23" t="s">
        <v>1837</v>
      </c>
      <c r="K1685" s="23"/>
      <c r="L1685" s="23"/>
      <c r="M1685" s="23" t="s">
        <v>6346</v>
      </c>
      <c r="N1685" s="23">
        <v>60</v>
      </c>
      <c r="O1685" s="23" t="b">
        <v>0</v>
      </c>
      <c r="P1685" s="23" t="s">
        <v>3095</v>
      </c>
      <c r="Q1685" s="23" t="s">
        <v>1843</v>
      </c>
      <c r="R1685" s="23" t="s">
        <v>625</v>
      </c>
    </row>
    <row r="1686" spans="1:18" x14ac:dyDescent="0.25">
      <c r="A1686" s="22" t="s">
        <v>175</v>
      </c>
      <c r="B1686" s="22" t="s">
        <v>895</v>
      </c>
      <c r="C1686" s="22" t="s">
        <v>1837</v>
      </c>
      <c r="D1686" s="22" t="s">
        <v>1838</v>
      </c>
      <c r="E1686" s="22" t="s">
        <v>2073</v>
      </c>
      <c r="F1686" s="22"/>
      <c r="G1686" s="22" t="s">
        <v>66</v>
      </c>
      <c r="H1686" s="22" t="s">
        <v>1794</v>
      </c>
      <c r="I1686" s="22" t="s">
        <v>5570</v>
      </c>
      <c r="J1686" s="22" t="s">
        <v>1837</v>
      </c>
      <c r="K1686" s="22"/>
      <c r="L1686" s="22"/>
      <c r="M1686" s="22" t="s">
        <v>6347</v>
      </c>
      <c r="N1686" s="22">
        <v>60</v>
      </c>
      <c r="O1686" s="22" t="b">
        <v>0</v>
      </c>
      <c r="P1686" s="22" t="s">
        <v>3095</v>
      </c>
      <c r="Q1686" s="22" t="s">
        <v>1843</v>
      </c>
      <c r="R1686" s="22" t="s">
        <v>625</v>
      </c>
    </row>
    <row r="1687" spans="1:18" x14ac:dyDescent="0.25">
      <c r="A1687" s="23" t="s">
        <v>1304</v>
      </c>
      <c r="B1687" s="23" t="s">
        <v>893</v>
      </c>
      <c r="C1687" s="23" t="s">
        <v>1837</v>
      </c>
      <c r="D1687" s="23" t="s">
        <v>1838</v>
      </c>
      <c r="E1687" s="23" t="s">
        <v>2092</v>
      </c>
      <c r="F1687" s="23"/>
      <c r="G1687" s="23" t="s">
        <v>1803</v>
      </c>
      <c r="H1687" s="23" t="s">
        <v>1804</v>
      </c>
      <c r="I1687" s="23" t="s">
        <v>5570</v>
      </c>
      <c r="J1687" s="23" t="s">
        <v>1837</v>
      </c>
      <c r="K1687" s="23"/>
      <c r="L1687" s="23"/>
      <c r="M1687" s="23" t="s">
        <v>6348</v>
      </c>
      <c r="N1687" s="23">
        <v>60</v>
      </c>
      <c r="O1687" s="23" t="b">
        <v>0</v>
      </c>
      <c r="P1687" s="23" t="s">
        <v>3095</v>
      </c>
      <c r="Q1687" s="23" t="s">
        <v>1843</v>
      </c>
      <c r="R1687" s="23" t="s">
        <v>625</v>
      </c>
    </row>
    <row r="1688" spans="1:18" x14ac:dyDescent="0.25">
      <c r="A1688" s="22" t="s">
        <v>471</v>
      </c>
      <c r="B1688" s="22" t="s">
        <v>895</v>
      </c>
      <c r="C1688" s="22" t="s">
        <v>1837</v>
      </c>
      <c r="D1688" s="22" t="s">
        <v>1838</v>
      </c>
      <c r="E1688" s="22" t="s">
        <v>1958</v>
      </c>
      <c r="F1688" s="22"/>
      <c r="G1688" s="22" t="s">
        <v>65</v>
      </c>
      <c r="H1688" s="22" t="s">
        <v>1796</v>
      </c>
      <c r="I1688" s="22" t="s">
        <v>5570</v>
      </c>
      <c r="J1688" s="22" t="s">
        <v>1837</v>
      </c>
      <c r="K1688" s="22"/>
      <c r="L1688" s="22"/>
      <c r="M1688" s="22" t="s">
        <v>6349</v>
      </c>
      <c r="N1688" s="22">
        <v>60</v>
      </c>
      <c r="O1688" s="22" t="b">
        <v>0</v>
      </c>
      <c r="P1688" s="22" t="s">
        <v>3095</v>
      </c>
      <c r="Q1688" s="22" t="s">
        <v>1843</v>
      </c>
      <c r="R1688" s="22" t="s">
        <v>625</v>
      </c>
    </row>
    <row r="1689" spans="1:18" x14ac:dyDescent="0.25">
      <c r="A1689" s="22" t="s">
        <v>472</v>
      </c>
      <c r="B1689" s="22" t="s">
        <v>895</v>
      </c>
      <c r="C1689" s="22" t="s">
        <v>1837</v>
      </c>
      <c r="D1689" s="22" t="s">
        <v>1838</v>
      </c>
      <c r="E1689" s="22" t="s">
        <v>1958</v>
      </c>
      <c r="F1689" s="22"/>
      <c r="G1689" s="22" t="s">
        <v>65</v>
      </c>
      <c r="H1689" s="22" t="s">
        <v>1796</v>
      </c>
      <c r="I1689" s="22" t="s">
        <v>5570</v>
      </c>
      <c r="J1689" s="22" t="s">
        <v>1837</v>
      </c>
      <c r="K1689" s="22"/>
      <c r="L1689" s="22"/>
      <c r="M1689" s="22" t="s">
        <v>6350</v>
      </c>
      <c r="N1689" s="22">
        <v>60</v>
      </c>
      <c r="O1689" s="22" t="b">
        <v>0</v>
      </c>
      <c r="P1689" s="22" t="s">
        <v>3095</v>
      </c>
      <c r="Q1689" s="22" t="s">
        <v>1843</v>
      </c>
      <c r="R1689" s="22" t="s">
        <v>625</v>
      </c>
    </row>
    <row r="1690" spans="1:18" x14ac:dyDescent="0.25">
      <c r="A1690" s="23" t="s">
        <v>1305</v>
      </c>
      <c r="B1690" s="23" t="s">
        <v>895</v>
      </c>
      <c r="C1690" s="23" t="s">
        <v>1837</v>
      </c>
      <c r="D1690" s="23" t="s">
        <v>1838</v>
      </c>
      <c r="E1690" s="23" t="s">
        <v>1852</v>
      </c>
      <c r="F1690" s="23"/>
      <c r="G1690" s="23" t="s">
        <v>65</v>
      </c>
      <c r="H1690" s="23" t="s">
        <v>1796</v>
      </c>
      <c r="I1690" s="23" t="s">
        <v>5570</v>
      </c>
      <c r="J1690" s="23" t="s">
        <v>1837</v>
      </c>
      <c r="K1690" s="23"/>
      <c r="L1690" s="23"/>
      <c r="M1690" s="23" t="s">
        <v>6351</v>
      </c>
      <c r="N1690" s="23">
        <v>60</v>
      </c>
      <c r="O1690" s="23" t="b">
        <v>0</v>
      </c>
      <c r="P1690" s="23" t="s">
        <v>3095</v>
      </c>
      <c r="Q1690" s="23" t="s">
        <v>1843</v>
      </c>
      <c r="R1690" s="23" t="s">
        <v>625</v>
      </c>
    </row>
    <row r="1691" spans="1:18" x14ac:dyDescent="0.25">
      <c r="A1691" s="22" t="s">
        <v>6352</v>
      </c>
      <c r="B1691" s="22" t="s">
        <v>893</v>
      </c>
      <c r="C1691" s="22" t="s">
        <v>1837</v>
      </c>
      <c r="D1691" s="22" t="s">
        <v>1838</v>
      </c>
      <c r="E1691" s="22" t="s">
        <v>2092</v>
      </c>
      <c r="F1691" s="22"/>
      <c r="G1691" s="22" t="s">
        <v>1803</v>
      </c>
      <c r="H1691" s="22" t="s">
        <v>1804</v>
      </c>
      <c r="I1691" s="22" t="s">
        <v>5570</v>
      </c>
      <c r="J1691" s="22" t="s">
        <v>1837</v>
      </c>
      <c r="K1691" s="22"/>
      <c r="L1691" s="22"/>
      <c r="M1691" s="22" t="s">
        <v>6353</v>
      </c>
      <c r="N1691" s="22">
        <v>60</v>
      </c>
      <c r="O1691" s="22" t="b">
        <v>0</v>
      </c>
      <c r="P1691" s="22" t="s">
        <v>3095</v>
      </c>
      <c r="Q1691" s="22" t="s">
        <v>1843</v>
      </c>
      <c r="R1691" s="22" t="s">
        <v>625</v>
      </c>
    </row>
    <row r="1692" spans="1:18" x14ac:dyDescent="0.25">
      <c r="A1692" s="23" t="s">
        <v>474</v>
      </c>
      <c r="B1692" s="23" t="s">
        <v>895</v>
      </c>
      <c r="C1692" s="23" t="s">
        <v>1837</v>
      </c>
      <c r="D1692" s="23" t="s">
        <v>1838</v>
      </c>
      <c r="E1692" s="23" t="s">
        <v>1958</v>
      </c>
      <c r="F1692" s="23"/>
      <c r="G1692" s="23" t="s">
        <v>65</v>
      </c>
      <c r="H1692" s="23" t="s">
        <v>1796</v>
      </c>
      <c r="I1692" s="23" t="s">
        <v>5570</v>
      </c>
      <c r="J1692" s="23" t="s">
        <v>1837</v>
      </c>
      <c r="K1692" s="23"/>
      <c r="L1692" s="23"/>
      <c r="M1692" s="23" t="s">
        <v>6354</v>
      </c>
      <c r="N1692" s="23">
        <v>60</v>
      </c>
      <c r="O1692" s="23" t="b">
        <v>0</v>
      </c>
      <c r="P1692" s="23" t="s">
        <v>3095</v>
      </c>
      <c r="Q1692" s="23" t="s">
        <v>1843</v>
      </c>
      <c r="R1692" s="23" t="s">
        <v>625</v>
      </c>
    </row>
    <row r="1693" spans="1:18" x14ac:dyDescent="0.25">
      <c r="A1693" s="22" t="s">
        <v>1306</v>
      </c>
      <c r="B1693" s="22" t="s">
        <v>895</v>
      </c>
      <c r="C1693" s="22" t="s">
        <v>1837</v>
      </c>
      <c r="D1693" s="22" t="s">
        <v>1838</v>
      </c>
      <c r="E1693" s="22" t="s">
        <v>1975</v>
      </c>
      <c r="F1693" s="22"/>
      <c r="G1693" s="22" t="s">
        <v>1803</v>
      </c>
      <c r="H1693" s="22" t="s">
        <v>1804</v>
      </c>
      <c r="I1693" s="22" t="s">
        <v>5570</v>
      </c>
      <c r="J1693" s="22" t="s">
        <v>1837</v>
      </c>
      <c r="K1693" s="22"/>
      <c r="L1693" s="22"/>
      <c r="M1693" s="22" t="s">
        <v>6355</v>
      </c>
      <c r="N1693" s="22">
        <v>60</v>
      </c>
      <c r="O1693" s="22" t="b">
        <v>0</v>
      </c>
      <c r="P1693" s="22" t="s">
        <v>3095</v>
      </c>
      <c r="Q1693" s="22" t="s">
        <v>1843</v>
      </c>
      <c r="R1693" s="22" t="s">
        <v>625</v>
      </c>
    </row>
    <row r="1694" spans="1:18" x14ac:dyDescent="0.25">
      <c r="A1694" s="22" t="s">
        <v>1307</v>
      </c>
      <c r="B1694" s="22" t="s">
        <v>893</v>
      </c>
      <c r="C1694" s="22" t="s">
        <v>1837</v>
      </c>
      <c r="D1694" s="22" t="s">
        <v>1838</v>
      </c>
      <c r="E1694" s="22" t="s">
        <v>2106</v>
      </c>
      <c r="F1694" s="22"/>
      <c r="G1694" s="22" t="s">
        <v>65</v>
      </c>
      <c r="H1694" s="22" t="s">
        <v>1796</v>
      </c>
      <c r="I1694" s="22" t="s">
        <v>5570</v>
      </c>
      <c r="J1694" s="22" t="s">
        <v>1837</v>
      </c>
      <c r="K1694" s="22"/>
      <c r="L1694" s="22"/>
      <c r="M1694" s="22" t="s">
        <v>6356</v>
      </c>
      <c r="N1694" s="22">
        <v>60</v>
      </c>
      <c r="O1694" s="22" t="b">
        <v>0</v>
      </c>
      <c r="P1694" s="22" t="s">
        <v>3095</v>
      </c>
      <c r="Q1694" s="22" t="s">
        <v>1843</v>
      </c>
      <c r="R1694" s="22" t="s">
        <v>625</v>
      </c>
    </row>
    <row r="1695" spans="1:18" x14ac:dyDescent="0.25">
      <c r="A1695" s="23" t="s">
        <v>180</v>
      </c>
      <c r="B1695" s="23" t="s">
        <v>895</v>
      </c>
      <c r="C1695" s="23" t="s">
        <v>1837</v>
      </c>
      <c r="D1695" s="23" t="s">
        <v>1838</v>
      </c>
      <c r="E1695" s="23" t="s">
        <v>2073</v>
      </c>
      <c r="F1695" s="23"/>
      <c r="G1695" s="23" t="s">
        <v>66</v>
      </c>
      <c r="H1695" s="23" t="s">
        <v>1794</v>
      </c>
      <c r="I1695" s="23" t="s">
        <v>5570</v>
      </c>
      <c r="J1695" s="23" t="s">
        <v>1837</v>
      </c>
      <c r="K1695" s="23"/>
      <c r="L1695" s="23"/>
      <c r="M1695" s="23" t="s">
        <v>6357</v>
      </c>
      <c r="N1695" s="23">
        <v>60</v>
      </c>
      <c r="O1695" s="23" t="b">
        <v>0</v>
      </c>
      <c r="P1695" s="23" t="s">
        <v>3095</v>
      </c>
      <c r="Q1695" s="23" t="s">
        <v>1843</v>
      </c>
      <c r="R1695" s="23" t="s">
        <v>625</v>
      </c>
    </row>
    <row r="1696" spans="1:18" x14ac:dyDescent="0.25">
      <c r="A1696" s="23" t="s">
        <v>6358</v>
      </c>
      <c r="B1696" s="23" t="s">
        <v>895</v>
      </c>
      <c r="C1696" s="23" t="s">
        <v>1837</v>
      </c>
      <c r="D1696" s="23" t="s">
        <v>1838</v>
      </c>
      <c r="E1696" s="23" t="s">
        <v>2092</v>
      </c>
      <c r="F1696" s="23"/>
      <c r="G1696" s="23" t="s">
        <v>1803</v>
      </c>
      <c r="H1696" s="23" t="s">
        <v>1804</v>
      </c>
      <c r="I1696" s="23" t="s">
        <v>5570</v>
      </c>
      <c r="J1696" s="23" t="s">
        <v>1837</v>
      </c>
      <c r="K1696" s="23"/>
      <c r="L1696" s="23"/>
      <c r="M1696" s="23" t="s">
        <v>6359</v>
      </c>
      <c r="N1696" s="23">
        <v>60</v>
      </c>
      <c r="O1696" s="23" t="b">
        <v>0</v>
      </c>
      <c r="P1696" s="23" t="s">
        <v>3095</v>
      </c>
      <c r="Q1696" s="23" t="s">
        <v>1843</v>
      </c>
      <c r="R1696" s="23" t="s">
        <v>625</v>
      </c>
    </row>
    <row r="1697" spans="1:18" x14ac:dyDescent="0.25">
      <c r="A1697" s="22" t="s">
        <v>1308</v>
      </c>
      <c r="B1697" s="22" t="s">
        <v>895</v>
      </c>
      <c r="C1697" s="22" t="s">
        <v>1837</v>
      </c>
      <c r="D1697" s="22" t="s">
        <v>1838</v>
      </c>
      <c r="E1697" s="22" t="s">
        <v>1975</v>
      </c>
      <c r="F1697" s="22"/>
      <c r="G1697" s="22" t="s">
        <v>1803</v>
      </c>
      <c r="H1697" s="22" t="s">
        <v>1804</v>
      </c>
      <c r="I1697" s="22" t="s">
        <v>5570</v>
      </c>
      <c r="J1697" s="22" t="s">
        <v>1837</v>
      </c>
      <c r="K1697" s="22"/>
      <c r="L1697" s="22"/>
      <c r="M1697" s="22" t="s">
        <v>6360</v>
      </c>
      <c r="N1697" s="22">
        <v>60</v>
      </c>
      <c r="O1697" s="22" t="b">
        <v>0</v>
      </c>
      <c r="P1697" s="22" t="s">
        <v>3095</v>
      </c>
      <c r="Q1697" s="22" t="s">
        <v>1843</v>
      </c>
      <c r="R1697" s="22" t="s">
        <v>625</v>
      </c>
    </row>
    <row r="1698" spans="1:18" x14ac:dyDescent="0.25">
      <c r="A1698" s="22" t="s">
        <v>1309</v>
      </c>
      <c r="B1698" s="22" t="s">
        <v>893</v>
      </c>
      <c r="C1698" s="22" t="s">
        <v>1837</v>
      </c>
      <c r="D1698" s="22" t="s">
        <v>1838</v>
      </c>
      <c r="E1698" s="22" t="s">
        <v>1946</v>
      </c>
      <c r="F1698" s="22"/>
      <c r="G1698" s="22" t="s">
        <v>65</v>
      </c>
      <c r="H1698" s="22" t="s">
        <v>1796</v>
      </c>
      <c r="I1698" s="22" t="s">
        <v>5570</v>
      </c>
      <c r="J1698" s="22" t="s">
        <v>1837</v>
      </c>
      <c r="K1698" s="22"/>
      <c r="L1698" s="22"/>
      <c r="M1698" s="22" t="s">
        <v>6361</v>
      </c>
      <c r="N1698" s="22">
        <v>60</v>
      </c>
      <c r="O1698" s="22" t="b">
        <v>0</v>
      </c>
      <c r="P1698" s="22" t="s">
        <v>3095</v>
      </c>
      <c r="Q1698" s="22" t="s">
        <v>1843</v>
      </c>
      <c r="R1698" s="22" t="s">
        <v>625</v>
      </c>
    </row>
    <row r="1699" spans="1:18" x14ac:dyDescent="0.25">
      <c r="A1699" s="22" t="s">
        <v>477</v>
      </c>
      <c r="B1699" s="22" t="s">
        <v>895</v>
      </c>
      <c r="C1699" s="22" t="s">
        <v>1837</v>
      </c>
      <c r="D1699" s="22" t="s">
        <v>1838</v>
      </c>
      <c r="E1699" s="22" t="s">
        <v>1958</v>
      </c>
      <c r="F1699" s="22"/>
      <c r="G1699" s="22" t="s">
        <v>65</v>
      </c>
      <c r="H1699" s="22" t="s">
        <v>1796</v>
      </c>
      <c r="I1699" s="22" t="s">
        <v>5570</v>
      </c>
      <c r="J1699" s="22" t="s">
        <v>1837</v>
      </c>
      <c r="K1699" s="22"/>
      <c r="L1699" s="22"/>
      <c r="M1699" s="22" t="s">
        <v>6362</v>
      </c>
      <c r="N1699" s="22">
        <v>60</v>
      </c>
      <c r="O1699" s="22" t="b">
        <v>0</v>
      </c>
      <c r="P1699" s="22" t="s">
        <v>3095</v>
      </c>
      <c r="Q1699" s="22" t="s">
        <v>1843</v>
      </c>
      <c r="R1699" s="22" t="s">
        <v>625</v>
      </c>
    </row>
    <row r="1700" spans="1:18" x14ac:dyDescent="0.25">
      <c r="A1700" s="23" t="s">
        <v>478</v>
      </c>
      <c r="B1700" s="23" t="s">
        <v>895</v>
      </c>
      <c r="C1700" s="23" t="s">
        <v>1837</v>
      </c>
      <c r="D1700" s="23" t="s">
        <v>1838</v>
      </c>
      <c r="E1700" s="23" t="s">
        <v>1950</v>
      </c>
      <c r="F1700" s="23"/>
      <c r="G1700" s="23" t="s">
        <v>66</v>
      </c>
      <c r="H1700" s="23" t="s">
        <v>1794</v>
      </c>
      <c r="I1700" s="23" t="s">
        <v>5570</v>
      </c>
      <c r="J1700" s="23" t="s">
        <v>1837</v>
      </c>
      <c r="K1700" s="23"/>
      <c r="L1700" s="23"/>
      <c r="M1700" s="23" t="s">
        <v>6363</v>
      </c>
      <c r="N1700" s="23">
        <v>60</v>
      </c>
      <c r="O1700" s="23" t="b">
        <v>0</v>
      </c>
      <c r="P1700" s="23" t="s">
        <v>3095</v>
      </c>
      <c r="Q1700" s="23" t="s">
        <v>1843</v>
      </c>
      <c r="R1700" s="23" t="s">
        <v>625</v>
      </c>
    </row>
    <row r="1701" spans="1:18" x14ac:dyDescent="0.25">
      <c r="A1701" s="22" t="s">
        <v>6364</v>
      </c>
      <c r="B1701" s="22" t="s">
        <v>895</v>
      </c>
      <c r="C1701" s="22" t="s">
        <v>1837</v>
      </c>
      <c r="D1701" s="22" t="s">
        <v>1838</v>
      </c>
      <c r="E1701" s="22" t="s">
        <v>1958</v>
      </c>
      <c r="F1701" s="22"/>
      <c r="G1701" s="22" t="s">
        <v>65</v>
      </c>
      <c r="H1701" s="22" t="s">
        <v>1796</v>
      </c>
      <c r="I1701" s="22" t="s">
        <v>5570</v>
      </c>
      <c r="J1701" s="22" t="s">
        <v>1837</v>
      </c>
      <c r="K1701" s="22"/>
      <c r="L1701" s="22"/>
      <c r="M1701" s="22" t="s">
        <v>6365</v>
      </c>
      <c r="N1701" s="22">
        <v>60</v>
      </c>
      <c r="O1701" s="22" t="b">
        <v>0</v>
      </c>
      <c r="P1701" s="22" t="s">
        <v>3095</v>
      </c>
      <c r="Q1701" s="22" t="s">
        <v>1843</v>
      </c>
      <c r="R1701" s="22" t="s">
        <v>625</v>
      </c>
    </row>
    <row r="1702" spans="1:18" x14ac:dyDescent="0.25">
      <c r="A1702" s="22" t="s">
        <v>1310</v>
      </c>
      <c r="B1702" s="22" t="s">
        <v>893</v>
      </c>
      <c r="C1702" s="22" t="s">
        <v>1837</v>
      </c>
      <c r="D1702" s="22" t="s">
        <v>1838</v>
      </c>
      <c r="E1702" s="22" t="s">
        <v>2106</v>
      </c>
      <c r="F1702" s="22"/>
      <c r="G1702" s="22" t="s">
        <v>65</v>
      </c>
      <c r="H1702" s="22" t="s">
        <v>1796</v>
      </c>
      <c r="I1702" s="22" t="s">
        <v>5570</v>
      </c>
      <c r="J1702" s="22" t="s">
        <v>1837</v>
      </c>
      <c r="K1702" s="22"/>
      <c r="L1702" s="22"/>
      <c r="M1702" s="22" t="s">
        <v>6366</v>
      </c>
      <c r="N1702" s="22">
        <v>60</v>
      </c>
      <c r="O1702" s="22" t="b">
        <v>0</v>
      </c>
      <c r="P1702" s="22" t="s">
        <v>3095</v>
      </c>
      <c r="Q1702" s="22" t="s">
        <v>1843</v>
      </c>
      <c r="R1702" s="22" t="s">
        <v>625</v>
      </c>
    </row>
    <row r="1703" spans="1:18" x14ac:dyDescent="0.25">
      <c r="A1703" s="22" t="s">
        <v>1311</v>
      </c>
      <c r="B1703" s="22" t="s">
        <v>895</v>
      </c>
      <c r="C1703" s="22" t="s">
        <v>1837</v>
      </c>
      <c r="D1703" s="22" t="s">
        <v>1838</v>
      </c>
      <c r="E1703" s="22" t="s">
        <v>1852</v>
      </c>
      <c r="F1703" s="22"/>
      <c r="G1703" s="22" t="s">
        <v>65</v>
      </c>
      <c r="H1703" s="22" t="s">
        <v>1796</v>
      </c>
      <c r="I1703" s="22" t="s">
        <v>5570</v>
      </c>
      <c r="J1703" s="22" t="s">
        <v>1837</v>
      </c>
      <c r="K1703" s="22"/>
      <c r="L1703" s="22"/>
      <c r="M1703" s="22" t="s">
        <v>6367</v>
      </c>
      <c r="N1703" s="22">
        <v>60</v>
      </c>
      <c r="O1703" s="22" t="b">
        <v>0</v>
      </c>
      <c r="P1703" s="22" t="s">
        <v>3095</v>
      </c>
      <c r="Q1703" s="22" t="s">
        <v>1843</v>
      </c>
      <c r="R1703" s="22" t="s">
        <v>625</v>
      </c>
    </row>
    <row r="1704" spans="1:18" x14ac:dyDescent="0.25">
      <c r="A1704" s="23" t="s">
        <v>480</v>
      </c>
      <c r="B1704" s="23" t="s">
        <v>895</v>
      </c>
      <c r="C1704" s="23" t="s">
        <v>1837</v>
      </c>
      <c r="D1704" s="23" t="s">
        <v>1838</v>
      </c>
      <c r="E1704" s="23" t="s">
        <v>1852</v>
      </c>
      <c r="F1704" s="23"/>
      <c r="G1704" s="23" t="s">
        <v>65</v>
      </c>
      <c r="H1704" s="23" t="s">
        <v>1796</v>
      </c>
      <c r="I1704" s="23" t="s">
        <v>5570</v>
      </c>
      <c r="J1704" s="23" t="s">
        <v>1837</v>
      </c>
      <c r="K1704" s="23"/>
      <c r="L1704" s="23"/>
      <c r="M1704" s="23" t="s">
        <v>6368</v>
      </c>
      <c r="N1704" s="23">
        <v>60</v>
      </c>
      <c r="O1704" s="23" t="b">
        <v>0</v>
      </c>
      <c r="P1704" s="23" t="s">
        <v>3095</v>
      </c>
      <c r="Q1704" s="23" t="s">
        <v>1843</v>
      </c>
      <c r="R1704" s="23" t="s">
        <v>625</v>
      </c>
    </row>
    <row r="1705" spans="1:18" x14ac:dyDescent="0.25">
      <c r="A1705" s="23" t="s">
        <v>1312</v>
      </c>
      <c r="B1705" s="23" t="s">
        <v>895</v>
      </c>
      <c r="C1705" s="23" t="s">
        <v>1837</v>
      </c>
      <c r="D1705" s="23" t="s">
        <v>1838</v>
      </c>
      <c r="E1705" s="23" t="s">
        <v>1958</v>
      </c>
      <c r="F1705" s="23"/>
      <c r="G1705" s="23" t="s">
        <v>65</v>
      </c>
      <c r="H1705" s="23" t="s">
        <v>1796</v>
      </c>
      <c r="I1705" s="23" t="s">
        <v>5570</v>
      </c>
      <c r="J1705" s="23" t="s">
        <v>1837</v>
      </c>
      <c r="K1705" s="23"/>
      <c r="L1705" s="23"/>
      <c r="M1705" s="23" t="s">
        <v>6369</v>
      </c>
      <c r="N1705" s="23">
        <v>60</v>
      </c>
      <c r="O1705" s="23" t="b">
        <v>0</v>
      </c>
      <c r="P1705" s="23" t="s">
        <v>3095</v>
      </c>
      <c r="Q1705" s="23" t="s">
        <v>1843</v>
      </c>
      <c r="R1705" s="23" t="s">
        <v>625</v>
      </c>
    </row>
    <row r="1706" spans="1:18" x14ac:dyDescent="0.25">
      <c r="A1706" s="22" t="s">
        <v>1313</v>
      </c>
      <c r="B1706" s="22" t="s">
        <v>895</v>
      </c>
      <c r="C1706" s="22" t="s">
        <v>1837</v>
      </c>
      <c r="D1706" s="22" t="s">
        <v>1838</v>
      </c>
      <c r="E1706" s="22" t="s">
        <v>1901</v>
      </c>
      <c r="F1706" s="22"/>
      <c r="G1706" s="22" t="s">
        <v>66</v>
      </c>
      <c r="H1706" s="22" t="s">
        <v>1794</v>
      </c>
      <c r="I1706" s="22" t="s">
        <v>5570</v>
      </c>
      <c r="J1706" s="22" t="s">
        <v>1837</v>
      </c>
      <c r="K1706" s="22"/>
      <c r="L1706" s="22"/>
      <c r="M1706" s="22" t="s">
        <v>6370</v>
      </c>
      <c r="N1706" s="22">
        <v>60</v>
      </c>
      <c r="O1706" s="22" t="b">
        <v>0</v>
      </c>
      <c r="P1706" s="22" t="s">
        <v>3095</v>
      </c>
      <c r="Q1706" s="22" t="s">
        <v>1843</v>
      </c>
      <c r="R1706" s="22" t="s">
        <v>625</v>
      </c>
    </row>
    <row r="1707" spans="1:18" x14ac:dyDescent="0.25">
      <c r="A1707" s="23" t="s">
        <v>482</v>
      </c>
      <c r="B1707" s="23" t="s">
        <v>895</v>
      </c>
      <c r="C1707" s="23" t="s">
        <v>1837</v>
      </c>
      <c r="D1707" s="23" t="s">
        <v>1838</v>
      </c>
      <c r="E1707" s="23" t="s">
        <v>1906</v>
      </c>
      <c r="F1707" s="23"/>
      <c r="G1707" s="23" t="s">
        <v>1803</v>
      </c>
      <c r="H1707" s="23" t="s">
        <v>1804</v>
      </c>
      <c r="I1707" s="23" t="s">
        <v>5570</v>
      </c>
      <c r="J1707" s="23" t="s">
        <v>1837</v>
      </c>
      <c r="K1707" s="23"/>
      <c r="L1707" s="23"/>
      <c r="M1707" s="23" t="s">
        <v>6371</v>
      </c>
      <c r="N1707" s="23">
        <v>60</v>
      </c>
      <c r="O1707" s="23" t="b">
        <v>0</v>
      </c>
      <c r="P1707" s="23" t="s">
        <v>3095</v>
      </c>
      <c r="Q1707" s="23" t="s">
        <v>1843</v>
      </c>
      <c r="R1707" s="23" t="s">
        <v>625</v>
      </c>
    </row>
    <row r="1708" spans="1:18" x14ac:dyDescent="0.25">
      <c r="A1708" s="23" t="s">
        <v>483</v>
      </c>
      <c r="B1708" s="23" t="s">
        <v>895</v>
      </c>
      <c r="C1708" s="23" t="s">
        <v>1837</v>
      </c>
      <c r="D1708" s="23" t="s">
        <v>1838</v>
      </c>
      <c r="E1708" s="23" t="s">
        <v>1958</v>
      </c>
      <c r="F1708" s="23"/>
      <c r="G1708" s="23" t="s">
        <v>65</v>
      </c>
      <c r="H1708" s="23" t="s">
        <v>1796</v>
      </c>
      <c r="I1708" s="23" t="s">
        <v>5570</v>
      </c>
      <c r="J1708" s="23" t="s">
        <v>1837</v>
      </c>
      <c r="K1708" s="23"/>
      <c r="L1708" s="23"/>
      <c r="M1708" s="23" t="s">
        <v>6372</v>
      </c>
      <c r="N1708" s="23">
        <v>60</v>
      </c>
      <c r="O1708" s="23" t="b">
        <v>0</v>
      </c>
      <c r="P1708" s="23" t="s">
        <v>3095</v>
      </c>
      <c r="Q1708" s="23" t="s">
        <v>1843</v>
      </c>
      <c r="R1708" s="23" t="s">
        <v>625</v>
      </c>
    </row>
    <row r="1709" spans="1:18" x14ac:dyDescent="0.25">
      <c r="A1709" s="22" t="s">
        <v>486</v>
      </c>
      <c r="B1709" s="22" t="s">
        <v>895</v>
      </c>
      <c r="C1709" s="22" t="s">
        <v>1837</v>
      </c>
      <c r="D1709" s="22" t="s">
        <v>1838</v>
      </c>
      <c r="E1709" s="22" t="s">
        <v>1958</v>
      </c>
      <c r="F1709" s="22"/>
      <c r="G1709" s="22" t="s">
        <v>65</v>
      </c>
      <c r="H1709" s="22" t="s">
        <v>1796</v>
      </c>
      <c r="I1709" s="22" t="s">
        <v>5570</v>
      </c>
      <c r="J1709" s="22" t="s">
        <v>1837</v>
      </c>
      <c r="K1709" s="22"/>
      <c r="L1709" s="22"/>
      <c r="M1709" s="22" t="s">
        <v>6373</v>
      </c>
      <c r="N1709" s="22">
        <v>60</v>
      </c>
      <c r="O1709" s="22" t="b">
        <v>0</v>
      </c>
      <c r="P1709" s="22" t="s">
        <v>3095</v>
      </c>
      <c r="Q1709" s="22" t="s">
        <v>1843</v>
      </c>
      <c r="R1709" s="22" t="s">
        <v>625</v>
      </c>
    </row>
    <row r="1710" spans="1:18" x14ac:dyDescent="0.25">
      <c r="A1710" s="23" t="s">
        <v>1314</v>
      </c>
      <c r="B1710" s="23" t="s">
        <v>893</v>
      </c>
      <c r="C1710" s="23" t="s">
        <v>1837</v>
      </c>
      <c r="D1710" s="23" t="s">
        <v>1838</v>
      </c>
      <c r="E1710" s="23" t="s">
        <v>2050</v>
      </c>
      <c r="F1710" s="23"/>
      <c r="G1710" s="23" t="s">
        <v>65</v>
      </c>
      <c r="H1710" s="23" t="s">
        <v>1796</v>
      </c>
      <c r="I1710" s="23" t="s">
        <v>5570</v>
      </c>
      <c r="J1710" s="23" t="s">
        <v>1837</v>
      </c>
      <c r="K1710" s="23"/>
      <c r="L1710" s="23"/>
      <c r="M1710" s="23" t="s">
        <v>6374</v>
      </c>
      <c r="N1710" s="23">
        <v>60</v>
      </c>
      <c r="O1710" s="23" t="b">
        <v>0</v>
      </c>
      <c r="P1710" s="23" t="s">
        <v>3095</v>
      </c>
      <c r="Q1710" s="23" t="s">
        <v>1843</v>
      </c>
      <c r="R1710" s="23" t="s">
        <v>625</v>
      </c>
    </row>
    <row r="1711" spans="1:18" x14ac:dyDescent="0.25">
      <c r="A1711" s="22" t="s">
        <v>485</v>
      </c>
      <c r="B1711" s="22" t="s">
        <v>895</v>
      </c>
      <c r="C1711" s="22" t="s">
        <v>1837</v>
      </c>
      <c r="D1711" s="22" t="s">
        <v>1838</v>
      </c>
      <c r="E1711" s="22" t="s">
        <v>1906</v>
      </c>
      <c r="F1711" s="22"/>
      <c r="G1711" s="22" t="s">
        <v>1803</v>
      </c>
      <c r="H1711" s="22" t="s">
        <v>1804</v>
      </c>
      <c r="I1711" s="22" t="s">
        <v>5570</v>
      </c>
      <c r="J1711" s="22" t="s">
        <v>1837</v>
      </c>
      <c r="K1711" s="22"/>
      <c r="L1711" s="22"/>
      <c r="M1711" s="22" t="s">
        <v>6375</v>
      </c>
      <c r="N1711" s="22">
        <v>60</v>
      </c>
      <c r="O1711" s="22" t="b">
        <v>0</v>
      </c>
      <c r="P1711" s="22" t="s">
        <v>3095</v>
      </c>
      <c r="Q1711" s="22" t="s">
        <v>1843</v>
      </c>
      <c r="R1711" s="22" t="s">
        <v>625</v>
      </c>
    </row>
    <row r="1712" spans="1:18" x14ac:dyDescent="0.25">
      <c r="A1712" s="23" t="s">
        <v>6376</v>
      </c>
      <c r="B1712" s="23" t="s">
        <v>895</v>
      </c>
      <c r="C1712" s="23" t="s">
        <v>1837</v>
      </c>
      <c r="D1712" s="23" t="s">
        <v>1838</v>
      </c>
      <c r="E1712" s="23" t="s">
        <v>2092</v>
      </c>
      <c r="F1712" s="23"/>
      <c r="G1712" s="23" t="s">
        <v>1803</v>
      </c>
      <c r="H1712" s="23" t="s">
        <v>1804</v>
      </c>
      <c r="I1712" s="23" t="s">
        <v>5570</v>
      </c>
      <c r="J1712" s="23" t="s">
        <v>1837</v>
      </c>
      <c r="K1712" s="23"/>
      <c r="L1712" s="23"/>
      <c r="M1712" s="23" t="s">
        <v>6377</v>
      </c>
      <c r="N1712" s="23">
        <v>60</v>
      </c>
      <c r="O1712" s="23" t="b">
        <v>0</v>
      </c>
      <c r="P1712" s="23" t="s">
        <v>3095</v>
      </c>
      <c r="Q1712" s="23" t="s">
        <v>1843</v>
      </c>
      <c r="R1712" s="23" t="s">
        <v>625</v>
      </c>
    </row>
    <row r="1713" spans="1:18" x14ac:dyDescent="0.25">
      <c r="A1713" s="22" t="s">
        <v>6378</v>
      </c>
      <c r="B1713" s="22" t="s">
        <v>893</v>
      </c>
      <c r="C1713" s="22" t="s">
        <v>1837</v>
      </c>
      <c r="D1713" s="22" t="s">
        <v>1838</v>
      </c>
      <c r="E1713" s="22" t="s">
        <v>1946</v>
      </c>
      <c r="F1713" s="22"/>
      <c r="G1713" s="22" t="s">
        <v>65</v>
      </c>
      <c r="H1713" s="22" t="s">
        <v>1796</v>
      </c>
      <c r="I1713" s="22" t="s">
        <v>5570</v>
      </c>
      <c r="J1713" s="22" t="s">
        <v>1837</v>
      </c>
      <c r="K1713" s="22"/>
      <c r="L1713" s="22"/>
      <c r="M1713" s="22" t="s">
        <v>6379</v>
      </c>
      <c r="N1713" s="22">
        <v>60</v>
      </c>
      <c r="O1713" s="22" t="b">
        <v>0</v>
      </c>
      <c r="P1713" s="22" t="s">
        <v>3095</v>
      </c>
      <c r="Q1713" s="22" t="s">
        <v>1843</v>
      </c>
      <c r="R1713" s="22" t="s">
        <v>625</v>
      </c>
    </row>
    <row r="1714" spans="1:18" x14ac:dyDescent="0.25">
      <c r="A1714" s="22" t="s">
        <v>520</v>
      </c>
      <c r="B1714" s="22" t="s">
        <v>895</v>
      </c>
      <c r="C1714" s="22" t="s">
        <v>1837</v>
      </c>
      <c r="D1714" s="22" t="s">
        <v>1838</v>
      </c>
      <c r="E1714" s="22" t="s">
        <v>1991</v>
      </c>
      <c r="F1714" s="22"/>
      <c r="G1714" s="22" t="s">
        <v>66</v>
      </c>
      <c r="H1714" s="22" t="s">
        <v>1794</v>
      </c>
      <c r="I1714" s="22" t="s">
        <v>5570</v>
      </c>
      <c r="J1714" s="22" t="s">
        <v>1837</v>
      </c>
      <c r="K1714" s="22"/>
      <c r="L1714" s="22"/>
      <c r="M1714" s="22" t="s">
        <v>6380</v>
      </c>
      <c r="N1714" s="22">
        <v>60</v>
      </c>
      <c r="O1714" s="22" t="b">
        <v>0</v>
      </c>
      <c r="P1714" s="22" t="s">
        <v>3095</v>
      </c>
      <c r="Q1714" s="22" t="s">
        <v>1843</v>
      </c>
      <c r="R1714" s="22" t="s">
        <v>625</v>
      </c>
    </row>
    <row r="1715" spans="1:18" x14ac:dyDescent="0.25">
      <c r="A1715" s="23" t="s">
        <v>1315</v>
      </c>
      <c r="B1715" s="23" t="s">
        <v>893</v>
      </c>
      <c r="C1715" s="23" t="s">
        <v>1837</v>
      </c>
      <c r="D1715" s="23" t="s">
        <v>1838</v>
      </c>
      <c r="E1715" s="23" t="s">
        <v>2106</v>
      </c>
      <c r="F1715" s="23"/>
      <c r="G1715" s="23" t="s">
        <v>65</v>
      </c>
      <c r="H1715" s="23" t="s">
        <v>1796</v>
      </c>
      <c r="I1715" s="23" t="s">
        <v>5570</v>
      </c>
      <c r="J1715" s="23" t="s">
        <v>1837</v>
      </c>
      <c r="K1715" s="23"/>
      <c r="L1715" s="23"/>
      <c r="M1715" s="23" t="s">
        <v>6381</v>
      </c>
      <c r="N1715" s="23">
        <v>60</v>
      </c>
      <c r="O1715" s="23" t="b">
        <v>0</v>
      </c>
      <c r="P1715" s="23" t="s">
        <v>3095</v>
      </c>
      <c r="Q1715" s="23" t="s">
        <v>1843</v>
      </c>
      <c r="R1715" s="23" t="s">
        <v>625</v>
      </c>
    </row>
    <row r="1716" spans="1:18" x14ac:dyDescent="0.25">
      <c r="A1716" s="22" t="s">
        <v>1316</v>
      </c>
      <c r="B1716" s="22" t="s">
        <v>893</v>
      </c>
      <c r="C1716" s="22" t="s">
        <v>1837</v>
      </c>
      <c r="D1716" s="22" t="s">
        <v>1838</v>
      </c>
      <c r="E1716" s="22" t="s">
        <v>2106</v>
      </c>
      <c r="F1716" s="22"/>
      <c r="G1716" s="22" t="s">
        <v>65</v>
      </c>
      <c r="H1716" s="22" t="s">
        <v>1796</v>
      </c>
      <c r="I1716" s="22" t="s">
        <v>5570</v>
      </c>
      <c r="J1716" s="22" t="s">
        <v>1837</v>
      </c>
      <c r="K1716" s="22"/>
      <c r="L1716" s="22"/>
      <c r="M1716" s="22" t="s">
        <v>6382</v>
      </c>
      <c r="N1716" s="22">
        <v>60</v>
      </c>
      <c r="O1716" s="22" t="b">
        <v>0</v>
      </c>
      <c r="P1716" s="22" t="s">
        <v>3095</v>
      </c>
      <c r="Q1716" s="22" t="s">
        <v>1843</v>
      </c>
      <c r="R1716" s="22" t="s">
        <v>625</v>
      </c>
    </row>
    <row r="1717" spans="1:18" x14ac:dyDescent="0.25">
      <c r="A1717" s="22" t="s">
        <v>334</v>
      </c>
      <c r="B1717" s="22" t="s">
        <v>895</v>
      </c>
      <c r="C1717" s="22" t="s">
        <v>1837</v>
      </c>
      <c r="D1717" s="22" t="s">
        <v>1838</v>
      </c>
      <c r="E1717" s="22" t="s">
        <v>1991</v>
      </c>
      <c r="F1717" s="22"/>
      <c r="G1717" s="22" t="s">
        <v>66</v>
      </c>
      <c r="H1717" s="22" t="s">
        <v>1794</v>
      </c>
      <c r="I1717" s="22" t="s">
        <v>5570</v>
      </c>
      <c r="J1717" s="22" t="s">
        <v>1837</v>
      </c>
      <c r="K1717" s="22"/>
      <c r="L1717" s="22"/>
      <c r="M1717" s="22" t="s">
        <v>6383</v>
      </c>
      <c r="N1717" s="22">
        <v>60</v>
      </c>
      <c r="O1717" s="22" t="b">
        <v>0</v>
      </c>
      <c r="P1717" s="22" t="s">
        <v>3095</v>
      </c>
      <c r="Q1717" s="22" t="s">
        <v>1843</v>
      </c>
      <c r="R1717" s="22" t="s">
        <v>625</v>
      </c>
    </row>
    <row r="1718" spans="1:18" x14ac:dyDescent="0.25">
      <c r="A1718" s="22" t="s">
        <v>181</v>
      </c>
      <c r="B1718" s="22" t="s">
        <v>895</v>
      </c>
      <c r="C1718" s="22" t="s">
        <v>1837</v>
      </c>
      <c r="D1718" s="22" t="s">
        <v>1838</v>
      </c>
      <c r="E1718" s="22" t="s">
        <v>2073</v>
      </c>
      <c r="F1718" s="22"/>
      <c r="G1718" s="22" t="s">
        <v>66</v>
      </c>
      <c r="H1718" s="22" t="s">
        <v>1794</v>
      </c>
      <c r="I1718" s="22" t="s">
        <v>5570</v>
      </c>
      <c r="J1718" s="22" t="s">
        <v>1837</v>
      </c>
      <c r="K1718" s="22"/>
      <c r="L1718" s="22"/>
      <c r="M1718" s="22" t="s">
        <v>6384</v>
      </c>
      <c r="N1718" s="22">
        <v>60</v>
      </c>
      <c r="O1718" s="22" t="b">
        <v>0</v>
      </c>
      <c r="P1718" s="22" t="s">
        <v>3095</v>
      </c>
      <c r="Q1718" s="22" t="s">
        <v>1843</v>
      </c>
      <c r="R1718" s="22" t="s">
        <v>625</v>
      </c>
    </row>
    <row r="1719" spans="1:18" x14ac:dyDescent="0.25">
      <c r="A1719" s="23" t="s">
        <v>149</v>
      </c>
      <c r="B1719" s="23" t="s">
        <v>895</v>
      </c>
      <c r="C1719" s="23" t="s">
        <v>1837</v>
      </c>
      <c r="D1719" s="23" t="s">
        <v>1838</v>
      </c>
      <c r="E1719" s="23" t="s">
        <v>1878</v>
      </c>
      <c r="F1719" s="23"/>
      <c r="G1719" s="23" t="s">
        <v>1803</v>
      </c>
      <c r="H1719" s="23" t="s">
        <v>1804</v>
      </c>
      <c r="I1719" s="23" t="s">
        <v>5570</v>
      </c>
      <c r="J1719" s="23" t="s">
        <v>1837</v>
      </c>
      <c r="K1719" s="23"/>
      <c r="L1719" s="23"/>
      <c r="M1719" s="23" t="s">
        <v>6385</v>
      </c>
      <c r="N1719" s="23">
        <v>60</v>
      </c>
      <c r="O1719" s="23" t="b">
        <v>0</v>
      </c>
      <c r="P1719" s="23" t="s">
        <v>3095</v>
      </c>
      <c r="Q1719" s="23" t="s">
        <v>1843</v>
      </c>
      <c r="R1719" s="23" t="s">
        <v>625</v>
      </c>
    </row>
    <row r="1720" spans="1:18" x14ac:dyDescent="0.25">
      <c r="A1720" s="23" t="s">
        <v>182</v>
      </c>
      <c r="B1720" s="23" t="s">
        <v>895</v>
      </c>
      <c r="C1720" s="23" t="s">
        <v>1837</v>
      </c>
      <c r="D1720" s="23" t="s">
        <v>1838</v>
      </c>
      <c r="E1720" s="23" t="s">
        <v>2092</v>
      </c>
      <c r="F1720" s="23"/>
      <c r="G1720" s="23" t="s">
        <v>1803</v>
      </c>
      <c r="H1720" s="23" t="s">
        <v>1804</v>
      </c>
      <c r="I1720" s="23" t="s">
        <v>5570</v>
      </c>
      <c r="J1720" s="23" t="s">
        <v>1837</v>
      </c>
      <c r="K1720" s="23"/>
      <c r="L1720" s="23"/>
      <c r="M1720" s="23" t="s">
        <v>6386</v>
      </c>
      <c r="N1720" s="23">
        <v>60</v>
      </c>
      <c r="O1720" s="23" t="b">
        <v>0</v>
      </c>
      <c r="P1720" s="23" t="s">
        <v>3095</v>
      </c>
      <c r="Q1720" s="23" t="s">
        <v>1843</v>
      </c>
      <c r="R1720" s="23" t="s">
        <v>625</v>
      </c>
    </row>
    <row r="1721" spans="1:18" x14ac:dyDescent="0.25">
      <c r="A1721" s="22" t="s">
        <v>1317</v>
      </c>
      <c r="B1721" s="22" t="s">
        <v>895</v>
      </c>
      <c r="C1721" s="22" t="s">
        <v>1837</v>
      </c>
      <c r="D1721" s="22" t="s">
        <v>1838</v>
      </c>
      <c r="E1721" s="22" t="s">
        <v>1901</v>
      </c>
      <c r="F1721" s="22"/>
      <c r="G1721" s="22" t="s">
        <v>65</v>
      </c>
      <c r="H1721" s="22" t="s">
        <v>1796</v>
      </c>
      <c r="I1721" s="22" t="s">
        <v>5570</v>
      </c>
      <c r="J1721" s="22" t="s">
        <v>1837</v>
      </c>
      <c r="K1721" s="22"/>
      <c r="L1721" s="22"/>
      <c r="M1721" s="22" t="s">
        <v>6387</v>
      </c>
      <c r="N1721" s="22">
        <v>60</v>
      </c>
      <c r="O1721" s="22" t="b">
        <v>0</v>
      </c>
      <c r="P1721" s="22" t="s">
        <v>3095</v>
      </c>
      <c r="Q1721" s="22" t="s">
        <v>1843</v>
      </c>
      <c r="R1721" s="22" t="s">
        <v>625</v>
      </c>
    </row>
    <row r="1722" spans="1:18" x14ac:dyDescent="0.25">
      <c r="A1722" s="22" t="s">
        <v>1318</v>
      </c>
      <c r="B1722" s="22" t="s">
        <v>895</v>
      </c>
      <c r="C1722" s="22" t="s">
        <v>1837</v>
      </c>
      <c r="D1722" s="22" t="s">
        <v>1838</v>
      </c>
      <c r="E1722" s="22" t="s">
        <v>1958</v>
      </c>
      <c r="F1722" s="22"/>
      <c r="G1722" s="22" t="s">
        <v>65</v>
      </c>
      <c r="H1722" s="22" t="s">
        <v>1796</v>
      </c>
      <c r="I1722" s="22" t="s">
        <v>5570</v>
      </c>
      <c r="J1722" s="22" t="s">
        <v>1837</v>
      </c>
      <c r="K1722" s="22"/>
      <c r="L1722" s="22"/>
      <c r="M1722" s="22" t="s">
        <v>6388</v>
      </c>
      <c r="N1722" s="22">
        <v>60</v>
      </c>
      <c r="O1722" s="22" t="b">
        <v>0</v>
      </c>
      <c r="P1722" s="22" t="s">
        <v>3095</v>
      </c>
      <c r="Q1722" s="22" t="s">
        <v>1843</v>
      </c>
      <c r="R1722" s="22" t="s">
        <v>625</v>
      </c>
    </row>
    <row r="1723" spans="1:18" x14ac:dyDescent="0.25">
      <c r="A1723" s="22" t="s">
        <v>1319</v>
      </c>
      <c r="B1723" s="22" t="s">
        <v>895</v>
      </c>
      <c r="C1723" s="22" t="s">
        <v>1837</v>
      </c>
      <c r="D1723" s="22" t="s">
        <v>1838</v>
      </c>
      <c r="E1723" s="22" t="s">
        <v>1975</v>
      </c>
      <c r="F1723" s="22"/>
      <c r="G1723" s="22" t="s">
        <v>1803</v>
      </c>
      <c r="H1723" s="22" t="s">
        <v>1804</v>
      </c>
      <c r="I1723" s="22" t="s">
        <v>5570</v>
      </c>
      <c r="J1723" s="22" t="s">
        <v>1837</v>
      </c>
      <c r="K1723" s="22"/>
      <c r="L1723" s="22"/>
      <c r="M1723" s="22" t="s">
        <v>6389</v>
      </c>
      <c r="N1723" s="22">
        <v>60</v>
      </c>
      <c r="O1723" s="22" t="b">
        <v>0</v>
      </c>
      <c r="P1723" s="22" t="s">
        <v>3095</v>
      </c>
      <c r="Q1723" s="22" t="s">
        <v>1843</v>
      </c>
      <c r="R1723" s="22" t="s">
        <v>625</v>
      </c>
    </row>
    <row r="1724" spans="1:18" x14ac:dyDescent="0.25">
      <c r="A1724" s="23" t="s">
        <v>1320</v>
      </c>
      <c r="B1724" s="23" t="s">
        <v>895</v>
      </c>
      <c r="C1724" s="23" t="s">
        <v>1837</v>
      </c>
      <c r="D1724" s="23" t="s">
        <v>1838</v>
      </c>
      <c r="E1724" s="23" t="s">
        <v>1975</v>
      </c>
      <c r="F1724" s="23"/>
      <c r="G1724" s="23" t="s">
        <v>1803</v>
      </c>
      <c r="H1724" s="23" t="s">
        <v>1804</v>
      </c>
      <c r="I1724" s="23" t="s">
        <v>5570</v>
      </c>
      <c r="J1724" s="23" t="s">
        <v>1837</v>
      </c>
      <c r="K1724" s="23"/>
      <c r="L1724" s="23"/>
      <c r="M1724" s="23" t="s">
        <v>6390</v>
      </c>
      <c r="N1724" s="23">
        <v>60</v>
      </c>
      <c r="O1724" s="23" t="b">
        <v>0</v>
      </c>
      <c r="P1724" s="23" t="s">
        <v>3095</v>
      </c>
      <c r="Q1724" s="23" t="s">
        <v>1843</v>
      </c>
      <c r="R1724" s="23" t="s">
        <v>625</v>
      </c>
    </row>
    <row r="1725" spans="1:18" x14ac:dyDescent="0.25">
      <c r="A1725" s="22" t="s">
        <v>1321</v>
      </c>
      <c r="B1725" s="22" t="s">
        <v>893</v>
      </c>
      <c r="C1725" s="22" t="s">
        <v>1837</v>
      </c>
      <c r="D1725" s="22" t="s">
        <v>1838</v>
      </c>
      <c r="E1725" s="22" t="s">
        <v>2106</v>
      </c>
      <c r="F1725" s="22"/>
      <c r="G1725" s="22" t="s">
        <v>65</v>
      </c>
      <c r="H1725" s="22" t="s">
        <v>1796</v>
      </c>
      <c r="I1725" s="22" t="s">
        <v>5570</v>
      </c>
      <c r="J1725" s="22" t="s">
        <v>1837</v>
      </c>
      <c r="K1725" s="22"/>
      <c r="L1725" s="22"/>
      <c r="M1725" s="22" t="s">
        <v>6391</v>
      </c>
      <c r="N1725" s="22">
        <v>60</v>
      </c>
      <c r="O1725" s="22" t="b">
        <v>0</v>
      </c>
      <c r="P1725" s="22" t="s">
        <v>3095</v>
      </c>
      <c r="Q1725" s="22" t="s">
        <v>1843</v>
      </c>
      <c r="R1725" s="22" t="s">
        <v>625</v>
      </c>
    </row>
    <row r="1726" spans="1:18" x14ac:dyDescent="0.25">
      <c r="A1726" s="22" t="s">
        <v>1322</v>
      </c>
      <c r="B1726" s="22" t="s">
        <v>895</v>
      </c>
      <c r="C1726" s="22" t="s">
        <v>1837</v>
      </c>
      <c r="D1726" s="22" t="s">
        <v>1838</v>
      </c>
      <c r="E1726" s="22" t="s">
        <v>1991</v>
      </c>
      <c r="F1726" s="22"/>
      <c r="G1726" s="22" t="s">
        <v>66</v>
      </c>
      <c r="H1726" s="22" t="s">
        <v>1794</v>
      </c>
      <c r="I1726" s="22" t="s">
        <v>5570</v>
      </c>
      <c r="J1726" s="22" t="s">
        <v>1837</v>
      </c>
      <c r="K1726" s="22"/>
      <c r="L1726" s="22"/>
      <c r="M1726" s="22" t="s">
        <v>6392</v>
      </c>
      <c r="N1726" s="22">
        <v>60</v>
      </c>
      <c r="O1726" s="22" t="b">
        <v>0</v>
      </c>
      <c r="P1726" s="22" t="s">
        <v>3095</v>
      </c>
      <c r="Q1726" s="22" t="s">
        <v>1843</v>
      </c>
      <c r="R1726" s="22" t="s">
        <v>625</v>
      </c>
    </row>
    <row r="1727" spans="1:18" x14ac:dyDescent="0.25">
      <c r="A1727" s="22" t="s">
        <v>1323</v>
      </c>
      <c r="B1727" s="22" t="s">
        <v>893</v>
      </c>
      <c r="C1727" s="22" t="s">
        <v>1837</v>
      </c>
      <c r="D1727" s="22" t="s">
        <v>1838</v>
      </c>
      <c r="E1727" s="22" t="s">
        <v>1946</v>
      </c>
      <c r="F1727" s="22"/>
      <c r="G1727" s="22" t="s">
        <v>65</v>
      </c>
      <c r="H1727" s="22" t="s">
        <v>1796</v>
      </c>
      <c r="I1727" s="22" t="s">
        <v>5570</v>
      </c>
      <c r="J1727" s="22" t="s">
        <v>1837</v>
      </c>
      <c r="K1727" s="22"/>
      <c r="L1727" s="22"/>
      <c r="M1727" s="22" t="s">
        <v>6393</v>
      </c>
      <c r="N1727" s="22">
        <v>60</v>
      </c>
      <c r="O1727" s="22" t="b">
        <v>0</v>
      </c>
      <c r="P1727" s="22" t="s">
        <v>3095</v>
      </c>
      <c r="Q1727" s="22" t="s">
        <v>1843</v>
      </c>
      <c r="R1727" s="22" t="s">
        <v>625</v>
      </c>
    </row>
    <row r="1728" spans="1:18" x14ac:dyDescent="0.25">
      <c r="A1728" s="22" t="s">
        <v>96</v>
      </c>
      <c r="B1728" s="22" t="s">
        <v>895</v>
      </c>
      <c r="C1728" s="22" t="s">
        <v>1837</v>
      </c>
      <c r="D1728" s="22" t="s">
        <v>1838</v>
      </c>
      <c r="E1728" s="22" t="s">
        <v>1901</v>
      </c>
      <c r="F1728" s="22"/>
      <c r="G1728" s="22" t="s">
        <v>66</v>
      </c>
      <c r="H1728" s="22" t="s">
        <v>1794</v>
      </c>
      <c r="I1728" s="22" t="s">
        <v>5570</v>
      </c>
      <c r="J1728" s="22" t="s">
        <v>1837</v>
      </c>
      <c r="K1728" s="22"/>
      <c r="L1728" s="22"/>
      <c r="M1728" s="22" t="s">
        <v>6394</v>
      </c>
      <c r="N1728" s="22">
        <v>60</v>
      </c>
      <c r="O1728" s="22" t="b">
        <v>0</v>
      </c>
      <c r="P1728" s="22" t="s">
        <v>3095</v>
      </c>
      <c r="Q1728" s="22" t="s">
        <v>1843</v>
      </c>
      <c r="R1728" s="22" t="s">
        <v>625</v>
      </c>
    </row>
    <row r="1729" spans="1:18" x14ac:dyDescent="0.25">
      <c r="A1729" s="22" t="s">
        <v>179</v>
      </c>
      <c r="B1729" s="22" t="s">
        <v>895</v>
      </c>
      <c r="C1729" s="22" t="s">
        <v>1837</v>
      </c>
      <c r="D1729" s="22" t="s">
        <v>1838</v>
      </c>
      <c r="E1729" s="22" t="s">
        <v>2092</v>
      </c>
      <c r="F1729" s="22"/>
      <c r="G1729" s="22" t="s">
        <v>65</v>
      </c>
      <c r="H1729" s="22" t="s">
        <v>1796</v>
      </c>
      <c r="I1729" s="22" t="s">
        <v>5570</v>
      </c>
      <c r="J1729" s="22" t="s">
        <v>1837</v>
      </c>
      <c r="K1729" s="22"/>
      <c r="L1729" s="22"/>
      <c r="M1729" s="22" t="s">
        <v>6395</v>
      </c>
      <c r="N1729" s="22">
        <v>60</v>
      </c>
      <c r="O1729" s="22" t="b">
        <v>0</v>
      </c>
      <c r="P1729" s="22" t="s">
        <v>3095</v>
      </c>
      <c r="Q1729" s="22" t="s">
        <v>1843</v>
      </c>
      <c r="R1729" s="22" t="s">
        <v>625</v>
      </c>
    </row>
    <row r="1730" spans="1:18" x14ac:dyDescent="0.25">
      <c r="A1730" s="23" t="s">
        <v>1324</v>
      </c>
      <c r="B1730" s="23" t="s">
        <v>895</v>
      </c>
      <c r="C1730" s="23" t="s">
        <v>1837</v>
      </c>
      <c r="D1730" s="23" t="s">
        <v>1838</v>
      </c>
      <c r="E1730" s="23" t="s">
        <v>1958</v>
      </c>
      <c r="F1730" s="23"/>
      <c r="G1730" s="23" t="s">
        <v>65</v>
      </c>
      <c r="H1730" s="23" t="s">
        <v>1796</v>
      </c>
      <c r="I1730" s="23" t="s">
        <v>5570</v>
      </c>
      <c r="J1730" s="23" t="s">
        <v>1837</v>
      </c>
      <c r="K1730" s="23"/>
      <c r="L1730" s="23"/>
      <c r="M1730" s="23" t="s">
        <v>6396</v>
      </c>
      <c r="N1730" s="23">
        <v>60</v>
      </c>
      <c r="O1730" s="23" t="b">
        <v>0</v>
      </c>
      <c r="P1730" s="23" t="s">
        <v>3095</v>
      </c>
      <c r="Q1730" s="23" t="s">
        <v>1843</v>
      </c>
      <c r="R1730" s="23" t="s">
        <v>625</v>
      </c>
    </row>
    <row r="1731" spans="1:18" x14ac:dyDescent="0.25">
      <c r="A1731" s="22" t="s">
        <v>1325</v>
      </c>
      <c r="B1731" s="22" t="s">
        <v>895</v>
      </c>
      <c r="C1731" s="22" t="s">
        <v>1837</v>
      </c>
      <c r="D1731" s="22" t="s">
        <v>1838</v>
      </c>
      <c r="E1731" s="22" t="s">
        <v>1991</v>
      </c>
      <c r="F1731" s="22"/>
      <c r="G1731" s="22" t="s">
        <v>66</v>
      </c>
      <c r="H1731" s="22" t="s">
        <v>1794</v>
      </c>
      <c r="I1731" s="22" t="s">
        <v>5570</v>
      </c>
      <c r="J1731" s="22" t="s">
        <v>1837</v>
      </c>
      <c r="K1731" s="22"/>
      <c r="L1731" s="22"/>
      <c r="M1731" s="22" t="s">
        <v>6397</v>
      </c>
      <c r="N1731" s="22">
        <v>60</v>
      </c>
      <c r="O1731" s="22" t="b">
        <v>0</v>
      </c>
      <c r="P1731" s="22" t="s">
        <v>3095</v>
      </c>
      <c r="Q1731" s="22" t="s">
        <v>1843</v>
      </c>
      <c r="R1731" s="22" t="s">
        <v>625</v>
      </c>
    </row>
    <row r="1732" spans="1:18" x14ac:dyDescent="0.25">
      <c r="A1732" s="22" t="s">
        <v>6398</v>
      </c>
      <c r="B1732" s="22" t="s">
        <v>895</v>
      </c>
      <c r="C1732" s="22" t="s">
        <v>1837</v>
      </c>
      <c r="D1732" s="22" t="s">
        <v>1838</v>
      </c>
      <c r="E1732" s="22" t="s">
        <v>2754</v>
      </c>
      <c r="F1732" s="22"/>
      <c r="G1732" s="22" t="s">
        <v>66</v>
      </c>
      <c r="H1732" s="22" t="s">
        <v>1794</v>
      </c>
      <c r="I1732" s="22" t="s">
        <v>5570</v>
      </c>
      <c r="J1732" s="22" t="s">
        <v>1837</v>
      </c>
      <c r="K1732" s="22"/>
      <c r="L1732" s="22"/>
      <c r="M1732" s="22" t="s">
        <v>6399</v>
      </c>
      <c r="N1732" s="22">
        <v>60</v>
      </c>
      <c r="O1732" s="22" t="b">
        <v>0</v>
      </c>
      <c r="P1732" s="22" t="s">
        <v>3095</v>
      </c>
      <c r="Q1732" s="22" t="s">
        <v>1843</v>
      </c>
      <c r="R1732" s="22" t="s">
        <v>625</v>
      </c>
    </row>
    <row r="1733" spans="1:18" x14ac:dyDescent="0.25">
      <c r="A1733" s="22" t="s">
        <v>6400</v>
      </c>
      <c r="B1733" s="22" t="s">
        <v>895</v>
      </c>
      <c r="C1733" s="22" t="s">
        <v>1837</v>
      </c>
      <c r="D1733" s="22" t="s">
        <v>1838</v>
      </c>
      <c r="E1733" s="22" t="s">
        <v>2754</v>
      </c>
      <c r="F1733" s="22"/>
      <c r="G1733" s="22" t="s">
        <v>66</v>
      </c>
      <c r="H1733" s="22" t="s">
        <v>1794</v>
      </c>
      <c r="I1733" s="22" t="s">
        <v>5570</v>
      </c>
      <c r="J1733" s="22" t="s">
        <v>1837</v>
      </c>
      <c r="K1733" s="22"/>
      <c r="L1733" s="22"/>
      <c r="M1733" s="22" t="s">
        <v>6401</v>
      </c>
      <c r="N1733" s="22">
        <v>60</v>
      </c>
      <c r="O1733" s="22" t="b">
        <v>0</v>
      </c>
      <c r="P1733" s="22" t="s">
        <v>3095</v>
      </c>
      <c r="Q1733" s="22" t="s">
        <v>1843</v>
      </c>
      <c r="R1733" s="22" t="s">
        <v>625</v>
      </c>
    </row>
    <row r="1734" spans="1:18" x14ac:dyDescent="0.25">
      <c r="A1734" s="22" t="s">
        <v>489</v>
      </c>
      <c r="B1734" s="22" t="s">
        <v>895</v>
      </c>
      <c r="C1734" s="22" t="s">
        <v>1837</v>
      </c>
      <c r="D1734" s="22" t="s">
        <v>1838</v>
      </c>
      <c r="E1734" s="22" t="s">
        <v>1901</v>
      </c>
      <c r="F1734" s="22"/>
      <c r="G1734" s="22" t="s">
        <v>66</v>
      </c>
      <c r="H1734" s="22" t="s">
        <v>1794</v>
      </c>
      <c r="I1734" s="22" t="s">
        <v>5570</v>
      </c>
      <c r="J1734" s="22" t="s">
        <v>1837</v>
      </c>
      <c r="K1734" s="22"/>
      <c r="L1734" s="22"/>
      <c r="M1734" s="22" t="s">
        <v>6402</v>
      </c>
      <c r="N1734" s="22">
        <v>60</v>
      </c>
      <c r="O1734" s="22" t="b">
        <v>0</v>
      </c>
      <c r="P1734" s="22" t="s">
        <v>3095</v>
      </c>
      <c r="Q1734" s="22" t="s">
        <v>1843</v>
      </c>
      <c r="R1734" s="22" t="s">
        <v>625</v>
      </c>
    </row>
    <row r="1735" spans="1:18" x14ac:dyDescent="0.25">
      <c r="A1735" s="23" t="s">
        <v>6403</v>
      </c>
      <c r="B1735" s="23" t="s">
        <v>895</v>
      </c>
      <c r="C1735" s="23" t="s">
        <v>1837</v>
      </c>
      <c r="D1735" s="23" t="s">
        <v>1838</v>
      </c>
      <c r="E1735" s="23" t="s">
        <v>1991</v>
      </c>
      <c r="F1735" s="23"/>
      <c r="G1735" s="23" t="s">
        <v>66</v>
      </c>
      <c r="H1735" s="23" t="s">
        <v>1794</v>
      </c>
      <c r="I1735" s="23" t="s">
        <v>5570</v>
      </c>
      <c r="J1735" s="23" t="s">
        <v>1837</v>
      </c>
      <c r="K1735" s="23"/>
      <c r="L1735" s="23"/>
      <c r="M1735" s="23" t="s">
        <v>6404</v>
      </c>
      <c r="N1735" s="23">
        <v>60</v>
      </c>
      <c r="O1735" s="23" t="b">
        <v>0</v>
      </c>
      <c r="P1735" s="23" t="s">
        <v>3095</v>
      </c>
      <c r="Q1735" s="23" t="s">
        <v>1843</v>
      </c>
      <c r="R1735" s="23" t="s">
        <v>625</v>
      </c>
    </row>
    <row r="1736" spans="1:18" x14ac:dyDescent="0.25">
      <c r="A1736" s="22" t="s">
        <v>1326</v>
      </c>
      <c r="B1736" s="22" t="s">
        <v>893</v>
      </c>
      <c r="C1736" s="22" t="s">
        <v>1837</v>
      </c>
      <c r="D1736" s="22" t="s">
        <v>1838</v>
      </c>
      <c r="E1736" s="22" t="s">
        <v>2106</v>
      </c>
      <c r="F1736" s="22"/>
      <c r="G1736" s="22" t="s">
        <v>65</v>
      </c>
      <c r="H1736" s="22" t="s">
        <v>1796</v>
      </c>
      <c r="I1736" s="22" t="s">
        <v>5570</v>
      </c>
      <c r="J1736" s="22" t="s">
        <v>1837</v>
      </c>
      <c r="K1736" s="22"/>
      <c r="L1736" s="22"/>
      <c r="M1736" s="22" t="s">
        <v>6405</v>
      </c>
      <c r="N1736" s="22">
        <v>60</v>
      </c>
      <c r="O1736" s="22" t="b">
        <v>0</v>
      </c>
      <c r="P1736" s="22" t="s">
        <v>3095</v>
      </c>
      <c r="Q1736" s="22" t="s">
        <v>1843</v>
      </c>
      <c r="R1736" s="22" t="s">
        <v>625</v>
      </c>
    </row>
    <row r="1737" spans="1:18" x14ac:dyDescent="0.25">
      <c r="A1737" s="23" t="s">
        <v>1327</v>
      </c>
      <c r="B1737" s="23" t="s">
        <v>893</v>
      </c>
      <c r="C1737" s="23" t="s">
        <v>1837</v>
      </c>
      <c r="D1737" s="23" t="s">
        <v>1838</v>
      </c>
      <c r="E1737" s="23" t="s">
        <v>1946</v>
      </c>
      <c r="F1737" s="23"/>
      <c r="G1737" s="23" t="s">
        <v>65</v>
      </c>
      <c r="H1737" s="23" t="s">
        <v>1796</v>
      </c>
      <c r="I1737" s="23" t="s">
        <v>5570</v>
      </c>
      <c r="J1737" s="23" t="s">
        <v>1837</v>
      </c>
      <c r="K1737" s="23"/>
      <c r="L1737" s="23"/>
      <c r="M1737" s="23" t="s">
        <v>6406</v>
      </c>
      <c r="N1737" s="23">
        <v>60</v>
      </c>
      <c r="O1737" s="23" t="b">
        <v>0</v>
      </c>
      <c r="P1737" s="23" t="s">
        <v>3095</v>
      </c>
      <c r="Q1737" s="23" t="s">
        <v>1843</v>
      </c>
      <c r="R1737" s="23" t="s">
        <v>625</v>
      </c>
    </row>
    <row r="1738" spans="1:18" x14ac:dyDescent="0.25">
      <c r="A1738" s="22" t="s">
        <v>1328</v>
      </c>
      <c r="B1738" s="22" t="s">
        <v>895</v>
      </c>
      <c r="C1738" s="22" t="s">
        <v>1837</v>
      </c>
      <c r="D1738" s="22" t="s">
        <v>1838</v>
      </c>
      <c r="E1738" s="22" t="s">
        <v>1931</v>
      </c>
      <c r="F1738" s="22"/>
      <c r="G1738" s="22" t="s">
        <v>66</v>
      </c>
      <c r="H1738" s="22" t="s">
        <v>1794</v>
      </c>
      <c r="I1738" s="22" t="s">
        <v>5570</v>
      </c>
      <c r="J1738" s="22" t="s">
        <v>1837</v>
      </c>
      <c r="K1738" s="22"/>
      <c r="L1738" s="22"/>
      <c r="M1738" s="22" t="s">
        <v>6407</v>
      </c>
      <c r="N1738" s="22">
        <v>60</v>
      </c>
      <c r="O1738" s="22" t="b">
        <v>0</v>
      </c>
      <c r="P1738" s="22" t="s">
        <v>3095</v>
      </c>
      <c r="Q1738" s="22" t="s">
        <v>1843</v>
      </c>
      <c r="R1738" s="22" t="s">
        <v>625</v>
      </c>
    </row>
    <row r="1739" spans="1:18" x14ac:dyDescent="0.25">
      <c r="A1739" s="22" t="s">
        <v>1329</v>
      </c>
      <c r="B1739" s="22" t="s">
        <v>893</v>
      </c>
      <c r="C1739" s="22" t="s">
        <v>1837</v>
      </c>
      <c r="D1739" s="22" t="s">
        <v>1838</v>
      </c>
      <c r="E1739" s="22" t="s">
        <v>1946</v>
      </c>
      <c r="F1739" s="22"/>
      <c r="G1739" s="22" t="s">
        <v>65</v>
      </c>
      <c r="H1739" s="22" t="s">
        <v>1796</v>
      </c>
      <c r="I1739" s="22" t="s">
        <v>5570</v>
      </c>
      <c r="J1739" s="22" t="s">
        <v>1837</v>
      </c>
      <c r="K1739" s="22"/>
      <c r="L1739" s="22"/>
      <c r="M1739" s="22" t="s">
        <v>6408</v>
      </c>
      <c r="N1739" s="22">
        <v>60</v>
      </c>
      <c r="O1739" s="22" t="b">
        <v>0</v>
      </c>
      <c r="P1739" s="22" t="s">
        <v>3095</v>
      </c>
      <c r="Q1739" s="22" t="s">
        <v>1843</v>
      </c>
      <c r="R1739" s="22" t="s">
        <v>625</v>
      </c>
    </row>
    <row r="1740" spans="1:18" x14ac:dyDescent="0.25">
      <c r="A1740" s="22" t="s">
        <v>178</v>
      </c>
      <c r="B1740" s="22" t="s">
        <v>895</v>
      </c>
      <c r="C1740" s="22" t="s">
        <v>1837</v>
      </c>
      <c r="D1740" s="22" t="s">
        <v>1838</v>
      </c>
      <c r="E1740" s="22" t="s">
        <v>2073</v>
      </c>
      <c r="F1740" s="22"/>
      <c r="G1740" s="22" t="s">
        <v>65</v>
      </c>
      <c r="H1740" s="22" t="s">
        <v>1796</v>
      </c>
      <c r="I1740" s="22" t="s">
        <v>5570</v>
      </c>
      <c r="J1740" s="22" t="s">
        <v>1837</v>
      </c>
      <c r="K1740" s="22"/>
      <c r="L1740" s="22"/>
      <c r="M1740" s="22" t="s">
        <v>6409</v>
      </c>
      <c r="N1740" s="22">
        <v>60</v>
      </c>
      <c r="O1740" s="22" t="b">
        <v>0</v>
      </c>
      <c r="P1740" s="22" t="s">
        <v>3095</v>
      </c>
      <c r="Q1740" s="22" t="s">
        <v>1843</v>
      </c>
      <c r="R1740" s="22" t="s">
        <v>625</v>
      </c>
    </row>
    <row r="1741" spans="1:18" x14ac:dyDescent="0.25">
      <c r="A1741" s="23" t="s">
        <v>492</v>
      </c>
      <c r="B1741" s="23" t="s">
        <v>895</v>
      </c>
      <c r="C1741" s="23" t="s">
        <v>1837</v>
      </c>
      <c r="D1741" s="23" t="s">
        <v>1838</v>
      </c>
      <c r="E1741" s="23" t="s">
        <v>1852</v>
      </c>
      <c r="F1741" s="23"/>
      <c r="G1741" s="23" t="s">
        <v>65</v>
      </c>
      <c r="H1741" s="23" t="s">
        <v>1796</v>
      </c>
      <c r="I1741" s="23" t="s">
        <v>5570</v>
      </c>
      <c r="J1741" s="23" t="s">
        <v>1837</v>
      </c>
      <c r="K1741" s="23"/>
      <c r="L1741" s="23"/>
      <c r="M1741" s="23" t="s">
        <v>6410</v>
      </c>
      <c r="N1741" s="23">
        <v>60</v>
      </c>
      <c r="O1741" s="23" t="b">
        <v>0</v>
      </c>
      <c r="P1741" s="23" t="s">
        <v>3095</v>
      </c>
      <c r="Q1741" s="23" t="s">
        <v>1843</v>
      </c>
      <c r="R1741" s="23" t="s">
        <v>625</v>
      </c>
    </row>
    <row r="1742" spans="1:18" x14ac:dyDescent="0.25">
      <c r="A1742" s="22" t="s">
        <v>493</v>
      </c>
      <c r="B1742" s="22" t="s">
        <v>895</v>
      </c>
      <c r="C1742" s="22" t="s">
        <v>1837</v>
      </c>
      <c r="D1742" s="22" t="s">
        <v>1838</v>
      </c>
      <c r="E1742" s="22" t="s">
        <v>1958</v>
      </c>
      <c r="F1742" s="22"/>
      <c r="G1742" s="22" t="s">
        <v>65</v>
      </c>
      <c r="H1742" s="22" t="s">
        <v>1796</v>
      </c>
      <c r="I1742" s="22" t="s">
        <v>5570</v>
      </c>
      <c r="J1742" s="22" t="s">
        <v>1837</v>
      </c>
      <c r="K1742" s="22"/>
      <c r="L1742" s="22"/>
      <c r="M1742" s="22" t="s">
        <v>6411</v>
      </c>
      <c r="N1742" s="22">
        <v>60</v>
      </c>
      <c r="O1742" s="22" t="b">
        <v>0</v>
      </c>
      <c r="P1742" s="22" t="s">
        <v>3095</v>
      </c>
      <c r="Q1742" s="22" t="s">
        <v>1843</v>
      </c>
      <c r="R1742" s="22" t="s">
        <v>625</v>
      </c>
    </row>
    <row r="1743" spans="1:18" x14ac:dyDescent="0.25">
      <c r="A1743" s="22" t="s">
        <v>1330</v>
      </c>
      <c r="B1743" s="22" t="s">
        <v>893</v>
      </c>
      <c r="C1743" s="22" t="s">
        <v>1837</v>
      </c>
      <c r="D1743" s="22" t="s">
        <v>1838</v>
      </c>
      <c r="E1743" s="22" t="s">
        <v>1946</v>
      </c>
      <c r="F1743" s="22"/>
      <c r="G1743" s="22" t="s">
        <v>65</v>
      </c>
      <c r="H1743" s="22" t="s">
        <v>1796</v>
      </c>
      <c r="I1743" s="22" t="s">
        <v>5570</v>
      </c>
      <c r="J1743" s="22" t="s">
        <v>1837</v>
      </c>
      <c r="K1743" s="22"/>
      <c r="L1743" s="22"/>
      <c r="M1743" s="22" t="s">
        <v>6412</v>
      </c>
      <c r="N1743" s="22">
        <v>60</v>
      </c>
      <c r="O1743" s="22" t="b">
        <v>0</v>
      </c>
      <c r="P1743" s="22" t="s">
        <v>3095</v>
      </c>
      <c r="Q1743" s="22" t="s">
        <v>1843</v>
      </c>
      <c r="R1743" s="22" t="s">
        <v>625</v>
      </c>
    </row>
    <row r="1744" spans="1:18" x14ac:dyDescent="0.25">
      <c r="A1744" s="23" t="s">
        <v>6413</v>
      </c>
      <c r="B1744" s="23" t="s">
        <v>895</v>
      </c>
      <c r="C1744" s="23" t="s">
        <v>1837</v>
      </c>
      <c r="D1744" s="23" t="s">
        <v>1838</v>
      </c>
      <c r="E1744" s="23" t="s">
        <v>1958</v>
      </c>
      <c r="F1744" s="23"/>
      <c r="G1744" s="23" t="s">
        <v>65</v>
      </c>
      <c r="H1744" s="23" t="s">
        <v>1796</v>
      </c>
      <c r="I1744" s="23" t="s">
        <v>5570</v>
      </c>
      <c r="J1744" s="23" t="s">
        <v>1837</v>
      </c>
      <c r="K1744" s="23"/>
      <c r="L1744" s="23"/>
      <c r="M1744" s="23" t="s">
        <v>6414</v>
      </c>
      <c r="N1744" s="23">
        <v>60</v>
      </c>
      <c r="O1744" s="23" t="b">
        <v>0</v>
      </c>
      <c r="P1744" s="23" t="s">
        <v>3095</v>
      </c>
      <c r="Q1744" s="23" t="s">
        <v>1843</v>
      </c>
      <c r="R1744" s="23" t="s">
        <v>625</v>
      </c>
    </row>
    <row r="1745" spans="1:18" x14ac:dyDescent="0.25">
      <c r="A1745" s="22" t="s">
        <v>1331</v>
      </c>
      <c r="B1745" s="22" t="s">
        <v>893</v>
      </c>
      <c r="C1745" s="22" t="s">
        <v>1837</v>
      </c>
      <c r="D1745" s="22" t="s">
        <v>1838</v>
      </c>
      <c r="E1745" s="22" t="s">
        <v>2050</v>
      </c>
      <c r="F1745" s="22"/>
      <c r="G1745" s="22" t="s">
        <v>65</v>
      </c>
      <c r="H1745" s="22" t="s">
        <v>1796</v>
      </c>
      <c r="I1745" s="22" t="s">
        <v>5570</v>
      </c>
      <c r="J1745" s="22" t="s">
        <v>1837</v>
      </c>
      <c r="K1745" s="22"/>
      <c r="L1745" s="22"/>
      <c r="M1745" s="22" t="s">
        <v>6415</v>
      </c>
      <c r="N1745" s="22">
        <v>60</v>
      </c>
      <c r="O1745" s="22" t="b">
        <v>0</v>
      </c>
      <c r="P1745" s="22" t="s">
        <v>3095</v>
      </c>
      <c r="Q1745" s="22" t="s">
        <v>1843</v>
      </c>
      <c r="R1745" s="22" t="s">
        <v>625</v>
      </c>
    </row>
    <row r="1746" spans="1:18" x14ac:dyDescent="0.25">
      <c r="A1746" s="23" t="s">
        <v>495</v>
      </c>
      <c r="B1746" s="23" t="s">
        <v>895</v>
      </c>
      <c r="C1746" s="23" t="s">
        <v>1837</v>
      </c>
      <c r="D1746" s="23" t="s">
        <v>1838</v>
      </c>
      <c r="E1746" s="23" t="s">
        <v>1950</v>
      </c>
      <c r="F1746" s="23"/>
      <c r="G1746" s="23" t="s">
        <v>66</v>
      </c>
      <c r="H1746" s="23" t="s">
        <v>1794</v>
      </c>
      <c r="I1746" s="23" t="s">
        <v>5570</v>
      </c>
      <c r="J1746" s="23" t="s">
        <v>1837</v>
      </c>
      <c r="K1746" s="23"/>
      <c r="L1746" s="23"/>
      <c r="M1746" s="23" t="s">
        <v>6416</v>
      </c>
      <c r="N1746" s="23">
        <v>60</v>
      </c>
      <c r="O1746" s="23" t="b">
        <v>0</v>
      </c>
      <c r="P1746" s="23" t="s">
        <v>3095</v>
      </c>
      <c r="Q1746" s="23" t="s">
        <v>1843</v>
      </c>
      <c r="R1746" s="23" t="s">
        <v>625</v>
      </c>
    </row>
    <row r="1747" spans="1:18" x14ac:dyDescent="0.25">
      <c r="A1747" s="22" t="s">
        <v>1332</v>
      </c>
      <c r="B1747" s="22" t="s">
        <v>893</v>
      </c>
      <c r="C1747" s="22" t="s">
        <v>1837</v>
      </c>
      <c r="D1747" s="22" t="s">
        <v>1838</v>
      </c>
      <c r="E1747" s="22" t="s">
        <v>2106</v>
      </c>
      <c r="F1747" s="22"/>
      <c r="G1747" s="22" t="s">
        <v>65</v>
      </c>
      <c r="H1747" s="22" t="s">
        <v>1796</v>
      </c>
      <c r="I1747" s="22" t="s">
        <v>5570</v>
      </c>
      <c r="J1747" s="22" t="s">
        <v>1837</v>
      </c>
      <c r="K1747" s="22"/>
      <c r="L1747" s="22"/>
      <c r="M1747" s="22" t="s">
        <v>6417</v>
      </c>
      <c r="N1747" s="22">
        <v>60</v>
      </c>
      <c r="O1747" s="22" t="b">
        <v>0</v>
      </c>
      <c r="P1747" s="22" t="s">
        <v>3095</v>
      </c>
      <c r="Q1747" s="22" t="s">
        <v>1843</v>
      </c>
      <c r="R1747" s="22" t="s">
        <v>625</v>
      </c>
    </row>
    <row r="1748" spans="1:18" x14ac:dyDescent="0.25">
      <c r="A1748" s="22" t="s">
        <v>1333</v>
      </c>
      <c r="B1748" s="22" t="s">
        <v>895</v>
      </c>
      <c r="C1748" s="22" t="s">
        <v>1837</v>
      </c>
      <c r="D1748" s="22" t="s">
        <v>1838</v>
      </c>
      <c r="E1748" s="22" t="s">
        <v>1901</v>
      </c>
      <c r="F1748" s="22"/>
      <c r="G1748" s="22" t="s">
        <v>66</v>
      </c>
      <c r="H1748" s="22" t="s">
        <v>1794</v>
      </c>
      <c r="I1748" s="22" t="s">
        <v>5570</v>
      </c>
      <c r="J1748" s="22" t="s">
        <v>1837</v>
      </c>
      <c r="K1748" s="22"/>
      <c r="L1748" s="22"/>
      <c r="M1748" s="22" t="s">
        <v>6418</v>
      </c>
      <c r="N1748" s="22">
        <v>60</v>
      </c>
      <c r="O1748" s="22" t="b">
        <v>0</v>
      </c>
      <c r="P1748" s="22" t="s">
        <v>3095</v>
      </c>
      <c r="Q1748" s="22" t="s">
        <v>1843</v>
      </c>
      <c r="R1748" s="22" t="s">
        <v>625</v>
      </c>
    </row>
    <row r="1749" spans="1:18" x14ac:dyDescent="0.25">
      <c r="A1749" s="22" t="s">
        <v>362</v>
      </c>
      <c r="B1749" s="22" t="s">
        <v>895</v>
      </c>
      <c r="C1749" s="22" t="s">
        <v>1837</v>
      </c>
      <c r="D1749" s="22" t="s">
        <v>1838</v>
      </c>
      <c r="E1749" s="22" t="s">
        <v>1901</v>
      </c>
      <c r="F1749" s="22"/>
      <c r="G1749" s="22" t="s">
        <v>66</v>
      </c>
      <c r="H1749" s="22" t="s">
        <v>1794</v>
      </c>
      <c r="I1749" s="22" t="s">
        <v>5570</v>
      </c>
      <c r="J1749" s="22" t="s">
        <v>1837</v>
      </c>
      <c r="K1749" s="22"/>
      <c r="L1749" s="22"/>
      <c r="M1749" s="22" t="s">
        <v>6419</v>
      </c>
      <c r="N1749" s="22">
        <v>60</v>
      </c>
      <c r="O1749" s="22" t="b">
        <v>0</v>
      </c>
      <c r="P1749" s="22" t="s">
        <v>3095</v>
      </c>
      <c r="Q1749" s="22" t="s">
        <v>1843</v>
      </c>
      <c r="R1749" s="22" t="s">
        <v>625</v>
      </c>
    </row>
    <row r="1750" spans="1:18" x14ac:dyDescent="0.25">
      <c r="A1750" s="22" t="s">
        <v>514</v>
      </c>
      <c r="B1750" s="22" t="s">
        <v>895</v>
      </c>
      <c r="C1750" s="22" t="s">
        <v>1837</v>
      </c>
      <c r="D1750" s="22" t="s">
        <v>1838</v>
      </c>
      <c r="E1750" s="22" t="s">
        <v>1958</v>
      </c>
      <c r="F1750" s="22"/>
      <c r="G1750" s="22" t="s">
        <v>65</v>
      </c>
      <c r="H1750" s="22" t="s">
        <v>1796</v>
      </c>
      <c r="I1750" s="22" t="s">
        <v>5570</v>
      </c>
      <c r="J1750" s="22" t="s">
        <v>1837</v>
      </c>
      <c r="K1750" s="22"/>
      <c r="L1750" s="22"/>
      <c r="M1750" s="22" t="s">
        <v>6420</v>
      </c>
      <c r="N1750" s="22">
        <v>60</v>
      </c>
      <c r="O1750" s="22" t="b">
        <v>0</v>
      </c>
      <c r="P1750" s="22" t="s">
        <v>3095</v>
      </c>
      <c r="Q1750" s="22" t="s">
        <v>1843</v>
      </c>
      <c r="R1750" s="22" t="s">
        <v>625</v>
      </c>
    </row>
    <row r="1751" spans="1:18" x14ac:dyDescent="0.25">
      <c r="A1751" s="23" t="s">
        <v>186</v>
      </c>
      <c r="B1751" s="23" t="s">
        <v>895</v>
      </c>
      <c r="C1751" s="23" t="s">
        <v>1837</v>
      </c>
      <c r="D1751" s="23" t="s">
        <v>1838</v>
      </c>
      <c r="E1751" s="23" t="s">
        <v>2754</v>
      </c>
      <c r="F1751" s="23"/>
      <c r="G1751" s="23" t="s">
        <v>1803</v>
      </c>
      <c r="H1751" s="23" t="s">
        <v>1804</v>
      </c>
      <c r="I1751" s="23" t="s">
        <v>5570</v>
      </c>
      <c r="J1751" s="23" t="s">
        <v>1837</v>
      </c>
      <c r="K1751" s="23"/>
      <c r="L1751" s="23"/>
      <c r="M1751" s="23" t="s">
        <v>6421</v>
      </c>
      <c r="N1751" s="23">
        <v>60</v>
      </c>
      <c r="O1751" s="23" t="b">
        <v>0</v>
      </c>
      <c r="P1751" s="23" t="s">
        <v>3095</v>
      </c>
      <c r="Q1751" s="23" t="s">
        <v>1843</v>
      </c>
      <c r="R1751" s="23" t="s">
        <v>625</v>
      </c>
    </row>
    <row r="1752" spans="1:18" x14ac:dyDescent="0.25">
      <c r="A1752" s="22" t="s">
        <v>1334</v>
      </c>
      <c r="B1752" s="22" t="s">
        <v>893</v>
      </c>
      <c r="C1752" s="22" t="s">
        <v>1837</v>
      </c>
      <c r="D1752" s="22" t="s">
        <v>1838</v>
      </c>
      <c r="E1752" s="22" t="s">
        <v>3154</v>
      </c>
      <c r="F1752" s="22"/>
      <c r="G1752" s="22" t="s">
        <v>1803</v>
      </c>
      <c r="H1752" s="22" t="s">
        <v>1804</v>
      </c>
      <c r="I1752" s="22" t="s">
        <v>5570</v>
      </c>
      <c r="J1752" s="22" t="s">
        <v>1837</v>
      </c>
      <c r="K1752" s="22"/>
      <c r="L1752" s="22"/>
      <c r="M1752" s="22" t="s">
        <v>6422</v>
      </c>
      <c r="N1752" s="22">
        <v>60</v>
      </c>
      <c r="O1752" s="22" t="b">
        <v>0</v>
      </c>
      <c r="P1752" s="22" t="s">
        <v>3095</v>
      </c>
      <c r="Q1752" s="22" t="s">
        <v>1843</v>
      </c>
      <c r="R1752" s="22" t="s">
        <v>625</v>
      </c>
    </row>
    <row r="1753" spans="1:18" x14ac:dyDescent="0.25">
      <c r="A1753" s="22" t="s">
        <v>513</v>
      </c>
      <c r="B1753" s="22" t="s">
        <v>895</v>
      </c>
      <c r="C1753" s="22" t="s">
        <v>1837</v>
      </c>
      <c r="D1753" s="22" t="s">
        <v>1838</v>
      </c>
      <c r="E1753" s="22" t="s">
        <v>1958</v>
      </c>
      <c r="F1753" s="22"/>
      <c r="G1753" s="22" t="s">
        <v>65</v>
      </c>
      <c r="H1753" s="22" t="s">
        <v>1796</v>
      </c>
      <c r="I1753" s="22" t="s">
        <v>5570</v>
      </c>
      <c r="J1753" s="22" t="s">
        <v>1837</v>
      </c>
      <c r="K1753" s="22"/>
      <c r="L1753" s="22"/>
      <c r="M1753" s="22" t="s">
        <v>6423</v>
      </c>
      <c r="N1753" s="22">
        <v>60</v>
      </c>
      <c r="O1753" s="22" t="b">
        <v>0</v>
      </c>
      <c r="P1753" s="22" t="s">
        <v>3095</v>
      </c>
      <c r="Q1753" s="22" t="s">
        <v>1843</v>
      </c>
      <c r="R1753" s="22" t="s">
        <v>625</v>
      </c>
    </row>
    <row r="1754" spans="1:18" x14ac:dyDescent="0.25">
      <c r="A1754" s="22" t="s">
        <v>1335</v>
      </c>
      <c r="B1754" s="22" t="s">
        <v>895</v>
      </c>
      <c r="C1754" s="22" t="s">
        <v>1837</v>
      </c>
      <c r="D1754" s="22" t="s">
        <v>1838</v>
      </c>
      <c r="E1754" s="22" t="s">
        <v>1901</v>
      </c>
      <c r="F1754" s="22"/>
      <c r="G1754" s="22" t="s">
        <v>66</v>
      </c>
      <c r="H1754" s="22" t="s">
        <v>1794</v>
      </c>
      <c r="I1754" s="22" t="s">
        <v>5570</v>
      </c>
      <c r="J1754" s="22" t="s">
        <v>1837</v>
      </c>
      <c r="K1754" s="22"/>
      <c r="L1754" s="22"/>
      <c r="M1754" s="22" t="s">
        <v>6424</v>
      </c>
      <c r="N1754" s="22">
        <v>60</v>
      </c>
      <c r="O1754" s="22" t="b">
        <v>0</v>
      </c>
      <c r="P1754" s="22" t="s">
        <v>3095</v>
      </c>
      <c r="Q1754" s="22" t="s">
        <v>1843</v>
      </c>
      <c r="R1754" s="22" t="s">
        <v>625</v>
      </c>
    </row>
    <row r="1755" spans="1:18" x14ac:dyDescent="0.25">
      <c r="A1755" s="22" t="s">
        <v>1336</v>
      </c>
      <c r="B1755" s="22" t="s">
        <v>893</v>
      </c>
      <c r="C1755" s="22" t="s">
        <v>1837</v>
      </c>
      <c r="D1755" s="22" t="s">
        <v>1838</v>
      </c>
      <c r="E1755" s="22" t="s">
        <v>2050</v>
      </c>
      <c r="F1755" s="22"/>
      <c r="G1755" s="22" t="s">
        <v>65</v>
      </c>
      <c r="H1755" s="22" t="s">
        <v>1796</v>
      </c>
      <c r="I1755" s="22" t="s">
        <v>5570</v>
      </c>
      <c r="J1755" s="22" t="s">
        <v>1837</v>
      </c>
      <c r="K1755" s="22"/>
      <c r="L1755" s="22"/>
      <c r="M1755" s="22" t="s">
        <v>6425</v>
      </c>
      <c r="N1755" s="22">
        <v>60</v>
      </c>
      <c r="O1755" s="22" t="b">
        <v>0</v>
      </c>
      <c r="P1755" s="22" t="s">
        <v>3095</v>
      </c>
      <c r="Q1755" s="22" t="s">
        <v>1843</v>
      </c>
      <c r="R1755" s="22" t="s">
        <v>625</v>
      </c>
    </row>
    <row r="1756" spans="1:18" x14ac:dyDescent="0.25">
      <c r="A1756" s="22" t="s">
        <v>70</v>
      </c>
      <c r="B1756" s="22" t="s">
        <v>895</v>
      </c>
      <c r="C1756" s="22" t="s">
        <v>1837</v>
      </c>
      <c r="D1756" s="22" t="s">
        <v>1838</v>
      </c>
      <c r="E1756" s="22" t="s">
        <v>1991</v>
      </c>
      <c r="F1756" s="22"/>
      <c r="G1756" s="22" t="s">
        <v>66</v>
      </c>
      <c r="H1756" s="22" t="s">
        <v>1794</v>
      </c>
      <c r="I1756" s="22" t="s">
        <v>5570</v>
      </c>
      <c r="J1756" s="22" t="s">
        <v>1837</v>
      </c>
      <c r="K1756" s="22"/>
      <c r="L1756" s="22"/>
      <c r="M1756" s="22" t="s">
        <v>6426</v>
      </c>
      <c r="N1756" s="22">
        <v>60</v>
      </c>
      <c r="O1756" s="22" t="b">
        <v>0</v>
      </c>
      <c r="P1756" s="22" t="s">
        <v>3095</v>
      </c>
      <c r="Q1756" s="22" t="s">
        <v>1843</v>
      </c>
      <c r="R1756" s="22" t="s">
        <v>625</v>
      </c>
    </row>
    <row r="1757" spans="1:18" x14ac:dyDescent="0.25">
      <c r="A1757" s="22" t="s">
        <v>1337</v>
      </c>
      <c r="B1757" s="22" t="s">
        <v>895</v>
      </c>
      <c r="C1757" s="22" t="s">
        <v>1837</v>
      </c>
      <c r="D1757" s="22" t="s">
        <v>1838</v>
      </c>
      <c r="E1757" s="22" t="s">
        <v>1975</v>
      </c>
      <c r="F1757" s="22"/>
      <c r="G1757" s="22" t="s">
        <v>1803</v>
      </c>
      <c r="H1757" s="22" t="s">
        <v>1804</v>
      </c>
      <c r="I1757" s="22" t="s">
        <v>5570</v>
      </c>
      <c r="J1757" s="22" t="s">
        <v>1837</v>
      </c>
      <c r="K1757" s="22"/>
      <c r="L1757" s="22"/>
      <c r="M1757" s="22" t="s">
        <v>6427</v>
      </c>
      <c r="N1757" s="22">
        <v>60</v>
      </c>
      <c r="O1757" s="22" t="b">
        <v>0</v>
      </c>
      <c r="P1757" s="22" t="s">
        <v>3095</v>
      </c>
      <c r="Q1757" s="22" t="s">
        <v>1843</v>
      </c>
      <c r="R1757" s="22" t="s">
        <v>625</v>
      </c>
    </row>
    <row r="1758" spans="1:18" x14ac:dyDescent="0.25">
      <c r="A1758" s="23" t="s">
        <v>1338</v>
      </c>
      <c r="B1758" s="23" t="s">
        <v>893</v>
      </c>
      <c r="C1758" s="23" t="s">
        <v>1837</v>
      </c>
      <c r="D1758" s="23" t="s">
        <v>1838</v>
      </c>
      <c r="E1758" s="23" t="s">
        <v>2106</v>
      </c>
      <c r="F1758" s="23"/>
      <c r="G1758" s="23" t="s">
        <v>65</v>
      </c>
      <c r="H1758" s="23" t="s">
        <v>1796</v>
      </c>
      <c r="I1758" s="23" t="s">
        <v>5570</v>
      </c>
      <c r="J1758" s="23" t="s">
        <v>1837</v>
      </c>
      <c r="K1758" s="23"/>
      <c r="L1758" s="23"/>
      <c r="M1758" s="23" t="s">
        <v>6428</v>
      </c>
      <c r="N1758" s="23">
        <v>60</v>
      </c>
      <c r="O1758" s="23" t="b">
        <v>0</v>
      </c>
      <c r="P1758" s="23" t="s">
        <v>3095</v>
      </c>
      <c r="Q1758" s="23" t="s">
        <v>1843</v>
      </c>
      <c r="R1758" s="23" t="s">
        <v>625</v>
      </c>
    </row>
    <row r="1759" spans="1:18" x14ac:dyDescent="0.25">
      <c r="A1759" s="22" t="s">
        <v>6429</v>
      </c>
      <c r="B1759" s="22" t="s">
        <v>895</v>
      </c>
      <c r="C1759" s="22" t="s">
        <v>1837</v>
      </c>
      <c r="D1759" s="22" t="s">
        <v>1838</v>
      </c>
      <c r="E1759" s="22" t="s">
        <v>1852</v>
      </c>
      <c r="F1759" s="22"/>
      <c r="G1759" s="22" t="s">
        <v>65</v>
      </c>
      <c r="H1759" s="22" t="s">
        <v>1796</v>
      </c>
      <c r="I1759" s="22" t="s">
        <v>5570</v>
      </c>
      <c r="J1759" s="22" t="s">
        <v>1837</v>
      </c>
      <c r="K1759" s="22"/>
      <c r="L1759" s="22"/>
      <c r="M1759" s="22" t="s">
        <v>6430</v>
      </c>
      <c r="N1759" s="22">
        <v>60</v>
      </c>
      <c r="O1759" s="22" t="b">
        <v>0</v>
      </c>
      <c r="P1759" s="22" t="s">
        <v>3095</v>
      </c>
      <c r="Q1759" s="22" t="s">
        <v>1843</v>
      </c>
      <c r="R1759" s="22" t="s">
        <v>625</v>
      </c>
    </row>
    <row r="1760" spans="1:18" x14ac:dyDescent="0.25">
      <c r="A1760" s="22" t="s">
        <v>6431</v>
      </c>
      <c r="B1760" s="22" t="s">
        <v>895</v>
      </c>
      <c r="C1760" s="22" t="s">
        <v>1837</v>
      </c>
      <c r="D1760" s="22" t="s">
        <v>1838</v>
      </c>
      <c r="E1760" s="22" t="s">
        <v>1975</v>
      </c>
      <c r="F1760" s="22"/>
      <c r="G1760" s="22" t="s">
        <v>1803</v>
      </c>
      <c r="H1760" s="22" t="s">
        <v>1804</v>
      </c>
      <c r="I1760" s="22" t="s">
        <v>5570</v>
      </c>
      <c r="J1760" s="22" t="s">
        <v>1837</v>
      </c>
      <c r="K1760" s="22"/>
      <c r="L1760" s="22"/>
      <c r="M1760" s="22" t="s">
        <v>6432</v>
      </c>
      <c r="N1760" s="22">
        <v>60</v>
      </c>
      <c r="O1760" s="22" t="b">
        <v>0</v>
      </c>
      <c r="P1760" s="22" t="s">
        <v>3095</v>
      </c>
      <c r="Q1760" s="22" t="s">
        <v>1843</v>
      </c>
      <c r="R1760" s="22" t="s">
        <v>625</v>
      </c>
    </row>
    <row r="1761" spans="1:18" x14ac:dyDescent="0.25">
      <c r="A1761" s="22" t="s">
        <v>1339</v>
      </c>
      <c r="B1761" s="22" t="s">
        <v>893</v>
      </c>
      <c r="C1761" s="22" t="s">
        <v>1837</v>
      </c>
      <c r="D1761" s="22" t="s">
        <v>1838</v>
      </c>
      <c r="E1761" s="22" t="s">
        <v>2050</v>
      </c>
      <c r="F1761" s="22"/>
      <c r="G1761" s="22" t="s">
        <v>65</v>
      </c>
      <c r="H1761" s="22" t="s">
        <v>1796</v>
      </c>
      <c r="I1761" s="22" t="s">
        <v>5570</v>
      </c>
      <c r="J1761" s="22" t="s">
        <v>1837</v>
      </c>
      <c r="K1761" s="22"/>
      <c r="L1761" s="22"/>
      <c r="M1761" s="22" t="s">
        <v>6433</v>
      </c>
      <c r="N1761" s="22">
        <v>60</v>
      </c>
      <c r="O1761" s="22" t="b">
        <v>0</v>
      </c>
      <c r="P1761" s="22" t="s">
        <v>3095</v>
      </c>
      <c r="Q1761" s="22" t="s">
        <v>1843</v>
      </c>
      <c r="R1761" s="22" t="s">
        <v>625</v>
      </c>
    </row>
    <row r="1762" spans="1:18" x14ac:dyDescent="0.25">
      <c r="A1762" s="22" t="s">
        <v>1340</v>
      </c>
      <c r="B1762" s="22" t="s">
        <v>893</v>
      </c>
      <c r="C1762" s="22" t="s">
        <v>1837</v>
      </c>
      <c r="D1762" s="22" t="s">
        <v>1838</v>
      </c>
      <c r="E1762" s="22" t="s">
        <v>1946</v>
      </c>
      <c r="F1762" s="22"/>
      <c r="G1762" s="22" t="s">
        <v>65</v>
      </c>
      <c r="H1762" s="22" t="s">
        <v>1796</v>
      </c>
      <c r="I1762" s="22" t="s">
        <v>5570</v>
      </c>
      <c r="J1762" s="22" t="s">
        <v>1837</v>
      </c>
      <c r="K1762" s="22"/>
      <c r="L1762" s="22"/>
      <c r="M1762" s="22" t="s">
        <v>6434</v>
      </c>
      <c r="N1762" s="22">
        <v>60</v>
      </c>
      <c r="O1762" s="22" t="b">
        <v>0</v>
      </c>
      <c r="P1762" s="22" t="s">
        <v>3095</v>
      </c>
      <c r="Q1762" s="22" t="s">
        <v>1843</v>
      </c>
      <c r="R1762" s="22" t="s">
        <v>625</v>
      </c>
    </row>
    <row r="1763" spans="1:18" x14ac:dyDescent="0.25">
      <c r="A1763" s="22" t="s">
        <v>1341</v>
      </c>
      <c r="B1763" s="22" t="s">
        <v>893</v>
      </c>
      <c r="C1763" s="22" t="s">
        <v>1837</v>
      </c>
      <c r="D1763" s="22" t="s">
        <v>1838</v>
      </c>
      <c r="E1763" s="22" t="s">
        <v>2050</v>
      </c>
      <c r="F1763" s="22"/>
      <c r="G1763" s="22" t="s">
        <v>65</v>
      </c>
      <c r="H1763" s="22" t="s">
        <v>1796</v>
      </c>
      <c r="I1763" s="22" t="s">
        <v>5570</v>
      </c>
      <c r="J1763" s="22" t="s">
        <v>1837</v>
      </c>
      <c r="K1763" s="22"/>
      <c r="L1763" s="22"/>
      <c r="M1763" s="22" t="s">
        <v>6435</v>
      </c>
      <c r="N1763" s="22">
        <v>60</v>
      </c>
      <c r="O1763" s="22" t="b">
        <v>0</v>
      </c>
      <c r="P1763" s="22" t="s">
        <v>3095</v>
      </c>
      <c r="Q1763" s="22" t="s">
        <v>1843</v>
      </c>
      <c r="R1763" s="22" t="s">
        <v>625</v>
      </c>
    </row>
    <row r="1764" spans="1:18" x14ac:dyDescent="0.25">
      <c r="A1764" s="23" t="s">
        <v>516</v>
      </c>
      <c r="B1764" s="23" t="s">
        <v>895</v>
      </c>
      <c r="C1764" s="23" t="s">
        <v>1837</v>
      </c>
      <c r="D1764" s="23" t="s">
        <v>1838</v>
      </c>
      <c r="E1764" s="23" t="s">
        <v>1991</v>
      </c>
      <c r="F1764" s="23"/>
      <c r="G1764" s="23" t="s">
        <v>66</v>
      </c>
      <c r="H1764" s="23" t="s">
        <v>1794</v>
      </c>
      <c r="I1764" s="23" t="s">
        <v>5570</v>
      </c>
      <c r="J1764" s="23" t="s">
        <v>1837</v>
      </c>
      <c r="K1764" s="23"/>
      <c r="L1764" s="23"/>
      <c r="M1764" s="23" t="s">
        <v>6436</v>
      </c>
      <c r="N1764" s="23">
        <v>60</v>
      </c>
      <c r="O1764" s="23" t="b">
        <v>0</v>
      </c>
      <c r="P1764" s="23" t="s">
        <v>3095</v>
      </c>
      <c r="Q1764" s="23" t="s">
        <v>1843</v>
      </c>
      <c r="R1764" s="23" t="s">
        <v>625</v>
      </c>
    </row>
    <row r="1765" spans="1:18" x14ac:dyDescent="0.25">
      <c r="A1765" s="22" t="s">
        <v>1342</v>
      </c>
      <c r="B1765" s="22" t="s">
        <v>895</v>
      </c>
      <c r="C1765" s="22" t="s">
        <v>1837</v>
      </c>
      <c r="D1765" s="22" t="s">
        <v>1838</v>
      </c>
      <c r="E1765" s="22" t="s">
        <v>1958</v>
      </c>
      <c r="F1765" s="22"/>
      <c r="G1765" s="22" t="s">
        <v>65</v>
      </c>
      <c r="H1765" s="22" t="s">
        <v>1796</v>
      </c>
      <c r="I1765" s="22" t="s">
        <v>5570</v>
      </c>
      <c r="J1765" s="22" t="s">
        <v>1837</v>
      </c>
      <c r="K1765" s="22"/>
      <c r="L1765" s="22"/>
      <c r="M1765" s="22" t="s">
        <v>6437</v>
      </c>
      <c r="N1765" s="22">
        <v>60</v>
      </c>
      <c r="O1765" s="22" t="b">
        <v>0</v>
      </c>
      <c r="P1765" s="22" t="s">
        <v>3095</v>
      </c>
      <c r="Q1765" s="22" t="s">
        <v>1843</v>
      </c>
      <c r="R1765" s="22" t="s">
        <v>625</v>
      </c>
    </row>
    <row r="1766" spans="1:18" x14ac:dyDescent="0.25">
      <c r="A1766" s="22" t="s">
        <v>1343</v>
      </c>
      <c r="B1766" s="22" t="s">
        <v>893</v>
      </c>
      <c r="C1766" s="22" t="s">
        <v>1837</v>
      </c>
      <c r="D1766" s="22" t="s">
        <v>1838</v>
      </c>
      <c r="E1766" s="22" t="s">
        <v>1946</v>
      </c>
      <c r="F1766" s="22"/>
      <c r="G1766" s="22" t="s">
        <v>65</v>
      </c>
      <c r="H1766" s="22" t="s">
        <v>1796</v>
      </c>
      <c r="I1766" s="22" t="s">
        <v>5570</v>
      </c>
      <c r="J1766" s="22" t="s">
        <v>1837</v>
      </c>
      <c r="K1766" s="22"/>
      <c r="L1766" s="22"/>
      <c r="M1766" s="22" t="s">
        <v>6438</v>
      </c>
      <c r="N1766" s="22">
        <v>60</v>
      </c>
      <c r="O1766" s="22" t="b">
        <v>0</v>
      </c>
      <c r="P1766" s="22" t="s">
        <v>3095</v>
      </c>
      <c r="Q1766" s="22" t="s">
        <v>1843</v>
      </c>
      <c r="R1766" s="22" t="s">
        <v>625</v>
      </c>
    </row>
    <row r="1767" spans="1:18" x14ac:dyDescent="0.25">
      <c r="A1767" s="22" t="s">
        <v>1344</v>
      </c>
      <c r="B1767" s="22" t="s">
        <v>893</v>
      </c>
      <c r="C1767" s="22" t="s">
        <v>1837</v>
      </c>
      <c r="D1767" s="22" t="s">
        <v>1838</v>
      </c>
      <c r="E1767" s="22" t="s">
        <v>2050</v>
      </c>
      <c r="F1767" s="22"/>
      <c r="G1767" s="22" t="s">
        <v>66</v>
      </c>
      <c r="H1767" s="22" t="s">
        <v>1794</v>
      </c>
      <c r="I1767" s="22" t="s">
        <v>5570</v>
      </c>
      <c r="J1767" s="22" t="s">
        <v>1837</v>
      </c>
      <c r="K1767" s="22"/>
      <c r="L1767" s="22"/>
      <c r="M1767" s="22" t="s">
        <v>6439</v>
      </c>
      <c r="N1767" s="22">
        <v>60</v>
      </c>
      <c r="O1767" s="22" t="b">
        <v>0</v>
      </c>
      <c r="P1767" s="22" t="s">
        <v>3095</v>
      </c>
      <c r="Q1767" s="22" t="s">
        <v>1843</v>
      </c>
      <c r="R1767" s="22" t="s">
        <v>625</v>
      </c>
    </row>
    <row r="1768" spans="1:18" x14ac:dyDescent="0.25">
      <c r="A1768" s="23" t="s">
        <v>507</v>
      </c>
      <c r="B1768" s="23" t="s">
        <v>895</v>
      </c>
      <c r="C1768" s="23" t="s">
        <v>1837</v>
      </c>
      <c r="D1768" s="23" t="s">
        <v>1838</v>
      </c>
      <c r="E1768" s="23" t="s">
        <v>1991</v>
      </c>
      <c r="F1768" s="23"/>
      <c r="G1768" s="23" t="s">
        <v>66</v>
      </c>
      <c r="H1768" s="23" t="s">
        <v>1794</v>
      </c>
      <c r="I1768" s="23" t="s">
        <v>5570</v>
      </c>
      <c r="J1768" s="23" t="s">
        <v>1837</v>
      </c>
      <c r="K1768" s="23"/>
      <c r="L1768" s="23"/>
      <c r="M1768" s="23" t="s">
        <v>6440</v>
      </c>
      <c r="N1768" s="23">
        <v>60</v>
      </c>
      <c r="O1768" s="23" t="b">
        <v>0</v>
      </c>
      <c r="P1768" s="23" t="s">
        <v>3095</v>
      </c>
      <c r="Q1768" s="23" t="s">
        <v>1843</v>
      </c>
      <c r="R1768" s="23" t="s">
        <v>625</v>
      </c>
    </row>
    <row r="1769" spans="1:18" x14ac:dyDescent="0.25">
      <c r="A1769" s="22" t="s">
        <v>1345</v>
      </c>
      <c r="B1769" s="22" t="s">
        <v>893</v>
      </c>
      <c r="C1769" s="22" t="s">
        <v>1837</v>
      </c>
      <c r="D1769" s="22" t="s">
        <v>1838</v>
      </c>
      <c r="E1769" s="22" t="s">
        <v>1946</v>
      </c>
      <c r="F1769" s="22"/>
      <c r="G1769" s="22" t="s">
        <v>65</v>
      </c>
      <c r="H1769" s="22" t="s">
        <v>1796</v>
      </c>
      <c r="I1769" s="22" t="s">
        <v>5570</v>
      </c>
      <c r="J1769" s="22" t="s">
        <v>1837</v>
      </c>
      <c r="K1769" s="22"/>
      <c r="L1769" s="22"/>
      <c r="M1769" s="22" t="s">
        <v>6441</v>
      </c>
      <c r="N1769" s="22">
        <v>60</v>
      </c>
      <c r="O1769" s="22" t="b">
        <v>0</v>
      </c>
      <c r="P1769" s="22" t="s">
        <v>3095</v>
      </c>
      <c r="Q1769" s="22" t="s">
        <v>1843</v>
      </c>
      <c r="R1769" s="22" t="s">
        <v>625</v>
      </c>
    </row>
    <row r="1770" spans="1:18" x14ac:dyDescent="0.25">
      <c r="A1770" s="22" t="s">
        <v>1346</v>
      </c>
      <c r="B1770" s="22" t="s">
        <v>895</v>
      </c>
      <c r="C1770" s="22" t="s">
        <v>1837</v>
      </c>
      <c r="D1770" s="22" t="s">
        <v>1838</v>
      </c>
      <c r="E1770" s="22" t="s">
        <v>2073</v>
      </c>
      <c r="F1770" s="22"/>
      <c r="G1770" s="22" t="s">
        <v>1803</v>
      </c>
      <c r="H1770" s="22" t="s">
        <v>1804</v>
      </c>
      <c r="I1770" s="22" t="s">
        <v>5570</v>
      </c>
      <c r="J1770" s="22" t="s">
        <v>1837</v>
      </c>
      <c r="K1770" s="22"/>
      <c r="L1770" s="22"/>
      <c r="M1770" s="22" t="s">
        <v>6442</v>
      </c>
      <c r="N1770" s="22">
        <v>60</v>
      </c>
      <c r="O1770" s="22" t="b">
        <v>0</v>
      </c>
      <c r="P1770" s="22" t="s">
        <v>3095</v>
      </c>
      <c r="Q1770" s="22" t="s">
        <v>1843</v>
      </c>
      <c r="R1770" s="22" t="s">
        <v>625</v>
      </c>
    </row>
    <row r="1771" spans="1:18" x14ac:dyDescent="0.25">
      <c r="A1771" s="23" t="s">
        <v>1347</v>
      </c>
      <c r="B1771" s="23" t="s">
        <v>895</v>
      </c>
      <c r="C1771" s="23" t="s">
        <v>1837</v>
      </c>
      <c r="D1771" s="23" t="s">
        <v>1838</v>
      </c>
      <c r="E1771" s="23" t="s">
        <v>2092</v>
      </c>
      <c r="F1771" s="23"/>
      <c r="G1771" s="23" t="s">
        <v>1803</v>
      </c>
      <c r="H1771" s="23" t="s">
        <v>1804</v>
      </c>
      <c r="I1771" s="23" t="s">
        <v>5570</v>
      </c>
      <c r="J1771" s="23" t="s">
        <v>1837</v>
      </c>
      <c r="K1771" s="23"/>
      <c r="L1771" s="23"/>
      <c r="M1771" s="23" t="s">
        <v>6443</v>
      </c>
      <c r="N1771" s="23">
        <v>60</v>
      </c>
      <c r="O1771" s="23" t="b">
        <v>0</v>
      </c>
      <c r="P1771" s="23" t="s">
        <v>3095</v>
      </c>
      <c r="Q1771" s="23" t="s">
        <v>1843</v>
      </c>
      <c r="R1771" s="23" t="s">
        <v>625</v>
      </c>
    </row>
    <row r="1772" spans="1:18" x14ac:dyDescent="0.25">
      <c r="A1772" s="22" t="s">
        <v>368</v>
      </c>
      <c r="B1772" s="22" t="s">
        <v>895</v>
      </c>
      <c r="C1772" s="22" t="s">
        <v>1837</v>
      </c>
      <c r="D1772" s="22" t="s">
        <v>1838</v>
      </c>
      <c r="E1772" s="22" t="s">
        <v>2092</v>
      </c>
      <c r="F1772" s="22"/>
      <c r="G1772" s="22" t="s">
        <v>1803</v>
      </c>
      <c r="H1772" s="22" t="s">
        <v>1804</v>
      </c>
      <c r="I1772" s="22" t="s">
        <v>5570</v>
      </c>
      <c r="J1772" s="22" t="s">
        <v>1837</v>
      </c>
      <c r="K1772" s="22"/>
      <c r="L1772" s="22"/>
      <c r="M1772" s="22" t="s">
        <v>6444</v>
      </c>
      <c r="N1772" s="22">
        <v>60</v>
      </c>
      <c r="O1772" s="22" t="b">
        <v>0</v>
      </c>
      <c r="P1772" s="22" t="s">
        <v>3095</v>
      </c>
      <c r="Q1772" s="22" t="s">
        <v>1843</v>
      </c>
      <c r="R1772" s="22" t="s">
        <v>625</v>
      </c>
    </row>
    <row r="1773" spans="1:18" x14ac:dyDescent="0.25">
      <c r="A1773" s="23" t="s">
        <v>6445</v>
      </c>
      <c r="B1773" s="23" t="s">
        <v>895</v>
      </c>
      <c r="C1773" s="23" t="s">
        <v>1837</v>
      </c>
      <c r="D1773" s="23" t="s">
        <v>1838</v>
      </c>
      <c r="E1773" s="23" t="s">
        <v>1878</v>
      </c>
      <c r="F1773" s="23"/>
      <c r="G1773" s="23" t="s">
        <v>1803</v>
      </c>
      <c r="H1773" s="23" t="s">
        <v>1804</v>
      </c>
      <c r="I1773" s="23" t="s">
        <v>5570</v>
      </c>
      <c r="J1773" s="23" t="s">
        <v>1837</v>
      </c>
      <c r="K1773" s="23"/>
      <c r="L1773" s="23"/>
      <c r="M1773" s="23" t="s">
        <v>6446</v>
      </c>
      <c r="N1773" s="23">
        <v>60</v>
      </c>
      <c r="O1773" s="23" t="b">
        <v>0</v>
      </c>
      <c r="P1773" s="23" t="s">
        <v>3095</v>
      </c>
      <c r="Q1773" s="23" t="s">
        <v>1843</v>
      </c>
      <c r="R1773" s="23" t="s">
        <v>625</v>
      </c>
    </row>
    <row r="1774" spans="1:18" x14ac:dyDescent="0.25">
      <c r="A1774" s="22" t="s">
        <v>1348</v>
      </c>
      <c r="B1774" s="22" t="s">
        <v>895</v>
      </c>
      <c r="C1774" s="22" t="s">
        <v>1837</v>
      </c>
      <c r="D1774" s="22" t="s">
        <v>1838</v>
      </c>
      <c r="E1774" s="22" t="s">
        <v>2073</v>
      </c>
      <c r="F1774" s="22"/>
      <c r="G1774" s="22" t="s">
        <v>66</v>
      </c>
      <c r="H1774" s="22" t="s">
        <v>1794</v>
      </c>
      <c r="I1774" s="22" t="s">
        <v>5570</v>
      </c>
      <c r="J1774" s="22" t="s">
        <v>1837</v>
      </c>
      <c r="K1774" s="22"/>
      <c r="L1774" s="22"/>
      <c r="M1774" s="22" t="s">
        <v>6447</v>
      </c>
      <c r="N1774" s="22">
        <v>60</v>
      </c>
      <c r="O1774" s="22" t="b">
        <v>0</v>
      </c>
      <c r="P1774" s="22" t="s">
        <v>3095</v>
      </c>
      <c r="Q1774" s="22" t="s">
        <v>1843</v>
      </c>
      <c r="R1774" s="22" t="s">
        <v>625</v>
      </c>
    </row>
    <row r="1775" spans="1:18" x14ac:dyDescent="0.25">
      <c r="A1775" s="22" t="s">
        <v>1349</v>
      </c>
      <c r="B1775" s="22" t="s">
        <v>893</v>
      </c>
      <c r="C1775" s="22" t="s">
        <v>1837</v>
      </c>
      <c r="D1775" s="22" t="s">
        <v>1838</v>
      </c>
      <c r="E1775" s="22" t="s">
        <v>1946</v>
      </c>
      <c r="F1775" s="22"/>
      <c r="G1775" s="22" t="s">
        <v>65</v>
      </c>
      <c r="H1775" s="22" t="s">
        <v>1796</v>
      </c>
      <c r="I1775" s="22" t="s">
        <v>5570</v>
      </c>
      <c r="J1775" s="22" t="s">
        <v>1837</v>
      </c>
      <c r="K1775" s="22"/>
      <c r="L1775" s="22"/>
      <c r="M1775" s="22" t="s">
        <v>6448</v>
      </c>
      <c r="N1775" s="22">
        <v>60</v>
      </c>
      <c r="O1775" s="22" t="b">
        <v>0</v>
      </c>
      <c r="P1775" s="22" t="s">
        <v>3095</v>
      </c>
      <c r="Q1775" s="22" t="s">
        <v>1843</v>
      </c>
      <c r="R1775" s="22" t="s">
        <v>625</v>
      </c>
    </row>
    <row r="1776" spans="1:18" x14ac:dyDescent="0.25">
      <c r="A1776" s="23" t="s">
        <v>6449</v>
      </c>
      <c r="B1776" s="23" t="s">
        <v>895</v>
      </c>
      <c r="C1776" s="23" t="s">
        <v>1837</v>
      </c>
      <c r="D1776" s="23" t="s">
        <v>1838</v>
      </c>
      <c r="E1776" s="23" t="s">
        <v>1958</v>
      </c>
      <c r="F1776" s="23"/>
      <c r="G1776" s="23" t="s">
        <v>65</v>
      </c>
      <c r="H1776" s="23" t="s">
        <v>1796</v>
      </c>
      <c r="I1776" s="23" t="s">
        <v>5570</v>
      </c>
      <c r="J1776" s="23" t="s">
        <v>1837</v>
      </c>
      <c r="K1776" s="23"/>
      <c r="L1776" s="23"/>
      <c r="M1776" s="23" t="s">
        <v>6450</v>
      </c>
      <c r="N1776" s="23">
        <v>60</v>
      </c>
      <c r="O1776" s="23" t="b">
        <v>0</v>
      </c>
      <c r="P1776" s="23" t="s">
        <v>3095</v>
      </c>
      <c r="Q1776" s="23" t="s">
        <v>1843</v>
      </c>
      <c r="R1776" s="23" t="s">
        <v>625</v>
      </c>
    </row>
    <row r="1777" spans="1:18" x14ac:dyDescent="0.25">
      <c r="A1777" s="22" t="s">
        <v>184</v>
      </c>
      <c r="B1777" s="22" t="s">
        <v>895</v>
      </c>
      <c r="C1777" s="22" t="s">
        <v>1837</v>
      </c>
      <c r="D1777" s="22" t="s">
        <v>1838</v>
      </c>
      <c r="E1777" s="22" t="s">
        <v>2754</v>
      </c>
      <c r="F1777" s="22"/>
      <c r="G1777" s="22" t="s">
        <v>1803</v>
      </c>
      <c r="H1777" s="22" t="s">
        <v>1804</v>
      </c>
      <c r="I1777" s="22" t="s">
        <v>5570</v>
      </c>
      <c r="J1777" s="22" t="s">
        <v>1837</v>
      </c>
      <c r="K1777" s="22"/>
      <c r="L1777" s="22"/>
      <c r="M1777" s="22" t="s">
        <v>6451</v>
      </c>
      <c r="N1777" s="22">
        <v>60</v>
      </c>
      <c r="O1777" s="22" t="b">
        <v>0</v>
      </c>
      <c r="P1777" s="22" t="s">
        <v>3095</v>
      </c>
      <c r="Q1777" s="22" t="s">
        <v>1843</v>
      </c>
      <c r="R1777" s="22" t="s">
        <v>625</v>
      </c>
    </row>
    <row r="1778" spans="1:18" x14ac:dyDescent="0.25">
      <c r="A1778" s="22" t="s">
        <v>371</v>
      </c>
      <c r="B1778" s="22" t="s">
        <v>895</v>
      </c>
      <c r="C1778" s="22" t="s">
        <v>1837</v>
      </c>
      <c r="D1778" s="22" t="s">
        <v>1838</v>
      </c>
      <c r="E1778" s="22" t="s">
        <v>1950</v>
      </c>
      <c r="F1778" s="22"/>
      <c r="G1778" s="22" t="s">
        <v>66</v>
      </c>
      <c r="H1778" s="22" t="s">
        <v>1794</v>
      </c>
      <c r="I1778" s="22" t="s">
        <v>5570</v>
      </c>
      <c r="J1778" s="22" t="s">
        <v>1837</v>
      </c>
      <c r="K1778" s="22"/>
      <c r="L1778" s="22"/>
      <c r="M1778" s="22" t="s">
        <v>6452</v>
      </c>
      <c r="N1778" s="22">
        <v>60</v>
      </c>
      <c r="O1778" s="22" t="b">
        <v>0</v>
      </c>
      <c r="P1778" s="22" t="s">
        <v>3095</v>
      </c>
      <c r="Q1778" s="22" t="s">
        <v>1843</v>
      </c>
      <c r="R1778" s="22" t="s">
        <v>625</v>
      </c>
    </row>
    <row r="1779" spans="1:18" x14ac:dyDescent="0.25">
      <c r="A1779" s="23" t="s">
        <v>1350</v>
      </c>
      <c r="B1779" s="23" t="s">
        <v>895</v>
      </c>
      <c r="C1779" s="23" t="s">
        <v>1837</v>
      </c>
      <c r="D1779" s="23" t="s">
        <v>1838</v>
      </c>
      <c r="E1779" s="23" t="s">
        <v>1931</v>
      </c>
      <c r="F1779" s="23"/>
      <c r="G1779" s="23" t="s">
        <v>1803</v>
      </c>
      <c r="H1779" s="23" t="s">
        <v>1804</v>
      </c>
      <c r="I1779" s="23" t="s">
        <v>5570</v>
      </c>
      <c r="J1779" s="23" t="s">
        <v>1837</v>
      </c>
      <c r="K1779" s="23"/>
      <c r="L1779" s="23"/>
      <c r="M1779" s="23" t="s">
        <v>6453</v>
      </c>
      <c r="N1779" s="23">
        <v>60</v>
      </c>
      <c r="O1779" s="23" t="b">
        <v>0</v>
      </c>
      <c r="P1779" s="23" t="s">
        <v>3095</v>
      </c>
      <c r="Q1779" s="23" t="s">
        <v>1843</v>
      </c>
      <c r="R1779" s="23" t="s">
        <v>625</v>
      </c>
    </row>
    <row r="1780" spans="1:18" x14ac:dyDescent="0.25">
      <c r="A1780" s="22" t="s">
        <v>1351</v>
      </c>
      <c r="B1780" s="22" t="s">
        <v>895</v>
      </c>
      <c r="C1780" s="22" t="s">
        <v>1837</v>
      </c>
      <c r="D1780" s="22" t="s">
        <v>1838</v>
      </c>
      <c r="E1780" s="22" t="s">
        <v>1975</v>
      </c>
      <c r="F1780" s="22"/>
      <c r="G1780" s="22" t="s">
        <v>1803</v>
      </c>
      <c r="H1780" s="22" t="s">
        <v>1804</v>
      </c>
      <c r="I1780" s="22" t="s">
        <v>5570</v>
      </c>
      <c r="J1780" s="22" t="s">
        <v>1837</v>
      </c>
      <c r="K1780" s="22"/>
      <c r="L1780" s="22"/>
      <c r="M1780" s="22" t="s">
        <v>6454</v>
      </c>
      <c r="N1780" s="22">
        <v>60</v>
      </c>
      <c r="O1780" s="22" t="b">
        <v>0</v>
      </c>
      <c r="P1780" s="22" t="s">
        <v>3095</v>
      </c>
      <c r="Q1780" s="22" t="s">
        <v>1843</v>
      </c>
      <c r="R1780" s="22" t="s">
        <v>625</v>
      </c>
    </row>
    <row r="1781" spans="1:18" x14ac:dyDescent="0.25">
      <c r="A1781" s="23" t="s">
        <v>204</v>
      </c>
      <c r="B1781" s="23" t="s">
        <v>895</v>
      </c>
      <c r="C1781" s="23" t="s">
        <v>1837</v>
      </c>
      <c r="D1781" s="23" t="s">
        <v>1838</v>
      </c>
      <c r="E1781" s="23" t="s">
        <v>1958</v>
      </c>
      <c r="F1781" s="23"/>
      <c r="G1781" s="23" t="s">
        <v>65</v>
      </c>
      <c r="H1781" s="23" t="s">
        <v>1796</v>
      </c>
      <c r="I1781" s="23" t="s">
        <v>5570</v>
      </c>
      <c r="J1781" s="23" t="s">
        <v>1837</v>
      </c>
      <c r="K1781" s="23"/>
      <c r="L1781" s="23"/>
      <c r="M1781" s="23" t="s">
        <v>6455</v>
      </c>
      <c r="N1781" s="23">
        <v>60</v>
      </c>
      <c r="O1781" s="23" t="b">
        <v>0</v>
      </c>
      <c r="P1781" s="23" t="s">
        <v>3095</v>
      </c>
      <c r="Q1781" s="23" t="s">
        <v>1843</v>
      </c>
      <c r="R1781" s="23" t="s">
        <v>625</v>
      </c>
    </row>
    <row r="1782" spans="1:18" x14ac:dyDescent="0.25">
      <c r="A1782" s="22" t="s">
        <v>1352</v>
      </c>
      <c r="B1782" s="22" t="s">
        <v>895</v>
      </c>
      <c r="C1782" s="22" t="s">
        <v>1837</v>
      </c>
      <c r="D1782" s="22" t="s">
        <v>1838</v>
      </c>
      <c r="E1782" s="22" t="s">
        <v>1901</v>
      </c>
      <c r="F1782" s="22"/>
      <c r="G1782" s="22" t="s">
        <v>66</v>
      </c>
      <c r="H1782" s="22" t="s">
        <v>1794</v>
      </c>
      <c r="I1782" s="22" t="s">
        <v>5570</v>
      </c>
      <c r="J1782" s="22" t="s">
        <v>1837</v>
      </c>
      <c r="K1782" s="22"/>
      <c r="L1782" s="22"/>
      <c r="M1782" s="22" t="s">
        <v>6456</v>
      </c>
      <c r="N1782" s="22">
        <v>60</v>
      </c>
      <c r="O1782" s="22" t="b">
        <v>0</v>
      </c>
      <c r="P1782" s="22" t="s">
        <v>3095</v>
      </c>
      <c r="Q1782" s="22" t="s">
        <v>1843</v>
      </c>
      <c r="R1782" s="22" t="s">
        <v>625</v>
      </c>
    </row>
    <row r="1783" spans="1:18" x14ac:dyDescent="0.25">
      <c r="A1783" s="23" t="s">
        <v>1353</v>
      </c>
      <c r="B1783" s="23" t="s">
        <v>895</v>
      </c>
      <c r="C1783" s="23" t="s">
        <v>1837</v>
      </c>
      <c r="D1783" s="23" t="s">
        <v>1838</v>
      </c>
      <c r="E1783" s="23" t="s">
        <v>1991</v>
      </c>
      <c r="F1783" s="23"/>
      <c r="G1783" s="23" t="s">
        <v>66</v>
      </c>
      <c r="H1783" s="23" t="s">
        <v>1794</v>
      </c>
      <c r="I1783" s="23" t="s">
        <v>5570</v>
      </c>
      <c r="J1783" s="23" t="s">
        <v>1837</v>
      </c>
      <c r="K1783" s="23"/>
      <c r="L1783" s="23"/>
      <c r="M1783" s="23" t="s">
        <v>6457</v>
      </c>
      <c r="N1783" s="23">
        <v>60</v>
      </c>
      <c r="O1783" s="23" t="b">
        <v>0</v>
      </c>
      <c r="P1783" s="23" t="s">
        <v>3095</v>
      </c>
      <c r="Q1783" s="23" t="s">
        <v>1843</v>
      </c>
      <c r="R1783" s="23" t="s">
        <v>625</v>
      </c>
    </row>
    <row r="1784" spans="1:18" x14ac:dyDescent="0.25">
      <c r="A1784" s="22" t="s">
        <v>183</v>
      </c>
      <c r="B1784" s="22" t="s">
        <v>895</v>
      </c>
      <c r="C1784" s="22" t="s">
        <v>1837</v>
      </c>
      <c r="D1784" s="22" t="s">
        <v>1838</v>
      </c>
      <c r="E1784" s="22" t="s">
        <v>2073</v>
      </c>
      <c r="F1784" s="22"/>
      <c r="G1784" s="22" t="s">
        <v>66</v>
      </c>
      <c r="H1784" s="22" t="s">
        <v>1794</v>
      </c>
      <c r="I1784" s="22" t="s">
        <v>5570</v>
      </c>
      <c r="J1784" s="22" t="s">
        <v>1837</v>
      </c>
      <c r="K1784" s="22"/>
      <c r="L1784" s="22"/>
      <c r="M1784" s="22" t="s">
        <v>6458</v>
      </c>
      <c r="N1784" s="22">
        <v>60</v>
      </c>
      <c r="O1784" s="22" t="b">
        <v>0</v>
      </c>
      <c r="P1784" s="22" t="s">
        <v>3095</v>
      </c>
      <c r="Q1784" s="22" t="s">
        <v>1843</v>
      </c>
      <c r="R1784" s="22" t="s">
        <v>625</v>
      </c>
    </row>
    <row r="1785" spans="1:18" x14ac:dyDescent="0.25">
      <c r="A1785" s="23" t="s">
        <v>1354</v>
      </c>
      <c r="B1785" s="23" t="s">
        <v>895</v>
      </c>
      <c r="C1785" s="23" t="s">
        <v>1837</v>
      </c>
      <c r="D1785" s="23" t="s">
        <v>1838</v>
      </c>
      <c r="E1785" s="23" t="s">
        <v>1991</v>
      </c>
      <c r="F1785" s="23"/>
      <c r="G1785" s="23" t="s">
        <v>66</v>
      </c>
      <c r="H1785" s="23" t="s">
        <v>1794</v>
      </c>
      <c r="I1785" s="23" t="s">
        <v>5570</v>
      </c>
      <c r="J1785" s="23" t="s">
        <v>1837</v>
      </c>
      <c r="K1785" s="23"/>
      <c r="L1785" s="23"/>
      <c r="M1785" s="23" t="s">
        <v>6459</v>
      </c>
      <c r="N1785" s="23">
        <v>60</v>
      </c>
      <c r="O1785" s="23" t="b">
        <v>0</v>
      </c>
      <c r="P1785" s="23" t="s">
        <v>3095</v>
      </c>
      <c r="Q1785" s="23" t="s">
        <v>1843</v>
      </c>
      <c r="R1785" s="23" t="s">
        <v>625</v>
      </c>
    </row>
    <row r="1786" spans="1:18" x14ac:dyDescent="0.25">
      <c r="A1786" s="22" t="s">
        <v>6460</v>
      </c>
      <c r="B1786" s="22" t="s">
        <v>895</v>
      </c>
      <c r="C1786" s="22" t="s">
        <v>1837</v>
      </c>
      <c r="D1786" s="22" t="s">
        <v>1838</v>
      </c>
      <c r="E1786" s="22" t="s">
        <v>1958</v>
      </c>
      <c r="F1786" s="22"/>
      <c r="G1786" s="22" t="s">
        <v>65</v>
      </c>
      <c r="H1786" s="22" t="s">
        <v>1796</v>
      </c>
      <c r="I1786" s="22" t="s">
        <v>5570</v>
      </c>
      <c r="J1786" s="22" t="s">
        <v>1837</v>
      </c>
      <c r="K1786" s="22"/>
      <c r="L1786" s="22"/>
      <c r="M1786" s="22" t="s">
        <v>6461</v>
      </c>
      <c r="N1786" s="22">
        <v>60</v>
      </c>
      <c r="O1786" s="22" t="b">
        <v>0</v>
      </c>
      <c r="P1786" s="22" t="s">
        <v>3095</v>
      </c>
      <c r="Q1786" s="22" t="s">
        <v>1843</v>
      </c>
      <c r="R1786" s="22" t="s">
        <v>625</v>
      </c>
    </row>
    <row r="1787" spans="1:18" x14ac:dyDescent="0.25">
      <c r="A1787" s="22" t="s">
        <v>6462</v>
      </c>
      <c r="B1787" s="22" t="s">
        <v>893</v>
      </c>
      <c r="C1787" s="22" t="s">
        <v>1837</v>
      </c>
      <c r="D1787" s="22" t="s">
        <v>1838</v>
      </c>
      <c r="E1787" s="22" t="s">
        <v>2050</v>
      </c>
      <c r="F1787" s="22"/>
      <c r="G1787" s="22" t="s">
        <v>65</v>
      </c>
      <c r="H1787" s="22" t="s">
        <v>1796</v>
      </c>
      <c r="I1787" s="22" t="s">
        <v>5570</v>
      </c>
      <c r="J1787" s="22" t="s">
        <v>1837</v>
      </c>
      <c r="K1787" s="22"/>
      <c r="L1787" s="22"/>
      <c r="M1787" s="22" t="s">
        <v>6463</v>
      </c>
      <c r="N1787" s="22">
        <v>60</v>
      </c>
      <c r="O1787" s="22" t="b">
        <v>0</v>
      </c>
      <c r="P1787" s="22" t="s">
        <v>3095</v>
      </c>
      <c r="Q1787" s="22" t="s">
        <v>1843</v>
      </c>
      <c r="R1787" s="22" t="s">
        <v>625</v>
      </c>
    </row>
    <row r="1788" spans="1:18" x14ac:dyDescent="0.25">
      <c r="A1788" s="22" t="s">
        <v>1355</v>
      </c>
      <c r="B1788" s="22" t="s">
        <v>895</v>
      </c>
      <c r="C1788" s="22" t="s">
        <v>1837</v>
      </c>
      <c r="D1788" s="22" t="s">
        <v>1838</v>
      </c>
      <c r="E1788" s="22" t="s">
        <v>1901</v>
      </c>
      <c r="F1788" s="22"/>
      <c r="G1788" s="22" t="s">
        <v>66</v>
      </c>
      <c r="H1788" s="22" t="s">
        <v>1794</v>
      </c>
      <c r="I1788" s="22" t="s">
        <v>5570</v>
      </c>
      <c r="J1788" s="22" t="s">
        <v>1837</v>
      </c>
      <c r="K1788" s="22"/>
      <c r="L1788" s="22"/>
      <c r="M1788" s="22" t="s">
        <v>6464</v>
      </c>
      <c r="N1788" s="22">
        <v>60</v>
      </c>
      <c r="O1788" s="22" t="b">
        <v>0</v>
      </c>
      <c r="P1788" s="22" t="s">
        <v>3095</v>
      </c>
      <c r="Q1788" s="22" t="s">
        <v>1843</v>
      </c>
      <c r="R1788" s="22" t="s">
        <v>625</v>
      </c>
    </row>
    <row r="1789" spans="1:18" x14ac:dyDescent="0.25">
      <c r="A1789" s="22" t="s">
        <v>1356</v>
      </c>
      <c r="B1789" s="22" t="s">
        <v>893</v>
      </c>
      <c r="C1789" s="22" t="s">
        <v>1837</v>
      </c>
      <c r="D1789" s="22" t="s">
        <v>1838</v>
      </c>
      <c r="E1789" s="22" t="s">
        <v>1946</v>
      </c>
      <c r="F1789" s="22"/>
      <c r="G1789" s="22" t="s">
        <v>65</v>
      </c>
      <c r="H1789" s="22" t="s">
        <v>1796</v>
      </c>
      <c r="I1789" s="22" t="s">
        <v>5570</v>
      </c>
      <c r="J1789" s="22" t="s">
        <v>1837</v>
      </c>
      <c r="K1789" s="22"/>
      <c r="L1789" s="22"/>
      <c r="M1789" s="22" t="s">
        <v>6465</v>
      </c>
      <c r="N1789" s="22">
        <v>60</v>
      </c>
      <c r="O1789" s="22" t="b">
        <v>0</v>
      </c>
      <c r="P1789" s="22" t="s">
        <v>3095</v>
      </c>
      <c r="Q1789" s="22" t="s">
        <v>1843</v>
      </c>
      <c r="R1789" s="22" t="s">
        <v>625</v>
      </c>
    </row>
    <row r="1790" spans="1:18" x14ac:dyDescent="0.25">
      <c r="A1790" s="23" t="s">
        <v>515</v>
      </c>
      <c r="B1790" s="23" t="s">
        <v>895</v>
      </c>
      <c r="C1790" s="23" t="s">
        <v>1837</v>
      </c>
      <c r="D1790" s="23" t="s">
        <v>1838</v>
      </c>
      <c r="E1790" s="23" t="s">
        <v>1901</v>
      </c>
      <c r="F1790" s="23"/>
      <c r="G1790" s="23" t="s">
        <v>66</v>
      </c>
      <c r="H1790" s="23" t="s">
        <v>1794</v>
      </c>
      <c r="I1790" s="23" t="s">
        <v>5570</v>
      </c>
      <c r="J1790" s="23" t="s">
        <v>1837</v>
      </c>
      <c r="K1790" s="23"/>
      <c r="L1790" s="23"/>
      <c r="M1790" s="23" t="s">
        <v>6466</v>
      </c>
      <c r="N1790" s="23">
        <v>60</v>
      </c>
      <c r="O1790" s="23" t="b">
        <v>0</v>
      </c>
      <c r="P1790" s="23" t="s">
        <v>3095</v>
      </c>
      <c r="Q1790" s="23" t="s">
        <v>1843</v>
      </c>
      <c r="R1790" s="23" t="s">
        <v>625</v>
      </c>
    </row>
    <row r="1791" spans="1:18" x14ac:dyDescent="0.25">
      <c r="A1791" s="23" t="s">
        <v>374</v>
      </c>
      <c r="B1791" s="23" t="s">
        <v>895</v>
      </c>
      <c r="C1791" s="23" t="s">
        <v>1837</v>
      </c>
      <c r="D1791" s="23" t="s">
        <v>1838</v>
      </c>
      <c r="E1791" s="23" t="s">
        <v>1901</v>
      </c>
      <c r="F1791" s="23"/>
      <c r="G1791" s="23" t="s">
        <v>66</v>
      </c>
      <c r="H1791" s="23" t="s">
        <v>1794</v>
      </c>
      <c r="I1791" s="23" t="s">
        <v>5570</v>
      </c>
      <c r="J1791" s="23" t="s">
        <v>1837</v>
      </c>
      <c r="K1791" s="23"/>
      <c r="L1791" s="23"/>
      <c r="M1791" s="23" t="s">
        <v>6467</v>
      </c>
      <c r="N1791" s="23">
        <v>60</v>
      </c>
      <c r="O1791" s="23" t="b">
        <v>0</v>
      </c>
      <c r="P1791" s="23" t="s">
        <v>3095</v>
      </c>
      <c r="Q1791" s="23" t="s">
        <v>1843</v>
      </c>
      <c r="R1791" s="23" t="s">
        <v>625</v>
      </c>
    </row>
    <row r="1792" spans="1:18" x14ac:dyDescent="0.25">
      <c r="A1792" s="23" t="s">
        <v>187</v>
      </c>
      <c r="B1792" s="23" t="s">
        <v>895</v>
      </c>
      <c r="C1792" s="23" t="s">
        <v>1837</v>
      </c>
      <c r="D1792" s="23" t="s">
        <v>1838</v>
      </c>
      <c r="E1792" s="23" t="s">
        <v>2073</v>
      </c>
      <c r="F1792" s="23"/>
      <c r="G1792" s="23" t="s">
        <v>65</v>
      </c>
      <c r="H1792" s="23" t="s">
        <v>1796</v>
      </c>
      <c r="I1792" s="23" t="s">
        <v>5570</v>
      </c>
      <c r="J1792" s="23" t="s">
        <v>1837</v>
      </c>
      <c r="K1792" s="23"/>
      <c r="L1792" s="23"/>
      <c r="M1792" s="23" t="s">
        <v>6468</v>
      </c>
      <c r="N1792" s="23">
        <v>60</v>
      </c>
      <c r="O1792" s="23" t="b">
        <v>0</v>
      </c>
      <c r="P1792" s="23" t="s">
        <v>3095</v>
      </c>
      <c r="Q1792" s="23" t="s">
        <v>1843</v>
      </c>
      <c r="R1792" s="23" t="s">
        <v>625</v>
      </c>
    </row>
    <row r="1793" spans="1:18" x14ac:dyDescent="0.25">
      <c r="A1793" s="23" t="s">
        <v>1357</v>
      </c>
      <c r="B1793" s="23" t="s">
        <v>895</v>
      </c>
      <c r="C1793" s="23" t="s">
        <v>1837</v>
      </c>
      <c r="D1793" s="23" t="s">
        <v>1838</v>
      </c>
      <c r="E1793" s="23" t="s">
        <v>1852</v>
      </c>
      <c r="F1793" s="23"/>
      <c r="G1793" s="23" t="s">
        <v>65</v>
      </c>
      <c r="H1793" s="23" t="s">
        <v>1796</v>
      </c>
      <c r="I1793" s="23" t="s">
        <v>5570</v>
      </c>
      <c r="J1793" s="23" t="s">
        <v>1837</v>
      </c>
      <c r="K1793" s="23"/>
      <c r="L1793" s="23"/>
      <c r="M1793" s="23" t="s">
        <v>6469</v>
      </c>
      <c r="N1793" s="23">
        <v>60</v>
      </c>
      <c r="O1793" s="23" t="b">
        <v>0</v>
      </c>
      <c r="P1793" s="23" t="s">
        <v>3095</v>
      </c>
      <c r="Q1793" s="23" t="s">
        <v>1843</v>
      </c>
      <c r="R1793" s="23" t="s">
        <v>625</v>
      </c>
    </row>
    <row r="1794" spans="1:18" x14ac:dyDescent="0.25">
      <c r="A1794" s="23" t="s">
        <v>375</v>
      </c>
      <c r="B1794" s="23" t="s">
        <v>895</v>
      </c>
      <c r="C1794" s="23" t="s">
        <v>1837</v>
      </c>
      <c r="D1794" s="23" t="s">
        <v>1838</v>
      </c>
      <c r="E1794" s="23" t="s">
        <v>1975</v>
      </c>
      <c r="F1794" s="23"/>
      <c r="G1794" s="23" t="s">
        <v>1803</v>
      </c>
      <c r="H1794" s="23" t="s">
        <v>1804</v>
      </c>
      <c r="I1794" s="23" t="s">
        <v>5570</v>
      </c>
      <c r="J1794" s="23" t="s">
        <v>1837</v>
      </c>
      <c r="K1794" s="23"/>
      <c r="L1794" s="23"/>
      <c r="M1794" s="23" t="s">
        <v>6470</v>
      </c>
      <c r="N1794" s="23">
        <v>60</v>
      </c>
      <c r="O1794" s="23" t="b">
        <v>0</v>
      </c>
      <c r="P1794" s="23" t="s">
        <v>3095</v>
      </c>
      <c r="Q1794" s="23" t="s">
        <v>1843</v>
      </c>
      <c r="R1794" s="23" t="s">
        <v>625</v>
      </c>
    </row>
    <row r="1795" spans="1:18" x14ac:dyDescent="0.25">
      <c r="A1795" s="23" t="s">
        <v>6471</v>
      </c>
      <c r="B1795" s="23" t="s">
        <v>895</v>
      </c>
      <c r="C1795" s="23" t="s">
        <v>1837</v>
      </c>
      <c r="D1795" s="23" t="s">
        <v>1838</v>
      </c>
      <c r="E1795" s="23" t="s">
        <v>1958</v>
      </c>
      <c r="F1795" s="23"/>
      <c r="G1795" s="23" t="s">
        <v>65</v>
      </c>
      <c r="H1795" s="23" t="s">
        <v>1796</v>
      </c>
      <c r="I1795" s="23" t="s">
        <v>5570</v>
      </c>
      <c r="J1795" s="23" t="s">
        <v>1837</v>
      </c>
      <c r="K1795" s="23"/>
      <c r="L1795" s="23"/>
      <c r="M1795" s="23" t="s">
        <v>6472</v>
      </c>
      <c r="N1795" s="23">
        <v>60</v>
      </c>
      <c r="O1795" s="23" t="b">
        <v>0</v>
      </c>
      <c r="P1795" s="23" t="s">
        <v>3095</v>
      </c>
      <c r="Q1795" s="23" t="s">
        <v>1843</v>
      </c>
      <c r="R1795" s="23" t="s">
        <v>625</v>
      </c>
    </row>
    <row r="1796" spans="1:18" x14ac:dyDescent="0.25">
      <c r="A1796" s="22" t="s">
        <v>377</v>
      </c>
      <c r="B1796" s="22" t="s">
        <v>895</v>
      </c>
      <c r="C1796" s="22" t="s">
        <v>1837</v>
      </c>
      <c r="D1796" s="22" t="s">
        <v>1838</v>
      </c>
      <c r="E1796" s="22" t="s">
        <v>1958</v>
      </c>
      <c r="F1796" s="22"/>
      <c r="G1796" s="22" t="s">
        <v>65</v>
      </c>
      <c r="H1796" s="22" t="s">
        <v>1796</v>
      </c>
      <c r="I1796" s="22" t="s">
        <v>5570</v>
      </c>
      <c r="J1796" s="22" t="s">
        <v>1837</v>
      </c>
      <c r="K1796" s="22"/>
      <c r="L1796" s="22"/>
      <c r="M1796" s="22" t="s">
        <v>6473</v>
      </c>
      <c r="N1796" s="22">
        <v>60</v>
      </c>
      <c r="O1796" s="22" t="b">
        <v>0</v>
      </c>
      <c r="P1796" s="22" t="s">
        <v>3095</v>
      </c>
      <c r="Q1796" s="22" t="s">
        <v>1843</v>
      </c>
      <c r="R1796" s="22" t="s">
        <v>625</v>
      </c>
    </row>
    <row r="1797" spans="1:18" x14ac:dyDescent="0.25">
      <c r="A1797" s="22" t="s">
        <v>379</v>
      </c>
      <c r="B1797" s="22" t="s">
        <v>895</v>
      </c>
      <c r="C1797" s="22" t="s">
        <v>1837</v>
      </c>
      <c r="D1797" s="22" t="s">
        <v>1838</v>
      </c>
      <c r="E1797" s="22" t="s">
        <v>1901</v>
      </c>
      <c r="F1797" s="22"/>
      <c r="G1797" s="22" t="s">
        <v>66</v>
      </c>
      <c r="H1797" s="22" t="s">
        <v>1794</v>
      </c>
      <c r="I1797" s="22" t="s">
        <v>5570</v>
      </c>
      <c r="J1797" s="22" t="s">
        <v>1837</v>
      </c>
      <c r="K1797" s="22"/>
      <c r="L1797" s="22"/>
      <c r="M1797" s="22" t="s">
        <v>6474</v>
      </c>
      <c r="N1797" s="22">
        <v>60</v>
      </c>
      <c r="O1797" s="22" t="b">
        <v>0</v>
      </c>
      <c r="P1797" s="22" t="s">
        <v>3095</v>
      </c>
      <c r="Q1797" s="22" t="s">
        <v>1843</v>
      </c>
      <c r="R1797" s="22" t="s">
        <v>625</v>
      </c>
    </row>
    <row r="1798" spans="1:18" x14ac:dyDescent="0.25">
      <c r="A1798" s="23" t="s">
        <v>1358</v>
      </c>
      <c r="B1798" s="23" t="s">
        <v>895</v>
      </c>
      <c r="C1798" s="23" t="s">
        <v>1837</v>
      </c>
      <c r="D1798" s="23" t="s">
        <v>1838</v>
      </c>
      <c r="E1798" s="23" t="s">
        <v>1931</v>
      </c>
      <c r="F1798" s="23"/>
      <c r="G1798" s="23" t="s">
        <v>66</v>
      </c>
      <c r="H1798" s="23" t="s">
        <v>1794</v>
      </c>
      <c r="I1798" s="23" t="s">
        <v>5570</v>
      </c>
      <c r="J1798" s="23" t="s">
        <v>1837</v>
      </c>
      <c r="K1798" s="23"/>
      <c r="L1798" s="23"/>
      <c r="M1798" s="23" t="s">
        <v>6475</v>
      </c>
      <c r="N1798" s="23">
        <v>60</v>
      </c>
      <c r="O1798" s="23" t="b">
        <v>0</v>
      </c>
      <c r="P1798" s="23" t="s">
        <v>3095</v>
      </c>
      <c r="Q1798" s="23" t="s">
        <v>1843</v>
      </c>
      <c r="R1798" s="23" t="s">
        <v>625</v>
      </c>
    </row>
    <row r="1799" spans="1:18" x14ac:dyDescent="0.25">
      <c r="A1799" s="22" t="s">
        <v>185</v>
      </c>
      <c r="B1799" s="22" t="s">
        <v>895</v>
      </c>
      <c r="C1799" s="22" t="s">
        <v>1837</v>
      </c>
      <c r="D1799" s="22" t="s">
        <v>1838</v>
      </c>
      <c r="E1799" s="22" t="s">
        <v>2754</v>
      </c>
      <c r="F1799" s="22"/>
      <c r="G1799" s="22" t="s">
        <v>1803</v>
      </c>
      <c r="H1799" s="22" t="s">
        <v>1804</v>
      </c>
      <c r="I1799" s="22" t="s">
        <v>5570</v>
      </c>
      <c r="J1799" s="22" t="s">
        <v>1837</v>
      </c>
      <c r="K1799" s="22"/>
      <c r="L1799" s="22"/>
      <c r="M1799" s="22" t="s">
        <v>6476</v>
      </c>
      <c r="N1799" s="22">
        <v>60</v>
      </c>
      <c r="O1799" s="22" t="b">
        <v>0</v>
      </c>
      <c r="P1799" s="22" t="s">
        <v>3095</v>
      </c>
      <c r="Q1799" s="22" t="s">
        <v>1843</v>
      </c>
      <c r="R1799" s="22" t="s">
        <v>625</v>
      </c>
    </row>
    <row r="1800" spans="1:18" x14ac:dyDescent="0.25">
      <c r="A1800" s="22" t="s">
        <v>380</v>
      </c>
      <c r="B1800" s="22" t="s">
        <v>895</v>
      </c>
      <c r="C1800" s="22" t="s">
        <v>1837</v>
      </c>
      <c r="D1800" s="22" t="s">
        <v>1838</v>
      </c>
      <c r="E1800" s="22" t="s">
        <v>1931</v>
      </c>
      <c r="F1800" s="22"/>
      <c r="G1800" s="22" t="s">
        <v>66</v>
      </c>
      <c r="H1800" s="22" t="s">
        <v>1794</v>
      </c>
      <c r="I1800" s="22" t="s">
        <v>5570</v>
      </c>
      <c r="J1800" s="22" t="s">
        <v>1837</v>
      </c>
      <c r="K1800" s="22"/>
      <c r="L1800" s="22"/>
      <c r="M1800" s="22" t="s">
        <v>6477</v>
      </c>
      <c r="N1800" s="22">
        <v>60</v>
      </c>
      <c r="O1800" s="22" t="b">
        <v>0</v>
      </c>
      <c r="P1800" s="22" t="s">
        <v>3095</v>
      </c>
      <c r="Q1800" s="22" t="s">
        <v>1843</v>
      </c>
      <c r="R1800" s="22" t="s">
        <v>625</v>
      </c>
    </row>
    <row r="1801" spans="1:18" x14ac:dyDescent="0.25">
      <c r="A1801" s="23" t="s">
        <v>445</v>
      </c>
      <c r="B1801" s="23" t="s">
        <v>895</v>
      </c>
      <c r="C1801" s="23" t="s">
        <v>1837</v>
      </c>
      <c r="D1801" s="23" t="s">
        <v>1838</v>
      </c>
      <c r="E1801" s="23" t="s">
        <v>1958</v>
      </c>
      <c r="F1801" s="23"/>
      <c r="G1801" s="23" t="s">
        <v>65</v>
      </c>
      <c r="H1801" s="23" t="s">
        <v>1796</v>
      </c>
      <c r="I1801" s="23" t="s">
        <v>5570</v>
      </c>
      <c r="J1801" s="23" t="s">
        <v>1837</v>
      </c>
      <c r="K1801" s="23"/>
      <c r="L1801" s="23"/>
      <c r="M1801" s="23" t="s">
        <v>6478</v>
      </c>
      <c r="N1801" s="23">
        <v>60</v>
      </c>
      <c r="O1801" s="23" t="b">
        <v>0</v>
      </c>
      <c r="P1801" s="23" t="s">
        <v>3095</v>
      </c>
      <c r="Q1801" s="23" t="s">
        <v>1843</v>
      </c>
      <c r="R1801" s="23" t="s">
        <v>625</v>
      </c>
    </row>
    <row r="1802" spans="1:18" x14ac:dyDescent="0.25">
      <c r="A1802" s="23" t="s">
        <v>523</v>
      </c>
      <c r="B1802" s="23" t="s">
        <v>895</v>
      </c>
      <c r="C1802" s="23" t="s">
        <v>1837</v>
      </c>
      <c r="D1802" s="23" t="s">
        <v>1838</v>
      </c>
      <c r="E1802" s="23" t="s">
        <v>1991</v>
      </c>
      <c r="F1802" s="23"/>
      <c r="G1802" s="23" t="s">
        <v>66</v>
      </c>
      <c r="H1802" s="23" t="s">
        <v>1794</v>
      </c>
      <c r="I1802" s="23" t="s">
        <v>5570</v>
      </c>
      <c r="J1802" s="23" t="s">
        <v>1837</v>
      </c>
      <c r="K1802" s="23"/>
      <c r="L1802" s="23"/>
      <c r="M1802" s="23" t="s">
        <v>6479</v>
      </c>
      <c r="N1802" s="23">
        <v>60</v>
      </c>
      <c r="O1802" s="23" t="b">
        <v>0</v>
      </c>
      <c r="P1802" s="23" t="s">
        <v>3095</v>
      </c>
      <c r="Q1802" s="23" t="s">
        <v>1843</v>
      </c>
      <c r="R1802" s="23" t="s">
        <v>625</v>
      </c>
    </row>
    <row r="1803" spans="1:18" x14ac:dyDescent="0.25">
      <c r="A1803" s="22" t="s">
        <v>189</v>
      </c>
      <c r="B1803" s="22" t="s">
        <v>895</v>
      </c>
      <c r="C1803" s="22" t="s">
        <v>1837</v>
      </c>
      <c r="D1803" s="22" t="s">
        <v>1838</v>
      </c>
      <c r="E1803" s="22" t="s">
        <v>2092</v>
      </c>
      <c r="F1803" s="22"/>
      <c r="G1803" s="22" t="s">
        <v>1803</v>
      </c>
      <c r="H1803" s="22" t="s">
        <v>1804</v>
      </c>
      <c r="I1803" s="22" t="s">
        <v>5570</v>
      </c>
      <c r="J1803" s="22" t="s">
        <v>1837</v>
      </c>
      <c r="K1803" s="22"/>
      <c r="L1803" s="22"/>
      <c r="M1803" s="22" t="s">
        <v>6480</v>
      </c>
      <c r="N1803" s="22">
        <v>60</v>
      </c>
      <c r="O1803" s="22" t="b">
        <v>0</v>
      </c>
      <c r="P1803" s="22" t="s">
        <v>3095</v>
      </c>
      <c r="Q1803" s="22" t="s">
        <v>1843</v>
      </c>
      <c r="R1803" s="22" t="s">
        <v>625</v>
      </c>
    </row>
    <row r="1804" spans="1:18" x14ac:dyDescent="0.25">
      <c r="A1804" s="23" t="s">
        <v>382</v>
      </c>
      <c r="B1804" s="23" t="s">
        <v>895</v>
      </c>
      <c r="C1804" s="23" t="s">
        <v>1837</v>
      </c>
      <c r="D1804" s="23" t="s">
        <v>1838</v>
      </c>
      <c r="E1804" s="23" t="s">
        <v>1958</v>
      </c>
      <c r="F1804" s="23"/>
      <c r="G1804" s="23" t="s">
        <v>65</v>
      </c>
      <c r="H1804" s="23" t="s">
        <v>1796</v>
      </c>
      <c r="I1804" s="23" t="s">
        <v>5570</v>
      </c>
      <c r="J1804" s="23" t="s">
        <v>1837</v>
      </c>
      <c r="K1804" s="23"/>
      <c r="L1804" s="23"/>
      <c r="M1804" s="23" t="s">
        <v>6481</v>
      </c>
      <c r="N1804" s="23">
        <v>60</v>
      </c>
      <c r="O1804" s="23" t="b">
        <v>0</v>
      </c>
      <c r="P1804" s="23" t="s">
        <v>3095</v>
      </c>
      <c r="Q1804" s="23" t="s">
        <v>1843</v>
      </c>
      <c r="R1804" s="23" t="s">
        <v>625</v>
      </c>
    </row>
    <row r="1805" spans="1:18" x14ac:dyDescent="0.25">
      <c r="A1805" s="22" t="s">
        <v>192</v>
      </c>
      <c r="B1805" s="22" t="s">
        <v>895</v>
      </c>
      <c r="C1805" s="22" t="s">
        <v>1837</v>
      </c>
      <c r="D1805" s="22" t="s">
        <v>1838</v>
      </c>
      <c r="E1805" s="22" t="s">
        <v>2073</v>
      </c>
      <c r="F1805" s="22"/>
      <c r="G1805" s="22" t="s">
        <v>1803</v>
      </c>
      <c r="H1805" s="22" t="s">
        <v>1804</v>
      </c>
      <c r="I1805" s="22" t="s">
        <v>5570</v>
      </c>
      <c r="J1805" s="22" t="s">
        <v>1837</v>
      </c>
      <c r="K1805" s="22"/>
      <c r="L1805" s="22"/>
      <c r="M1805" s="22" t="s">
        <v>6482</v>
      </c>
      <c r="N1805" s="22">
        <v>60</v>
      </c>
      <c r="O1805" s="22" t="b">
        <v>0</v>
      </c>
      <c r="P1805" s="22" t="s">
        <v>3095</v>
      </c>
      <c r="Q1805" s="22" t="s">
        <v>1843</v>
      </c>
      <c r="R1805" s="22" t="s">
        <v>625</v>
      </c>
    </row>
    <row r="1806" spans="1:18" x14ac:dyDescent="0.25">
      <c r="A1806" s="22" t="s">
        <v>225</v>
      </c>
      <c r="B1806" s="22" t="s">
        <v>895</v>
      </c>
      <c r="C1806" s="22" t="s">
        <v>1837</v>
      </c>
      <c r="D1806" s="22" t="s">
        <v>1838</v>
      </c>
      <c r="E1806" s="22" t="s">
        <v>2754</v>
      </c>
      <c r="F1806" s="22"/>
      <c r="G1806" s="22" t="s">
        <v>1803</v>
      </c>
      <c r="H1806" s="22" t="s">
        <v>1804</v>
      </c>
      <c r="I1806" s="22" t="s">
        <v>5570</v>
      </c>
      <c r="J1806" s="22" t="s">
        <v>1837</v>
      </c>
      <c r="K1806" s="22"/>
      <c r="L1806" s="22"/>
      <c r="M1806" s="22" t="s">
        <v>6483</v>
      </c>
      <c r="N1806" s="22">
        <v>60</v>
      </c>
      <c r="O1806" s="22" t="b">
        <v>0</v>
      </c>
      <c r="P1806" s="22" t="s">
        <v>3095</v>
      </c>
      <c r="Q1806" s="22" t="s">
        <v>1843</v>
      </c>
      <c r="R1806" s="22" t="s">
        <v>625</v>
      </c>
    </row>
    <row r="1807" spans="1:18" x14ac:dyDescent="0.25">
      <c r="A1807" s="23" t="s">
        <v>1359</v>
      </c>
      <c r="B1807" s="23" t="s">
        <v>895</v>
      </c>
      <c r="C1807" s="23" t="s">
        <v>1837</v>
      </c>
      <c r="D1807" s="23" t="s">
        <v>1838</v>
      </c>
      <c r="E1807" s="23" t="s">
        <v>2073</v>
      </c>
      <c r="F1807" s="23"/>
      <c r="G1807" s="23" t="s">
        <v>1803</v>
      </c>
      <c r="H1807" s="23" t="s">
        <v>1804</v>
      </c>
      <c r="I1807" s="23" t="s">
        <v>5570</v>
      </c>
      <c r="J1807" s="23" t="s">
        <v>1837</v>
      </c>
      <c r="K1807" s="23"/>
      <c r="L1807" s="23"/>
      <c r="M1807" s="23" t="s">
        <v>6484</v>
      </c>
      <c r="N1807" s="23">
        <v>60</v>
      </c>
      <c r="O1807" s="23" t="b">
        <v>0</v>
      </c>
      <c r="P1807" s="23" t="s">
        <v>3095</v>
      </c>
      <c r="Q1807" s="23" t="s">
        <v>1843</v>
      </c>
      <c r="R1807" s="23" t="s">
        <v>625</v>
      </c>
    </row>
    <row r="1808" spans="1:18" x14ac:dyDescent="0.25">
      <c r="A1808" s="22" t="s">
        <v>6485</v>
      </c>
      <c r="B1808" s="22" t="s">
        <v>895</v>
      </c>
      <c r="C1808" s="22" t="s">
        <v>1837</v>
      </c>
      <c r="D1808" s="22" t="s">
        <v>1838</v>
      </c>
      <c r="E1808" s="22" t="s">
        <v>1975</v>
      </c>
      <c r="F1808" s="22"/>
      <c r="G1808" s="22" t="s">
        <v>1803</v>
      </c>
      <c r="H1808" s="22" t="s">
        <v>1804</v>
      </c>
      <c r="I1808" s="22" t="s">
        <v>5570</v>
      </c>
      <c r="J1808" s="22" t="s">
        <v>1837</v>
      </c>
      <c r="K1808" s="22"/>
      <c r="L1808" s="22"/>
      <c r="M1808" s="22" t="s">
        <v>6432</v>
      </c>
      <c r="N1808" s="22">
        <v>60</v>
      </c>
      <c r="O1808" s="22" t="b">
        <v>0</v>
      </c>
      <c r="P1808" s="22" t="s">
        <v>3095</v>
      </c>
      <c r="Q1808" s="22" t="s">
        <v>1843</v>
      </c>
      <c r="R1808" s="22" t="s">
        <v>625</v>
      </c>
    </row>
    <row r="1809" spans="1:18" x14ac:dyDescent="0.25">
      <c r="A1809" s="22" t="s">
        <v>1360</v>
      </c>
      <c r="B1809" s="22" t="s">
        <v>893</v>
      </c>
      <c r="C1809" s="22" t="s">
        <v>1837</v>
      </c>
      <c r="D1809" s="22" t="s">
        <v>1838</v>
      </c>
      <c r="E1809" s="22" t="s">
        <v>2050</v>
      </c>
      <c r="F1809" s="22"/>
      <c r="G1809" s="22" t="s">
        <v>65</v>
      </c>
      <c r="H1809" s="22" t="s">
        <v>1796</v>
      </c>
      <c r="I1809" s="22" t="s">
        <v>5570</v>
      </c>
      <c r="J1809" s="22" t="s">
        <v>1837</v>
      </c>
      <c r="K1809" s="22"/>
      <c r="L1809" s="22"/>
      <c r="M1809" s="22" t="s">
        <v>6486</v>
      </c>
      <c r="N1809" s="22">
        <v>60</v>
      </c>
      <c r="O1809" s="22" t="b">
        <v>0</v>
      </c>
      <c r="P1809" s="22" t="s">
        <v>3095</v>
      </c>
      <c r="Q1809" s="22" t="s">
        <v>1843</v>
      </c>
      <c r="R1809" s="22" t="s">
        <v>625</v>
      </c>
    </row>
    <row r="1810" spans="1:18" x14ac:dyDescent="0.25">
      <c r="A1810" s="22" t="s">
        <v>1361</v>
      </c>
      <c r="B1810" s="22" t="s">
        <v>893</v>
      </c>
      <c r="C1810" s="22" t="s">
        <v>1837</v>
      </c>
      <c r="D1810" s="22" t="s">
        <v>1838</v>
      </c>
      <c r="E1810" s="22" t="s">
        <v>2050</v>
      </c>
      <c r="F1810" s="22"/>
      <c r="G1810" s="22" t="s">
        <v>65</v>
      </c>
      <c r="H1810" s="22" t="s">
        <v>1796</v>
      </c>
      <c r="I1810" s="22" t="s">
        <v>5570</v>
      </c>
      <c r="J1810" s="22" t="s">
        <v>1837</v>
      </c>
      <c r="K1810" s="22"/>
      <c r="L1810" s="22"/>
      <c r="M1810" s="22" t="s">
        <v>6487</v>
      </c>
      <c r="N1810" s="22">
        <v>60</v>
      </c>
      <c r="O1810" s="22" t="b">
        <v>0</v>
      </c>
      <c r="P1810" s="22" t="s">
        <v>3095</v>
      </c>
      <c r="Q1810" s="22" t="s">
        <v>1843</v>
      </c>
      <c r="R1810" s="22" t="s">
        <v>625</v>
      </c>
    </row>
    <row r="1811" spans="1:18" x14ac:dyDescent="0.25">
      <c r="A1811" s="22" t="s">
        <v>1362</v>
      </c>
      <c r="B1811" s="22" t="s">
        <v>895</v>
      </c>
      <c r="C1811" s="22" t="s">
        <v>1837</v>
      </c>
      <c r="D1811" s="22" t="s">
        <v>1838</v>
      </c>
      <c r="E1811" s="22" t="s">
        <v>1839</v>
      </c>
      <c r="F1811" s="22"/>
      <c r="G1811" s="22" t="s">
        <v>1801</v>
      </c>
      <c r="H1811" s="22" t="s">
        <v>1802</v>
      </c>
      <c r="I1811" s="22" t="s">
        <v>5570</v>
      </c>
      <c r="J1811" s="22" t="s">
        <v>1837</v>
      </c>
      <c r="K1811" s="22"/>
      <c r="L1811" s="22"/>
      <c r="M1811" s="22" t="s">
        <v>6488</v>
      </c>
      <c r="N1811" s="22">
        <v>60</v>
      </c>
      <c r="O1811" s="22" t="b">
        <v>0</v>
      </c>
      <c r="P1811" s="22" t="s">
        <v>3095</v>
      </c>
      <c r="Q1811" s="22" t="s">
        <v>1843</v>
      </c>
      <c r="R1811" s="22" t="s">
        <v>625</v>
      </c>
    </row>
    <row r="1812" spans="1:18" x14ac:dyDescent="0.25">
      <c r="A1812" s="23" t="s">
        <v>385</v>
      </c>
      <c r="B1812" s="23" t="s">
        <v>895</v>
      </c>
      <c r="C1812" s="23" t="s">
        <v>1837</v>
      </c>
      <c r="D1812" s="23" t="s">
        <v>1838</v>
      </c>
      <c r="E1812" s="23" t="s">
        <v>1852</v>
      </c>
      <c r="F1812" s="23"/>
      <c r="G1812" s="23" t="s">
        <v>65</v>
      </c>
      <c r="H1812" s="23" t="s">
        <v>1796</v>
      </c>
      <c r="I1812" s="23" t="s">
        <v>5570</v>
      </c>
      <c r="J1812" s="23" t="s">
        <v>1837</v>
      </c>
      <c r="K1812" s="23"/>
      <c r="L1812" s="23"/>
      <c r="M1812" s="23" t="s">
        <v>6489</v>
      </c>
      <c r="N1812" s="23">
        <v>60</v>
      </c>
      <c r="O1812" s="23" t="b">
        <v>0</v>
      </c>
      <c r="P1812" s="23" t="s">
        <v>3095</v>
      </c>
      <c r="Q1812" s="23" t="s">
        <v>1843</v>
      </c>
      <c r="R1812" s="23" t="s">
        <v>625</v>
      </c>
    </row>
    <row r="1813" spans="1:18" x14ac:dyDescent="0.25">
      <c r="A1813" s="22" t="s">
        <v>511</v>
      </c>
      <c r="B1813" s="22" t="s">
        <v>895</v>
      </c>
      <c r="C1813" s="22" t="s">
        <v>1837</v>
      </c>
      <c r="D1813" s="22" t="s">
        <v>1838</v>
      </c>
      <c r="E1813" s="22" t="s">
        <v>1958</v>
      </c>
      <c r="F1813" s="22"/>
      <c r="G1813" s="22" t="s">
        <v>65</v>
      </c>
      <c r="H1813" s="22" t="s">
        <v>1796</v>
      </c>
      <c r="I1813" s="22" t="s">
        <v>5570</v>
      </c>
      <c r="J1813" s="22" t="s">
        <v>1837</v>
      </c>
      <c r="K1813" s="22"/>
      <c r="L1813" s="22"/>
      <c r="M1813" s="22" t="s">
        <v>6490</v>
      </c>
      <c r="N1813" s="22">
        <v>60</v>
      </c>
      <c r="O1813" s="22" t="b">
        <v>0</v>
      </c>
      <c r="P1813" s="22" t="s">
        <v>3095</v>
      </c>
      <c r="Q1813" s="22" t="s">
        <v>1843</v>
      </c>
      <c r="R1813" s="22" t="s">
        <v>625</v>
      </c>
    </row>
    <row r="1814" spans="1:18" x14ac:dyDescent="0.25">
      <c r="A1814" s="22" t="s">
        <v>1363</v>
      </c>
      <c r="B1814" s="22" t="s">
        <v>895</v>
      </c>
      <c r="C1814" s="22" t="s">
        <v>1837</v>
      </c>
      <c r="D1814" s="22" t="s">
        <v>1838</v>
      </c>
      <c r="E1814" s="22" t="s">
        <v>1950</v>
      </c>
      <c r="F1814" s="22"/>
      <c r="G1814" s="22" t="s">
        <v>66</v>
      </c>
      <c r="H1814" s="22" t="s">
        <v>1794</v>
      </c>
      <c r="I1814" s="22" t="s">
        <v>5570</v>
      </c>
      <c r="J1814" s="22" t="s">
        <v>1837</v>
      </c>
      <c r="K1814" s="22"/>
      <c r="L1814" s="22"/>
      <c r="M1814" s="22" t="s">
        <v>6491</v>
      </c>
      <c r="N1814" s="22">
        <v>60</v>
      </c>
      <c r="O1814" s="22" t="b">
        <v>0</v>
      </c>
      <c r="P1814" s="22" t="s">
        <v>3095</v>
      </c>
      <c r="Q1814" s="22" t="s">
        <v>1843</v>
      </c>
      <c r="R1814" s="22" t="s">
        <v>625</v>
      </c>
    </row>
    <row r="1815" spans="1:18" x14ac:dyDescent="0.25">
      <c r="A1815" s="23" t="s">
        <v>1364</v>
      </c>
      <c r="B1815" s="23" t="s">
        <v>893</v>
      </c>
      <c r="C1815" s="23" t="s">
        <v>1837</v>
      </c>
      <c r="D1815" s="23" t="s">
        <v>1838</v>
      </c>
      <c r="E1815" s="23" t="s">
        <v>2050</v>
      </c>
      <c r="F1815" s="23"/>
      <c r="G1815" s="23" t="s">
        <v>65</v>
      </c>
      <c r="H1815" s="23" t="s">
        <v>1796</v>
      </c>
      <c r="I1815" s="23" t="s">
        <v>5570</v>
      </c>
      <c r="J1815" s="23" t="s">
        <v>1837</v>
      </c>
      <c r="K1815" s="23"/>
      <c r="L1815" s="23"/>
      <c r="M1815" s="23" t="s">
        <v>6492</v>
      </c>
      <c r="N1815" s="23">
        <v>60</v>
      </c>
      <c r="O1815" s="23" t="b">
        <v>0</v>
      </c>
      <c r="P1815" s="23" t="s">
        <v>3095</v>
      </c>
      <c r="Q1815" s="23" t="s">
        <v>1843</v>
      </c>
      <c r="R1815" s="23" t="s">
        <v>625</v>
      </c>
    </row>
    <row r="1816" spans="1:18" x14ac:dyDescent="0.25">
      <c r="A1816" s="22" t="s">
        <v>1365</v>
      </c>
      <c r="B1816" s="22" t="s">
        <v>895</v>
      </c>
      <c r="C1816" s="22" t="s">
        <v>1837</v>
      </c>
      <c r="D1816" s="22" t="s">
        <v>1838</v>
      </c>
      <c r="E1816" s="22" t="s">
        <v>2092</v>
      </c>
      <c r="F1816" s="22"/>
      <c r="G1816" s="22" t="s">
        <v>1803</v>
      </c>
      <c r="H1816" s="22" t="s">
        <v>1804</v>
      </c>
      <c r="I1816" s="22" t="s">
        <v>5570</v>
      </c>
      <c r="J1816" s="22" t="s">
        <v>1837</v>
      </c>
      <c r="K1816" s="22"/>
      <c r="L1816" s="22"/>
      <c r="M1816" s="22" t="s">
        <v>6493</v>
      </c>
      <c r="N1816" s="22">
        <v>60</v>
      </c>
      <c r="O1816" s="22" t="b">
        <v>0</v>
      </c>
      <c r="P1816" s="22" t="s">
        <v>3095</v>
      </c>
      <c r="Q1816" s="22" t="s">
        <v>1843</v>
      </c>
      <c r="R1816" s="22" t="s">
        <v>625</v>
      </c>
    </row>
    <row r="1817" spans="1:18" x14ac:dyDescent="0.25">
      <c r="A1817" s="22" t="s">
        <v>83</v>
      </c>
      <c r="B1817" s="22" t="s">
        <v>895</v>
      </c>
      <c r="C1817" s="22" t="s">
        <v>1837</v>
      </c>
      <c r="D1817" s="22" t="s">
        <v>1838</v>
      </c>
      <c r="E1817" s="22" t="s">
        <v>1975</v>
      </c>
      <c r="F1817" s="22"/>
      <c r="G1817" s="22" t="s">
        <v>1803</v>
      </c>
      <c r="H1817" s="22" t="s">
        <v>1804</v>
      </c>
      <c r="I1817" s="22" t="s">
        <v>5570</v>
      </c>
      <c r="J1817" s="22" t="s">
        <v>1837</v>
      </c>
      <c r="K1817" s="22"/>
      <c r="L1817" s="22"/>
      <c r="M1817" s="22" t="s">
        <v>6494</v>
      </c>
      <c r="N1817" s="22">
        <v>60</v>
      </c>
      <c r="O1817" s="22" t="b">
        <v>0</v>
      </c>
      <c r="P1817" s="22" t="s">
        <v>3095</v>
      </c>
      <c r="Q1817" s="22" t="s">
        <v>1843</v>
      </c>
      <c r="R1817" s="22" t="s">
        <v>625</v>
      </c>
    </row>
    <row r="1818" spans="1:18" x14ac:dyDescent="0.25">
      <c r="A1818" s="22" t="s">
        <v>208</v>
      </c>
      <c r="B1818" s="22" t="s">
        <v>895</v>
      </c>
      <c r="C1818" s="22" t="s">
        <v>1837</v>
      </c>
      <c r="D1818" s="22" t="s">
        <v>1838</v>
      </c>
      <c r="E1818" s="22" t="s">
        <v>1991</v>
      </c>
      <c r="F1818" s="22"/>
      <c r="G1818" s="22" t="s">
        <v>66</v>
      </c>
      <c r="H1818" s="22" t="s">
        <v>1794</v>
      </c>
      <c r="I1818" s="22" t="s">
        <v>5570</v>
      </c>
      <c r="J1818" s="22" t="s">
        <v>1837</v>
      </c>
      <c r="K1818" s="22"/>
      <c r="L1818" s="22"/>
      <c r="M1818" s="22" t="s">
        <v>6495</v>
      </c>
      <c r="N1818" s="22">
        <v>60</v>
      </c>
      <c r="O1818" s="22" t="b">
        <v>0</v>
      </c>
      <c r="P1818" s="22" t="s">
        <v>3095</v>
      </c>
      <c r="Q1818" s="22" t="s">
        <v>1843</v>
      </c>
      <c r="R1818" s="22" t="s">
        <v>625</v>
      </c>
    </row>
    <row r="1819" spans="1:18" x14ac:dyDescent="0.25">
      <c r="A1819" s="22" t="s">
        <v>219</v>
      </c>
      <c r="B1819" s="22" t="s">
        <v>895</v>
      </c>
      <c r="C1819" s="22" t="s">
        <v>1837</v>
      </c>
      <c r="D1819" s="22" t="s">
        <v>1838</v>
      </c>
      <c r="E1819" s="22" t="s">
        <v>1991</v>
      </c>
      <c r="F1819" s="22"/>
      <c r="G1819" s="22" t="s">
        <v>66</v>
      </c>
      <c r="H1819" s="22" t="s">
        <v>1794</v>
      </c>
      <c r="I1819" s="22" t="s">
        <v>5570</v>
      </c>
      <c r="J1819" s="22" t="s">
        <v>1837</v>
      </c>
      <c r="K1819" s="22"/>
      <c r="L1819" s="22"/>
      <c r="M1819" s="22" t="s">
        <v>6496</v>
      </c>
      <c r="N1819" s="22">
        <v>60</v>
      </c>
      <c r="O1819" s="22" t="b">
        <v>0</v>
      </c>
      <c r="P1819" s="22" t="s">
        <v>3095</v>
      </c>
      <c r="Q1819" s="22" t="s">
        <v>1843</v>
      </c>
      <c r="R1819" s="22" t="s">
        <v>625</v>
      </c>
    </row>
    <row r="1820" spans="1:18" x14ac:dyDescent="0.25">
      <c r="A1820" s="23" t="s">
        <v>1366</v>
      </c>
      <c r="B1820" s="23" t="s">
        <v>895</v>
      </c>
      <c r="C1820" s="23" t="s">
        <v>1837</v>
      </c>
      <c r="D1820" s="23" t="s">
        <v>1838</v>
      </c>
      <c r="E1820" s="23" t="s">
        <v>1878</v>
      </c>
      <c r="F1820" s="23"/>
      <c r="G1820" s="23" t="s">
        <v>1803</v>
      </c>
      <c r="H1820" s="23" t="s">
        <v>1804</v>
      </c>
      <c r="I1820" s="23" t="s">
        <v>5570</v>
      </c>
      <c r="J1820" s="23" t="s">
        <v>1837</v>
      </c>
      <c r="K1820" s="23"/>
      <c r="L1820" s="23"/>
      <c r="M1820" s="23" t="s">
        <v>6497</v>
      </c>
      <c r="N1820" s="23">
        <v>60</v>
      </c>
      <c r="O1820" s="23" t="b">
        <v>0</v>
      </c>
      <c r="P1820" s="23" t="s">
        <v>3095</v>
      </c>
      <c r="Q1820" s="23" t="s">
        <v>1843</v>
      </c>
      <c r="R1820" s="23" t="s">
        <v>625</v>
      </c>
    </row>
    <row r="1821" spans="1:18" x14ac:dyDescent="0.25">
      <c r="A1821" s="22" t="s">
        <v>522</v>
      </c>
      <c r="B1821" s="22" t="s">
        <v>895</v>
      </c>
      <c r="C1821" s="22" t="s">
        <v>1837</v>
      </c>
      <c r="D1821" s="22" t="s">
        <v>1838</v>
      </c>
      <c r="E1821" s="22" t="s">
        <v>1958</v>
      </c>
      <c r="F1821" s="22"/>
      <c r="G1821" s="22" t="s">
        <v>65</v>
      </c>
      <c r="H1821" s="22" t="s">
        <v>1796</v>
      </c>
      <c r="I1821" s="22" t="s">
        <v>5570</v>
      </c>
      <c r="J1821" s="22" t="s">
        <v>1837</v>
      </c>
      <c r="K1821" s="22"/>
      <c r="L1821" s="22"/>
      <c r="M1821" s="22" t="s">
        <v>6498</v>
      </c>
      <c r="N1821" s="22">
        <v>60</v>
      </c>
      <c r="O1821" s="22" t="b">
        <v>0</v>
      </c>
      <c r="P1821" s="22" t="s">
        <v>3095</v>
      </c>
      <c r="Q1821" s="22" t="s">
        <v>1843</v>
      </c>
      <c r="R1821" s="22" t="s">
        <v>625</v>
      </c>
    </row>
    <row r="1822" spans="1:18" x14ac:dyDescent="0.25">
      <c r="A1822" s="22" t="s">
        <v>387</v>
      </c>
      <c r="B1822" s="22" t="s">
        <v>895</v>
      </c>
      <c r="C1822" s="22" t="s">
        <v>1837</v>
      </c>
      <c r="D1822" s="22" t="s">
        <v>1838</v>
      </c>
      <c r="E1822" s="22" t="s">
        <v>1958</v>
      </c>
      <c r="F1822" s="22"/>
      <c r="G1822" s="22" t="s">
        <v>65</v>
      </c>
      <c r="H1822" s="22" t="s">
        <v>1796</v>
      </c>
      <c r="I1822" s="22" t="s">
        <v>5570</v>
      </c>
      <c r="J1822" s="22" t="s">
        <v>1837</v>
      </c>
      <c r="K1822" s="22"/>
      <c r="L1822" s="22"/>
      <c r="M1822" s="22" t="s">
        <v>6499</v>
      </c>
      <c r="N1822" s="22">
        <v>60</v>
      </c>
      <c r="O1822" s="22" t="b">
        <v>0</v>
      </c>
      <c r="P1822" s="22" t="s">
        <v>3095</v>
      </c>
      <c r="Q1822" s="22" t="s">
        <v>1843</v>
      </c>
      <c r="R1822" s="22" t="s">
        <v>625</v>
      </c>
    </row>
    <row r="1823" spans="1:18" x14ac:dyDescent="0.25">
      <c r="A1823" s="23" t="s">
        <v>1367</v>
      </c>
      <c r="B1823" s="23" t="s">
        <v>895</v>
      </c>
      <c r="C1823" s="23" t="s">
        <v>1837</v>
      </c>
      <c r="D1823" s="23" t="s">
        <v>1838</v>
      </c>
      <c r="E1823" s="23" t="s">
        <v>1958</v>
      </c>
      <c r="F1823" s="23"/>
      <c r="G1823" s="23" t="s">
        <v>65</v>
      </c>
      <c r="H1823" s="23" t="s">
        <v>1796</v>
      </c>
      <c r="I1823" s="23" t="s">
        <v>5570</v>
      </c>
      <c r="J1823" s="23" t="s">
        <v>1837</v>
      </c>
      <c r="K1823" s="23"/>
      <c r="L1823" s="23"/>
      <c r="M1823" s="23" t="s">
        <v>6500</v>
      </c>
      <c r="N1823" s="23">
        <v>60</v>
      </c>
      <c r="O1823" s="23" t="b">
        <v>0</v>
      </c>
      <c r="P1823" s="23" t="s">
        <v>3095</v>
      </c>
      <c r="Q1823" s="23" t="s">
        <v>1843</v>
      </c>
      <c r="R1823" s="23" t="s">
        <v>625</v>
      </c>
    </row>
    <row r="1824" spans="1:18" x14ac:dyDescent="0.25">
      <c r="A1824" s="22" t="s">
        <v>388</v>
      </c>
      <c r="B1824" s="22" t="s">
        <v>895</v>
      </c>
      <c r="C1824" s="22" t="s">
        <v>1837</v>
      </c>
      <c r="D1824" s="22" t="s">
        <v>1838</v>
      </c>
      <c r="E1824" s="22" t="s">
        <v>1958</v>
      </c>
      <c r="F1824" s="22"/>
      <c r="G1824" s="22" t="s">
        <v>65</v>
      </c>
      <c r="H1824" s="22" t="s">
        <v>1796</v>
      </c>
      <c r="I1824" s="22" t="s">
        <v>5570</v>
      </c>
      <c r="J1824" s="22" t="s">
        <v>1837</v>
      </c>
      <c r="K1824" s="22"/>
      <c r="L1824" s="22"/>
      <c r="M1824" s="22" t="s">
        <v>6501</v>
      </c>
      <c r="N1824" s="22">
        <v>60</v>
      </c>
      <c r="O1824" s="22" t="b">
        <v>0</v>
      </c>
      <c r="P1824" s="22" t="s">
        <v>3095</v>
      </c>
      <c r="Q1824" s="22" t="s">
        <v>1843</v>
      </c>
      <c r="R1824" s="22" t="s">
        <v>625</v>
      </c>
    </row>
    <row r="1825" spans="1:18" x14ac:dyDescent="0.25">
      <c r="A1825" s="22" t="s">
        <v>1368</v>
      </c>
      <c r="B1825" s="22" t="s">
        <v>895</v>
      </c>
      <c r="C1825" s="22" t="s">
        <v>1837</v>
      </c>
      <c r="D1825" s="22" t="s">
        <v>1838</v>
      </c>
      <c r="E1825" s="22" t="s">
        <v>1958</v>
      </c>
      <c r="F1825" s="22"/>
      <c r="G1825" s="22" t="s">
        <v>65</v>
      </c>
      <c r="H1825" s="22" t="s">
        <v>1796</v>
      </c>
      <c r="I1825" s="22" t="s">
        <v>5570</v>
      </c>
      <c r="J1825" s="22" t="s">
        <v>1837</v>
      </c>
      <c r="K1825" s="22"/>
      <c r="L1825" s="22"/>
      <c r="M1825" s="22" t="s">
        <v>6502</v>
      </c>
      <c r="N1825" s="22">
        <v>60</v>
      </c>
      <c r="O1825" s="22" t="b">
        <v>0</v>
      </c>
      <c r="P1825" s="22" t="s">
        <v>3095</v>
      </c>
      <c r="Q1825" s="22" t="s">
        <v>1843</v>
      </c>
      <c r="R1825" s="22" t="s">
        <v>625</v>
      </c>
    </row>
    <row r="1826" spans="1:18" x14ac:dyDescent="0.25">
      <c r="A1826" s="22" t="s">
        <v>6503</v>
      </c>
      <c r="B1826" s="22" t="s">
        <v>895</v>
      </c>
      <c r="C1826" s="22" t="s">
        <v>1837</v>
      </c>
      <c r="D1826" s="22" t="s">
        <v>1838</v>
      </c>
      <c r="E1826" s="22" t="s">
        <v>2754</v>
      </c>
      <c r="F1826" s="22"/>
      <c r="G1826" s="22" t="s">
        <v>66</v>
      </c>
      <c r="H1826" s="22" t="s">
        <v>1794</v>
      </c>
      <c r="I1826" s="22" t="s">
        <v>5570</v>
      </c>
      <c r="J1826" s="22" t="s">
        <v>1837</v>
      </c>
      <c r="K1826" s="22"/>
      <c r="L1826" s="22"/>
      <c r="M1826" s="22" t="s">
        <v>6504</v>
      </c>
      <c r="N1826" s="22">
        <v>60</v>
      </c>
      <c r="O1826" s="22" t="b">
        <v>0</v>
      </c>
      <c r="P1826" s="22" t="s">
        <v>3095</v>
      </c>
      <c r="Q1826" s="22" t="s">
        <v>1843</v>
      </c>
      <c r="R1826" s="22" t="s">
        <v>625</v>
      </c>
    </row>
    <row r="1827" spans="1:18" x14ac:dyDescent="0.25">
      <c r="A1827" s="22" t="s">
        <v>1369</v>
      </c>
      <c r="B1827" s="22" t="s">
        <v>893</v>
      </c>
      <c r="C1827" s="22" t="s">
        <v>1837</v>
      </c>
      <c r="D1827" s="22" t="s">
        <v>1838</v>
      </c>
      <c r="E1827" s="22" t="s">
        <v>2106</v>
      </c>
      <c r="F1827" s="22"/>
      <c r="G1827" s="22" t="s">
        <v>65</v>
      </c>
      <c r="H1827" s="22" t="s">
        <v>1796</v>
      </c>
      <c r="I1827" s="22" t="s">
        <v>5570</v>
      </c>
      <c r="J1827" s="22" t="s">
        <v>1837</v>
      </c>
      <c r="K1827" s="22"/>
      <c r="L1827" s="22"/>
      <c r="M1827" s="22" t="s">
        <v>6505</v>
      </c>
      <c r="N1827" s="22">
        <v>60</v>
      </c>
      <c r="O1827" s="22" t="b">
        <v>0</v>
      </c>
      <c r="P1827" s="22" t="s">
        <v>3095</v>
      </c>
      <c r="Q1827" s="22" t="s">
        <v>1843</v>
      </c>
      <c r="R1827" s="22" t="s">
        <v>625</v>
      </c>
    </row>
    <row r="1828" spans="1:18" x14ac:dyDescent="0.25">
      <c r="A1828" s="22" t="s">
        <v>1370</v>
      </c>
      <c r="B1828" s="22" t="s">
        <v>895</v>
      </c>
      <c r="C1828" s="22" t="s">
        <v>1837</v>
      </c>
      <c r="D1828" s="22" t="s">
        <v>1838</v>
      </c>
      <c r="E1828" s="22" t="s">
        <v>1901</v>
      </c>
      <c r="F1828" s="22"/>
      <c r="G1828" s="22" t="s">
        <v>66</v>
      </c>
      <c r="H1828" s="22" t="s">
        <v>1794</v>
      </c>
      <c r="I1828" s="22" t="s">
        <v>5570</v>
      </c>
      <c r="J1828" s="22" t="s">
        <v>1837</v>
      </c>
      <c r="K1828" s="22"/>
      <c r="L1828" s="22"/>
      <c r="M1828" s="22" t="s">
        <v>6506</v>
      </c>
      <c r="N1828" s="22">
        <v>60</v>
      </c>
      <c r="O1828" s="22" t="b">
        <v>0</v>
      </c>
      <c r="P1828" s="22" t="s">
        <v>3095</v>
      </c>
      <c r="Q1828" s="22" t="s">
        <v>1843</v>
      </c>
      <c r="R1828" s="22" t="s">
        <v>625</v>
      </c>
    </row>
    <row r="1829" spans="1:18" x14ac:dyDescent="0.25">
      <c r="A1829" s="22" t="s">
        <v>392</v>
      </c>
      <c r="B1829" s="22" t="s">
        <v>895</v>
      </c>
      <c r="C1829" s="22" t="s">
        <v>1837</v>
      </c>
      <c r="D1829" s="22" t="s">
        <v>1838</v>
      </c>
      <c r="E1829" s="22" t="s">
        <v>1950</v>
      </c>
      <c r="F1829" s="22"/>
      <c r="G1829" s="22" t="s">
        <v>66</v>
      </c>
      <c r="H1829" s="22" t="s">
        <v>1794</v>
      </c>
      <c r="I1829" s="22" t="s">
        <v>5570</v>
      </c>
      <c r="J1829" s="22" t="s">
        <v>1837</v>
      </c>
      <c r="K1829" s="22"/>
      <c r="L1829" s="22"/>
      <c r="M1829" s="22" t="s">
        <v>6507</v>
      </c>
      <c r="N1829" s="22">
        <v>60</v>
      </c>
      <c r="O1829" s="22" t="b">
        <v>0</v>
      </c>
      <c r="P1829" s="22" t="s">
        <v>3095</v>
      </c>
      <c r="Q1829" s="22" t="s">
        <v>1843</v>
      </c>
      <c r="R1829" s="22" t="s">
        <v>625</v>
      </c>
    </row>
    <row r="1830" spans="1:18" x14ac:dyDescent="0.25">
      <c r="A1830" s="23" t="s">
        <v>6508</v>
      </c>
      <c r="B1830" s="23" t="s">
        <v>895</v>
      </c>
      <c r="C1830" s="23" t="s">
        <v>1837</v>
      </c>
      <c r="D1830" s="23" t="s">
        <v>1838</v>
      </c>
      <c r="E1830" s="23" t="s">
        <v>2092</v>
      </c>
      <c r="F1830" s="23"/>
      <c r="G1830" s="23" t="s">
        <v>1803</v>
      </c>
      <c r="H1830" s="23" t="s">
        <v>1804</v>
      </c>
      <c r="I1830" s="23" t="s">
        <v>5570</v>
      </c>
      <c r="J1830" s="23" t="s">
        <v>1837</v>
      </c>
      <c r="K1830" s="23"/>
      <c r="L1830" s="23"/>
      <c r="M1830" s="23" t="s">
        <v>6509</v>
      </c>
      <c r="N1830" s="23">
        <v>60</v>
      </c>
      <c r="O1830" s="23" t="b">
        <v>0</v>
      </c>
      <c r="P1830" s="23" t="s">
        <v>3095</v>
      </c>
      <c r="Q1830" s="23" t="s">
        <v>1843</v>
      </c>
      <c r="R1830" s="23" t="s">
        <v>625</v>
      </c>
    </row>
    <row r="1831" spans="1:18" x14ac:dyDescent="0.25">
      <c r="A1831" s="22" t="s">
        <v>393</v>
      </c>
      <c r="B1831" s="22" t="s">
        <v>895</v>
      </c>
      <c r="C1831" s="22" t="s">
        <v>1837</v>
      </c>
      <c r="D1831" s="22" t="s">
        <v>1838</v>
      </c>
      <c r="E1831" s="22" t="s">
        <v>1878</v>
      </c>
      <c r="F1831" s="22"/>
      <c r="G1831" s="22" t="s">
        <v>1803</v>
      </c>
      <c r="H1831" s="22" t="s">
        <v>1804</v>
      </c>
      <c r="I1831" s="22" t="s">
        <v>5570</v>
      </c>
      <c r="J1831" s="22" t="s">
        <v>1837</v>
      </c>
      <c r="K1831" s="22"/>
      <c r="L1831" s="22"/>
      <c r="M1831" s="22" t="s">
        <v>6510</v>
      </c>
      <c r="N1831" s="22">
        <v>60</v>
      </c>
      <c r="O1831" s="22" t="b">
        <v>0</v>
      </c>
      <c r="P1831" s="22" t="s">
        <v>3095</v>
      </c>
      <c r="Q1831" s="22" t="s">
        <v>1843</v>
      </c>
      <c r="R1831" s="22" t="s">
        <v>625</v>
      </c>
    </row>
    <row r="1832" spans="1:18" x14ac:dyDescent="0.25">
      <c r="A1832" s="22" t="s">
        <v>1371</v>
      </c>
      <c r="B1832" s="22" t="s">
        <v>893</v>
      </c>
      <c r="C1832" s="22" t="s">
        <v>1837</v>
      </c>
      <c r="D1832" s="22" t="s">
        <v>1838</v>
      </c>
      <c r="E1832" s="22" t="s">
        <v>1946</v>
      </c>
      <c r="F1832" s="22"/>
      <c r="G1832" s="22" t="s">
        <v>65</v>
      </c>
      <c r="H1832" s="22" t="s">
        <v>1796</v>
      </c>
      <c r="I1832" s="22" t="s">
        <v>5570</v>
      </c>
      <c r="J1832" s="22" t="s">
        <v>1837</v>
      </c>
      <c r="K1832" s="22"/>
      <c r="L1832" s="22"/>
      <c r="M1832" s="22" t="s">
        <v>6511</v>
      </c>
      <c r="N1832" s="22">
        <v>60</v>
      </c>
      <c r="O1832" s="22" t="b">
        <v>0</v>
      </c>
      <c r="P1832" s="22" t="s">
        <v>3095</v>
      </c>
      <c r="Q1832" s="22" t="s">
        <v>1843</v>
      </c>
      <c r="R1832" s="22" t="s">
        <v>625</v>
      </c>
    </row>
    <row r="1833" spans="1:18" x14ac:dyDescent="0.25">
      <c r="A1833" s="23" t="s">
        <v>188</v>
      </c>
      <c r="B1833" s="23" t="s">
        <v>895</v>
      </c>
      <c r="C1833" s="23" t="s">
        <v>1837</v>
      </c>
      <c r="D1833" s="23" t="s">
        <v>1838</v>
      </c>
      <c r="E1833" s="23" t="s">
        <v>2092</v>
      </c>
      <c r="F1833" s="23"/>
      <c r="G1833" s="23" t="s">
        <v>1803</v>
      </c>
      <c r="H1833" s="23" t="s">
        <v>1804</v>
      </c>
      <c r="I1833" s="23" t="s">
        <v>5570</v>
      </c>
      <c r="J1833" s="23" t="s">
        <v>1837</v>
      </c>
      <c r="K1833" s="23"/>
      <c r="L1833" s="23"/>
      <c r="M1833" s="23" t="s">
        <v>6512</v>
      </c>
      <c r="N1833" s="23">
        <v>60</v>
      </c>
      <c r="O1833" s="23" t="b">
        <v>0</v>
      </c>
      <c r="P1833" s="23" t="s">
        <v>3095</v>
      </c>
      <c r="Q1833" s="23" t="s">
        <v>1843</v>
      </c>
      <c r="R1833" s="23" t="s">
        <v>625</v>
      </c>
    </row>
    <row r="1834" spans="1:18" x14ac:dyDescent="0.25">
      <c r="A1834" s="23" t="s">
        <v>396</v>
      </c>
      <c r="B1834" s="23" t="s">
        <v>895</v>
      </c>
      <c r="C1834" s="23" t="s">
        <v>1837</v>
      </c>
      <c r="D1834" s="23" t="s">
        <v>1838</v>
      </c>
      <c r="E1834" s="23" t="s">
        <v>1852</v>
      </c>
      <c r="F1834" s="23"/>
      <c r="G1834" s="23" t="s">
        <v>65</v>
      </c>
      <c r="H1834" s="23" t="s">
        <v>1796</v>
      </c>
      <c r="I1834" s="23" t="s">
        <v>5570</v>
      </c>
      <c r="J1834" s="23" t="s">
        <v>1837</v>
      </c>
      <c r="K1834" s="23"/>
      <c r="L1834" s="23"/>
      <c r="M1834" s="23" t="s">
        <v>6513</v>
      </c>
      <c r="N1834" s="23">
        <v>60</v>
      </c>
      <c r="O1834" s="23" t="b">
        <v>0</v>
      </c>
      <c r="P1834" s="23" t="s">
        <v>3095</v>
      </c>
      <c r="Q1834" s="23" t="s">
        <v>1843</v>
      </c>
      <c r="R1834" s="23" t="s">
        <v>625</v>
      </c>
    </row>
    <row r="1835" spans="1:18" x14ac:dyDescent="0.25">
      <c r="A1835" s="23" t="s">
        <v>6514</v>
      </c>
      <c r="B1835" s="23" t="s">
        <v>893</v>
      </c>
      <c r="C1835" s="23" t="s">
        <v>1837</v>
      </c>
      <c r="D1835" s="23" t="s">
        <v>1838</v>
      </c>
      <c r="E1835" s="23" t="s">
        <v>2106</v>
      </c>
      <c r="F1835" s="23"/>
      <c r="G1835" s="23" t="s">
        <v>65</v>
      </c>
      <c r="H1835" s="23" t="s">
        <v>1796</v>
      </c>
      <c r="I1835" s="23" t="s">
        <v>5570</v>
      </c>
      <c r="J1835" s="23" t="s">
        <v>1837</v>
      </c>
      <c r="K1835" s="23"/>
      <c r="L1835" s="23"/>
      <c r="M1835" s="23" t="s">
        <v>6515</v>
      </c>
      <c r="N1835" s="23">
        <v>60</v>
      </c>
      <c r="O1835" s="23" t="b">
        <v>0</v>
      </c>
      <c r="P1835" s="23" t="s">
        <v>3095</v>
      </c>
      <c r="Q1835" s="23" t="s">
        <v>1843</v>
      </c>
      <c r="R1835" s="23" t="s">
        <v>625</v>
      </c>
    </row>
    <row r="1836" spans="1:18" x14ac:dyDescent="0.25">
      <c r="A1836" s="22" t="s">
        <v>1372</v>
      </c>
      <c r="B1836" s="22" t="s">
        <v>895</v>
      </c>
      <c r="C1836" s="22" t="s">
        <v>1837</v>
      </c>
      <c r="D1836" s="22" t="s">
        <v>1838</v>
      </c>
      <c r="E1836" s="22" t="s">
        <v>1878</v>
      </c>
      <c r="F1836" s="22"/>
      <c r="G1836" s="22" t="s">
        <v>1803</v>
      </c>
      <c r="H1836" s="22" t="s">
        <v>1804</v>
      </c>
      <c r="I1836" s="22" t="s">
        <v>5570</v>
      </c>
      <c r="J1836" s="22" t="s">
        <v>1837</v>
      </c>
      <c r="K1836" s="22"/>
      <c r="L1836" s="22"/>
      <c r="M1836" s="22" t="s">
        <v>6516</v>
      </c>
      <c r="N1836" s="22">
        <v>60</v>
      </c>
      <c r="O1836" s="22" t="b">
        <v>0</v>
      </c>
      <c r="P1836" s="22" t="s">
        <v>3095</v>
      </c>
      <c r="Q1836" s="22" t="s">
        <v>1843</v>
      </c>
      <c r="R1836" s="22" t="s">
        <v>625</v>
      </c>
    </row>
    <row r="1837" spans="1:18" x14ac:dyDescent="0.25">
      <c r="A1837" s="22" t="s">
        <v>6517</v>
      </c>
      <c r="B1837" s="22" t="s">
        <v>895</v>
      </c>
      <c r="C1837" s="22" t="s">
        <v>1837</v>
      </c>
      <c r="D1837" s="22" t="s">
        <v>1838</v>
      </c>
      <c r="E1837" s="22" t="s">
        <v>2754</v>
      </c>
      <c r="F1837" s="22"/>
      <c r="G1837" s="22" t="s">
        <v>66</v>
      </c>
      <c r="H1837" s="22" t="s">
        <v>1794</v>
      </c>
      <c r="I1837" s="22" t="s">
        <v>5570</v>
      </c>
      <c r="J1837" s="22" t="s">
        <v>1837</v>
      </c>
      <c r="K1837" s="22"/>
      <c r="L1837" s="22"/>
      <c r="M1837" s="22" t="s">
        <v>6518</v>
      </c>
      <c r="N1837" s="22">
        <v>60</v>
      </c>
      <c r="O1837" s="22" t="b">
        <v>0</v>
      </c>
      <c r="P1837" s="22" t="s">
        <v>3095</v>
      </c>
      <c r="Q1837" s="22" t="s">
        <v>1843</v>
      </c>
      <c r="R1837" s="22" t="s">
        <v>625</v>
      </c>
    </row>
    <row r="1838" spans="1:18" x14ac:dyDescent="0.25">
      <c r="A1838" s="22" t="s">
        <v>399</v>
      </c>
      <c r="B1838" s="22" t="s">
        <v>895</v>
      </c>
      <c r="C1838" s="22" t="s">
        <v>1837</v>
      </c>
      <c r="D1838" s="22" t="s">
        <v>1838</v>
      </c>
      <c r="E1838" s="22" t="s">
        <v>1852</v>
      </c>
      <c r="F1838" s="22"/>
      <c r="G1838" s="22" t="s">
        <v>65</v>
      </c>
      <c r="H1838" s="22" t="s">
        <v>1796</v>
      </c>
      <c r="I1838" s="22" t="s">
        <v>5570</v>
      </c>
      <c r="J1838" s="22" t="s">
        <v>1837</v>
      </c>
      <c r="K1838" s="22"/>
      <c r="L1838" s="22"/>
      <c r="M1838" s="22" t="s">
        <v>6519</v>
      </c>
      <c r="N1838" s="22">
        <v>60</v>
      </c>
      <c r="O1838" s="22" t="b">
        <v>0</v>
      </c>
      <c r="P1838" s="22" t="s">
        <v>3095</v>
      </c>
      <c r="Q1838" s="22" t="s">
        <v>1843</v>
      </c>
      <c r="R1838" s="22" t="s">
        <v>625</v>
      </c>
    </row>
    <row r="1839" spans="1:18" x14ac:dyDescent="0.25">
      <c r="A1839" s="22" t="s">
        <v>1373</v>
      </c>
      <c r="B1839" s="22" t="s">
        <v>893</v>
      </c>
      <c r="C1839" s="22" t="s">
        <v>1837</v>
      </c>
      <c r="D1839" s="22" t="s">
        <v>1838</v>
      </c>
      <c r="E1839" s="22" t="s">
        <v>6055</v>
      </c>
      <c r="F1839" s="22"/>
      <c r="G1839" s="22" t="s">
        <v>65</v>
      </c>
      <c r="H1839" s="22" t="s">
        <v>1796</v>
      </c>
      <c r="I1839" s="22" t="s">
        <v>5570</v>
      </c>
      <c r="J1839" s="22" t="s">
        <v>1837</v>
      </c>
      <c r="K1839" s="22"/>
      <c r="L1839" s="22"/>
      <c r="M1839" s="22" t="s">
        <v>6520</v>
      </c>
      <c r="N1839" s="22">
        <v>60</v>
      </c>
      <c r="O1839" s="22" t="b">
        <v>0</v>
      </c>
      <c r="P1839" s="22" t="s">
        <v>3095</v>
      </c>
      <c r="Q1839" s="22" t="s">
        <v>1843</v>
      </c>
      <c r="R1839" s="22" t="s">
        <v>625</v>
      </c>
    </row>
    <row r="1840" spans="1:18" x14ac:dyDescent="0.25">
      <c r="A1840" s="22" t="s">
        <v>1374</v>
      </c>
      <c r="B1840" s="22" t="s">
        <v>895</v>
      </c>
      <c r="C1840" s="22" t="s">
        <v>1837</v>
      </c>
      <c r="D1840" s="22" t="s">
        <v>1838</v>
      </c>
      <c r="E1840" s="22" t="s">
        <v>2073</v>
      </c>
      <c r="F1840" s="22"/>
      <c r="G1840" s="22" t="s">
        <v>65</v>
      </c>
      <c r="H1840" s="22" t="s">
        <v>1796</v>
      </c>
      <c r="I1840" s="22" t="s">
        <v>5570</v>
      </c>
      <c r="J1840" s="22" t="s">
        <v>1837</v>
      </c>
      <c r="K1840" s="22"/>
      <c r="L1840" s="22"/>
      <c r="M1840" s="22" t="s">
        <v>6521</v>
      </c>
      <c r="N1840" s="22">
        <v>60</v>
      </c>
      <c r="O1840" s="22" t="b">
        <v>0</v>
      </c>
      <c r="P1840" s="22" t="s">
        <v>3095</v>
      </c>
      <c r="Q1840" s="22" t="s">
        <v>1843</v>
      </c>
      <c r="R1840" s="22" t="s">
        <v>625</v>
      </c>
    </row>
    <row r="1841" spans="1:18" x14ac:dyDescent="0.25">
      <c r="A1841" s="22" t="s">
        <v>401</v>
      </c>
      <c r="B1841" s="22" t="s">
        <v>895</v>
      </c>
      <c r="C1841" s="22" t="s">
        <v>1837</v>
      </c>
      <c r="D1841" s="22" t="s">
        <v>1838</v>
      </c>
      <c r="E1841" s="22" t="s">
        <v>1958</v>
      </c>
      <c r="F1841" s="22"/>
      <c r="G1841" s="22" t="s">
        <v>65</v>
      </c>
      <c r="H1841" s="22" t="s">
        <v>1796</v>
      </c>
      <c r="I1841" s="22" t="s">
        <v>5570</v>
      </c>
      <c r="J1841" s="22" t="s">
        <v>1837</v>
      </c>
      <c r="K1841" s="22" t="s">
        <v>6522</v>
      </c>
      <c r="L1841" s="22"/>
      <c r="M1841" s="22" t="s">
        <v>6523</v>
      </c>
      <c r="N1841" s="22">
        <v>60</v>
      </c>
      <c r="O1841" s="22" t="b">
        <v>0</v>
      </c>
      <c r="P1841" s="22" t="s">
        <v>3095</v>
      </c>
      <c r="Q1841" s="22" t="s">
        <v>1843</v>
      </c>
      <c r="R1841" s="22" t="s">
        <v>625</v>
      </c>
    </row>
    <row r="1842" spans="1:18" x14ac:dyDescent="0.25">
      <c r="A1842" s="22" t="s">
        <v>1375</v>
      </c>
      <c r="B1842" s="22" t="s">
        <v>895</v>
      </c>
      <c r="C1842" s="22" t="s">
        <v>1837</v>
      </c>
      <c r="D1842" s="22" t="s">
        <v>1838</v>
      </c>
      <c r="E1842" s="22" t="s">
        <v>2092</v>
      </c>
      <c r="F1842" s="22"/>
      <c r="G1842" s="22" t="s">
        <v>66</v>
      </c>
      <c r="H1842" s="22" t="s">
        <v>1794</v>
      </c>
      <c r="I1842" s="22" t="s">
        <v>5570</v>
      </c>
      <c r="J1842" s="22" t="s">
        <v>1837</v>
      </c>
      <c r="K1842" s="22"/>
      <c r="L1842" s="22"/>
      <c r="M1842" s="22" t="s">
        <v>6524</v>
      </c>
      <c r="N1842" s="22">
        <v>60</v>
      </c>
      <c r="O1842" s="22" t="b">
        <v>0</v>
      </c>
      <c r="P1842" s="22" t="s">
        <v>3095</v>
      </c>
      <c r="Q1842" s="22" t="s">
        <v>1843</v>
      </c>
      <c r="R1842" s="22" t="s">
        <v>625</v>
      </c>
    </row>
    <row r="1843" spans="1:18" x14ac:dyDescent="0.25">
      <c r="A1843" s="22" t="s">
        <v>403</v>
      </c>
      <c r="B1843" s="22" t="s">
        <v>895</v>
      </c>
      <c r="C1843" s="22" t="s">
        <v>1837</v>
      </c>
      <c r="D1843" s="22" t="s">
        <v>1838</v>
      </c>
      <c r="E1843" s="22" t="s">
        <v>1991</v>
      </c>
      <c r="F1843" s="22"/>
      <c r="G1843" s="22" t="s">
        <v>66</v>
      </c>
      <c r="H1843" s="22" t="s">
        <v>1794</v>
      </c>
      <c r="I1843" s="22" t="s">
        <v>5570</v>
      </c>
      <c r="J1843" s="22" t="s">
        <v>1837</v>
      </c>
      <c r="K1843" s="22"/>
      <c r="L1843" s="22"/>
      <c r="M1843" s="22" t="s">
        <v>6525</v>
      </c>
      <c r="N1843" s="22">
        <v>60</v>
      </c>
      <c r="O1843" s="22" t="b">
        <v>0</v>
      </c>
      <c r="P1843" s="22" t="s">
        <v>3095</v>
      </c>
      <c r="Q1843" s="22" t="s">
        <v>1843</v>
      </c>
      <c r="R1843" s="22" t="s">
        <v>625</v>
      </c>
    </row>
    <row r="1844" spans="1:18" x14ac:dyDescent="0.25">
      <c r="A1844" s="22" t="s">
        <v>6526</v>
      </c>
      <c r="B1844" s="22" t="s">
        <v>895</v>
      </c>
      <c r="C1844" s="22" t="s">
        <v>1837</v>
      </c>
      <c r="D1844" s="22" t="s">
        <v>1838</v>
      </c>
      <c r="E1844" s="22" t="s">
        <v>1839</v>
      </c>
      <c r="F1844" s="22"/>
      <c r="G1844" s="22" t="s">
        <v>65</v>
      </c>
      <c r="H1844" s="22" t="s">
        <v>1796</v>
      </c>
      <c r="I1844" s="22" t="s">
        <v>5570</v>
      </c>
      <c r="J1844" s="22" t="s">
        <v>1837</v>
      </c>
      <c r="K1844" s="22"/>
      <c r="L1844" s="22"/>
      <c r="M1844" s="22" t="s">
        <v>6527</v>
      </c>
      <c r="N1844" s="22">
        <v>60</v>
      </c>
      <c r="O1844" s="22" t="b">
        <v>0</v>
      </c>
      <c r="P1844" s="22" t="s">
        <v>3095</v>
      </c>
      <c r="Q1844" s="22" t="s">
        <v>1843</v>
      </c>
      <c r="R1844" s="22" t="s">
        <v>625</v>
      </c>
    </row>
    <row r="1845" spans="1:18" x14ac:dyDescent="0.25">
      <c r="A1845" s="22" t="s">
        <v>506</v>
      </c>
      <c r="B1845" s="22" t="s">
        <v>895</v>
      </c>
      <c r="C1845" s="22" t="s">
        <v>1837</v>
      </c>
      <c r="D1845" s="22" t="s">
        <v>1838</v>
      </c>
      <c r="E1845" s="22" t="s">
        <v>1958</v>
      </c>
      <c r="F1845" s="22"/>
      <c r="G1845" s="22" t="s">
        <v>65</v>
      </c>
      <c r="H1845" s="22" t="s">
        <v>1796</v>
      </c>
      <c r="I1845" s="22" t="s">
        <v>5570</v>
      </c>
      <c r="J1845" s="22" t="s">
        <v>1837</v>
      </c>
      <c r="K1845" s="22"/>
      <c r="L1845" s="22"/>
      <c r="M1845" s="22" t="s">
        <v>6528</v>
      </c>
      <c r="N1845" s="22">
        <v>60</v>
      </c>
      <c r="O1845" s="22" t="b">
        <v>0</v>
      </c>
      <c r="P1845" s="22" t="s">
        <v>3095</v>
      </c>
      <c r="Q1845" s="22" t="s">
        <v>1843</v>
      </c>
      <c r="R1845" s="22" t="s">
        <v>625</v>
      </c>
    </row>
    <row r="1846" spans="1:18" x14ac:dyDescent="0.25">
      <c r="A1846" s="22" t="s">
        <v>1376</v>
      </c>
      <c r="B1846" s="22" t="s">
        <v>895</v>
      </c>
      <c r="C1846" s="22" t="s">
        <v>1837</v>
      </c>
      <c r="D1846" s="22" t="s">
        <v>1838</v>
      </c>
      <c r="E1846" s="22" t="s">
        <v>2073</v>
      </c>
      <c r="F1846" s="22"/>
      <c r="G1846" s="22" t="s">
        <v>66</v>
      </c>
      <c r="H1846" s="22" t="s">
        <v>1794</v>
      </c>
      <c r="I1846" s="22" t="s">
        <v>5570</v>
      </c>
      <c r="J1846" s="22" t="s">
        <v>1837</v>
      </c>
      <c r="K1846" s="22"/>
      <c r="L1846" s="22"/>
      <c r="M1846" s="22" t="s">
        <v>6529</v>
      </c>
      <c r="N1846" s="22">
        <v>60</v>
      </c>
      <c r="O1846" s="22" t="b">
        <v>0</v>
      </c>
      <c r="P1846" s="22" t="s">
        <v>3095</v>
      </c>
      <c r="Q1846" s="22" t="s">
        <v>1843</v>
      </c>
      <c r="R1846" s="22" t="s">
        <v>625</v>
      </c>
    </row>
    <row r="1847" spans="1:18" x14ac:dyDescent="0.25">
      <c r="A1847" s="22" t="s">
        <v>190</v>
      </c>
      <c r="B1847" s="22" t="s">
        <v>895</v>
      </c>
      <c r="C1847" s="22" t="s">
        <v>1837</v>
      </c>
      <c r="D1847" s="22" t="s">
        <v>1838</v>
      </c>
      <c r="E1847" s="22" t="s">
        <v>2754</v>
      </c>
      <c r="F1847" s="22"/>
      <c r="G1847" s="22" t="s">
        <v>1803</v>
      </c>
      <c r="H1847" s="22" t="s">
        <v>1804</v>
      </c>
      <c r="I1847" s="22" t="s">
        <v>5570</v>
      </c>
      <c r="J1847" s="22" t="s">
        <v>1837</v>
      </c>
      <c r="K1847" s="22"/>
      <c r="L1847" s="22"/>
      <c r="M1847" s="22" t="s">
        <v>6530</v>
      </c>
      <c r="N1847" s="22">
        <v>60</v>
      </c>
      <c r="O1847" s="22" t="b">
        <v>0</v>
      </c>
      <c r="P1847" s="22" t="s">
        <v>3095</v>
      </c>
      <c r="Q1847" s="22" t="s">
        <v>1843</v>
      </c>
      <c r="R1847" s="22" t="s">
        <v>625</v>
      </c>
    </row>
    <row r="1848" spans="1:18" x14ac:dyDescent="0.25">
      <c r="A1848" s="22" t="s">
        <v>405</v>
      </c>
      <c r="B1848" s="22" t="s">
        <v>895</v>
      </c>
      <c r="C1848" s="22" t="s">
        <v>1837</v>
      </c>
      <c r="D1848" s="22" t="s">
        <v>1838</v>
      </c>
      <c r="E1848" s="22" t="s">
        <v>1906</v>
      </c>
      <c r="F1848" s="22"/>
      <c r="G1848" s="22" t="s">
        <v>1803</v>
      </c>
      <c r="H1848" s="22" t="s">
        <v>1804</v>
      </c>
      <c r="I1848" s="22" t="s">
        <v>5570</v>
      </c>
      <c r="J1848" s="22" t="s">
        <v>1837</v>
      </c>
      <c r="K1848" s="22"/>
      <c r="L1848" s="22"/>
      <c r="M1848" s="22" t="s">
        <v>6531</v>
      </c>
      <c r="N1848" s="22">
        <v>60</v>
      </c>
      <c r="O1848" s="22" t="b">
        <v>0</v>
      </c>
      <c r="P1848" s="22" t="s">
        <v>3095</v>
      </c>
      <c r="Q1848" s="22" t="s">
        <v>1843</v>
      </c>
      <c r="R1848" s="22" t="s">
        <v>625</v>
      </c>
    </row>
    <row r="1849" spans="1:18" x14ac:dyDescent="0.25">
      <c r="A1849" s="22" t="s">
        <v>1377</v>
      </c>
      <c r="B1849" s="22" t="s">
        <v>895</v>
      </c>
      <c r="C1849" s="22" t="s">
        <v>1837</v>
      </c>
      <c r="D1849" s="22" t="s">
        <v>1838</v>
      </c>
      <c r="E1849" s="22" t="s">
        <v>1878</v>
      </c>
      <c r="F1849" s="22"/>
      <c r="G1849" s="22" t="s">
        <v>1803</v>
      </c>
      <c r="H1849" s="22" t="s">
        <v>1804</v>
      </c>
      <c r="I1849" s="22" t="s">
        <v>5570</v>
      </c>
      <c r="J1849" s="22" t="s">
        <v>1837</v>
      </c>
      <c r="K1849" s="22"/>
      <c r="L1849" s="22"/>
      <c r="M1849" s="22" t="s">
        <v>6532</v>
      </c>
      <c r="N1849" s="22">
        <v>60</v>
      </c>
      <c r="O1849" s="22" t="b">
        <v>0</v>
      </c>
      <c r="P1849" s="22" t="s">
        <v>3095</v>
      </c>
      <c r="Q1849" s="22" t="s">
        <v>1843</v>
      </c>
      <c r="R1849" s="22" t="s">
        <v>625</v>
      </c>
    </row>
    <row r="1850" spans="1:18" x14ac:dyDescent="0.25">
      <c r="A1850" s="23" t="s">
        <v>1378</v>
      </c>
      <c r="B1850" s="23" t="s">
        <v>893</v>
      </c>
      <c r="C1850" s="23" t="s">
        <v>1837</v>
      </c>
      <c r="D1850" s="23" t="s">
        <v>1838</v>
      </c>
      <c r="E1850" s="23" t="s">
        <v>5989</v>
      </c>
      <c r="F1850" s="23"/>
      <c r="G1850" s="23" t="s">
        <v>65</v>
      </c>
      <c r="H1850" s="23" t="s">
        <v>1796</v>
      </c>
      <c r="I1850" s="23" t="s">
        <v>5570</v>
      </c>
      <c r="J1850" s="23" t="s">
        <v>1837</v>
      </c>
      <c r="K1850" s="23"/>
      <c r="L1850" s="23"/>
      <c r="M1850" s="23" t="s">
        <v>6533</v>
      </c>
      <c r="N1850" s="23">
        <v>60</v>
      </c>
      <c r="O1850" s="23" t="b">
        <v>0</v>
      </c>
      <c r="P1850" s="23" t="s">
        <v>3095</v>
      </c>
      <c r="Q1850" s="23" t="s">
        <v>1843</v>
      </c>
      <c r="R1850" s="23" t="s">
        <v>625</v>
      </c>
    </row>
    <row r="1851" spans="1:18" x14ac:dyDescent="0.25">
      <c r="A1851" s="22" t="s">
        <v>1379</v>
      </c>
      <c r="B1851" s="22" t="s">
        <v>895</v>
      </c>
      <c r="C1851" s="22" t="s">
        <v>1837</v>
      </c>
      <c r="D1851" s="22" t="s">
        <v>1838</v>
      </c>
      <c r="E1851" s="22" t="s">
        <v>1950</v>
      </c>
      <c r="F1851" s="22"/>
      <c r="G1851" s="22" t="s">
        <v>66</v>
      </c>
      <c r="H1851" s="22" t="s">
        <v>1794</v>
      </c>
      <c r="I1851" s="22" t="s">
        <v>5570</v>
      </c>
      <c r="J1851" s="22" t="s">
        <v>1837</v>
      </c>
      <c r="K1851" s="22"/>
      <c r="L1851" s="22"/>
      <c r="M1851" s="22" t="s">
        <v>6534</v>
      </c>
      <c r="N1851" s="22">
        <v>60</v>
      </c>
      <c r="O1851" s="22" t="b">
        <v>0</v>
      </c>
      <c r="P1851" s="22" t="s">
        <v>3095</v>
      </c>
      <c r="Q1851" s="22" t="s">
        <v>1843</v>
      </c>
      <c r="R1851" s="22" t="s">
        <v>625</v>
      </c>
    </row>
    <row r="1852" spans="1:18" x14ac:dyDescent="0.25">
      <c r="A1852" s="22" t="s">
        <v>407</v>
      </c>
      <c r="B1852" s="22" t="s">
        <v>895</v>
      </c>
      <c r="C1852" s="22" t="s">
        <v>1837</v>
      </c>
      <c r="D1852" s="22" t="s">
        <v>1838</v>
      </c>
      <c r="E1852" s="22" t="s">
        <v>1852</v>
      </c>
      <c r="F1852" s="22"/>
      <c r="G1852" s="22" t="s">
        <v>65</v>
      </c>
      <c r="H1852" s="22" t="s">
        <v>1796</v>
      </c>
      <c r="I1852" s="22" t="s">
        <v>5570</v>
      </c>
      <c r="J1852" s="22" t="s">
        <v>1837</v>
      </c>
      <c r="K1852" s="22"/>
      <c r="L1852" s="22"/>
      <c r="M1852" s="22" t="s">
        <v>6535</v>
      </c>
      <c r="N1852" s="22">
        <v>60</v>
      </c>
      <c r="O1852" s="22" t="b">
        <v>0</v>
      </c>
      <c r="P1852" s="22" t="s">
        <v>3095</v>
      </c>
      <c r="Q1852" s="22" t="s">
        <v>1843</v>
      </c>
      <c r="R1852" s="22" t="s">
        <v>625</v>
      </c>
    </row>
    <row r="1853" spans="1:18" x14ac:dyDescent="0.25">
      <c r="A1853" s="22" t="s">
        <v>1380</v>
      </c>
      <c r="B1853" s="22" t="s">
        <v>893</v>
      </c>
      <c r="C1853" s="22" t="s">
        <v>1837</v>
      </c>
      <c r="D1853" s="22" t="s">
        <v>1838</v>
      </c>
      <c r="E1853" s="22" t="s">
        <v>6055</v>
      </c>
      <c r="F1853" s="22"/>
      <c r="G1853" s="22" t="s">
        <v>66</v>
      </c>
      <c r="H1853" s="22" t="s">
        <v>1794</v>
      </c>
      <c r="I1853" s="22" t="s">
        <v>5570</v>
      </c>
      <c r="J1853" s="22" t="s">
        <v>1837</v>
      </c>
      <c r="K1853" s="22"/>
      <c r="L1853" s="22"/>
      <c r="M1853" s="22" t="s">
        <v>6536</v>
      </c>
      <c r="N1853" s="22">
        <v>60</v>
      </c>
      <c r="O1853" s="22" t="b">
        <v>0</v>
      </c>
      <c r="P1853" s="22" t="s">
        <v>3095</v>
      </c>
      <c r="Q1853" s="22" t="s">
        <v>1843</v>
      </c>
      <c r="R1853" s="22" t="s">
        <v>625</v>
      </c>
    </row>
    <row r="1854" spans="1:18" x14ac:dyDescent="0.25">
      <c r="A1854" s="22" t="s">
        <v>408</v>
      </c>
      <c r="B1854" s="22" t="s">
        <v>895</v>
      </c>
      <c r="C1854" s="22" t="s">
        <v>1837</v>
      </c>
      <c r="D1854" s="22" t="s">
        <v>1838</v>
      </c>
      <c r="E1854" s="22" t="s">
        <v>1991</v>
      </c>
      <c r="F1854" s="22"/>
      <c r="G1854" s="22" t="s">
        <v>66</v>
      </c>
      <c r="H1854" s="22" t="s">
        <v>1794</v>
      </c>
      <c r="I1854" s="22" t="s">
        <v>5570</v>
      </c>
      <c r="J1854" s="22" t="s">
        <v>1837</v>
      </c>
      <c r="K1854" s="22"/>
      <c r="L1854" s="22"/>
      <c r="M1854" s="22" t="s">
        <v>6537</v>
      </c>
      <c r="N1854" s="22">
        <v>60</v>
      </c>
      <c r="O1854" s="22" t="b">
        <v>0</v>
      </c>
      <c r="P1854" s="22" t="s">
        <v>3095</v>
      </c>
      <c r="Q1854" s="22" t="s">
        <v>1843</v>
      </c>
      <c r="R1854" s="22" t="s">
        <v>625</v>
      </c>
    </row>
    <row r="1855" spans="1:18" x14ac:dyDescent="0.25">
      <c r="A1855" s="23" t="s">
        <v>1381</v>
      </c>
      <c r="B1855" s="23" t="s">
        <v>893</v>
      </c>
      <c r="C1855" s="23" t="s">
        <v>1837</v>
      </c>
      <c r="D1855" s="23" t="s">
        <v>1838</v>
      </c>
      <c r="E1855" s="23" t="s">
        <v>1946</v>
      </c>
      <c r="F1855" s="23"/>
      <c r="G1855" s="23" t="s">
        <v>65</v>
      </c>
      <c r="H1855" s="23" t="s">
        <v>1796</v>
      </c>
      <c r="I1855" s="23" t="s">
        <v>5570</v>
      </c>
      <c r="J1855" s="23" t="s">
        <v>1837</v>
      </c>
      <c r="K1855" s="23"/>
      <c r="L1855" s="23"/>
      <c r="M1855" s="23" t="s">
        <v>6538</v>
      </c>
      <c r="N1855" s="23">
        <v>60</v>
      </c>
      <c r="O1855" s="23" t="b">
        <v>0</v>
      </c>
      <c r="P1855" s="23" t="s">
        <v>3095</v>
      </c>
      <c r="Q1855" s="23" t="s">
        <v>1843</v>
      </c>
      <c r="R1855" s="23" t="s">
        <v>625</v>
      </c>
    </row>
    <row r="1856" spans="1:18" x14ac:dyDescent="0.25">
      <c r="A1856" s="22" t="s">
        <v>409</v>
      </c>
      <c r="B1856" s="22" t="s">
        <v>895</v>
      </c>
      <c r="C1856" s="22" t="s">
        <v>1837</v>
      </c>
      <c r="D1856" s="22" t="s">
        <v>1838</v>
      </c>
      <c r="E1856" s="22" t="s">
        <v>1975</v>
      </c>
      <c r="F1856" s="22"/>
      <c r="G1856" s="22" t="s">
        <v>1803</v>
      </c>
      <c r="H1856" s="22" t="s">
        <v>1804</v>
      </c>
      <c r="I1856" s="22" t="s">
        <v>5570</v>
      </c>
      <c r="J1856" s="22" t="s">
        <v>1837</v>
      </c>
      <c r="K1856" s="22"/>
      <c r="L1856" s="22"/>
      <c r="M1856" s="22" t="s">
        <v>6539</v>
      </c>
      <c r="N1856" s="22">
        <v>60</v>
      </c>
      <c r="O1856" s="22" t="b">
        <v>0</v>
      </c>
      <c r="P1856" s="22" t="s">
        <v>3095</v>
      </c>
      <c r="Q1856" s="22" t="s">
        <v>1843</v>
      </c>
      <c r="R1856" s="22" t="s">
        <v>625</v>
      </c>
    </row>
    <row r="1857" spans="1:18" x14ac:dyDescent="0.25">
      <c r="A1857" s="22" t="s">
        <v>1382</v>
      </c>
      <c r="B1857" s="22" t="s">
        <v>893</v>
      </c>
      <c r="C1857" s="22" t="s">
        <v>1837</v>
      </c>
      <c r="D1857" s="22" t="s">
        <v>1838</v>
      </c>
      <c r="E1857" s="22" t="s">
        <v>6055</v>
      </c>
      <c r="F1857" s="22"/>
      <c r="G1857" s="22" t="s">
        <v>65</v>
      </c>
      <c r="H1857" s="22" t="s">
        <v>1796</v>
      </c>
      <c r="I1857" s="22" t="s">
        <v>5570</v>
      </c>
      <c r="J1857" s="22" t="s">
        <v>1837</v>
      </c>
      <c r="K1857" s="22"/>
      <c r="L1857" s="22"/>
      <c r="M1857" s="22" t="s">
        <v>6540</v>
      </c>
      <c r="N1857" s="22">
        <v>60</v>
      </c>
      <c r="O1857" s="22" t="b">
        <v>0</v>
      </c>
      <c r="P1857" s="22" t="s">
        <v>3095</v>
      </c>
      <c r="Q1857" s="22" t="s">
        <v>1843</v>
      </c>
      <c r="R1857" s="22" t="s">
        <v>625</v>
      </c>
    </row>
    <row r="1858" spans="1:18" x14ac:dyDescent="0.25">
      <c r="A1858" s="22" t="s">
        <v>1383</v>
      </c>
      <c r="B1858" s="22" t="s">
        <v>895</v>
      </c>
      <c r="C1858" s="22" t="s">
        <v>1837</v>
      </c>
      <c r="D1858" s="22" t="s">
        <v>1838</v>
      </c>
      <c r="E1858" s="22" t="s">
        <v>1991</v>
      </c>
      <c r="F1858" s="22"/>
      <c r="G1858" s="22" t="s">
        <v>66</v>
      </c>
      <c r="H1858" s="22" t="s">
        <v>1794</v>
      </c>
      <c r="I1858" s="22" t="s">
        <v>5570</v>
      </c>
      <c r="J1858" s="22" t="s">
        <v>1837</v>
      </c>
      <c r="K1858" s="22"/>
      <c r="L1858" s="22"/>
      <c r="M1858" s="22" t="s">
        <v>6541</v>
      </c>
      <c r="N1858" s="22">
        <v>60</v>
      </c>
      <c r="O1858" s="22" t="b">
        <v>0</v>
      </c>
      <c r="P1858" s="22" t="s">
        <v>3095</v>
      </c>
      <c r="Q1858" s="22" t="s">
        <v>1843</v>
      </c>
      <c r="R1858" s="22" t="s">
        <v>625</v>
      </c>
    </row>
    <row r="1859" spans="1:18" x14ac:dyDescent="0.25">
      <c r="A1859" s="22" t="s">
        <v>1384</v>
      </c>
      <c r="B1859" s="22" t="s">
        <v>895</v>
      </c>
      <c r="C1859" s="22" t="s">
        <v>1837</v>
      </c>
      <c r="D1859" s="22" t="s">
        <v>1838</v>
      </c>
      <c r="E1859" s="22" t="s">
        <v>1975</v>
      </c>
      <c r="F1859" s="22"/>
      <c r="G1859" s="22" t="s">
        <v>1803</v>
      </c>
      <c r="H1859" s="22" t="s">
        <v>1804</v>
      </c>
      <c r="I1859" s="22" t="s">
        <v>5570</v>
      </c>
      <c r="J1859" s="22" t="s">
        <v>1837</v>
      </c>
      <c r="K1859" s="22"/>
      <c r="L1859" s="22"/>
      <c r="M1859" s="22" t="s">
        <v>6542</v>
      </c>
      <c r="N1859" s="22">
        <v>60</v>
      </c>
      <c r="O1859" s="22" t="b">
        <v>0</v>
      </c>
      <c r="P1859" s="22" t="s">
        <v>3095</v>
      </c>
      <c r="Q1859" s="22" t="s">
        <v>1843</v>
      </c>
      <c r="R1859" s="22" t="s">
        <v>625</v>
      </c>
    </row>
    <row r="1860" spans="1:18" x14ac:dyDescent="0.25">
      <c r="A1860" s="22" t="s">
        <v>6543</v>
      </c>
      <c r="B1860" s="22" t="s">
        <v>895</v>
      </c>
      <c r="C1860" s="22" t="s">
        <v>1837</v>
      </c>
      <c r="D1860" s="22" t="s">
        <v>1838</v>
      </c>
      <c r="E1860" s="22" t="s">
        <v>1975</v>
      </c>
      <c r="F1860" s="22"/>
      <c r="G1860" s="22" t="s">
        <v>1803</v>
      </c>
      <c r="H1860" s="22" t="s">
        <v>1804</v>
      </c>
      <c r="I1860" s="22" t="s">
        <v>5570</v>
      </c>
      <c r="J1860" s="22" t="s">
        <v>1837</v>
      </c>
      <c r="K1860" s="22"/>
      <c r="L1860" s="22"/>
      <c r="M1860" s="22" t="s">
        <v>6544</v>
      </c>
      <c r="N1860" s="22">
        <v>60</v>
      </c>
      <c r="O1860" s="22" t="b">
        <v>0</v>
      </c>
      <c r="P1860" s="22" t="s">
        <v>3095</v>
      </c>
      <c r="Q1860" s="22" t="s">
        <v>1843</v>
      </c>
      <c r="R1860" s="22" t="s">
        <v>625</v>
      </c>
    </row>
    <row r="1861" spans="1:18" x14ac:dyDescent="0.25">
      <c r="A1861" s="22" t="s">
        <v>6545</v>
      </c>
      <c r="B1861" s="22" t="s">
        <v>895</v>
      </c>
      <c r="C1861" s="22" t="s">
        <v>1837</v>
      </c>
      <c r="D1861" s="22" t="s">
        <v>1838</v>
      </c>
      <c r="E1861" s="22" t="s">
        <v>1852</v>
      </c>
      <c r="F1861" s="22"/>
      <c r="G1861" s="22" t="s">
        <v>65</v>
      </c>
      <c r="H1861" s="22" t="s">
        <v>1796</v>
      </c>
      <c r="I1861" s="22" t="s">
        <v>5570</v>
      </c>
      <c r="J1861" s="22" t="s">
        <v>1837</v>
      </c>
      <c r="K1861" s="22"/>
      <c r="L1861" s="22"/>
      <c r="M1861" s="22" t="s">
        <v>6546</v>
      </c>
      <c r="N1861" s="22">
        <v>60</v>
      </c>
      <c r="O1861" s="22" t="b">
        <v>0</v>
      </c>
      <c r="P1861" s="22" t="s">
        <v>3095</v>
      </c>
      <c r="Q1861" s="22" t="s">
        <v>1843</v>
      </c>
      <c r="R1861" s="22" t="s">
        <v>625</v>
      </c>
    </row>
    <row r="1862" spans="1:18" x14ac:dyDescent="0.25">
      <c r="A1862" s="22" t="s">
        <v>1385</v>
      </c>
      <c r="B1862" s="22" t="s">
        <v>893</v>
      </c>
      <c r="C1862" s="22" t="s">
        <v>1837</v>
      </c>
      <c r="D1862" s="22" t="s">
        <v>1838</v>
      </c>
      <c r="E1862" s="22" t="s">
        <v>2106</v>
      </c>
      <c r="F1862" s="22"/>
      <c r="G1862" s="22" t="s">
        <v>65</v>
      </c>
      <c r="H1862" s="22" t="s">
        <v>1796</v>
      </c>
      <c r="I1862" s="22" t="s">
        <v>5570</v>
      </c>
      <c r="J1862" s="22" t="s">
        <v>1837</v>
      </c>
      <c r="K1862" s="22"/>
      <c r="L1862" s="22"/>
      <c r="M1862" s="22" t="s">
        <v>6547</v>
      </c>
      <c r="N1862" s="22">
        <v>60</v>
      </c>
      <c r="O1862" s="22" t="b">
        <v>0</v>
      </c>
      <c r="P1862" s="22" t="s">
        <v>3095</v>
      </c>
      <c r="Q1862" s="22" t="s">
        <v>1843</v>
      </c>
      <c r="R1862" s="22" t="s">
        <v>625</v>
      </c>
    </row>
    <row r="1863" spans="1:18" x14ac:dyDescent="0.25">
      <c r="A1863" s="22" t="s">
        <v>1386</v>
      </c>
      <c r="B1863" s="22" t="s">
        <v>893</v>
      </c>
      <c r="C1863" s="22" t="s">
        <v>1837</v>
      </c>
      <c r="D1863" s="22" t="s">
        <v>1838</v>
      </c>
      <c r="E1863" s="22" t="s">
        <v>1946</v>
      </c>
      <c r="F1863" s="22"/>
      <c r="G1863" s="22" t="s">
        <v>65</v>
      </c>
      <c r="H1863" s="22" t="s">
        <v>1796</v>
      </c>
      <c r="I1863" s="22" t="s">
        <v>5570</v>
      </c>
      <c r="J1863" s="22" t="s">
        <v>1837</v>
      </c>
      <c r="K1863" s="22"/>
      <c r="L1863" s="22"/>
      <c r="M1863" s="22" t="s">
        <v>6548</v>
      </c>
      <c r="N1863" s="22">
        <v>60</v>
      </c>
      <c r="O1863" s="22" t="b">
        <v>0</v>
      </c>
      <c r="P1863" s="22" t="s">
        <v>3095</v>
      </c>
      <c r="Q1863" s="22" t="s">
        <v>1843</v>
      </c>
      <c r="R1863" s="22" t="s">
        <v>625</v>
      </c>
    </row>
    <row r="1864" spans="1:18" x14ac:dyDescent="0.25">
      <c r="A1864" s="22" t="s">
        <v>411</v>
      </c>
      <c r="B1864" s="22" t="s">
        <v>895</v>
      </c>
      <c r="C1864" s="22" t="s">
        <v>1837</v>
      </c>
      <c r="D1864" s="22" t="s">
        <v>1838</v>
      </c>
      <c r="E1864" s="22" t="s">
        <v>1946</v>
      </c>
      <c r="F1864" s="22"/>
      <c r="G1864" s="22" t="s">
        <v>65</v>
      </c>
      <c r="H1864" s="22" t="s">
        <v>1796</v>
      </c>
      <c r="I1864" s="22" t="s">
        <v>5570</v>
      </c>
      <c r="J1864" s="22" t="s">
        <v>1837</v>
      </c>
      <c r="K1864" s="22"/>
      <c r="L1864" s="22"/>
      <c r="M1864" s="22" t="s">
        <v>6549</v>
      </c>
      <c r="N1864" s="22">
        <v>60</v>
      </c>
      <c r="O1864" s="22" t="b">
        <v>0</v>
      </c>
      <c r="P1864" s="22" t="s">
        <v>3095</v>
      </c>
      <c r="Q1864" s="22" t="s">
        <v>1843</v>
      </c>
      <c r="R1864" s="22" t="s">
        <v>625</v>
      </c>
    </row>
    <row r="1865" spans="1:18" x14ac:dyDescent="0.25">
      <c r="A1865" s="23" t="s">
        <v>1387</v>
      </c>
      <c r="B1865" s="23" t="s">
        <v>893</v>
      </c>
      <c r="C1865" s="23" t="s">
        <v>1837</v>
      </c>
      <c r="D1865" s="23" t="s">
        <v>1838</v>
      </c>
      <c r="E1865" s="23" t="s">
        <v>3154</v>
      </c>
      <c r="F1865" s="23"/>
      <c r="G1865" s="23" t="s">
        <v>1803</v>
      </c>
      <c r="H1865" s="23" t="s">
        <v>1804</v>
      </c>
      <c r="I1865" s="23" t="s">
        <v>5570</v>
      </c>
      <c r="J1865" s="23" t="s">
        <v>1837</v>
      </c>
      <c r="K1865" s="23"/>
      <c r="L1865" s="23"/>
      <c r="M1865" s="23" t="s">
        <v>6550</v>
      </c>
      <c r="N1865" s="23">
        <v>60</v>
      </c>
      <c r="O1865" s="23" t="b">
        <v>0</v>
      </c>
      <c r="P1865" s="23" t="s">
        <v>3095</v>
      </c>
      <c r="Q1865" s="23" t="s">
        <v>1843</v>
      </c>
      <c r="R1865" s="23" t="s">
        <v>625</v>
      </c>
    </row>
    <row r="1866" spans="1:18" x14ac:dyDescent="0.25">
      <c r="A1866" s="22" t="s">
        <v>1388</v>
      </c>
      <c r="B1866" s="22" t="s">
        <v>895</v>
      </c>
      <c r="C1866" s="22" t="s">
        <v>1837</v>
      </c>
      <c r="D1866" s="22" t="s">
        <v>1838</v>
      </c>
      <c r="E1866" s="22" t="s">
        <v>4086</v>
      </c>
      <c r="F1866" s="22"/>
      <c r="G1866" s="22" t="s">
        <v>66</v>
      </c>
      <c r="H1866" s="22" t="s">
        <v>1794</v>
      </c>
      <c r="I1866" s="22" t="s">
        <v>5982</v>
      </c>
      <c r="J1866" s="22" t="s">
        <v>1837</v>
      </c>
      <c r="K1866" s="22"/>
      <c r="L1866" s="22"/>
      <c r="M1866" s="22" t="s">
        <v>6551</v>
      </c>
      <c r="N1866" s="22">
        <v>60</v>
      </c>
      <c r="O1866" s="22" t="b">
        <v>0</v>
      </c>
      <c r="P1866" s="22" t="s">
        <v>3095</v>
      </c>
      <c r="Q1866" s="22" t="s">
        <v>1843</v>
      </c>
      <c r="R1866" s="22" t="s">
        <v>625</v>
      </c>
    </row>
    <row r="1867" spans="1:18" x14ac:dyDescent="0.25">
      <c r="A1867" s="22" t="s">
        <v>1389</v>
      </c>
      <c r="B1867" s="22" t="s">
        <v>895</v>
      </c>
      <c r="C1867" s="22" t="s">
        <v>1837</v>
      </c>
      <c r="D1867" s="22" t="s">
        <v>1838</v>
      </c>
      <c r="E1867" s="22" t="s">
        <v>4086</v>
      </c>
      <c r="F1867" s="22"/>
      <c r="G1867" s="22" t="s">
        <v>66</v>
      </c>
      <c r="H1867" s="22" t="s">
        <v>1794</v>
      </c>
      <c r="I1867" s="22" t="s">
        <v>5982</v>
      </c>
      <c r="J1867" s="22" t="s">
        <v>1837</v>
      </c>
      <c r="K1867" s="22"/>
      <c r="L1867" s="22"/>
      <c r="M1867" s="22" t="s">
        <v>6552</v>
      </c>
      <c r="N1867" s="22">
        <v>60</v>
      </c>
      <c r="O1867" s="22" t="b">
        <v>0</v>
      </c>
      <c r="P1867" s="22" t="s">
        <v>3095</v>
      </c>
      <c r="Q1867" s="22" t="s">
        <v>1843</v>
      </c>
      <c r="R1867" s="22" t="s">
        <v>625</v>
      </c>
    </row>
    <row r="1868" spans="1:18" x14ac:dyDescent="0.25">
      <c r="A1868" s="23" t="s">
        <v>1390</v>
      </c>
      <c r="B1868" s="23" t="s">
        <v>895</v>
      </c>
      <c r="C1868" s="23" t="s">
        <v>1837</v>
      </c>
      <c r="D1868" s="23" t="s">
        <v>1838</v>
      </c>
      <c r="E1868" s="23" t="s">
        <v>2754</v>
      </c>
      <c r="F1868" s="23"/>
      <c r="G1868" s="23" t="s">
        <v>1803</v>
      </c>
      <c r="H1868" s="23" t="s">
        <v>1804</v>
      </c>
      <c r="I1868" s="23" t="s">
        <v>5570</v>
      </c>
      <c r="J1868" s="23" t="s">
        <v>1837</v>
      </c>
      <c r="K1868" s="23"/>
      <c r="L1868" s="23"/>
      <c r="M1868" s="23" t="s">
        <v>6553</v>
      </c>
      <c r="N1868" s="23">
        <v>60</v>
      </c>
      <c r="O1868" s="23" t="b">
        <v>0</v>
      </c>
      <c r="P1868" s="23" t="s">
        <v>3095</v>
      </c>
      <c r="Q1868" s="23" t="s">
        <v>1843</v>
      </c>
      <c r="R1868" s="23" t="s">
        <v>625</v>
      </c>
    </row>
    <row r="1869" spans="1:18" x14ac:dyDescent="0.25">
      <c r="A1869" s="22" t="s">
        <v>193</v>
      </c>
      <c r="B1869" s="22" t="s">
        <v>895</v>
      </c>
      <c r="C1869" s="22" t="s">
        <v>1837</v>
      </c>
      <c r="D1869" s="22" t="s">
        <v>1838</v>
      </c>
      <c r="E1869" s="22" t="s">
        <v>2073</v>
      </c>
      <c r="F1869" s="22"/>
      <c r="G1869" s="22" t="s">
        <v>66</v>
      </c>
      <c r="H1869" s="22" t="s">
        <v>1794</v>
      </c>
      <c r="I1869" s="22" t="s">
        <v>5570</v>
      </c>
      <c r="J1869" s="22" t="s">
        <v>1837</v>
      </c>
      <c r="K1869" s="22"/>
      <c r="L1869" s="22"/>
      <c r="M1869" s="22" t="s">
        <v>6554</v>
      </c>
      <c r="N1869" s="22">
        <v>60</v>
      </c>
      <c r="O1869" s="22" t="b">
        <v>0</v>
      </c>
      <c r="P1869" s="22" t="s">
        <v>3095</v>
      </c>
      <c r="Q1869" s="22" t="s">
        <v>1843</v>
      </c>
      <c r="R1869" s="22" t="s">
        <v>625</v>
      </c>
    </row>
    <row r="1870" spans="1:18" x14ac:dyDescent="0.25">
      <c r="A1870" s="23" t="s">
        <v>413</v>
      </c>
      <c r="B1870" s="23" t="s">
        <v>895</v>
      </c>
      <c r="C1870" s="23" t="s">
        <v>1837</v>
      </c>
      <c r="D1870" s="23" t="s">
        <v>1838</v>
      </c>
      <c r="E1870" s="23" t="s">
        <v>2092</v>
      </c>
      <c r="F1870" s="23"/>
      <c r="G1870" s="23" t="s">
        <v>1803</v>
      </c>
      <c r="H1870" s="23" t="s">
        <v>1804</v>
      </c>
      <c r="I1870" s="23" t="s">
        <v>5570</v>
      </c>
      <c r="J1870" s="23" t="s">
        <v>1837</v>
      </c>
      <c r="K1870" s="23"/>
      <c r="L1870" s="23"/>
      <c r="M1870" s="23" t="s">
        <v>6555</v>
      </c>
      <c r="N1870" s="23">
        <v>60</v>
      </c>
      <c r="O1870" s="23" t="b">
        <v>0</v>
      </c>
      <c r="P1870" s="23" t="s">
        <v>3095</v>
      </c>
      <c r="Q1870" s="23" t="s">
        <v>1843</v>
      </c>
      <c r="R1870" s="23" t="s">
        <v>625</v>
      </c>
    </row>
    <row r="1871" spans="1:18" x14ac:dyDescent="0.25">
      <c r="A1871" s="22" t="s">
        <v>1391</v>
      </c>
      <c r="B1871" s="22" t="s">
        <v>893</v>
      </c>
      <c r="C1871" s="22" t="s">
        <v>1837</v>
      </c>
      <c r="D1871" s="22" t="s">
        <v>1838</v>
      </c>
      <c r="E1871" s="22" t="s">
        <v>3800</v>
      </c>
      <c r="F1871" s="22"/>
      <c r="G1871" s="22" t="s">
        <v>65</v>
      </c>
      <c r="H1871" s="22" t="s">
        <v>1796</v>
      </c>
      <c r="I1871" s="22" t="s">
        <v>5570</v>
      </c>
      <c r="J1871" s="22" t="s">
        <v>1837</v>
      </c>
      <c r="K1871" s="22"/>
      <c r="L1871" s="22"/>
      <c r="M1871" s="22" t="s">
        <v>6556</v>
      </c>
      <c r="N1871" s="22">
        <v>60</v>
      </c>
      <c r="O1871" s="22" t="b">
        <v>0</v>
      </c>
      <c r="P1871" s="22" t="s">
        <v>3095</v>
      </c>
      <c r="Q1871" s="22" t="s">
        <v>1843</v>
      </c>
      <c r="R1871" s="22" t="s">
        <v>625</v>
      </c>
    </row>
    <row r="1872" spans="1:18" x14ac:dyDescent="0.25">
      <c r="A1872" s="22" t="s">
        <v>1392</v>
      </c>
      <c r="B1872" s="22" t="s">
        <v>893</v>
      </c>
      <c r="C1872" s="22" t="s">
        <v>1837</v>
      </c>
      <c r="D1872" s="22" t="s">
        <v>1838</v>
      </c>
      <c r="E1872" s="22" t="s">
        <v>2106</v>
      </c>
      <c r="F1872" s="22"/>
      <c r="G1872" s="22" t="s">
        <v>65</v>
      </c>
      <c r="H1872" s="22" t="s">
        <v>1796</v>
      </c>
      <c r="I1872" s="22" t="s">
        <v>5570</v>
      </c>
      <c r="J1872" s="22" t="s">
        <v>1837</v>
      </c>
      <c r="K1872" s="22"/>
      <c r="L1872" s="22"/>
      <c r="M1872" s="22" t="s">
        <v>6557</v>
      </c>
      <c r="N1872" s="22">
        <v>60</v>
      </c>
      <c r="O1872" s="22" t="b">
        <v>0</v>
      </c>
      <c r="P1872" s="22" t="s">
        <v>3095</v>
      </c>
      <c r="Q1872" s="22" t="s">
        <v>1843</v>
      </c>
      <c r="R1872" s="22" t="s">
        <v>625</v>
      </c>
    </row>
    <row r="1873" spans="1:18" x14ac:dyDescent="0.25">
      <c r="A1873" s="22" t="s">
        <v>88</v>
      </c>
      <c r="B1873" s="22" t="s">
        <v>895</v>
      </c>
      <c r="C1873" s="22" t="s">
        <v>1837</v>
      </c>
      <c r="D1873" s="22" t="s">
        <v>1838</v>
      </c>
      <c r="E1873" s="22" t="s">
        <v>1975</v>
      </c>
      <c r="F1873" s="22"/>
      <c r="G1873" s="22" t="s">
        <v>1803</v>
      </c>
      <c r="H1873" s="22" t="s">
        <v>1804</v>
      </c>
      <c r="I1873" s="22" t="s">
        <v>5570</v>
      </c>
      <c r="J1873" s="22" t="s">
        <v>1837</v>
      </c>
      <c r="K1873" s="22"/>
      <c r="L1873" s="22"/>
      <c r="M1873" s="22" t="s">
        <v>6558</v>
      </c>
      <c r="N1873" s="22">
        <v>60</v>
      </c>
      <c r="O1873" s="22" t="b">
        <v>0</v>
      </c>
      <c r="P1873" s="22" t="s">
        <v>3095</v>
      </c>
      <c r="Q1873" s="22" t="s">
        <v>1843</v>
      </c>
      <c r="R1873" s="22" t="s">
        <v>625</v>
      </c>
    </row>
    <row r="1874" spans="1:18" x14ac:dyDescent="0.25">
      <c r="A1874" s="22" t="s">
        <v>1393</v>
      </c>
      <c r="B1874" s="22" t="s">
        <v>893</v>
      </c>
      <c r="C1874" s="22" t="s">
        <v>1837</v>
      </c>
      <c r="D1874" s="22" t="s">
        <v>1838</v>
      </c>
      <c r="E1874" s="22" t="s">
        <v>3154</v>
      </c>
      <c r="F1874" s="22"/>
      <c r="G1874" s="22" t="s">
        <v>1803</v>
      </c>
      <c r="H1874" s="22" t="s">
        <v>1804</v>
      </c>
      <c r="I1874" s="22" t="s">
        <v>5570</v>
      </c>
      <c r="J1874" s="22" t="s">
        <v>1837</v>
      </c>
      <c r="K1874" s="22"/>
      <c r="L1874" s="22"/>
      <c r="M1874" s="22" t="s">
        <v>6559</v>
      </c>
      <c r="N1874" s="22">
        <v>60</v>
      </c>
      <c r="O1874" s="22" t="b">
        <v>0</v>
      </c>
      <c r="P1874" s="22" t="s">
        <v>3095</v>
      </c>
      <c r="Q1874" s="22" t="s">
        <v>1843</v>
      </c>
      <c r="R1874" s="22" t="s">
        <v>625</v>
      </c>
    </row>
    <row r="1875" spans="1:18" x14ac:dyDescent="0.25">
      <c r="A1875" s="23" t="s">
        <v>1394</v>
      </c>
      <c r="B1875" s="23" t="s">
        <v>893</v>
      </c>
      <c r="C1875" s="23" t="s">
        <v>1837</v>
      </c>
      <c r="D1875" s="23" t="s">
        <v>1838</v>
      </c>
      <c r="E1875" s="23" t="s">
        <v>5989</v>
      </c>
      <c r="F1875" s="23"/>
      <c r="G1875" s="23" t="s">
        <v>65</v>
      </c>
      <c r="H1875" s="23" t="s">
        <v>1796</v>
      </c>
      <c r="I1875" s="23" t="s">
        <v>5570</v>
      </c>
      <c r="J1875" s="23" t="s">
        <v>1837</v>
      </c>
      <c r="K1875" s="23"/>
      <c r="L1875" s="23"/>
      <c r="M1875" s="23" t="s">
        <v>6560</v>
      </c>
      <c r="N1875" s="23">
        <v>60</v>
      </c>
      <c r="O1875" s="23" t="b">
        <v>0</v>
      </c>
      <c r="P1875" s="23" t="s">
        <v>3095</v>
      </c>
      <c r="Q1875" s="23" t="s">
        <v>1843</v>
      </c>
      <c r="R1875" s="23" t="s">
        <v>625</v>
      </c>
    </row>
    <row r="1876" spans="1:18" x14ac:dyDescent="0.25">
      <c r="A1876" s="23" t="s">
        <v>1395</v>
      </c>
      <c r="B1876" s="23" t="s">
        <v>895</v>
      </c>
      <c r="C1876" s="23" t="s">
        <v>1837</v>
      </c>
      <c r="D1876" s="23" t="s">
        <v>1838</v>
      </c>
      <c r="E1876" s="23" t="s">
        <v>4086</v>
      </c>
      <c r="F1876" s="23"/>
      <c r="G1876" s="23" t="s">
        <v>65</v>
      </c>
      <c r="H1876" s="23" t="s">
        <v>1796</v>
      </c>
      <c r="I1876" s="23" t="s">
        <v>5982</v>
      </c>
      <c r="J1876" s="23" t="s">
        <v>1837</v>
      </c>
      <c r="K1876" s="23"/>
      <c r="L1876" s="23"/>
      <c r="M1876" s="23" t="s">
        <v>6561</v>
      </c>
      <c r="N1876" s="23">
        <v>60</v>
      </c>
      <c r="O1876" s="23" t="b">
        <v>0</v>
      </c>
      <c r="P1876" s="23" t="s">
        <v>3095</v>
      </c>
      <c r="Q1876" s="23" t="s">
        <v>1843</v>
      </c>
      <c r="R1876" s="23" t="s">
        <v>625</v>
      </c>
    </row>
    <row r="1877" spans="1:18" x14ac:dyDescent="0.25">
      <c r="A1877" s="23" t="s">
        <v>1396</v>
      </c>
      <c r="B1877" s="23" t="s">
        <v>893</v>
      </c>
      <c r="C1877" s="23" t="s">
        <v>1837</v>
      </c>
      <c r="D1877" s="23" t="s">
        <v>1838</v>
      </c>
      <c r="E1877" s="23" t="s">
        <v>6055</v>
      </c>
      <c r="F1877" s="23"/>
      <c r="G1877" s="23" t="s">
        <v>65</v>
      </c>
      <c r="H1877" s="23" t="s">
        <v>1796</v>
      </c>
      <c r="I1877" s="23" t="s">
        <v>5570</v>
      </c>
      <c r="J1877" s="23" t="s">
        <v>1837</v>
      </c>
      <c r="K1877" s="23"/>
      <c r="L1877" s="23"/>
      <c r="M1877" s="23" t="s">
        <v>6562</v>
      </c>
      <c r="N1877" s="23">
        <v>60</v>
      </c>
      <c r="O1877" s="23" t="b">
        <v>0</v>
      </c>
      <c r="P1877" s="23" t="s">
        <v>3095</v>
      </c>
      <c r="Q1877" s="23" t="s">
        <v>1843</v>
      </c>
      <c r="R1877" s="23" t="s">
        <v>625</v>
      </c>
    </row>
    <row r="1878" spans="1:18" x14ac:dyDescent="0.25">
      <c r="A1878" s="22" t="s">
        <v>1397</v>
      </c>
      <c r="B1878" s="22" t="s">
        <v>893</v>
      </c>
      <c r="C1878" s="22" t="s">
        <v>1837</v>
      </c>
      <c r="D1878" s="22" t="s">
        <v>1838</v>
      </c>
      <c r="E1878" s="22" t="s">
        <v>1946</v>
      </c>
      <c r="F1878" s="22"/>
      <c r="G1878" s="22" t="s">
        <v>65</v>
      </c>
      <c r="H1878" s="22" t="s">
        <v>1796</v>
      </c>
      <c r="I1878" s="22" t="s">
        <v>5570</v>
      </c>
      <c r="J1878" s="22" t="s">
        <v>1837</v>
      </c>
      <c r="K1878" s="22"/>
      <c r="L1878" s="22"/>
      <c r="M1878" s="22" t="s">
        <v>6563</v>
      </c>
      <c r="N1878" s="22">
        <v>60</v>
      </c>
      <c r="O1878" s="22" t="b">
        <v>0</v>
      </c>
      <c r="P1878" s="22" t="s">
        <v>3095</v>
      </c>
      <c r="Q1878" s="22" t="s">
        <v>1843</v>
      </c>
      <c r="R1878" s="22" t="s">
        <v>625</v>
      </c>
    </row>
    <row r="1879" spans="1:18" x14ac:dyDescent="0.25">
      <c r="A1879" s="22" t="s">
        <v>6564</v>
      </c>
      <c r="B1879" s="22" t="s">
        <v>895</v>
      </c>
      <c r="C1879" s="22" t="s">
        <v>1837</v>
      </c>
      <c r="D1879" s="22" t="s">
        <v>1838</v>
      </c>
      <c r="E1879" s="22" t="s">
        <v>1991</v>
      </c>
      <c r="F1879" s="22"/>
      <c r="G1879" s="22" t="s">
        <v>66</v>
      </c>
      <c r="H1879" s="22" t="s">
        <v>1794</v>
      </c>
      <c r="I1879" s="22" t="s">
        <v>5570</v>
      </c>
      <c r="J1879" s="22" t="s">
        <v>1837</v>
      </c>
      <c r="K1879" s="22"/>
      <c r="L1879" s="22"/>
      <c r="M1879" s="22" t="s">
        <v>6565</v>
      </c>
      <c r="N1879" s="22">
        <v>60</v>
      </c>
      <c r="O1879" s="22" t="b">
        <v>0</v>
      </c>
      <c r="P1879" s="22" t="s">
        <v>3095</v>
      </c>
      <c r="Q1879" s="22" t="s">
        <v>1843</v>
      </c>
      <c r="R1879" s="22" t="s">
        <v>625</v>
      </c>
    </row>
    <row r="1880" spans="1:18" x14ac:dyDescent="0.25">
      <c r="A1880" s="23" t="s">
        <v>1398</v>
      </c>
      <c r="B1880" s="23" t="s">
        <v>895</v>
      </c>
      <c r="C1880" s="23" t="s">
        <v>1837</v>
      </c>
      <c r="D1880" s="23" t="s">
        <v>1838</v>
      </c>
      <c r="E1880" s="23" t="s">
        <v>1975</v>
      </c>
      <c r="F1880" s="23"/>
      <c r="G1880" s="23" t="s">
        <v>1803</v>
      </c>
      <c r="H1880" s="23" t="s">
        <v>1804</v>
      </c>
      <c r="I1880" s="23" t="s">
        <v>5570</v>
      </c>
      <c r="J1880" s="23" t="s">
        <v>1837</v>
      </c>
      <c r="K1880" s="23"/>
      <c r="L1880" s="23"/>
      <c r="M1880" s="23" t="s">
        <v>6566</v>
      </c>
      <c r="N1880" s="23">
        <v>60</v>
      </c>
      <c r="O1880" s="23" t="b">
        <v>0</v>
      </c>
      <c r="P1880" s="23" t="s">
        <v>3095</v>
      </c>
      <c r="Q1880" s="23" t="s">
        <v>1843</v>
      </c>
      <c r="R1880" s="23" t="s">
        <v>625</v>
      </c>
    </row>
    <row r="1881" spans="1:18" x14ac:dyDescent="0.25">
      <c r="A1881" s="22" t="s">
        <v>417</v>
      </c>
      <c r="B1881" s="22" t="s">
        <v>895</v>
      </c>
      <c r="C1881" s="22" t="s">
        <v>1837</v>
      </c>
      <c r="D1881" s="22" t="s">
        <v>1838</v>
      </c>
      <c r="E1881" s="22" t="s">
        <v>1931</v>
      </c>
      <c r="F1881" s="22"/>
      <c r="G1881" s="22" t="s">
        <v>65</v>
      </c>
      <c r="H1881" s="22" t="s">
        <v>1796</v>
      </c>
      <c r="I1881" s="22" t="s">
        <v>5570</v>
      </c>
      <c r="J1881" s="22" t="s">
        <v>1837</v>
      </c>
      <c r="K1881" s="22"/>
      <c r="L1881" s="22"/>
      <c r="M1881" s="22" t="s">
        <v>6567</v>
      </c>
      <c r="N1881" s="22">
        <v>60</v>
      </c>
      <c r="O1881" s="22" t="b">
        <v>0</v>
      </c>
      <c r="P1881" s="22" t="s">
        <v>3095</v>
      </c>
      <c r="Q1881" s="22" t="s">
        <v>1843</v>
      </c>
      <c r="R1881" s="22" t="s">
        <v>625</v>
      </c>
    </row>
    <row r="1882" spans="1:18" x14ac:dyDescent="0.25">
      <c r="A1882" s="22" t="s">
        <v>1399</v>
      </c>
      <c r="B1882" s="22" t="s">
        <v>895</v>
      </c>
      <c r="C1882" s="22" t="s">
        <v>1837</v>
      </c>
      <c r="D1882" s="22" t="s">
        <v>1838</v>
      </c>
      <c r="E1882" s="22" t="s">
        <v>2106</v>
      </c>
      <c r="F1882" s="22"/>
      <c r="G1882" s="22" t="s">
        <v>65</v>
      </c>
      <c r="H1882" s="22" t="s">
        <v>1796</v>
      </c>
      <c r="I1882" s="22" t="s">
        <v>5570</v>
      </c>
      <c r="J1882" s="22" t="s">
        <v>1837</v>
      </c>
      <c r="K1882" s="22"/>
      <c r="L1882" s="22"/>
      <c r="M1882" s="22" t="s">
        <v>6568</v>
      </c>
      <c r="N1882" s="22">
        <v>60</v>
      </c>
      <c r="O1882" s="22" t="b">
        <v>0</v>
      </c>
      <c r="P1882" s="22" t="s">
        <v>3095</v>
      </c>
      <c r="Q1882" s="22" t="s">
        <v>1843</v>
      </c>
      <c r="R1882" s="22" t="s">
        <v>625</v>
      </c>
    </row>
    <row r="1883" spans="1:18" x14ac:dyDescent="0.25">
      <c r="A1883" s="22" t="s">
        <v>6569</v>
      </c>
      <c r="B1883" s="22" t="s">
        <v>893</v>
      </c>
      <c r="C1883" s="22" t="s">
        <v>1837</v>
      </c>
      <c r="D1883" s="22" t="s">
        <v>1838</v>
      </c>
      <c r="E1883" s="22" t="s">
        <v>5989</v>
      </c>
      <c r="F1883" s="22"/>
      <c r="G1883" s="22" t="s">
        <v>1803</v>
      </c>
      <c r="H1883" s="22" t="s">
        <v>1804</v>
      </c>
      <c r="I1883" s="22" t="s">
        <v>5570</v>
      </c>
      <c r="J1883" s="22" t="s">
        <v>1837</v>
      </c>
      <c r="K1883" s="22"/>
      <c r="L1883" s="22"/>
      <c r="M1883" s="22" t="s">
        <v>6570</v>
      </c>
      <c r="N1883" s="22">
        <v>60</v>
      </c>
      <c r="O1883" s="22" t="b">
        <v>0</v>
      </c>
      <c r="P1883" s="22" t="s">
        <v>3095</v>
      </c>
      <c r="Q1883" s="22" t="s">
        <v>1843</v>
      </c>
      <c r="R1883" s="22" t="s">
        <v>625</v>
      </c>
    </row>
    <row r="1884" spans="1:18" x14ac:dyDescent="0.25">
      <c r="A1884" s="22" t="s">
        <v>1400</v>
      </c>
      <c r="B1884" s="22" t="s">
        <v>895</v>
      </c>
      <c r="C1884" s="22" t="s">
        <v>1837</v>
      </c>
      <c r="D1884" s="22" t="s">
        <v>1838</v>
      </c>
      <c r="E1884" s="22" t="s">
        <v>1975</v>
      </c>
      <c r="F1884" s="22"/>
      <c r="G1884" s="22" t="s">
        <v>1803</v>
      </c>
      <c r="H1884" s="22" t="s">
        <v>1804</v>
      </c>
      <c r="I1884" s="22" t="s">
        <v>5570</v>
      </c>
      <c r="J1884" s="22" t="s">
        <v>1837</v>
      </c>
      <c r="K1884" s="22"/>
      <c r="L1884" s="22"/>
      <c r="M1884" s="22" t="s">
        <v>6571</v>
      </c>
      <c r="N1884" s="22">
        <v>60</v>
      </c>
      <c r="O1884" s="22" t="b">
        <v>0</v>
      </c>
      <c r="P1884" s="22" t="s">
        <v>3095</v>
      </c>
      <c r="Q1884" s="22" t="s">
        <v>1843</v>
      </c>
      <c r="R1884" s="22" t="s">
        <v>625</v>
      </c>
    </row>
    <row r="1885" spans="1:18" x14ac:dyDescent="0.25">
      <c r="A1885" s="22" t="s">
        <v>82</v>
      </c>
      <c r="B1885" s="22" t="s">
        <v>895</v>
      </c>
      <c r="C1885" s="22" t="s">
        <v>1837</v>
      </c>
      <c r="D1885" s="22" t="s">
        <v>1838</v>
      </c>
      <c r="E1885" s="22" t="s">
        <v>1946</v>
      </c>
      <c r="F1885" s="22"/>
      <c r="G1885" s="22" t="s">
        <v>65</v>
      </c>
      <c r="H1885" s="22" t="s">
        <v>1796</v>
      </c>
      <c r="I1885" s="22" t="s">
        <v>5570</v>
      </c>
      <c r="J1885" s="22" t="s">
        <v>1837</v>
      </c>
      <c r="K1885" s="22"/>
      <c r="L1885" s="22"/>
      <c r="M1885" s="22" t="s">
        <v>6572</v>
      </c>
      <c r="N1885" s="22">
        <v>60</v>
      </c>
      <c r="O1885" s="22" t="b">
        <v>0</v>
      </c>
      <c r="P1885" s="22" t="s">
        <v>3095</v>
      </c>
      <c r="Q1885" s="22" t="s">
        <v>1843</v>
      </c>
      <c r="R1885" s="22" t="s">
        <v>625</v>
      </c>
    </row>
    <row r="1886" spans="1:18" x14ac:dyDescent="0.25">
      <c r="A1886" s="22" t="s">
        <v>1401</v>
      </c>
      <c r="B1886" s="22" t="s">
        <v>895</v>
      </c>
      <c r="C1886" s="22" t="s">
        <v>1837</v>
      </c>
      <c r="D1886" s="22" t="s">
        <v>1838</v>
      </c>
      <c r="E1886" s="22" t="s">
        <v>2754</v>
      </c>
      <c r="F1886" s="22"/>
      <c r="G1886" s="22" t="s">
        <v>1803</v>
      </c>
      <c r="H1886" s="22" t="s">
        <v>1804</v>
      </c>
      <c r="I1886" s="22" t="s">
        <v>5570</v>
      </c>
      <c r="J1886" s="22" t="s">
        <v>1837</v>
      </c>
      <c r="K1886" s="22"/>
      <c r="L1886" s="22"/>
      <c r="M1886" s="22" t="s">
        <v>6573</v>
      </c>
      <c r="N1886" s="22">
        <v>60</v>
      </c>
      <c r="O1886" s="22" t="b">
        <v>0</v>
      </c>
      <c r="P1886" s="22" t="s">
        <v>3095</v>
      </c>
      <c r="Q1886" s="22" t="s">
        <v>1843</v>
      </c>
      <c r="R1886" s="22" t="s">
        <v>625</v>
      </c>
    </row>
    <row r="1887" spans="1:18" x14ac:dyDescent="0.25">
      <c r="A1887" s="23" t="s">
        <v>216</v>
      </c>
      <c r="B1887" s="23" t="s">
        <v>895</v>
      </c>
      <c r="C1887" s="23" t="s">
        <v>1837</v>
      </c>
      <c r="D1887" s="23" t="s">
        <v>1838</v>
      </c>
      <c r="E1887" s="23" t="s">
        <v>1852</v>
      </c>
      <c r="F1887" s="23"/>
      <c r="G1887" s="23" t="s">
        <v>65</v>
      </c>
      <c r="H1887" s="23" t="s">
        <v>1796</v>
      </c>
      <c r="I1887" s="23" t="s">
        <v>5570</v>
      </c>
      <c r="J1887" s="23" t="s">
        <v>1837</v>
      </c>
      <c r="K1887" s="23"/>
      <c r="L1887" s="23"/>
      <c r="M1887" s="23" t="s">
        <v>6574</v>
      </c>
      <c r="N1887" s="23">
        <v>60</v>
      </c>
      <c r="O1887" s="23" t="b">
        <v>0</v>
      </c>
      <c r="P1887" s="23" t="s">
        <v>3095</v>
      </c>
      <c r="Q1887" s="23" t="s">
        <v>1843</v>
      </c>
      <c r="R1887" s="23" t="s">
        <v>625</v>
      </c>
    </row>
    <row r="1888" spans="1:18" x14ac:dyDescent="0.25">
      <c r="A1888" s="22" t="s">
        <v>6575</v>
      </c>
      <c r="B1888" s="22" t="s">
        <v>895</v>
      </c>
      <c r="C1888" s="22" t="s">
        <v>1837</v>
      </c>
      <c r="D1888" s="22" t="s">
        <v>1838</v>
      </c>
      <c r="E1888" s="22" t="s">
        <v>1975</v>
      </c>
      <c r="F1888" s="22"/>
      <c r="G1888" s="22" t="s">
        <v>1803</v>
      </c>
      <c r="H1888" s="22" t="s">
        <v>1804</v>
      </c>
      <c r="I1888" s="22" t="s">
        <v>5570</v>
      </c>
      <c r="J1888" s="22" t="s">
        <v>1837</v>
      </c>
      <c r="K1888" s="22"/>
      <c r="L1888" s="22"/>
      <c r="M1888" s="22" t="s">
        <v>6576</v>
      </c>
      <c r="N1888" s="22">
        <v>60</v>
      </c>
      <c r="O1888" s="22" t="b">
        <v>0</v>
      </c>
      <c r="P1888" s="22" t="s">
        <v>3095</v>
      </c>
      <c r="Q1888" s="22" t="s">
        <v>1843</v>
      </c>
      <c r="R1888" s="22" t="s">
        <v>625</v>
      </c>
    </row>
    <row r="1889" spans="1:18" x14ac:dyDescent="0.25">
      <c r="A1889" s="22" t="s">
        <v>1402</v>
      </c>
      <c r="B1889" s="22" t="s">
        <v>893</v>
      </c>
      <c r="C1889" s="22" t="s">
        <v>1837</v>
      </c>
      <c r="D1889" s="22" t="s">
        <v>1838</v>
      </c>
      <c r="E1889" s="22" t="s">
        <v>3154</v>
      </c>
      <c r="F1889" s="22"/>
      <c r="G1889" s="22" t="s">
        <v>1803</v>
      </c>
      <c r="H1889" s="22" t="s">
        <v>1804</v>
      </c>
      <c r="I1889" s="22" t="s">
        <v>5570</v>
      </c>
      <c r="J1889" s="22" t="s">
        <v>1837</v>
      </c>
      <c r="K1889" s="22"/>
      <c r="L1889" s="22"/>
      <c r="M1889" s="22" t="s">
        <v>6577</v>
      </c>
      <c r="N1889" s="22">
        <v>60</v>
      </c>
      <c r="O1889" s="22" t="b">
        <v>0</v>
      </c>
      <c r="P1889" s="22" t="s">
        <v>3095</v>
      </c>
      <c r="Q1889" s="22" t="s">
        <v>1843</v>
      </c>
      <c r="R1889" s="22" t="s">
        <v>625</v>
      </c>
    </row>
    <row r="1890" spans="1:18" x14ac:dyDescent="0.25">
      <c r="A1890" s="22" t="s">
        <v>421</v>
      </c>
      <c r="B1890" s="22" t="s">
        <v>895</v>
      </c>
      <c r="C1890" s="22" t="s">
        <v>1837</v>
      </c>
      <c r="D1890" s="22" t="s">
        <v>1838</v>
      </c>
      <c r="E1890" s="22" t="s">
        <v>1901</v>
      </c>
      <c r="F1890" s="22"/>
      <c r="G1890" s="22" t="s">
        <v>66</v>
      </c>
      <c r="H1890" s="22" t="s">
        <v>1794</v>
      </c>
      <c r="I1890" s="22" t="s">
        <v>5570</v>
      </c>
      <c r="J1890" s="22" t="s">
        <v>1837</v>
      </c>
      <c r="K1890" s="22"/>
      <c r="L1890" s="22"/>
      <c r="M1890" s="22" t="s">
        <v>6578</v>
      </c>
      <c r="N1890" s="22">
        <v>60</v>
      </c>
      <c r="O1890" s="22" t="b">
        <v>0</v>
      </c>
      <c r="P1890" s="22" t="s">
        <v>3095</v>
      </c>
      <c r="Q1890" s="22" t="s">
        <v>1843</v>
      </c>
      <c r="R1890" s="22" t="s">
        <v>625</v>
      </c>
    </row>
    <row r="1891" spans="1:18" x14ac:dyDescent="0.25">
      <c r="A1891" s="22" t="s">
        <v>191</v>
      </c>
      <c r="B1891" s="22" t="s">
        <v>895</v>
      </c>
      <c r="C1891" s="22" t="s">
        <v>1837</v>
      </c>
      <c r="D1891" s="22" t="s">
        <v>1838</v>
      </c>
      <c r="E1891" s="22" t="s">
        <v>4086</v>
      </c>
      <c r="F1891" s="22"/>
      <c r="G1891" s="22" t="s">
        <v>66</v>
      </c>
      <c r="H1891" s="22" t="s">
        <v>1794</v>
      </c>
      <c r="I1891" s="22" t="s">
        <v>5982</v>
      </c>
      <c r="J1891" s="22" t="s">
        <v>1837</v>
      </c>
      <c r="K1891" s="22"/>
      <c r="L1891" s="22"/>
      <c r="M1891" s="22" t="s">
        <v>6579</v>
      </c>
      <c r="N1891" s="22">
        <v>60</v>
      </c>
      <c r="O1891" s="22" t="b">
        <v>0</v>
      </c>
      <c r="P1891" s="22" t="s">
        <v>3095</v>
      </c>
      <c r="Q1891" s="22" t="s">
        <v>1843</v>
      </c>
      <c r="R1891" s="22" t="s">
        <v>625</v>
      </c>
    </row>
    <row r="1892" spans="1:18" x14ac:dyDescent="0.25">
      <c r="A1892" s="23" t="s">
        <v>508</v>
      </c>
      <c r="B1892" s="23" t="s">
        <v>895</v>
      </c>
      <c r="C1892" s="23" t="s">
        <v>1837</v>
      </c>
      <c r="D1892" s="23" t="s">
        <v>1838</v>
      </c>
      <c r="E1892" s="23" t="s">
        <v>1958</v>
      </c>
      <c r="F1892" s="23"/>
      <c r="G1892" s="23" t="s">
        <v>65</v>
      </c>
      <c r="H1892" s="23" t="s">
        <v>1796</v>
      </c>
      <c r="I1892" s="23" t="s">
        <v>5570</v>
      </c>
      <c r="J1892" s="23" t="s">
        <v>1837</v>
      </c>
      <c r="K1892" s="23"/>
      <c r="L1892" s="23"/>
      <c r="M1892" s="23" t="s">
        <v>6580</v>
      </c>
      <c r="N1892" s="23">
        <v>60</v>
      </c>
      <c r="O1892" s="23" t="b">
        <v>0</v>
      </c>
      <c r="P1892" s="23" t="s">
        <v>3095</v>
      </c>
      <c r="Q1892" s="23" t="s">
        <v>1843</v>
      </c>
      <c r="R1892" s="23" t="s">
        <v>625</v>
      </c>
    </row>
    <row r="1893" spans="1:18" x14ac:dyDescent="0.25">
      <c r="A1893" s="23" t="s">
        <v>1403</v>
      </c>
      <c r="B1893" s="23" t="s">
        <v>895</v>
      </c>
      <c r="C1893" s="23" t="s">
        <v>1837</v>
      </c>
      <c r="D1893" s="23" t="s">
        <v>1838</v>
      </c>
      <c r="E1893" s="23" t="s">
        <v>2073</v>
      </c>
      <c r="F1893" s="23"/>
      <c r="G1893" s="23" t="s">
        <v>66</v>
      </c>
      <c r="H1893" s="23" t="s">
        <v>1794</v>
      </c>
      <c r="I1893" s="23" t="s">
        <v>5570</v>
      </c>
      <c r="J1893" s="23" t="s">
        <v>1837</v>
      </c>
      <c r="K1893" s="23"/>
      <c r="L1893" s="23"/>
      <c r="M1893" s="23" t="s">
        <v>6581</v>
      </c>
      <c r="N1893" s="23">
        <v>60</v>
      </c>
      <c r="O1893" s="23" t="b">
        <v>0</v>
      </c>
      <c r="P1893" s="23" t="s">
        <v>3095</v>
      </c>
      <c r="Q1893" s="23" t="s">
        <v>1843</v>
      </c>
      <c r="R1893" s="23" t="s">
        <v>625</v>
      </c>
    </row>
    <row r="1894" spans="1:18" x14ac:dyDescent="0.25">
      <c r="A1894" s="22" t="s">
        <v>1404</v>
      </c>
      <c r="B1894" s="22" t="s">
        <v>895</v>
      </c>
      <c r="C1894" s="22" t="s">
        <v>1837</v>
      </c>
      <c r="D1894" s="22" t="s">
        <v>1838</v>
      </c>
      <c r="E1894" s="22" t="s">
        <v>1931</v>
      </c>
      <c r="F1894" s="22"/>
      <c r="G1894" s="22" t="s">
        <v>66</v>
      </c>
      <c r="H1894" s="22" t="s">
        <v>1794</v>
      </c>
      <c r="I1894" s="22" t="s">
        <v>5570</v>
      </c>
      <c r="J1894" s="22" t="s">
        <v>1837</v>
      </c>
      <c r="K1894" s="22"/>
      <c r="L1894" s="22"/>
      <c r="M1894" s="22" t="s">
        <v>6582</v>
      </c>
      <c r="N1894" s="22">
        <v>60</v>
      </c>
      <c r="O1894" s="22" t="b">
        <v>0</v>
      </c>
      <c r="P1894" s="22" t="s">
        <v>3095</v>
      </c>
      <c r="Q1894" s="22" t="s">
        <v>1843</v>
      </c>
      <c r="R1894" s="22" t="s">
        <v>625</v>
      </c>
    </row>
    <row r="1895" spans="1:18" x14ac:dyDescent="0.25">
      <c r="A1895" s="22" t="s">
        <v>420</v>
      </c>
      <c r="B1895" s="22" t="s">
        <v>895</v>
      </c>
      <c r="C1895" s="22" t="s">
        <v>1837</v>
      </c>
      <c r="D1895" s="22" t="s">
        <v>1838</v>
      </c>
      <c r="E1895" s="22" t="s">
        <v>1958</v>
      </c>
      <c r="F1895" s="22"/>
      <c r="G1895" s="22" t="s">
        <v>65</v>
      </c>
      <c r="H1895" s="22" t="s">
        <v>1796</v>
      </c>
      <c r="I1895" s="22" t="s">
        <v>5570</v>
      </c>
      <c r="J1895" s="22" t="s">
        <v>1837</v>
      </c>
      <c r="K1895" s="22" t="s">
        <v>6583</v>
      </c>
      <c r="L1895" s="22"/>
      <c r="M1895" s="22" t="s">
        <v>6584</v>
      </c>
      <c r="N1895" s="22">
        <v>60</v>
      </c>
      <c r="O1895" s="22" t="b">
        <v>0</v>
      </c>
      <c r="P1895" s="22" t="s">
        <v>3095</v>
      </c>
      <c r="Q1895" s="22" t="s">
        <v>1843</v>
      </c>
      <c r="R1895" s="22" t="s">
        <v>625</v>
      </c>
    </row>
    <row r="1896" spans="1:18" x14ac:dyDescent="0.25">
      <c r="A1896" s="23" t="s">
        <v>1405</v>
      </c>
      <c r="B1896" s="23" t="s">
        <v>895</v>
      </c>
      <c r="C1896" s="23" t="s">
        <v>1837</v>
      </c>
      <c r="D1896" s="23" t="s">
        <v>1838</v>
      </c>
      <c r="E1896" s="23" t="s">
        <v>2106</v>
      </c>
      <c r="F1896" s="23"/>
      <c r="G1896" s="23" t="s">
        <v>65</v>
      </c>
      <c r="H1896" s="23" t="s">
        <v>1796</v>
      </c>
      <c r="I1896" s="23" t="s">
        <v>5570</v>
      </c>
      <c r="J1896" s="23" t="s">
        <v>1837</v>
      </c>
      <c r="K1896" s="23"/>
      <c r="L1896" s="23"/>
      <c r="M1896" s="23" t="s">
        <v>6585</v>
      </c>
      <c r="N1896" s="23">
        <v>60</v>
      </c>
      <c r="O1896" s="23" t="b">
        <v>0</v>
      </c>
      <c r="P1896" s="23" t="s">
        <v>3095</v>
      </c>
      <c r="Q1896" s="23" t="s">
        <v>1843</v>
      </c>
      <c r="R1896" s="23" t="s">
        <v>625</v>
      </c>
    </row>
    <row r="1897" spans="1:18" x14ac:dyDescent="0.25">
      <c r="A1897" s="22" t="s">
        <v>422</v>
      </c>
      <c r="B1897" s="22" t="s">
        <v>895</v>
      </c>
      <c r="C1897" s="22" t="s">
        <v>1837</v>
      </c>
      <c r="D1897" s="22" t="s">
        <v>1838</v>
      </c>
      <c r="E1897" s="22" t="s">
        <v>1901</v>
      </c>
      <c r="F1897" s="22"/>
      <c r="G1897" s="22" t="s">
        <v>66</v>
      </c>
      <c r="H1897" s="22" t="s">
        <v>1794</v>
      </c>
      <c r="I1897" s="22" t="s">
        <v>5570</v>
      </c>
      <c r="J1897" s="22" t="s">
        <v>1837</v>
      </c>
      <c r="K1897" s="22"/>
      <c r="L1897" s="22"/>
      <c r="M1897" s="22" t="s">
        <v>6586</v>
      </c>
      <c r="N1897" s="22">
        <v>60</v>
      </c>
      <c r="O1897" s="22" t="b">
        <v>0</v>
      </c>
      <c r="P1897" s="22" t="s">
        <v>3095</v>
      </c>
      <c r="Q1897" s="22" t="s">
        <v>1843</v>
      </c>
      <c r="R1897" s="22" t="s">
        <v>625</v>
      </c>
    </row>
    <row r="1898" spans="1:18" x14ac:dyDescent="0.25">
      <c r="A1898" s="22" t="s">
        <v>424</v>
      </c>
      <c r="B1898" s="22" t="s">
        <v>895</v>
      </c>
      <c r="C1898" s="22" t="s">
        <v>1837</v>
      </c>
      <c r="D1898" s="22" t="s">
        <v>1838</v>
      </c>
      <c r="E1898" s="22" t="s">
        <v>1852</v>
      </c>
      <c r="F1898" s="22"/>
      <c r="G1898" s="22" t="s">
        <v>65</v>
      </c>
      <c r="H1898" s="22" t="s">
        <v>1796</v>
      </c>
      <c r="I1898" s="22" t="s">
        <v>5570</v>
      </c>
      <c r="J1898" s="22" t="s">
        <v>1837</v>
      </c>
      <c r="K1898" s="22"/>
      <c r="L1898" s="22"/>
      <c r="M1898" s="22" t="s">
        <v>6587</v>
      </c>
      <c r="N1898" s="22">
        <v>60</v>
      </c>
      <c r="O1898" s="22" t="b">
        <v>0</v>
      </c>
      <c r="P1898" s="22" t="s">
        <v>3095</v>
      </c>
      <c r="Q1898" s="22" t="s">
        <v>1843</v>
      </c>
      <c r="R1898" s="22" t="s">
        <v>625</v>
      </c>
    </row>
    <row r="1899" spans="1:18" x14ac:dyDescent="0.25">
      <c r="A1899" s="23" t="s">
        <v>1406</v>
      </c>
      <c r="B1899" s="23" t="s">
        <v>893</v>
      </c>
      <c r="C1899" s="23" t="s">
        <v>1837</v>
      </c>
      <c r="D1899" s="23" t="s">
        <v>1838</v>
      </c>
      <c r="E1899" s="23" t="s">
        <v>3154</v>
      </c>
      <c r="F1899" s="23"/>
      <c r="G1899" s="23" t="s">
        <v>1803</v>
      </c>
      <c r="H1899" s="23" t="s">
        <v>1804</v>
      </c>
      <c r="I1899" s="23" t="s">
        <v>5570</v>
      </c>
      <c r="J1899" s="23" t="s">
        <v>1837</v>
      </c>
      <c r="K1899" s="23"/>
      <c r="L1899" s="23"/>
      <c r="M1899" s="23" t="s">
        <v>6588</v>
      </c>
      <c r="N1899" s="23">
        <v>60</v>
      </c>
      <c r="O1899" s="23" t="b">
        <v>0</v>
      </c>
      <c r="P1899" s="23" t="s">
        <v>3095</v>
      </c>
      <c r="Q1899" s="23" t="s">
        <v>1843</v>
      </c>
      <c r="R1899" s="23" t="s">
        <v>625</v>
      </c>
    </row>
    <row r="1900" spans="1:18" x14ac:dyDescent="0.25">
      <c r="A1900" s="23" t="s">
        <v>427</v>
      </c>
      <c r="B1900" s="23" t="s">
        <v>895</v>
      </c>
      <c r="C1900" s="23" t="s">
        <v>1837</v>
      </c>
      <c r="D1900" s="23" t="s">
        <v>1838</v>
      </c>
      <c r="E1900" s="23" t="s">
        <v>1852</v>
      </c>
      <c r="F1900" s="23"/>
      <c r="G1900" s="23" t="s">
        <v>65</v>
      </c>
      <c r="H1900" s="23" t="s">
        <v>1796</v>
      </c>
      <c r="I1900" s="23" t="s">
        <v>5570</v>
      </c>
      <c r="J1900" s="23" t="s">
        <v>1837</v>
      </c>
      <c r="K1900" s="23"/>
      <c r="L1900" s="23"/>
      <c r="M1900" s="23" t="s">
        <v>6589</v>
      </c>
      <c r="N1900" s="23">
        <v>60</v>
      </c>
      <c r="O1900" s="23" t="b">
        <v>0</v>
      </c>
      <c r="P1900" s="23" t="s">
        <v>3095</v>
      </c>
      <c r="Q1900" s="23" t="s">
        <v>1843</v>
      </c>
      <c r="R1900" s="23" t="s">
        <v>625</v>
      </c>
    </row>
    <row r="1901" spans="1:18" x14ac:dyDescent="0.25">
      <c r="A1901" s="22" t="s">
        <v>1407</v>
      </c>
      <c r="B1901" s="22" t="s">
        <v>893</v>
      </c>
      <c r="C1901" s="22" t="s">
        <v>1837</v>
      </c>
      <c r="D1901" s="22" t="s">
        <v>1838</v>
      </c>
      <c r="E1901" s="22" t="s">
        <v>6055</v>
      </c>
      <c r="F1901" s="22"/>
      <c r="G1901" s="22" t="s">
        <v>65</v>
      </c>
      <c r="H1901" s="22" t="s">
        <v>1796</v>
      </c>
      <c r="I1901" s="22" t="s">
        <v>5570</v>
      </c>
      <c r="J1901" s="22" t="s">
        <v>1837</v>
      </c>
      <c r="K1901" s="22"/>
      <c r="L1901" s="22"/>
      <c r="M1901" s="22" t="s">
        <v>6590</v>
      </c>
      <c r="N1901" s="22">
        <v>60</v>
      </c>
      <c r="O1901" s="22" t="b">
        <v>0</v>
      </c>
      <c r="P1901" s="22" t="s">
        <v>3095</v>
      </c>
      <c r="Q1901" s="22" t="s">
        <v>1843</v>
      </c>
      <c r="R1901" s="22" t="s">
        <v>625</v>
      </c>
    </row>
    <row r="1902" spans="1:18" x14ac:dyDescent="0.25">
      <c r="A1902" s="22" t="s">
        <v>1408</v>
      </c>
      <c r="B1902" s="22" t="s">
        <v>895</v>
      </c>
      <c r="C1902" s="22" t="s">
        <v>1837</v>
      </c>
      <c r="D1902" s="22" t="s">
        <v>1838</v>
      </c>
      <c r="E1902" s="22" t="s">
        <v>1852</v>
      </c>
      <c r="F1902" s="22"/>
      <c r="G1902" s="22" t="s">
        <v>65</v>
      </c>
      <c r="H1902" s="22" t="s">
        <v>1796</v>
      </c>
      <c r="I1902" s="22" t="s">
        <v>5570</v>
      </c>
      <c r="J1902" s="22" t="s">
        <v>1837</v>
      </c>
      <c r="K1902" s="22"/>
      <c r="L1902" s="22"/>
      <c r="M1902" s="22" t="s">
        <v>6591</v>
      </c>
      <c r="N1902" s="22">
        <v>60</v>
      </c>
      <c r="O1902" s="22" t="b">
        <v>0</v>
      </c>
      <c r="P1902" s="22" t="s">
        <v>3095</v>
      </c>
      <c r="Q1902" s="22" t="s">
        <v>1843</v>
      </c>
      <c r="R1902" s="22" t="s">
        <v>625</v>
      </c>
    </row>
    <row r="1903" spans="1:18" x14ac:dyDescent="0.25">
      <c r="A1903" s="23" t="s">
        <v>1409</v>
      </c>
      <c r="B1903" s="23" t="s">
        <v>895</v>
      </c>
      <c r="C1903" s="23" t="s">
        <v>1837</v>
      </c>
      <c r="D1903" s="23" t="s">
        <v>1838</v>
      </c>
      <c r="E1903" s="23" t="s">
        <v>1852</v>
      </c>
      <c r="F1903" s="23"/>
      <c r="G1903" s="23" t="s">
        <v>65</v>
      </c>
      <c r="H1903" s="23" t="s">
        <v>1796</v>
      </c>
      <c r="I1903" s="23" t="s">
        <v>5570</v>
      </c>
      <c r="J1903" s="23" t="s">
        <v>1837</v>
      </c>
      <c r="K1903" s="23"/>
      <c r="L1903" s="23"/>
      <c r="M1903" s="23" t="s">
        <v>6592</v>
      </c>
      <c r="N1903" s="23">
        <v>60</v>
      </c>
      <c r="O1903" s="23" t="b">
        <v>0</v>
      </c>
      <c r="P1903" s="23" t="s">
        <v>3095</v>
      </c>
      <c r="Q1903" s="23" t="s">
        <v>1843</v>
      </c>
      <c r="R1903" s="23" t="s">
        <v>625</v>
      </c>
    </row>
    <row r="1904" spans="1:18" x14ac:dyDescent="0.25">
      <c r="A1904" s="23" t="s">
        <v>428</v>
      </c>
      <c r="B1904" s="23" t="s">
        <v>895</v>
      </c>
      <c r="C1904" s="23" t="s">
        <v>1837</v>
      </c>
      <c r="D1904" s="23" t="s">
        <v>1838</v>
      </c>
      <c r="E1904" s="23" t="s">
        <v>1901</v>
      </c>
      <c r="F1904" s="23"/>
      <c r="G1904" s="23" t="s">
        <v>66</v>
      </c>
      <c r="H1904" s="23" t="s">
        <v>1794</v>
      </c>
      <c r="I1904" s="23" t="s">
        <v>5570</v>
      </c>
      <c r="J1904" s="23" t="s">
        <v>1837</v>
      </c>
      <c r="K1904" s="23"/>
      <c r="L1904" s="23"/>
      <c r="M1904" s="23" t="s">
        <v>6593</v>
      </c>
      <c r="N1904" s="23">
        <v>60</v>
      </c>
      <c r="O1904" s="23" t="b">
        <v>0</v>
      </c>
      <c r="P1904" s="23" t="s">
        <v>3095</v>
      </c>
      <c r="Q1904" s="23" t="s">
        <v>1843</v>
      </c>
      <c r="R1904" s="23" t="s">
        <v>625</v>
      </c>
    </row>
    <row r="1905" spans="1:18" x14ac:dyDescent="0.25">
      <c r="A1905" s="23" t="s">
        <v>6594</v>
      </c>
      <c r="B1905" s="23" t="s">
        <v>895</v>
      </c>
      <c r="C1905" s="23" t="s">
        <v>1837</v>
      </c>
      <c r="D1905" s="23" t="s">
        <v>1838</v>
      </c>
      <c r="E1905" s="23" t="s">
        <v>1950</v>
      </c>
      <c r="F1905" s="23"/>
      <c r="G1905" s="23" t="s">
        <v>66</v>
      </c>
      <c r="H1905" s="23" t="s">
        <v>1794</v>
      </c>
      <c r="I1905" s="23" t="s">
        <v>5570</v>
      </c>
      <c r="J1905" s="23" t="s">
        <v>1837</v>
      </c>
      <c r="K1905" s="23"/>
      <c r="L1905" s="23"/>
      <c r="M1905" s="23" t="s">
        <v>6595</v>
      </c>
      <c r="N1905" s="23">
        <v>60</v>
      </c>
      <c r="O1905" s="23" t="b">
        <v>0</v>
      </c>
      <c r="P1905" s="23" t="s">
        <v>3095</v>
      </c>
      <c r="Q1905" s="23" t="s">
        <v>1843</v>
      </c>
      <c r="R1905" s="23" t="s">
        <v>625</v>
      </c>
    </row>
    <row r="1906" spans="1:18" x14ac:dyDescent="0.25">
      <c r="A1906" s="22" t="s">
        <v>196</v>
      </c>
      <c r="B1906" s="22" t="s">
        <v>895</v>
      </c>
      <c r="C1906" s="22" t="s">
        <v>1837</v>
      </c>
      <c r="D1906" s="22" t="s">
        <v>1838</v>
      </c>
      <c r="E1906" s="22" t="s">
        <v>4086</v>
      </c>
      <c r="F1906" s="22"/>
      <c r="G1906" s="22" t="s">
        <v>66</v>
      </c>
      <c r="H1906" s="22" t="s">
        <v>1794</v>
      </c>
      <c r="I1906" s="22" t="s">
        <v>5982</v>
      </c>
      <c r="J1906" s="22" t="s">
        <v>1837</v>
      </c>
      <c r="K1906" s="22"/>
      <c r="L1906" s="22"/>
      <c r="M1906" s="22" t="s">
        <v>6596</v>
      </c>
      <c r="N1906" s="22">
        <v>60</v>
      </c>
      <c r="O1906" s="22" t="b">
        <v>0</v>
      </c>
      <c r="P1906" s="22" t="s">
        <v>3095</v>
      </c>
      <c r="Q1906" s="22" t="s">
        <v>1843</v>
      </c>
      <c r="R1906" s="22" t="s">
        <v>625</v>
      </c>
    </row>
    <row r="1907" spans="1:18" x14ac:dyDescent="0.25">
      <c r="A1907" s="22" t="s">
        <v>195</v>
      </c>
      <c r="B1907" s="22" t="s">
        <v>895</v>
      </c>
      <c r="C1907" s="22" t="s">
        <v>1837</v>
      </c>
      <c r="D1907" s="22" t="s">
        <v>1838</v>
      </c>
      <c r="E1907" s="22" t="s">
        <v>2754</v>
      </c>
      <c r="F1907" s="22"/>
      <c r="G1907" s="22" t="s">
        <v>1803</v>
      </c>
      <c r="H1907" s="22" t="s">
        <v>1804</v>
      </c>
      <c r="I1907" s="22" t="s">
        <v>5570</v>
      </c>
      <c r="J1907" s="22" t="s">
        <v>1837</v>
      </c>
      <c r="K1907" s="22"/>
      <c r="L1907" s="22"/>
      <c r="M1907" s="22" t="s">
        <v>6597</v>
      </c>
      <c r="N1907" s="22">
        <v>60</v>
      </c>
      <c r="O1907" s="22" t="b">
        <v>0</v>
      </c>
      <c r="P1907" s="22" t="s">
        <v>3095</v>
      </c>
      <c r="Q1907" s="22" t="s">
        <v>1843</v>
      </c>
      <c r="R1907" s="22" t="s">
        <v>625</v>
      </c>
    </row>
    <row r="1908" spans="1:18" x14ac:dyDescent="0.25">
      <c r="A1908" s="22" t="s">
        <v>1410</v>
      </c>
      <c r="B1908" s="22" t="s">
        <v>893</v>
      </c>
      <c r="C1908" s="22" t="s">
        <v>1837</v>
      </c>
      <c r="D1908" s="22" t="s">
        <v>1838</v>
      </c>
      <c r="E1908" s="22" t="s">
        <v>3800</v>
      </c>
      <c r="F1908" s="22"/>
      <c r="G1908" s="22" t="s">
        <v>65</v>
      </c>
      <c r="H1908" s="22" t="s">
        <v>1796</v>
      </c>
      <c r="I1908" s="22" t="s">
        <v>5570</v>
      </c>
      <c r="J1908" s="22" t="s">
        <v>1837</v>
      </c>
      <c r="K1908" s="22"/>
      <c r="L1908" s="22"/>
      <c r="M1908" s="22" t="s">
        <v>6598</v>
      </c>
      <c r="N1908" s="22">
        <v>60</v>
      </c>
      <c r="O1908" s="22" t="b">
        <v>0</v>
      </c>
      <c r="P1908" s="22" t="s">
        <v>3095</v>
      </c>
      <c r="Q1908" s="22" t="s">
        <v>1843</v>
      </c>
      <c r="R1908" s="22" t="s">
        <v>625</v>
      </c>
    </row>
    <row r="1909" spans="1:18" x14ac:dyDescent="0.25">
      <c r="A1909" s="22" t="s">
        <v>6599</v>
      </c>
      <c r="B1909" s="22" t="s">
        <v>895</v>
      </c>
      <c r="C1909" s="22" t="s">
        <v>1837</v>
      </c>
      <c r="D1909" s="22" t="s">
        <v>1838</v>
      </c>
      <c r="E1909" s="22" t="s">
        <v>1946</v>
      </c>
      <c r="F1909" s="22"/>
      <c r="G1909" s="22" t="s">
        <v>65</v>
      </c>
      <c r="H1909" s="22" t="s">
        <v>1796</v>
      </c>
      <c r="I1909" s="22" t="s">
        <v>5570</v>
      </c>
      <c r="J1909" s="22" t="s">
        <v>1837</v>
      </c>
      <c r="K1909" s="22"/>
      <c r="L1909" s="22"/>
      <c r="M1909" s="22" t="s">
        <v>6600</v>
      </c>
      <c r="N1909" s="22">
        <v>60</v>
      </c>
      <c r="O1909" s="22" t="b">
        <v>0</v>
      </c>
      <c r="P1909" s="22" t="s">
        <v>3095</v>
      </c>
      <c r="Q1909" s="22" t="s">
        <v>1843</v>
      </c>
      <c r="R1909" s="22" t="s">
        <v>625</v>
      </c>
    </row>
    <row r="1910" spans="1:18" x14ac:dyDescent="0.25">
      <c r="A1910" s="23" t="s">
        <v>6601</v>
      </c>
      <c r="B1910" s="23" t="s">
        <v>893</v>
      </c>
      <c r="C1910" s="23" t="s">
        <v>1837</v>
      </c>
      <c r="D1910" s="23" t="s">
        <v>1838</v>
      </c>
      <c r="E1910" s="23" t="s">
        <v>2050</v>
      </c>
      <c r="F1910" s="23"/>
      <c r="G1910" s="23" t="s">
        <v>65</v>
      </c>
      <c r="H1910" s="23" t="s">
        <v>1796</v>
      </c>
      <c r="I1910" s="23" t="s">
        <v>5570</v>
      </c>
      <c r="J1910" s="23" t="s">
        <v>1837</v>
      </c>
      <c r="K1910" s="23"/>
      <c r="L1910" s="23"/>
      <c r="M1910" s="23" t="s">
        <v>6602</v>
      </c>
      <c r="N1910" s="23">
        <v>60</v>
      </c>
      <c r="O1910" s="23" t="b">
        <v>0</v>
      </c>
      <c r="P1910" s="23" t="s">
        <v>3095</v>
      </c>
      <c r="Q1910" s="23" t="s">
        <v>1843</v>
      </c>
      <c r="R1910" s="23" t="s">
        <v>625</v>
      </c>
    </row>
    <row r="1911" spans="1:18" x14ac:dyDescent="0.25">
      <c r="A1911" s="23" t="s">
        <v>430</v>
      </c>
      <c r="B1911" s="23" t="s">
        <v>895</v>
      </c>
      <c r="C1911" s="23" t="s">
        <v>1837</v>
      </c>
      <c r="D1911" s="23" t="s">
        <v>1838</v>
      </c>
      <c r="E1911" s="23" t="s">
        <v>1991</v>
      </c>
      <c r="F1911" s="23"/>
      <c r="G1911" s="23" t="s">
        <v>66</v>
      </c>
      <c r="H1911" s="23" t="s">
        <v>1794</v>
      </c>
      <c r="I1911" s="23" t="s">
        <v>5570</v>
      </c>
      <c r="J1911" s="23" t="s">
        <v>1837</v>
      </c>
      <c r="K1911" s="23"/>
      <c r="L1911" s="23"/>
      <c r="M1911" s="23" t="s">
        <v>6603</v>
      </c>
      <c r="N1911" s="23">
        <v>60</v>
      </c>
      <c r="O1911" s="23" t="b">
        <v>0</v>
      </c>
      <c r="P1911" s="23" t="s">
        <v>3095</v>
      </c>
      <c r="Q1911" s="23" t="s">
        <v>1843</v>
      </c>
      <c r="R1911" s="23" t="s">
        <v>625</v>
      </c>
    </row>
    <row r="1912" spans="1:18" x14ac:dyDescent="0.25">
      <c r="A1912" s="22" t="s">
        <v>431</v>
      </c>
      <c r="B1912" s="22" t="s">
        <v>895</v>
      </c>
      <c r="C1912" s="22" t="s">
        <v>1837</v>
      </c>
      <c r="D1912" s="22" t="s">
        <v>1838</v>
      </c>
      <c r="E1912" s="22" t="s">
        <v>1958</v>
      </c>
      <c r="F1912" s="22"/>
      <c r="G1912" s="22" t="s">
        <v>65</v>
      </c>
      <c r="H1912" s="22" t="s">
        <v>1796</v>
      </c>
      <c r="I1912" s="22" t="s">
        <v>5570</v>
      </c>
      <c r="J1912" s="22" t="s">
        <v>1837</v>
      </c>
      <c r="K1912" s="22"/>
      <c r="L1912" s="22"/>
      <c r="M1912" s="22" t="s">
        <v>6604</v>
      </c>
      <c r="N1912" s="22">
        <v>60</v>
      </c>
      <c r="O1912" s="22" t="b">
        <v>0</v>
      </c>
      <c r="P1912" s="22" t="s">
        <v>3095</v>
      </c>
      <c r="Q1912" s="22" t="s">
        <v>1843</v>
      </c>
      <c r="R1912" s="22" t="s">
        <v>625</v>
      </c>
    </row>
    <row r="1913" spans="1:18" x14ac:dyDescent="0.25">
      <c r="A1913" s="23" t="s">
        <v>220</v>
      </c>
      <c r="B1913" s="23" t="s">
        <v>895</v>
      </c>
      <c r="C1913" s="23" t="s">
        <v>1837</v>
      </c>
      <c r="D1913" s="23" t="s">
        <v>1838</v>
      </c>
      <c r="E1913" s="23" t="s">
        <v>1901</v>
      </c>
      <c r="F1913" s="23"/>
      <c r="G1913" s="23" t="s">
        <v>65</v>
      </c>
      <c r="H1913" s="23" t="s">
        <v>1796</v>
      </c>
      <c r="I1913" s="23" t="s">
        <v>5570</v>
      </c>
      <c r="J1913" s="23" t="s">
        <v>1837</v>
      </c>
      <c r="K1913" s="23"/>
      <c r="L1913" s="23"/>
      <c r="M1913" s="23" t="s">
        <v>6605</v>
      </c>
      <c r="N1913" s="23">
        <v>60</v>
      </c>
      <c r="O1913" s="23" t="b">
        <v>0</v>
      </c>
      <c r="P1913" s="23" t="s">
        <v>3095</v>
      </c>
      <c r="Q1913" s="23" t="s">
        <v>1843</v>
      </c>
      <c r="R1913" s="23" t="s">
        <v>625</v>
      </c>
    </row>
    <row r="1914" spans="1:18" x14ac:dyDescent="0.25">
      <c r="A1914" s="23" t="s">
        <v>1411</v>
      </c>
      <c r="B1914" s="23" t="s">
        <v>893</v>
      </c>
      <c r="C1914" s="23" t="s">
        <v>1837</v>
      </c>
      <c r="D1914" s="23" t="s">
        <v>1838</v>
      </c>
      <c r="E1914" s="23" t="s">
        <v>1946</v>
      </c>
      <c r="F1914" s="23"/>
      <c r="G1914" s="23" t="s">
        <v>65</v>
      </c>
      <c r="H1914" s="23" t="s">
        <v>1796</v>
      </c>
      <c r="I1914" s="23" t="s">
        <v>5570</v>
      </c>
      <c r="J1914" s="23" t="s">
        <v>1837</v>
      </c>
      <c r="K1914" s="23"/>
      <c r="L1914" s="23"/>
      <c r="M1914" s="23" t="s">
        <v>6606</v>
      </c>
      <c r="N1914" s="23">
        <v>60</v>
      </c>
      <c r="O1914" s="23" t="b">
        <v>0</v>
      </c>
      <c r="P1914" s="23" t="s">
        <v>3095</v>
      </c>
      <c r="Q1914" s="23" t="s">
        <v>1843</v>
      </c>
      <c r="R1914" s="23" t="s">
        <v>625</v>
      </c>
    </row>
    <row r="1915" spans="1:18" x14ac:dyDescent="0.25">
      <c r="A1915" s="22" t="s">
        <v>1412</v>
      </c>
      <c r="B1915" s="22" t="s">
        <v>893</v>
      </c>
      <c r="C1915" s="22" t="s">
        <v>1837</v>
      </c>
      <c r="D1915" s="22" t="s">
        <v>1838</v>
      </c>
      <c r="E1915" s="22" t="s">
        <v>3800</v>
      </c>
      <c r="F1915" s="22"/>
      <c r="G1915" s="22" t="s">
        <v>1803</v>
      </c>
      <c r="H1915" s="22" t="s">
        <v>1804</v>
      </c>
      <c r="I1915" s="22" t="s">
        <v>5570</v>
      </c>
      <c r="J1915" s="22" t="s">
        <v>1837</v>
      </c>
      <c r="K1915" s="22"/>
      <c r="L1915" s="22"/>
      <c r="M1915" s="22" t="s">
        <v>6607</v>
      </c>
      <c r="N1915" s="22">
        <v>60</v>
      </c>
      <c r="O1915" s="22" t="b">
        <v>0</v>
      </c>
      <c r="P1915" s="22" t="s">
        <v>3095</v>
      </c>
      <c r="Q1915" s="22" t="s">
        <v>1843</v>
      </c>
      <c r="R1915" s="22" t="s">
        <v>625</v>
      </c>
    </row>
    <row r="1916" spans="1:18" x14ac:dyDescent="0.25">
      <c r="A1916" s="22" t="s">
        <v>1413</v>
      </c>
      <c r="B1916" s="22" t="s">
        <v>895</v>
      </c>
      <c r="C1916" s="22" t="s">
        <v>1837</v>
      </c>
      <c r="D1916" s="22" t="s">
        <v>1838</v>
      </c>
      <c r="E1916" s="22" t="s">
        <v>1991</v>
      </c>
      <c r="F1916" s="22"/>
      <c r="G1916" s="22" t="s">
        <v>66</v>
      </c>
      <c r="H1916" s="22" t="s">
        <v>1794</v>
      </c>
      <c r="I1916" s="22" t="s">
        <v>5570</v>
      </c>
      <c r="J1916" s="22" t="s">
        <v>1837</v>
      </c>
      <c r="K1916" s="22"/>
      <c r="L1916" s="22"/>
      <c r="M1916" s="22" t="s">
        <v>6608</v>
      </c>
      <c r="N1916" s="22">
        <v>60</v>
      </c>
      <c r="O1916" s="22" t="b">
        <v>0</v>
      </c>
      <c r="P1916" s="22" t="s">
        <v>3095</v>
      </c>
      <c r="Q1916" s="22" t="s">
        <v>1843</v>
      </c>
      <c r="R1916" s="22" t="s">
        <v>625</v>
      </c>
    </row>
    <row r="1917" spans="1:18" x14ac:dyDescent="0.25">
      <c r="A1917" s="23" t="s">
        <v>6609</v>
      </c>
      <c r="B1917" s="23" t="s">
        <v>895</v>
      </c>
      <c r="C1917" s="23" t="s">
        <v>1837</v>
      </c>
      <c r="D1917" s="23" t="s">
        <v>1838</v>
      </c>
      <c r="E1917" s="23" t="s">
        <v>1958</v>
      </c>
      <c r="F1917" s="23"/>
      <c r="G1917" s="23" t="s">
        <v>65</v>
      </c>
      <c r="H1917" s="23" t="s">
        <v>1796</v>
      </c>
      <c r="I1917" s="23" t="s">
        <v>5570</v>
      </c>
      <c r="J1917" s="23" t="s">
        <v>1837</v>
      </c>
      <c r="K1917" s="23"/>
      <c r="L1917" s="23"/>
      <c r="M1917" s="23" t="s">
        <v>6610</v>
      </c>
      <c r="N1917" s="23">
        <v>60</v>
      </c>
      <c r="O1917" s="23" t="b">
        <v>0</v>
      </c>
      <c r="P1917" s="23" t="s">
        <v>3095</v>
      </c>
      <c r="Q1917" s="23" t="s">
        <v>1843</v>
      </c>
      <c r="R1917" s="23" t="s">
        <v>625</v>
      </c>
    </row>
    <row r="1918" spans="1:18" x14ac:dyDescent="0.25">
      <c r="A1918" s="22" t="s">
        <v>433</v>
      </c>
      <c r="B1918" s="22" t="s">
        <v>895</v>
      </c>
      <c r="C1918" s="22" t="s">
        <v>1837</v>
      </c>
      <c r="D1918" s="22" t="s">
        <v>1838</v>
      </c>
      <c r="E1918" s="22" t="s">
        <v>1901</v>
      </c>
      <c r="F1918" s="22"/>
      <c r="G1918" s="22" t="s">
        <v>66</v>
      </c>
      <c r="H1918" s="22" t="s">
        <v>1794</v>
      </c>
      <c r="I1918" s="22" t="s">
        <v>5570</v>
      </c>
      <c r="J1918" s="22" t="s">
        <v>1837</v>
      </c>
      <c r="K1918" s="22"/>
      <c r="L1918" s="22"/>
      <c r="M1918" s="22" t="s">
        <v>6611</v>
      </c>
      <c r="N1918" s="22">
        <v>60</v>
      </c>
      <c r="O1918" s="22" t="b">
        <v>0</v>
      </c>
      <c r="P1918" s="22" t="s">
        <v>3095</v>
      </c>
      <c r="Q1918" s="22" t="s">
        <v>1843</v>
      </c>
      <c r="R1918" s="22" t="s">
        <v>625</v>
      </c>
    </row>
    <row r="1919" spans="1:18" x14ac:dyDescent="0.25">
      <c r="A1919" s="23" t="s">
        <v>1414</v>
      </c>
      <c r="B1919" s="23" t="s">
        <v>895</v>
      </c>
      <c r="C1919" s="23" t="s">
        <v>1837</v>
      </c>
      <c r="D1919" s="23" t="s">
        <v>1838</v>
      </c>
      <c r="E1919" s="23" t="s">
        <v>1852</v>
      </c>
      <c r="F1919" s="23"/>
      <c r="G1919" s="23" t="s">
        <v>65</v>
      </c>
      <c r="H1919" s="23" t="s">
        <v>1796</v>
      </c>
      <c r="I1919" s="23" t="s">
        <v>5570</v>
      </c>
      <c r="J1919" s="23" t="s">
        <v>1837</v>
      </c>
      <c r="K1919" s="23"/>
      <c r="L1919" s="23"/>
      <c r="M1919" s="23" t="s">
        <v>6612</v>
      </c>
      <c r="N1919" s="23">
        <v>60</v>
      </c>
      <c r="O1919" s="23" t="b">
        <v>0</v>
      </c>
      <c r="P1919" s="23" t="s">
        <v>3095</v>
      </c>
      <c r="Q1919" s="23" t="s">
        <v>1843</v>
      </c>
      <c r="R1919" s="23" t="s">
        <v>625</v>
      </c>
    </row>
    <row r="1920" spans="1:18" x14ac:dyDescent="0.25">
      <c r="A1920" s="22" t="s">
        <v>1415</v>
      </c>
      <c r="B1920" s="22" t="s">
        <v>893</v>
      </c>
      <c r="C1920" s="22" t="s">
        <v>1837</v>
      </c>
      <c r="D1920" s="22" t="s">
        <v>1838</v>
      </c>
      <c r="E1920" s="22" t="s">
        <v>5989</v>
      </c>
      <c r="F1920" s="22"/>
      <c r="G1920" s="22" t="s">
        <v>65</v>
      </c>
      <c r="H1920" s="22" t="s">
        <v>1796</v>
      </c>
      <c r="I1920" s="22" t="s">
        <v>5570</v>
      </c>
      <c r="J1920" s="22" t="s">
        <v>1837</v>
      </c>
      <c r="K1920" s="22"/>
      <c r="L1920" s="22"/>
      <c r="M1920" s="22" t="s">
        <v>6613</v>
      </c>
      <c r="N1920" s="22">
        <v>60</v>
      </c>
      <c r="O1920" s="22" t="b">
        <v>0</v>
      </c>
      <c r="P1920" s="22" t="s">
        <v>3095</v>
      </c>
      <c r="Q1920" s="22" t="s">
        <v>1843</v>
      </c>
      <c r="R1920" s="22" t="s">
        <v>625</v>
      </c>
    </row>
    <row r="1921" spans="1:18" x14ac:dyDescent="0.25">
      <c r="A1921" s="23" t="s">
        <v>1416</v>
      </c>
      <c r="B1921" s="23" t="s">
        <v>893</v>
      </c>
      <c r="C1921" s="23" t="s">
        <v>1837</v>
      </c>
      <c r="D1921" s="23" t="s">
        <v>1838</v>
      </c>
      <c r="E1921" s="23" t="s">
        <v>2106</v>
      </c>
      <c r="F1921" s="23"/>
      <c r="G1921" s="23" t="s">
        <v>65</v>
      </c>
      <c r="H1921" s="23" t="s">
        <v>1796</v>
      </c>
      <c r="I1921" s="23" t="s">
        <v>5570</v>
      </c>
      <c r="J1921" s="23" t="s">
        <v>1837</v>
      </c>
      <c r="K1921" s="23"/>
      <c r="L1921" s="23"/>
      <c r="M1921" s="23" t="s">
        <v>6614</v>
      </c>
      <c r="N1921" s="23">
        <v>60</v>
      </c>
      <c r="O1921" s="23" t="b">
        <v>0</v>
      </c>
      <c r="P1921" s="23" t="s">
        <v>3095</v>
      </c>
      <c r="Q1921" s="23" t="s">
        <v>1843</v>
      </c>
      <c r="R1921" s="23" t="s">
        <v>625</v>
      </c>
    </row>
    <row r="1922" spans="1:18" x14ac:dyDescent="0.25">
      <c r="A1922" s="22" t="s">
        <v>1417</v>
      </c>
      <c r="B1922" s="22" t="s">
        <v>895</v>
      </c>
      <c r="C1922" s="22" t="s">
        <v>1837</v>
      </c>
      <c r="D1922" s="22" t="s">
        <v>1838</v>
      </c>
      <c r="E1922" s="22" t="s">
        <v>2754</v>
      </c>
      <c r="F1922" s="22"/>
      <c r="G1922" s="22" t="s">
        <v>1803</v>
      </c>
      <c r="H1922" s="22" t="s">
        <v>1804</v>
      </c>
      <c r="I1922" s="22" t="s">
        <v>5570</v>
      </c>
      <c r="J1922" s="22" t="s">
        <v>1837</v>
      </c>
      <c r="K1922" s="22"/>
      <c r="L1922" s="22"/>
      <c r="M1922" s="22" t="s">
        <v>6615</v>
      </c>
      <c r="N1922" s="22">
        <v>60</v>
      </c>
      <c r="O1922" s="22" t="b">
        <v>0</v>
      </c>
      <c r="P1922" s="22" t="s">
        <v>3095</v>
      </c>
      <c r="Q1922" s="22" t="s">
        <v>1843</v>
      </c>
      <c r="R1922" s="22" t="s">
        <v>625</v>
      </c>
    </row>
    <row r="1923" spans="1:18" x14ac:dyDescent="0.25">
      <c r="A1923" s="22" t="s">
        <v>1418</v>
      </c>
      <c r="B1923" s="22" t="s">
        <v>895</v>
      </c>
      <c r="C1923" s="22" t="s">
        <v>1837</v>
      </c>
      <c r="D1923" s="22" t="s">
        <v>1838</v>
      </c>
      <c r="E1923" s="22" t="s">
        <v>4086</v>
      </c>
      <c r="F1923" s="22"/>
      <c r="G1923" s="22" t="s">
        <v>66</v>
      </c>
      <c r="H1923" s="22" t="s">
        <v>1794</v>
      </c>
      <c r="I1923" s="22" t="s">
        <v>5982</v>
      </c>
      <c r="J1923" s="22" t="s">
        <v>1837</v>
      </c>
      <c r="K1923" s="22"/>
      <c r="L1923" s="22"/>
      <c r="M1923" s="22" t="s">
        <v>6616</v>
      </c>
      <c r="N1923" s="22">
        <v>60</v>
      </c>
      <c r="O1923" s="22" t="b">
        <v>0</v>
      </c>
      <c r="P1923" s="22" t="s">
        <v>3095</v>
      </c>
      <c r="Q1923" s="22" t="s">
        <v>1843</v>
      </c>
      <c r="R1923" s="22" t="s">
        <v>625</v>
      </c>
    </row>
    <row r="1924" spans="1:18" x14ac:dyDescent="0.25">
      <c r="A1924" s="22" t="s">
        <v>1419</v>
      </c>
      <c r="B1924" s="22" t="s">
        <v>895</v>
      </c>
      <c r="C1924" s="22" t="s">
        <v>1837</v>
      </c>
      <c r="D1924" s="22" t="s">
        <v>1838</v>
      </c>
      <c r="E1924" s="22" t="s">
        <v>1991</v>
      </c>
      <c r="F1924" s="22"/>
      <c r="G1924" s="22" t="s">
        <v>66</v>
      </c>
      <c r="H1924" s="22" t="s">
        <v>1794</v>
      </c>
      <c r="I1924" s="22" t="s">
        <v>5570</v>
      </c>
      <c r="J1924" s="22" t="s">
        <v>1837</v>
      </c>
      <c r="K1924" s="22"/>
      <c r="L1924" s="22"/>
      <c r="M1924" s="22" t="s">
        <v>6617</v>
      </c>
      <c r="N1924" s="22">
        <v>60</v>
      </c>
      <c r="O1924" s="22" t="b">
        <v>0</v>
      </c>
      <c r="P1924" s="22" t="s">
        <v>3095</v>
      </c>
      <c r="Q1924" s="22" t="s">
        <v>1843</v>
      </c>
      <c r="R1924" s="22" t="s">
        <v>625</v>
      </c>
    </row>
    <row r="1925" spans="1:18" x14ac:dyDescent="0.25">
      <c r="A1925" s="22" t="s">
        <v>436</v>
      </c>
      <c r="B1925" s="22" t="s">
        <v>895</v>
      </c>
      <c r="C1925" s="22" t="s">
        <v>1837</v>
      </c>
      <c r="D1925" s="22" t="s">
        <v>1838</v>
      </c>
      <c r="E1925" s="22" t="s">
        <v>1958</v>
      </c>
      <c r="F1925" s="22"/>
      <c r="G1925" s="22" t="s">
        <v>65</v>
      </c>
      <c r="H1925" s="22" t="s">
        <v>1796</v>
      </c>
      <c r="I1925" s="22" t="s">
        <v>5570</v>
      </c>
      <c r="J1925" s="22" t="s">
        <v>1837</v>
      </c>
      <c r="K1925" s="22"/>
      <c r="L1925" s="22"/>
      <c r="M1925" s="22" t="s">
        <v>6618</v>
      </c>
      <c r="N1925" s="22">
        <v>60</v>
      </c>
      <c r="O1925" s="22" t="b">
        <v>0</v>
      </c>
      <c r="P1925" s="22" t="s">
        <v>3095</v>
      </c>
      <c r="Q1925" s="22" t="s">
        <v>1843</v>
      </c>
      <c r="R1925" s="22" t="s">
        <v>625</v>
      </c>
    </row>
    <row r="1926" spans="1:18" x14ac:dyDescent="0.25">
      <c r="A1926" s="23" t="s">
        <v>6619</v>
      </c>
      <c r="B1926" s="23" t="s">
        <v>895</v>
      </c>
      <c r="C1926" s="23" t="s">
        <v>1837</v>
      </c>
      <c r="D1926" s="23" t="s">
        <v>1838</v>
      </c>
      <c r="E1926" s="23" t="s">
        <v>1958</v>
      </c>
      <c r="F1926" s="23"/>
      <c r="G1926" s="23" t="s">
        <v>65</v>
      </c>
      <c r="H1926" s="23" t="s">
        <v>1796</v>
      </c>
      <c r="I1926" s="23" t="s">
        <v>5570</v>
      </c>
      <c r="J1926" s="23" t="s">
        <v>1837</v>
      </c>
      <c r="K1926" s="23"/>
      <c r="L1926" s="23"/>
      <c r="M1926" s="23" t="s">
        <v>6620</v>
      </c>
      <c r="N1926" s="23">
        <v>60</v>
      </c>
      <c r="O1926" s="23" t="b">
        <v>0</v>
      </c>
      <c r="P1926" s="23" t="s">
        <v>3095</v>
      </c>
      <c r="Q1926" s="23" t="s">
        <v>1843</v>
      </c>
      <c r="R1926" s="23" t="s">
        <v>625</v>
      </c>
    </row>
    <row r="1927" spans="1:18" x14ac:dyDescent="0.25">
      <c r="A1927" s="22" t="s">
        <v>150</v>
      </c>
      <c r="B1927" s="22" t="s">
        <v>895</v>
      </c>
      <c r="C1927" s="22" t="s">
        <v>1837</v>
      </c>
      <c r="D1927" s="22" t="s">
        <v>1838</v>
      </c>
      <c r="E1927" s="22" t="s">
        <v>1958</v>
      </c>
      <c r="F1927" s="22"/>
      <c r="G1927" s="22" t="s">
        <v>65</v>
      </c>
      <c r="H1927" s="22" t="s">
        <v>1796</v>
      </c>
      <c r="I1927" s="22" t="s">
        <v>5570</v>
      </c>
      <c r="J1927" s="22" t="s">
        <v>1837</v>
      </c>
      <c r="K1927" s="22"/>
      <c r="L1927" s="22"/>
      <c r="M1927" s="22" t="s">
        <v>6621</v>
      </c>
      <c r="N1927" s="22">
        <v>60</v>
      </c>
      <c r="O1927" s="22" t="b">
        <v>0</v>
      </c>
      <c r="P1927" s="22" t="s">
        <v>3095</v>
      </c>
      <c r="Q1927" s="22" t="s">
        <v>1843</v>
      </c>
      <c r="R1927" s="22" t="s">
        <v>625</v>
      </c>
    </row>
    <row r="1928" spans="1:18" x14ac:dyDescent="0.25">
      <c r="A1928" s="23" t="s">
        <v>194</v>
      </c>
      <c r="B1928" s="23" t="s">
        <v>895</v>
      </c>
      <c r="C1928" s="23" t="s">
        <v>1837</v>
      </c>
      <c r="D1928" s="23" t="s">
        <v>1838</v>
      </c>
      <c r="E1928" s="23" t="s">
        <v>2073</v>
      </c>
      <c r="F1928" s="23"/>
      <c r="G1928" s="23" t="s">
        <v>66</v>
      </c>
      <c r="H1928" s="23" t="s">
        <v>1794</v>
      </c>
      <c r="I1928" s="23" t="s">
        <v>5570</v>
      </c>
      <c r="J1928" s="23" t="s">
        <v>1837</v>
      </c>
      <c r="K1928" s="23"/>
      <c r="L1928" s="23"/>
      <c r="M1928" s="23" t="s">
        <v>6622</v>
      </c>
      <c r="N1928" s="23">
        <v>60</v>
      </c>
      <c r="O1928" s="23" t="b">
        <v>0</v>
      </c>
      <c r="P1928" s="23" t="s">
        <v>3095</v>
      </c>
      <c r="Q1928" s="23" t="s">
        <v>1843</v>
      </c>
      <c r="R1928" s="23" t="s">
        <v>625</v>
      </c>
    </row>
    <row r="1929" spans="1:18" x14ac:dyDescent="0.25">
      <c r="A1929" s="22" t="s">
        <v>6623</v>
      </c>
      <c r="B1929" s="22" t="s">
        <v>895</v>
      </c>
      <c r="C1929" s="22" t="s">
        <v>1837</v>
      </c>
      <c r="D1929" s="22" t="s">
        <v>1838</v>
      </c>
      <c r="E1929" s="22" t="s">
        <v>1901</v>
      </c>
      <c r="F1929" s="22"/>
      <c r="G1929" s="22" t="s">
        <v>66</v>
      </c>
      <c r="H1929" s="22" t="s">
        <v>1794</v>
      </c>
      <c r="I1929" s="22" t="s">
        <v>5570</v>
      </c>
      <c r="J1929" s="22" t="s">
        <v>1837</v>
      </c>
      <c r="K1929" s="22"/>
      <c r="L1929" s="22"/>
      <c r="M1929" s="22" t="s">
        <v>6624</v>
      </c>
      <c r="N1929" s="22">
        <v>60</v>
      </c>
      <c r="O1929" s="22" t="b">
        <v>0</v>
      </c>
      <c r="P1929" s="22" t="s">
        <v>3095</v>
      </c>
      <c r="Q1929" s="22" t="s">
        <v>1843</v>
      </c>
      <c r="R1929" s="22" t="s">
        <v>625</v>
      </c>
    </row>
    <row r="1930" spans="1:18" x14ac:dyDescent="0.25">
      <c r="A1930" s="23" t="s">
        <v>197</v>
      </c>
      <c r="B1930" s="23" t="s">
        <v>895</v>
      </c>
      <c r="C1930" s="23" t="s">
        <v>1837</v>
      </c>
      <c r="D1930" s="23" t="s">
        <v>1838</v>
      </c>
      <c r="E1930" s="23" t="s">
        <v>2754</v>
      </c>
      <c r="F1930" s="23"/>
      <c r="G1930" s="23" t="s">
        <v>1803</v>
      </c>
      <c r="H1930" s="23" t="s">
        <v>1804</v>
      </c>
      <c r="I1930" s="23" t="s">
        <v>5570</v>
      </c>
      <c r="J1930" s="23" t="s">
        <v>1837</v>
      </c>
      <c r="K1930" s="23"/>
      <c r="L1930" s="23"/>
      <c r="M1930" s="23" t="s">
        <v>6625</v>
      </c>
      <c r="N1930" s="23">
        <v>60</v>
      </c>
      <c r="O1930" s="23" t="b">
        <v>0</v>
      </c>
      <c r="P1930" s="23" t="s">
        <v>3095</v>
      </c>
      <c r="Q1930" s="23" t="s">
        <v>1843</v>
      </c>
      <c r="R1930" s="23" t="s">
        <v>625</v>
      </c>
    </row>
    <row r="1931" spans="1:18" x14ac:dyDescent="0.25">
      <c r="A1931" s="22" t="s">
        <v>1420</v>
      </c>
      <c r="B1931" s="22" t="s">
        <v>895</v>
      </c>
      <c r="C1931" s="22" t="s">
        <v>1837</v>
      </c>
      <c r="D1931" s="22" t="s">
        <v>1838</v>
      </c>
      <c r="E1931" s="22" t="s">
        <v>1931</v>
      </c>
      <c r="F1931" s="22"/>
      <c r="G1931" s="22" t="s">
        <v>66</v>
      </c>
      <c r="H1931" s="22" t="s">
        <v>1794</v>
      </c>
      <c r="I1931" s="22" t="s">
        <v>5570</v>
      </c>
      <c r="J1931" s="22" t="s">
        <v>1837</v>
      </c>
      <c r="K1931" s="22"/>
      <c r="L1931" s="22"/>
      <c r="M1931" s="22" t="s">
        <v>6626</v>
      </c>
      <c r="N1931" s="22">
        <v>60</v>
      </c>
      <c r="O1931" s="22" t="b">
        <v>0</v>
      </c>
      <c r="P1931" s="22" t="s">
        <v>3095</v>
      </c>
      <c r="Q1931" s="22" t="s">
        <v>1843</v>
      </c>
      <c r="R1931" s="22" t="s">
        <v>625</v>
      </c>
    </row>
    <row r="1932" spans="1:18" x14ac:dyDescent="0.25">
      <c r="A1932" s="22" t="s">
        <v>437</v>
      </c>
      <c r="B1932" s="22" t="s">
        <v>895</v>
      </c>
      <c r="C1932" s="22" t="s">
        <v>1837</v>
      </c>
      <c r="D1932" s="22" t="s">
        <v>1838</v>
      </c>
      <c r="E1932" s="22" t="s">
        <v>1958</v>
      </c>
      <c r="F1932" s="22"/>
      <c r="G1932" s="22" t="s">
        <v>65</v>
      </c>
      <c r="H1932" s="22" t="s">
        <v>1796</v>
      </c>
      <c r="I1932" s="22" t="s">
        <v>5570</v>
      </c>
      <c r="J1932" s="22" t="s">
        <v>1837</v>
      </c>
      <c r="K1932" s="22"/>
      <c r="L1932" s="22"/>
      <c r="M1932" s="22" t="s">
        <v>6627</v>
      </c>
      <c r="N1932" s="22">
        <v>60</v>
      </c>
      <c r="O1932" s="22" t="b">
        <v>0</v>
      </c>
      <c r="P1932" s="22" t="s">
        <v>3095</v>
      </c>
      <c r="Q1932" s="22" t="s">
        <v>1843</v>
      </c>
      <c r="R1932" s="22" t="s">
        <v>625</v>
      </c>
    </row>
    <row r="1933" spans="1:18" x14ac:dyDescent="0.25">
      <c r="A1933" s="22" t="s">
        <v>6628</v>
      </c>
      <c r="B1933" s="22" t="s">
        <v>895</v>
      </c>
      <c r="C1933" s="22" t="s">
        <v>1837</v>
      </c>
      <c r="D1933" s="22" t="s">
        <v>1838</v>
      </c>
      <c r="E1933" s="22" t="s">
        <v>1946</v>
      </c>
      <c r="F1933" s="22"/>
      <c r="G1933" s="22" t="s">
        <v>65</v>
      </c>
      <c r="H1933" s="22" t="s">
        <v>1796</v>
      </c>
      <c r="I1933" s="22" t="s">
        <v>5570</v>
      </c>
      <c r="J1933" s="22" t="s">
        <v>1837</v>
      </c>
      <c r="K1933" s="22"/>
      <c r="L1933" s="22"/>
      <c r="M1933" s="22" t="s">
        <v>6629</v>
      </c>
      <c r="N1933" s="22">
        <v>60</v>
      </c>
      <c r="O1933" s="22" t="b">
        <v>0</v>
      </c>
      <c r="P1933" s="22" t="s">
        <v>3095</v>
      </c>
      <c r="Q1933" s="22" t="s">
        <v>1843</v>
      </c>
      <c r="R1933" s="22" t="s">
        <v>625</v>
      </c>
    </row>
    <row r="1934" spans="1:18" x14ac:dyDescent="0.25">
      <c r="A1934" s="22" t="s">
        <v>1421</v>
      </c>
      <c r="B1934" s="22" t="s">
        <v>895</v>
      </c>
      <c r="C1934" s="22" t="s">
        <v>1837</v>
      </c>
      <c r="D1934" s="22" t="s">
        <v>1838</v>
      </c>
      <c r="E1934" s="22" t="s">
        <v>1975</v>
      </c>
      <c r="F1934" s="22"/>
      <c r="G1934" s="22" t="s">
        <v>1803</v>
      </c>
      <c r="H1934" s="22" t="s">
        <v>1804</v>
      </c>
      <c r="I1934" s="22" t="s">
        <v>5570</v>
      </c>
      <c r="J1934" s="22" t="s">
        <v>1837</v>
      </c>
      <c r="K1934" s="22"/>
      <c r="L1934" s="22"/>
      <c r="M1934" s="22" t="s">
        <v>6630</v>
      </c>
      <c r="N1934" s="22">
        <v>60</v>
      </c>
      <c r="O1934" s="22" t="b">
        <v>0</v>
      </c>
      <c r="P1934" s="22" t="s">
        <v>3095</v>
      </c>
      <c r="Q1934" s="22" t="s">
        <v>1843</v>
      </c>
      <c r="R1934" s="22" t="s">
        <v>625</v>
      </c>
    </row>
    <row r="1935" spans="1:18" x14ac:dyDescent="0.25">
      <c r="A1935" s="22" t="s">
        <v>1422</v>
      </c>
      <c r="B1935" s="22" t="s">
        <v>895</v>
      </c>
      <c r="C1935" s="22" t="s">
        <v>1837</v>
      </c>
      <c r="D1935" s="22" t="s">
        <v>1838</v>
      </c>
      <c r="E1935" s="22" t="s">
        <v>1901</v>
      </c>
      <c r="F1935" s="22"/>
      <c r="G1935" s="22" t="s">
        <v>66</v>
      </c>
      <c r="H1935" s="22" t="s">
        <v>1794</v>
      </c>
      <c r="I1935" s="22" t="s">
        <v>5570</v>
      </c>
      <c r="J1935" s="22" t="s">
        <v>1837</v>
      </c>
      <c r="K1935" s="22"/>
      <c r="L1935" s="22"/>
      <c r="M1935" s="22" t="s">
        <v>6631</v>
      </c>
      <c r="N1935" s="22">
        <v>60</v>
      </c>
      <c r="O1935" s="22" t="b">
        <v>0</v>
      </c>
      <c r="P1935" s="22" t="s">
        <v>3095</v>
      </c>
      <c r="Q1935" s="22" t="s">
        <v>1843</v>
      </c>
      <c r="R1935" s="22" t="s">
        <v>625</v>
      </c>
    </row>
    <row r="1936" spans="1:18" x14ac:dyDescent="0.25">
      <c r="A1936" s="22" t="s">
        <v>1423</v>
      </c>
      <c r="B1936" s="22" t="s">
        <v>893</v>
      </c>
      <c r="C1936" s="22" t="s">
        <v>1837</v>
      </c>
      <c r="D1936" s="22" t="s">
        <v>1838</v>
      </c>
      <c r="E1936" s="22" t="s">
        <v>2050</v>
      </c>
      <c r="F1936" s="22"/>
      <c r="G1936" s="22" t="s">
        <v>65</v>
      </c>
      <c r="H1936" s="22" t="s">
        <v>1796</v>
      </c>
      <c r="I1936" s="22" t="s">
        <v>5570</v>
      </c>
      <c r="J1936" s="22" t="s">
        <v>1837</v>
      </c>
      <c r="K1936" s="22"/>
      <c r="L1936" s="22"/>
      <c r="M1936" s="22" t="s">
        <v>6632</v>
      </c>
      <c r="N1936" s="22">
        <v>60</v>
      </c>
      <c r="O1936" s="22" t="b">
        <v>0</v>
      </c>
      <c r="P1936" s="22" t="s">
        <v>3095</v>
      </c>
      <c r="Q1936" s="22" t="s">
        <v>1843</v>
      </c>
      <c r="R1936" s="22" t="s">
        <v>625</v>
      </c>
    </row>
    <row r="1937" spans="1:18" x14ac:dyDescent="0.25">
      <c r="A1937" s="22" t="s">
        <v>1424</v>
      </c>
      <c r="B1937" s="22" t="s">
        <v>893</v>
      </c>
      <c r="C1937" s="22" t="s">
        <v>1837</v>
      </c>
      <c r="D1937" s="22" t="s">
        <v>1838</v>
      </c>
      <c r="E1937" s="22" t="s">
        <v>2050</v>
      </c>
      <c r="F1937" s="22"/>
      <c r="G1937" s="22" t="s">
        <v>66</v>
      </c>
      <c r="H1937" s="22" t="s">
        <v>1794</v>
      </c>
      <c r="I1937" s="22" t="s">
        <v>5570</v>
      </c>
      <c r="J1937" s="22" t="s">
        <v>1837</v>
      </c>
      <c r="K1937" s="22"/>
      <c r="L1937" s="22"/>
      <c r="M1937" s="22" t="s">
        <v>6633</v>
      </c>
      <c r="N1937" s="22">
        <v>60</v>
      </c>
      <c r="O1937" s="22" t="b">
        <v>0</v>
      </c>
      <c r="P1937" s="22" t="s">
        <v>3095</v>
      </c>
      <c r="Q1937" s="22" t="s">
        <v>1843</v>
      </c>
      <c r="R1937" s="22" t="s">
        <v>625</v>
      </c>
    </row>
    <row r="1938" spans="1:18" x14ac:dyDescent="0.25">
      <c r="A1938" s="22" t="s">
        <v>438</v>
      </c>
      <c r="B1938" s="22" t="s">
        <v>895</v>
      </c>
      <c r="C1938" s="22" t="s">
        <v>1837</v>
      </c>
      <c r="D1938" s="22" t="s">
        <v>1838</v>
      </c>
      <c r="E1938" s="22" t="s">
        <v>1991</v>
      </c>
      <c r="F1938" s="22"/>
      <c r="G1938" s="22" t="s">
        <v>66</v>
      </c>
      <c r="H1938" s="22" t="s">
        <v>1794</v>
      </c>
      <c r="I1938" s="22" t="s">
        <v>5570</v>
      </c>
      <c r="J1938" s="22" t="s">
        <v>1837</v>
      </c>
      <c r="K1938" s="22"/>
      <c r="L1938" s="22"/>
      <c r="M1938" s="22" t="s">
        <v>6634</v>
      </c>
      <c r="N1938" s="22">
        <v>60</v>
      </c>
      <c r="O1938" s="22" t="b">
        <v>0</v>
      </c>
      <c r="P1938" s="22" t="s">
        <v>3095</v>
      </c>
      <c r="Q1938" s="22" t="s">
        <v>1843</v>
      </c>
      <c r="R1938" s="22" t="s">
        <v>625</v>
      </c>
    </row>
    <row r="1939" spans="1:18" x14ac:dyDescent="0.25">
      <c r="A1939" s="22" t="s">
        <v>1425</v>
      </c>
      <c r="B1939" s="22" t="s">
        <v>895</v>
      </c>
      <c r="C1939" s="22" t="s">
        <v>1837</v>
      </c>
      <c r="D1939" s="22" t="s">
        <v>1838</v>
      </c>
      <c r="E1939" s="22" t="s">
        <v>1950</v>
      </c>
      <c r="F1939" s="22"/>
      <c r="G1939" s="22" t="s">
        <v>66</v>
      </c>
      <c r="H1939" s="22" t="s">
        <v>1794</v>
      </c>
      <c r="I1939" s="22" t="s">
        <v>5570</v>
      </c>
      <c r="J1939" s="22" t="s">
        <v>1837</v>
      </c>
      <c r="K1939" s="22"/>
      <c r="L1939" s="22"/>
      <c r="M1939" s="22" t="s">
        <v>6635</v>
      </c>
      <c r="N1939" s="22">
        <v>60</v>
      </c>
      <c r="O1939" s="22" t="b">
        <v>0</v>
      </c>
      <c r="P1939" s="22" t="s">
        <v>3095</v>
      </c>
      <c r="Q1939" s="22" t="s">
        <v>1843</v>
      </c>
      <c r="R1939" s="22" t="s">
        <v>625</v>
      </c>
    </row>
    <row r="1940" spans="1:18" x14ac:dyDescent="0.25">
      <c r="A1940" s="22" t="s">
        <v>1426</v>
      </c>
      <c r="B1940" s="22" t="s">
        <v>895</v>
      </c>
      <c r="C1940" s="22" t="s">
        <v>1837</v>
      </c>
      <c r="D1940" s="22" t="s">
        <v>1838</v>
      </c>
      <c r="E1940" s="22" t="s">
        <v>1958</v>
      </c>
      <c r="F1940" s="22"/>
      <c r="G1940" s="22" t="s">
        <v>65</v>
      </c>
      <c r="H1940" s="22" t="s">
        <v>1796</v>
      </c>
      <c r="I1940" s="22" t="s">
        <v>5570</v>
      </c>
      <c r="J1940" s="22" t="s">
        <v>1837</v>
      </c>
      <c r="K1940" s="22"/>
      <c r="L1940" s="22"/>
      <c r="M1940" s="22" t="s">
        <v>6636</v>
      </c>
      <c r="N1940" s="22">
        <v>60</v>
      </c>
      <c r="O1940" s="22" t="b">
        <v>0</v>
      </c>
      <c r="P1940" s="22" t="s">
        <v>3095</v>
      </c>
      <c r="Q1940" s="22" t="s">
        <v>1843</v>
      </c>
      <c r="R1940" s="22" t="s">
        <v>625</v>
      </c>
    </row>
    <row r="1941" spans="1:18" x14ac:dyDescent="0.25">
      <c r="A1941" s="22" t="s">
        <v>441</v>
      </c>
      <c r="B1941" s="22" t="s">
        <v>895</v>
      </c>
      <c r="C1941" s="22" t="s">
        <v>1837</v>
      </c>
      <c r="D1941" s="22" t="s">
        <v>1838</v>
      </c>
      <c r="E1941" s="22" t="s">
        <v>1901</v>
      </c>
      <c r="F1941" s="22"/>
      <c r="G1941" s="22" t="s">
        <v>66</v>
      </c>
      <c r="H1941" s="22" t="s">
        <v>1794</v>
      </c>
      <c r="I1941" s="22" t="s">
        <v>5570</v>
      </c>
      <c r="J1941" s="22" t="s">
        <v>1837</v>
      </c>
      <c r="K1941" s="22"/>
      <c r="L1941" s="22"/>
      <c r="M1941" s="22" t="s">
        <v>6637</v>
      </c>
      <c r="N1941" s="22">
        <v>60</v>
      </c>
      <c r="O1941" s="22" t="b">
        <v>0</v>
      </c>
      <c r="P1941" s="22" t="s">
        <v>3095</v>
      </c>
      <c r="Q1941" s="22" t="s">
        <v>1843</v>
      </c>
      <c r="R1941" s="22" t="s">
        <v>625</v>
      </c>
    </row>
    <row r="1942" spans="1:18" x14ac:dyDescent="0.25">
      <c r="A1942" s="22" t="s">
        <v>1427</v>
      </c>
      <c r="B1942" s="22" t="s">
        <v>895</v>
      </c>
      <c r="C1942" s="22" t="s">
        <v>1837</v>
      </c>
      <c r="D1942" s="22" t="s">
        <v>1838</v>
      </c>
      <c r="E1942" s="22" t="s">
        <v>4086</v>
      </c>
      <c r="F1942" s="22"/>
      <c r="G1942" s="22" t="s">
        <v>66</v>
      </c>
      <c r="H1942" s="22" t="s">
        <v>1794</v>
      </c>
      <c r="I1942" s="22" t="s">
        <v>5982</v>
      </c>
      <c r="J1942" s="22" t="s">
        <v>1837</v>
      </c>
      <c r="K1942" s="22"/>
      <c r="L1942" s="22"/>
      <c r="M1942" s="22" t="s">
        <v>6638</v>
      </c>
      <c r="N1942" s="22">
        <v>60</v>
      </c>
      <c r="O1942" s="22" t="b">
        <v>0</v>
      </c>
      <c r="P1942" s="22" t="s">
        <v>3095</v>
      </c>
      <c r="Q1942" s="22" t="s">
        <v>1843</v>
      </c>
      <c r="R1942" s="22" t="s">
        <v>625</v>
      </c>
    </row>
    <row r="1943" spans="1:18" x14ac:dyDescent="0.25">
      <c r="A1943" s="22" t="s">
        <v>1428</v>
      </c>
      <c r="B1943" s="22" t="s">
        <v>895</v>
      </c>
      <c r="C1943" s="22" t="s">
        <v>1837</v>
      </c>
      <c r="D1943" s="22" t="s">
        <v>1838</v>
      </c>
      <c r="E1943" s="22" t="s">
        <v>1901</v>
      </c>
      <c r="F1943" s="22"/>
      <c r="G1943" s="22" t="s">
        <v>66</v>
      </c>
      <c r="H1943" s="22" t="s">
        <v>1794</v>
      </c>
      <c r="I1943" s="22" t="s">
        <v>5570</v>
      </c>
      <c r="J1943" s="22" t="s">
        <v>1837</v>
      </c>
      <c r="K1943" s="22"/>
      <c r="L1943" s="22"/>
      <c r="M1943" s="22" t="s">
        <v>6639</v>
      </c>
      <c r="N1943" s="22">
        <v>60</v>
      </c>
      <c r="O1943" s="22" t="b">
        <v>0</v>
      </c>
      <c r="P1943" s="22" t="s">
        <v>3095</v>
      </c>
      <c r="Q1943" s="22" t="s">
        <v>1843</v>
      </c>
      <c r="R1943" s="22" t="s">
        <v>625</v>
      </c>
    </row>
    <row r="1944" spans="1:18" x14ac:dyDescent="0.25">
      <c r="A1944" s="22" t="s">
        <v>285</v>
      </c>
      <c r="B1944" s="22" t="s">
        <v>895</v>
      </c>
      <c r="C1944" s="22" t="s">
        <v>1837</v>
      </c>
      <c r="D1944" s="22" t="s">
        <v>1838</v>
      </c>
      <c r="E1944" s="22" t="s">
        <v>1839</v>
      </c>
      <c r="F1944" s="22"/>
      <c r="G1944" s="22" t="s">
        <v>1803</v>
      </c>
      <c r="H1944" s="22" t="s">
        <v>1804</v>
      </c>
      <c r="I1944" s="22" t="s">
        <v>5570</v>
      </c>
      <c r="J1944" s="22" t="s">
        <v>1837</v>
      </c>
      <c r="K1944" s="22"/>
      <c r="L1944" s="22"/>
      <c r="M1944" s="22" t="s">
        <v>6640</v>
      </c>
      <c r="N1944" s="22">
        <v>60</v>
      </c>
      <c r="O1944" s="22" t="b">
        <v>0</v>
      </c>
      <c r="P1944" s="22" t="s">
        <v>3095</v>
      </c>
      <c r="Q1944" s="22" t="s">
        <v>1843</v>
      </c>
      <c r="R1944" s="22" t="s">
        <v>625</v>
      </c>
    </row>
    <row r="1945" spans="1:18" x14ac:dyDescent="0.25">
      <c r="A1945" s="22" t="s">
        <v>1429</v>
      </c>
      <c r="B1945" s="22" t="s">
        <v>893</v>
      </c>
      <c r="C1945" s="22" t="s">
        <v>1837</v>
      </c>
      <c r="D1945" s="22" t="s">
        <v>1838</v>
      </c>
      <c r="E1945" s="22" t="s">
        <v>3154</v>
      </c>
      <c r="F1945" s="22"/>
      <c r="G1945" s="22" t="s">
        <v>1803</v>
      </c>
      <c r="H1945" s="22" t="s">
        <v>1804</v>
      </c>
      <c r="I1945" s="22" t="s">
        <v>5570</v>
      </c>
      <c r="J1945" s="22" t="s">
        <v>1837</v>
      </c>
      <c r="K1945" s="22"/>
      <c r="L1945" s="22"/>
      <c r="M1945" s="22" t="s">
        <v>6641</v>
      </c>
      <c r="N1945" s="22">
        <v>60</v>
      </c>
      <c r="O1945" s="22" t="b">
        <v>0</v>
      </c>
      <c r="P1945" s="22" t="s">
        <v>3095</v>
      </c>
      <c r="Q1945" s="22" t="s">
        <v>1843</v>
      </c>
      <c r="R1945" s="22" t="s">
        <v>625</v>
      </c>
    </row>
    <row r="1946" spans="1:18" x14ac:dyDescent="0.25">
      <c r="A1946" s="22" t="s">
        <v>1430</v>
      </c>
      <c r="B1946" s="22" t="s">
        <v>895</v>
      </c>
      <c r="C1946" s="22" t="s">
        <v>1837</v>
      </c>
      <c r="D1946" s="22" t="s">
        <v>1838</v>
      </c>
      <c r="E1946" s="22" t="s">
        <v>2092</v>
      </c>
      <c r="F1946" s="22"/>
      <c r="G1946" s="22" t="s">
        <v>1803</v>
      </c>
      <c r="H1946" s="22" t="s">
        <v>1804</v>
      </c>
      <c r="I1946" s="22" t="s">
        <v>5570</v>
      </c>
      <c r="J1946" s="22" t="s">
        <v>1837</v>
      </c>
      <c r="K1946" s="22"/>
      <c r="L1946" s="22"/>
      <c r="M1946" s="22" t="s">
        <v>6642</v>
      </c>
      <c r="N1946" s="22">
        <v>60</v>
      </c>
      <c r="O1946" s="22" t="b">
        <v>0</v>
      </c>
      <c r="P1946" s="22" t="s">
        <v>3095</v>
      </c>
      <c r="Q1946" s="22" t="s">
        <v>1843</v>
      </c>
      <c r="R1946" s="22" t="s">
        <v>625</v>
      </c>
    </row>
    <row r="1947" spans="1:18" x14ac:dyDescent="0.25">
      <c r="A1947" s="22" t="s">
        <v>518</v>
      </c>
      <c r="B1947" s="22" t="s">
        <v>895</v>
      </c>
      <c r="C1947" s="22" t="s">
        <v>1837</v>
      </c>
      <c r="D1947" s="22" t="s">
        <v>1838</v>
      </c>
      <c r="E1947" s="22" t="s">
        <v>1991</v>
      </c>
      <c r="F1947" s="22"/>
      <c r="G1947" s="22" t="s">
        <v>66</v>
      </c>
      <c r="H1947" s="22" t="s">
        <v>1794</v>
      </c>
      <c r="I1947" s="22" t="s">
        <v>5570</v>
      </c>
      <c r="J1947" s="22" t="s">
        <v>1837</v>
      </c>
      <c r="K1947" s="22"/>
      <c r="L1947" s="22"/>
      <c r="M1947" s="22" t="s">
        <v>6643</v>
      </c>
      <c r="N1947" s="22">
        <v>60</v>
      </c>
      <c r="O1947" s="22" t="b">
        <v>0</v>
      </c>
      <c r="P1947" s="22" t="s">
        <v>3095</v>
      </c>
      <c r="Q1947" s="22" t="s">
        <v>1843</v>
      </c>
      <c r="R1947" s="22" t="s">
        <v>625</v>
      </c>
    </row>
    <row r="1948" spans="1:18" x14ac:dyDescent="0.25">
      <c r="A1948" s="23" t="s">
        <v>286</v>
      </c>
      <c r="B1948" s="23" t="s">
        <v>895</v>
      </c>
      <c r="C1948" s="23" t="s">
        <v>1837</v>
      </c>
      <c r="D1948" s="23" t="s">
        <v>1838</v>
      </c>
      <c r="E1948" s="23" t="s">
        <v>2754</v>
      </c>
      <c r="F1948" s="23"/>
      <c r="G1948" s="23" t="s">
        <v>1803</v>
      </c>
      <c r="H1948" s="23" t="s">
        <v>1804</v>
      </c>
      <c r="I1948" s="23" t="s">
        <v>5570</v>
      </c>
      <c r="J1948" s="23" t="s">
        <v>1837</v>
      </c>
      <c r="K1948" s="23"/>
      <c r="L1948" s="23"/>
      <c r="M1948" s="23" t="s">
        <v>6644</v>
      </c>
      <c r="N1948" s="23">
        <v>60</v>
      </c>
      <c r="O1948" s="23" t="b">
        <v>0</v>
      </c>
      <c r="P1948" s="23" t="s">
        <v>3095</v>
      </c>
      <c r="Q1948" s="23" t="s">
        <v>1843</v>
      </c>
      <c r="R1948" s="23" t="s">
        <v>625</v>
      </c>
    </row>
    <row r="1949" spans="1:18" x14ac:dyDescent="0.25">
      <c r="A1949" s="22" t="s">
        <v>1431</v>
      </c>
      <c r="B1949" s="22" t="s">
        <v>893</v>
      </c>
      <c r="C1949" s="22" t="s">
        <v>1837</v>
      </c>
      <c r="D1949" s="22" t="s">
        <v>1838</v>
      </c>
      <c r="E1949" s="22" t="s">
        <v>5989</v>
      </c>
      <c r="F1949" s="22"/>
      <c r="G1949" s="22" t="s">
        <v>1803</v>
      </c>
      <c r="H1949" s="22" t="s">
        <v>1804</v>
      </c>
      <c r="I1949" s="22" t="s">
        <v>5570</v>
      </c>
      <c r="J1949" s="22" t="s">
        <v>1837</v>
      </c>
      <c r="K1949" s="22"/>
      <c r="L1949" s="22"/>
      <c r="M1949" s="22" t="s">
        <v>6645</v>
      </c>
      <c r="N1949" s="22">
        <v>60</v>
      </c>
      <c r="O1949" s="22" t="b">
        <v>0</v>
      </c>
      <c r="P1949" s="22" t="s">
        <v>3095</v>
      </c>
      <c r="Q1949" s="22" t="s">
        <v>1843</v>
      </c>
      <c r="R1949" s="22" t="s">
        <v>625</v>
      </c>
    </row>
    <row r="1950" spans="1:18" x14ac:dyDescent="0.25">
      <c r="A1950" s="22" t="s">
        <v>1432</v>
      </c>
      <c r="B1950" s="22" t="s">
        <v>895</v>
      </c>
      <c r="C1950" s="22" t="s">
        <v>1837</v>
      </c>
      <c r="D1950" s="22" t="s">
        <v>1838</v>
      </c>
      <c r="E1950" s="22" t="s">
        <v>1975</v>
      </c>
      <c r="F1950" s="22"/>
      <c r="G1950" s="22" t="s">
        <v>1803</v>
      </c>
      <c r="H1950" s="22" t="s">
        <v>1804</v>
      </c>
      <c r="I1950" s="22" t="s">
        <v>5570</v>
      </c>
      <c r="J1950" s="22" t="s">
        <v>1837</v>
      </c>
      <c r="K1950" s="22"/>
      <c r="L1950" s="22"/>
      <c r="M1950" s="22" t="s">
        <v>6646</v>
      </c>
      <c r="N1950" s="22">
        <v>60</v>
      </c>
      <c r="O1950" s="22" t="b">
        <v>0</v>
      </c>
      <c r="P1950" s="22" t="s">
        <v>3095</v>
      </c>
      <c r="Q1950" s="22" t="s">
        <v>1843</v>
      </c>
      <c r="R1950" s="22" t="s">
        <v>625</v>
      </c>
    </row>
    <row r="1951" spans="1:18" x14ac:dyDescent="0.25">
      <c r="A1951" s="22" t="s">
        <v>1433</v>
      </c>
      <c r="B1951" s="22" t="s">
        <v>895</v>
      </c>
      <c r="C1951" s="22" t="s">
        <v>1837</v>
      </c>
      <c r="D1951" s="22" t="s">
        <v>1838</v>
      </c>
      <c r="E1951" s="22" t="s">
        <v>5316</v>
      </c>
      <c r="F1951" s="22"/>
      <c r="G1951" s="22" t="s">
        <v>1803</v>
      </c>
      <c r="H1951" s="22" t="s">
        <v>1804</v>
      </c>
      <c r="I1951" s="22" t="s">
        <v>5570</v>
      </c>
      <c r="J1951" s="22" t="s">
        <v>1837</v>
      </c>
      <c r="K1951" s="22"/>
      <c r="L1951" s="22"/>
      <c r="M1951" s="22" t="s">
        <v>6647</v>
      </c>
      <c r="N1951" s="22">
        <v>60</v>
      </c>
      <c r="O1951" s="22" t="b">
        <v>0</v>
      </c>
      <c r="P1951" s="22" t="s">
        <v>3095</v>
      </c>
      <c r="Q1951" s="22" t="s">
        <v>1843</v>
      </c>
      <c r="R1951" s="22" t="s">
        <v>625</v>
      </c>
    </row>
    <row r="1952" spans="1:18" x14ac:dyDescent="0.25">
      <c r="A1952" s="23" t="s">
        <v>1434</v>
      </c>
      <c r="B1952" s="23" t="s">
        <v>895</v>
      </c>
      <c r="C1952" s="23" t="s">
        <v>1837</v>
      </c>
      <c r="D1952" s="23" t="s">
        <v>1838</v>
      </c>
      <c r="E1952" s="23" t="s">
        <v>5316</v>
      </c>
      <c r="F1952" s="23"/>
      <c r="G1952" s="23" t="s">
        <v>1803</v>
      </c>
      <c r="H1952" s="23" t="s">
        <v>1804</v>
      </c>
      <c r="I1952" s="23" t="s">
        <v>5570</v>
      </c>
      <c r="J1952" s="23" t="s">
        <v>1837</v>
      </c>
      <c r="K1952" s="23"/>
      <c r="L1952" s="23"/>
      <c r="M1952" s="23" t="s">
        <v>6648</v>
      </c>
      <c r="N1952" s="23">
        <v>60</v>
      </c>
      <c r="O1952" s="23" t="b">
        <v>0</v>
      </c>
      <c r="P1952" s="23" t="s">
        <v>3095</v>
      </c>
      <c r="Q1952" s="23" t="s">
        <v>1843</v>
      </c>
      <c r="R1952" s="23" t="s">
        <v>625</v>
      </c>
    </row>
    <row r="1953" spans="1:18" x14ac:dyDescent="0.25">
      <c r="A1953" s="22" t="s">
        <v>519</v>
      </c>
      <c r="B1953" s="22" t="s">
        <v>895</v>
      </c>
      <c r="C1953" s="22" t="s">
        <v>1837</v>
      </c>
      <c r="D1953" s="22" t="s">
        <v>1838</v>
      </c>
      <c r="E1953" s="22" t="s">
        <v>1946</v>
      </c>
      <c r="F1953" s="22"/>
      <c r="G1953" s="22" t="s">
        <v>65</v>
      </c>
      <c r="H1953" s="22" t="s">
        <v>1796</v>
      </c>
      <c r="I1953" s="22" t="s">
        <v>5570</v>
      </c>
      <c r="J1953" s="22" t="s">
        <v>1837</v>
      </c>
      <c r="K1953" s="22"/>
      <c r="L1953" s="22"/>
      <c r="M1953" s="22" t="s">
        <v>6649</v>
      </c>
      <c r="N1953" s="22">
        <v>60</v>
      </c>
      <c r="O1953" s="22" t="b">
        <v>0</v>
      </c>
      <c r="P1953" s="22" t="s">
        <v>3095</v>
      </c>
      <c r="Q1953" s="22" t="s">
        <v>1843</v>
      </c>
      <c r="R1953" s="22" t="s">
        <v>625</v>
      </c>
    </row>
    <row r="1954" spans="1:18" x14ac:dyDescent="0.25">
      <c r="A1954" s="22" t="s">
        <v>287</v>
      </c>
      <c r="B1954" s="22" t="s">
        <v>895</v>
      </c>
      <c r="C1954" s="22" t="s">
        <v>1837</v>
      </c>
      <c r="D1954" s="22" t="s">
        <v>1838</v>
      </c>
      <c r="E1954" s="22" t="s">
        <v>2092</v>
      </c>
      <c r="F1954" s="22"/>
      <c r="G1954" s="22" t="s">
        <v>1803</v>
      </c>
      <c r="H1954" s="22" t="s">
        <v>1804</v>
      </c>
      <c r="I1954" s="22" t="s">
        <v>5570</v>
      </c>
      <c r="J1954" s="22" t="s">
        <v>1837</v>
      </c>
      <c r="K1954" s="22"/>
      <c r="L1954" s="22"/>
      <c r="M1954" s="22" t="s">
        <v>6650</v>
      </c>
      <c r="N1954" s="22">
        <v>60</v>
      </c>
      <c r="O1954" s="22" t="b">
        <v>0</v>
      </c>
      <c r="P1954" s="22" t="s">
        <v>3095</v>
      </c>
      <c r="Q1954" s="22" t="s">
        <v>1843</v>
      </c>
      <c r="R1954" s="22" t="s">
        <v>625</v>
      </c>
    </row>
    <row r="1955" spans="1:18" x14ac:dyDescent="0.25">
      <c r="A1955" s="23" t="s">
        <v>1435</v>
      </c>
      <c r="B1955" s="23" t="s">
        <v>893</v>
      </c>
      <c r="C1955" s="23" t="s">
        <v>1837</v>
      </c>
      <c r="D1955" s="23" t="s">
        <v>1838</v>
      </c>
      <c r="E1955" s="23" t="s">
        <v>5989</v>
      </c>
      <c r="F1955" s="23"/>
      <c r="G1955" s="23" t="s">
        <v>65</v>
      </c>
      <c r="H1955" s="23" t="s">
        <v>1796</v>
      </c>
      <c r="I1955" s="23" t="s">
        <v>5570</v>
      </c>
      <c r="J1955" s="23" t="s">
        <v>1837</v>
      </c>
      <c r="K1955" s="23"/>
      <c r="L1955" s="23"/>
      <c r="M1955" s="23" t="s">
        <v>6651</v>
      </c>
      <c r="N1955" s="23">
        <v>60</v>
      </c>
      <c r="O1955" s="23" t="b">
        <v>0</v>
      </c>
      <c r="P1955" s="23" t="s">
        <v>3095</v>
      </c>
      <c r="Q1955" s="23" t="s">
        <v>1843</v>
      </c>
      <c r="R1955" s="23" t="s">
        <v>625</v>
      </c>
    </row>
    <row r="1956" spans="1:18" x14ac:dyDescent="0.25">
      <c r="A1956" s="22" t="s">
        <v>6652</v>
      </c>
      <c r="B1956" s="22" t="s">
        <v>895</v>
      </c>
      <c r="C1956" s="22" t="s">
        <v>1837</v>
      </c>
      <c r="D1956" s="22" t="s">
        <v>1838</v>
      </c>
      <c r="E1956" s="22" t="s">
        <v>1946</v>
      </c>
      <c r="F1956" s="22"/>
      <c r="G1956" s="22" t="s">
        <v>65</v>
      </c>
      <c r="H1956" s="22" t="s">
        <v>1796</v>
      </c>
      <c r="I1956" s="22" t="s">
        <v>5570</v>
      </c>
      <c r="J1956" s="22" t="s">
        <v>1837</v>
      </c>
      <c r="K1956" s="22"/>
      <c r="L1956" s="22"/>
      <c r="M1956" s="22" t="s">
        <v>6653</v>
      </c>
      <c r="N1956" s="22">
        <v>60</v>
      </c>
      <c r="O1956" s="22" t="b">
        <v>0</v>
      </c>
      <c r="P1956" s="22" t="s">
        <v>3095</v>
      </c>
      <c r="Q1956" s="22" t="s">
        <v>1843</v>
      </c>
      <c r="R1956" s="22" t="s">
        <v>625</v>
      </c>
    </row>
    <row r="1957" spans="1:18" x14ac:dyDescent="0.25">
      <c r="A1957" s="23" t="s">
        <v>1436</v>
      </c>
      <c r="B1957" s="23" t="s">
        <v>895</v>
      </c>
      <c r="C1957" s="23" t="s">
        <v>1837</v>
      </c>
      <c r="D1957" s="23" t="s">
        <v>1838</v>
      </c>
      <c r="E1957" s="23" t="s">
        <v>1901</v>
      </c>
      <c r="F1957" s="23"/>
      <c r="G1957" s="23" t="s">
        <v>66</v>
      </c>
      <c r="H1957" s="23" t="s">
        <v>1794</v>
      </c>
      <c r="I1957" s="23" t="s">
        <v>5570</v>
      </c>
      <c r="J1957" s="23" t="s">
        <v>1837</v>
      </c>
      <c r="K1957" s="23"/>
      <c r="L1957" s="23"/>
      <c r="M1957" s="23" t="s">
        <v>6654</v>
      </c>
      <c r="N1957" s="23">
        <v>60</v>
      </c>
      <c r="O1957" s="23" t="b">
        <v>0</v>
      </c>
      <c r="P1957" s="23" t="s">
        <v>3095</v>
      </c>
      <c r="Q1957" s="23" t="s">
        <v>1843</v>
      </c>
      <c r="R1957" s="23" t="s">
        <v>625</v>
      </c>
    </row>
    <row r="1958" spans="1:18" x14ac:dyDescent="0.25">
      <c r="A1958" s="22" t="s">
        <v>1437</v>
      </c>
      <c r="B1958" s="22" t="s">
        <v>895</v>
      </c>
      <c r="C1958" s="22" t="s">
        <v>1837</v>
      </c>
      <c r="D1958" s="22" t="s">
        <v>1838</v>
      </c>
      <c r="E1958" s="22" t="s">
        <v>4086</v>
      </c>
      <c r="F1958" s="22"/>
      <c r="G1958" s="22" t="s">
        <v>66</v>
      </c>
      <c r="H1958" s="22" t="s">
        <v>1794</v>
      </c>
      <c r="I1958" s="22" t="s">
        <v>5982</v>
      </c>
      <c r="J1958" s="22" t="s">
        <v>1837</v>
      </c>
      <c r="K1958" s="22"/>
      <c r="L1958" s="22"/>
      <c r="M1958" s="22" t="s">
        <v>6655</v>
      </c>
      <c r="N1958" s="22">
        <v>60</v>
      </c>
      <c r="O1958" s="22" t="b">
        <v>0</v>
      </c>
      <c r="P1958" s="22" t="s">
        <v>3095</v>
      </c>
      <c r="Q1958" s="22" t="s">
        <v>1843</v>
      </c>
      <c r="R1958" s="22" t="s">
        <v>625</v>
      </c>
    </row>
    <row r="1959" spans="1:18" x14ac:dyDescent="0.25">
      <c r="A1959" s="22" t="s">
        <v>6656</v>
      </c>
      <c r="B1959" s="22" t="s">
        <v>893</v>
      </c>
      <c r="C1959" s="22" t="s">
        <v>1837</v>
      </c>
      <c r="D1959" s="22" t="s">
        <v>1838</v>
      </c>
      <c r="E1959" s="22" t="s">
        <v>5989</v>
      </c>
      <c r="F1959" s="22"/>
      <c r="G1959" s="22" t="s">
        <v>65</v>
      </c>
      <c r="H1959" s="22" t="s">
        <v>1796</v>
      </c>
      <c r="I1959" s="22" t="s">
        <v>5570</v>
      </c>
      <c r="J1959" s="22" t="s">
        <v>1837</v>
      </c>
      <c r="K1959" s="22"/>
      <c r="L1959" s="22"/>
      <c r="M1959" s="22" t="s">
        <v>6657</v>
      </c>
      <c r="N1959" s="22">
        <v>60</v>
      </c>
      <c r="O1959" s="22" t="b">
        <v>0</v>
      </c>
      <c r="P1959" s="22" t="s">
        <v>3095</v>
      </c>
      <c r="Q1959" s="22" t="s">
        <v>1843</v>
      </c>
      <c r="R1959" s="22" t="s">
        <v>625</v>
      </c>
    </row>
    <row r="1960" spans="1:18" x14ac:dyDescent="0.25">
      <c r="A1960" s="22" t="s">
        <v>1438</v>
      </c>
      <c r="B1960" s="22" t="s">
        <v>895</v>
      </c>
      <c r="C1960" s="22" t="s">
        <v>1837</v>
      </c>
      <c r="D1960" s="22" t="s">
        <v>1838</v>
      </c>
      <c r="E1960" s="22" t="s">
        <v>6081</v>
      </c>
      <c r="F1960" s="22"/>
      <c r="G1960" s="22" t="s">
        <v>1803</v>
      </c>
      <c r="H1960" s="22" t="s">
        <v>1804</v>
      </c>
      <c r="I1960" s="22" t="s">
        <v>5570</v>
      </c>
      <c r="J1960" s="22" t="s">
        <v>1837</v>
      </c>
      <c r="K1960" s="22"/>
      <c r="L1960" s="22"/>
      <c r="M1960" s="22" t="s">
        <v>6658</v>
      </c>
      <c r="N1960" s="22">
        <v>60</v>
      </c>
      <c r="O1960" s="22" t="b">
        <v>0</v>
      </c>
      <c r="P1960" s="22" t="s">
        <v>3095</v>
      </c>
      <c r="Q1960" s="22" t="s">
        <v>1843</v>
      </c>
      <c r="R1960" s="22" t="s">
        <v>625</v>
      </c>
    </row>
    <row r="1961" spans="1:18" x14ac:dyDescent="0.25">
      <c r="A1961" s="22" t="s">
        <v>1439</v>
      </c>
      <c r="B1961" s="22" t="s">
        <v>895</v>
      </c>
      <c r="C1961" s="22" t="s">
        <v>1837</v>
      </c>
      <c r="D1961" s="22" t="s">
        <v>1838</v>
      </c>
      <c r="E1961" s="22" t="s">
        <v>1946</v>
      </c>
      <c r="F1961" s="22"/>
      <c r="G1961" s="22" t="s">
        <v>65</v>
      </c>
      <c r="H1961" s="22" t="s">
        <v>1796</v>
      </c>
      <c r="I1961" s="22" t="s">
        <v>5570</v>
      </c>
      <c r="J1961" s="22" t="s">
        <v>1837</v>
      </c>
      <c r="K1961" s="22"/>
      <c r="L1961" s="22"/>
      <c r="M1961" s="22" t="s">
        <v>6659</v>
      </c>
      <c r="N1961" s="22">
        <v>60</v>
      </c>
      <c r="O1961" s="22" t="b">
        <v>0</v>
      </c>
      <c r="P1961" s="22" t="s">
        <v>3095</v>
      </c>
      <c r="Q1961" s="22" t="s">
        <v>1843</v>
      </c>
      <c r="R1961" s="22" t="s">
        <v>625</v>
      </c>
    </row>
    <row r="1962" spans="1:18" x14ac:dyDescent="0.25">
      <c r="A1962" s="22" t="s">
        <v>199</v>
      </c>
      <c r="B1962" s="22" t="s">
        <v>895</v>
      </c>
      <c r="C1962" s="22" t="s">
        <v>1837</v>
      </c>
      <c r="D1962" s="22" t="s">
        <v>1838</v>
      </c>
      <c r="E1962" s="22" t="s">
        <v>2092</v>
      </c>
      <c r="F1962" s="22"/>
      <c r="G1962" s="22" t="s">
        <v>1803</v>
      </c>
      <c r="H1962" s="22" t="s">
        <v>1804</v>
      </c>
      <c r="I1962" s="22" t="s">
        <v>5570</v>
      </c>
      <c r="J1962" s="22" t="s">
        <v>1837</v>
      </c>
      <c r="K1962" s="22"/>
      <c r="L1962" s="22"/>
      <c r="M1962" s="22" t="s">
        <v>6660</v>
      </c>
      <c r="N1962" s="22">
        <v>60</v>
      </c>
      <c r="O1962" s="22" t="b">
        <v>0</v>
      </c>
      <c r="P1962" s="22" t="s">
        <v>3095</v>
      </c>
      <c r="Q1962" s="22" t="s">
        <v>1843</v>
      </c>
      <c r="R1962" s="22" t="s">
        <v>625</v>
      </c>
    </row>
    <row r="1963" spans="1:18" x14ac:dyDescent="0.25">
      <c r="A1963" s="23" t="s">
        <v>1440</v>
      </c>
      <c r="B1963" s="23" t="s">
        <v>893</v>
      </c>
      <c r="C1963" s="23" t="s">
        <v>1837</v>
      </c>
      <c r="D1963" s="23" t="s">
        <v>1838</v>
      </c>
      <c r="E1963" s="23" t="s">
        <v>5989</v>
      </c>
      <c r="F1963" s="23"/>
      <c r="G1963" s="23" t="s">
        <v>66</v>
      </c>
      <c r="H1963" s="23" t="s">
        <v>1794</v>
      </c>
      <c r="I1963" s="23" t="s">
        <v>5570</v>
      </c>
      <c r="J1963" s="23" t="s">
        <v>1837</v>
      </c>
      <c r="K1963" s="23"/>
      <c r="L1963" s="23"/>
      <c r="M1963" s="23" t="s">
        <v>6661</v>
      </c>
      <c r="N1963" s="23">
        <v>60</v>
      </c>
      <c r="O1963" s="23" t="b">
        <v>0</v>
      </c>
      <c r="P1963" s="23" t="s">
        <v>3095</v>
      </c>
      <c r="Q1963" s="23" t="s">
        <v>1843</v>
      </c>
      <c r="R1963" s="23" t="s">
        <v>625</v>
      </c>
    </row>
    <row r="1964" spans="1:18" x14ac:dyDescent="0.25">
      <c r="A1964" s="22" t="s">
        <v>1441</v>
      </c>
      <c r="B1964" s="22" t="s">
        <v>895</v>
      </c>
      <c r="C1964" s="22" t="s">
        <v>1837</v>
      </c>
      <c r="D1964" s="22" t="s">
        <v>1838</v>
      </c>
      <c r="E1964" s="22" t="s">
        <v>1991</v>
      </c>
      <c r="F1964" s="22"/>
      <c r="G1964" s="22" t="s">
        <v>66</v>
      </c>
      <c r="H1964" s="22" t="s">
        <v>1794</v>
      </c>
      <c r="I1964" s="22" t="s">
        <v>5570</v>
      </c>
      <c r="J1964" s="22" t="s">
        <v>1837</v>
      </c>
      <c r="K1964" s="22"/>
      <c r="L1964" s="22"/>
      <c r="M1964" s="22" t="s">
        <v>6662</v>
      </c>
      <c r="N1964" s="22">
        <v>60</v>
      </c>
      <c r="O1964" s="22" t="b">
        <v>0</v>
      </c>
      <c r="P1964" s="22" t="s">
        <v>3095</v>
      </c>
      <c r="Q1964" s="22" t="s">
        <v>1843</v>
      </c>
      <c r="R1964" s="22" t="s">
        <v>625</v>
      </c>
    </row>
    <row r="1965" spans="1:18" x14ac:dyDescent="0.25">
      <c r="A1965" s="22" t="s">
        <v>1442</v>
      </c>
      <c r="B1965" s="22" t="s">
        <v>895</v>
      </c>
      <c r="C1965" s="22" t="s">
        <v>1837</v>
      </c>
      <c r="D1965" s="22" t="s">
        <v>1838</v>
      </c>
      <c r="E1965" s="22" t="s">
        <v>2092</v>
      </c>
      <c r="F1965" s="22"/>
      <c r="G1965" s="22" t="s">
        <v>1803</v>
      </c>
      <c r="H1965" s="22" t="s">
        <v>1804</v>
      </c>
      <c r="I1965" s="22" t="s">
        <v>5570</v>
      </c>
      <c r="J1965" s="22" t="s">
        <v>1837</v>
      </c>
      <c r="K1965" s="22"/>
      <c r="L1965" s="22"/>
      <c r="M1965" s="22" t="s">
        <v>6663</v>
      </c>
      <c r="N1965" s="22">
        <v>60</v>
      </c>
      <c r="O1965" s="22" t="b">
        <v>0</v>
      </c>
      <c r="P1965" s="22" t="s">
        <v>3095</v>
      </c>
      <c r="Q1965" s="22" t="s">
        <v>1843</v>
      </c>
      <c r="R1965" s="22" t="s">
        <v>625</v>
      </c>
    </row>
    <row r="1966" spans="1:18" x14ac:dyDescent="0.25">
      <c r="A1966" s="22" t="s">
        <v>1443</v>
      </c>
      <c r="B1966" s="22" t="s">
        <v>895</v>
      </c>
      <c r="C1966" s="22" t="s">
        <v>1837</v>
      </c>
      <c r="D1966" s="22" t="s">
        <v>1838</v>
      </c>
      <c r="E1966" s="22" t="s">
        <v>6081</v>
      </c>
      <c r="F1966" s="22"/>
      <c r="G1966" s="22" t="s">
        <v>1803</v>
      </c>
      <c r="H1966" s="22" t="s">
        <v>1804</v>
      </c>
      <c r="I1966" s="22" t="s">
        <v>5570</v>
      </c>
      <c r="J1966" s="22" t="s">
        <v>1837</v>
      </c>
      <c r="K1966" s="22"/>
      <c r="L1966" s="22"/>
      <c r="M1966" s="22" t="s">
        <v>6664</v>
      </c>
      <c r="N1966" s="22">
        <v>60</v>
      </c>
      <c r="O1966" s="22" t="b">
        <v>0</v>
      </c>
      <c r="P1966" s="22" t="s">
        <v>3095</v>
      </c>
      <c r="Q1966" s="22" t="s">
        <v>1843</v>
      </c>
      <c r="R1966" s="22" t="s">
        <v>625</v>
      </c>
    </row>
    <row r="1967" spans="1:18" x14ac:dyDescent="0.25">
      <c r="A1967" s="23" t="s">
        <v>198</v>
      </c>
      <c r="B1967" s="23" t="s">
        <v>895</v>
      </c>
      <c r="C1967" s="23" t="s">
        <v>1837</v>
      </c>
      <c r="D1967" s="23" t="s">
        <v>1838</v>
      </c>
      <c r="E1967" s="23" t="s">
        <v>6081</v>
      </c>
      <c r="F1967" s="23"/>
      <c r="G1967" s="23" t="s">
        <v>1803</v>
      </c>
      <c r="H1967" s="23" t="s">
        <v>1804</v>
      </c>
      <c r="I1967" s="23" t="s">
        <v>5570</v>
      </c>
      <c r="J1967" s="23" t="s">
        <v>1837</v>
      </c>
      <c r="K1967" s="23"/>
      <c r="L1967" s="23"/>
      <c r="M1967" s="23" t="s">
        <v>6665</v>
      </c>
      <c r="N1967" s="23">
        <v>60</v>
      </c>
      <c r="O1967" s="23" t="b">
        <v>0</v>
      </c>
      <c r="P1967" s="23" t="s">
        <v>3095</v>
      </c>
      <c r="Q1967" s="23" t="s">
        <v>1843</v>
      </c>
      <c r="R1967" s="23" t="s">
        <v>625</v>
      </c>
    </row>
    <row r="1968" spans="1:18" x14ac:dyDescent="0.25">
      <c r="A1968" s="23" t="s">
        <v>200</v>
      </c>
      <c r="B1968" s="23" t="s">
        <v>895</v>
      </c>
      <c r="C1968" s="23" t="s">
        <v>1837</v>
      </c>
      <c r="D1968" s="23" t="s">
        <v>1838</v>
      </c>
      <c r="E1968" s="23" t="s">
        <v>6081</v>
      </c>
      <c r="F1968" s="23"/>
      <c r="G1968" s="23" t="s">
        <v>1803</v>
      </c>
      <c r="H1968" s="23" t="s">
        <v>1804</v>
      </c>
      <c r="I1968" s="23" t="s">
        <v>5570</v>
      </c>
      <c r="J1968" s="23" t="s">
        <v>1837</v>
      </c>
      <c r="K1968" s="23"/>
      <c r="L1968" s="23"/>
      <c r="M1968" s="23" t="s">
        <v>6666</v>
      </c>
      <c r="N1968" s="23">
        <v>60</v>
      </c>
      <c r="O1968" s="23" t="b">
        <v>0</v>
      </c>
      <c r="P1968" s="23" t="s">
        <v>3095</v>
      </c>
      <c r="Q1968" s="23" t="s">
        <v>1843</v>
      </c>
      <c r="R1968" s="23" t="s">
        <v>625</v>
      </c>
    </row>
    <row r="1969" spans="1:18" x14ac:dyDescent="0.25">
      <c r="A1969" s="22" t="s">
        <v>1444</v>
      </c>
      <c r="B1969" s="22" t="s">
        <v>895</v>
      </c>
      <c r="C1969" s="22" t="s">
        <v>1837</v>
      </c>
      <c r="D1969" s="22" t="s">
        <v>1838</v>
      </c>
      <c r="E1969" s="22" t="s">
        <v>6081</v>
      </c>
      <c r="F1969" s="22"/>
      <c r="G1969" s="22" t="s">
        <v>1803</v>
      </c>
      <c r="H1969" s="22" t="s">
        <v>1804</v>
      </c>
      <c r="I1969" s="22" t="s">
        <v>5570</v>
      </c>
      <c r="J1969" s="22" t="s">
        <v>1837</v>
      </c>
      <c r="K1969" s="22"/>
      <c r="L1969" s="22"/>
      <c r="M1969" s="22" t="s">
        <v>6667</v>
      </c>
      <c r="N1969" s="22">
        <v>60</v>
      </c>
      <c r="O1969" s="22" t="b">
        <v>0</v>
      </c>
      <c r="P1969" s="22" t="s">
        <v>3095</v>
      </c>
      <c r="Q1969" s="22" t="s">
        <v>1843</v>
      </c>
      <c r="R1969" s="22" t="s">
        <v>625</v>
      </c>
    </row>
    <row r="1970" spans="1:18" x14ac:dyDescent="0.25">
      <c r="A1970" s="22" t="s">
        <v>1445</v>
      </c>
      <c r="B1970" s="22" t="s">
        <v>893</v>
      </c>
      <c r="C1970" s="22" t="s">
        <v>1837</v>
      </c>
      <c r="D1970" s="22" t="s">
        <v>1838</v>
      </c>
      <c r="E1970" s="22" t="s">
        <v>5989</v>
      </c>
      <c r="F1970" s="22"/>
      <c r="G1970" s="22" t="s">
        <v>65</v>
      </c>
      <c r="H1970" s="22" t="s">
        <v>1796</v>
      </c>
      <c r="I1970" s="22" t="s">
        <v>5570</v>
      </c>
      <c r="J1970" s="22" t="s">
        <v>1837</v>
      </c>
      <c r="K1970" s="22" t="s">
        <v>6668</v>
      </c>
      <c r="L1970" s="22"/>
      <c r="M1970" s="22" t="s">
        <v>6669</v>
      </c>
      <c r="N1970" s="22">
        <v>60</v>
      </c>
      <c r="O1970" s="22" t="b">
        <v>0</v>
      </c>
      <c r="P1970" s="22" t="s">
        <v>3095</v>
      </c>
      <c r="Q1970" s="22" t="s">
        <v>1843</v>
      </c>
      <c r="R1970" s="22" t="s">
        <v>625</v>
      </c>
    </row>
    <row r="1971" spans="1:18" x14ac:dyDescent="0.25">
      <c r="A1971" s="23" t="s">
        <v>1446</v>
      </c>
      <c r="B1971" s="23" t="s">
        <v>893</v>
      </c>
      <c r="C1971" s="23" t="s">
        <v>1837</v>
      </c>
      <c r="D1971" s="23" t="s">
        <v>1838</v>
      </c>
      <c r="E1971" s="23" t="s">
        <v>2050</v>
      </c>
      <c r="F1971" s="23"/>
      <c r="G1971" s="23" t="s">
        <v>65</v>
      </c>
      <c r="H1971" s="23" t="s">
        <v>1796</v>
      </c>
      <c r="I1971" s="23" t="s">
        <v>5570</v>
      </c>
      <c r="J1971" s="23" t="s">
        <v>1837</v>
      </c>
      <c r="K1971" s="23"/>
      <c r="L1971" s="23"/>
      <c r="M1971" s="23" t="s">
        <v>6670</v>
      </c>
      <c r="N1971" s="23">
        <v>60</v>
      </c>
      <c r="O1971" s="23" t="b">
        <v>0</v>
      </c>
      <c r="P1971" s="23" t="s">
        <v>3095</v>
      </c>
      <c r="Q1971" s="23" t="s">
        <v>1843</v>
      </c>
      <c r="R1971" s="23" t="s">
        <v>625</v>
      </c>
    </row>
    <row r="1972" spans="1:18" x14ac:dyDescent="0.25">
      <c r="A1972" s="22" t="s">
        <v>1447</v>
      </c>
      <c r="B1972" s="22" t="s">
        <v>895</v>
      </c>
      <c r="C1972" s="22" t="s">
        <v>1837</v>
      </c>
      <c r="D1972" s="22" t="s">
        <v>1838</v>
      </c>
      <c r="E1972" s="22" t="s">
        <v>1958</v>
      </c>
      <c r="F1972" s="22"/>
      <c r="G1972" s="22" t="s">
        <v>65</v>
      </c>
      <c r="H1972" s="22" t="s">
        <v>1796</v>
      </c>
      <c r="I1972" s="22" t="s">
        <v>5570</v>
      </c>
      <c r="J1972" s="22" t="s">
        <v>1837</v>
      </c>
      <c r="K1972" s="22"/>
      <c r="L1972" s="22"/>
      <c r="M1972" s="22" t="s">
        <v>6671</v>
      </c>
      <c r="N1972" s="22">
        <v>60</v>
      </c>
      <c r="O1972" s="22" t="b">
        <v>0</v>
      </c>
      <c r="P1972" s="22" t="s">
        <v>3095</v>
      </c>
      <c r="Q1972" s="22" t="s">
        <v>1843</v>
      </c>
      <c r="R1972" s="22" t="s">
        <v>625</v>
      </c>
    </row>
    <row r="1973" spans="1:18" x14ac:dyDescent="0.25">
      <c r="A1973" s="23" t="s">
        <v>290</v>
      </c>
      <c r="B1973" s="23" t="s">
        <v>895</v>
      </c>
      <c r="C1973" s="23" t="s">
        <v>1837</v>
      </c>
      <c r="D1973" s="23" t="s">
        <v>1838</v>
      </c>
      <c r="E1973" s="23" t="s">
        <v>1958</v>
      </c>
      <c r="F1973" s="23"/>
      <c r="G1973" s="23" t="s">
        <v>65</v>
      </c>
      <c r="H1973" s="23" t="s">
        <v>1796</v>
      </c>
      <c r="I1973" s="23" t="s">
        <v>5570</v>
      </c>
      <c r="J1973" s="23" t="s">
        <v>1837</v>
      </c>
      <c r="K1973" s="23"/>
      <c r="L1973" s="23"/>
      <c r="M1973" s="23" t="s">
        <v>6672</v>
      </c>
      <c r="N1973" s="23">
        <v>60</v>
      </c>
      <c r="O1973" s="23" t="b">
        <v>0</v>
      </c>
      <c r="P1973" s="23" t="s">
        <v>3095</v>
      </c>
      <c r="Q1973" s="23" t="s">
        <v>1843</v>
      </c>
      <c r="R1973" s="23" t="s">
        <v>625</v>
      </c>
    </row>
    <row r="1974" spans="1:18" x14ac:dyDescent="0.25">
      <c r="A1974" s="23" t="s">
        <v>1448</v>
      </c>
      <c r="B1974" s="23" t="s">
        <v>895</v>
      </c>
      <c r="C1974" s="23" t="s">
        <v>1837</v>
      </c>
      <c r="D1974" s="23" t="s">
        <v>1838</v>
      </c>
      <c r="E1974" s="23" t="s">
        <v>2106</v>
      </c>
      <c r="F1974" s="23"/>
      <c r="G1974" s="23" t="s">
        <v>65</v>
      </c>
      <c r="H1974" s="23" t="s">
        <v>1796</v>
      </c>
      <c r="I1974" s="23" t="s">
        <v>5570</v>
      </c>
      <c r="J1974" s="23" t="s">
        <v>1837</v>
      </c>
      <c r="K1974" s="23"/>
      <c r="L1974" s="23"/>
      <c r="M1974" s="23" t="s">
        <v>6673</v>
      </c>
      <c r="N1974" s="23">
        <v>60</v>
      </c>
      <c r="O1974" s="23" t="b">
        <v>0</v>
      </c>
      <c r="P1974" s="23" t="s">
        <v>3095</v>
      </c>
      <c r="Q1974" s="23" t="s">
        <v>1843</v>
      </c>
      <c r="R1974" s="23" t="s">
        <v>625</v>
      </c>
    </row>
    <row r="1975" spans="1:18" x14ac:dyDescent="0.25">
      <c r="A1975" s="22" t="s">
        <v>291</v>
      </c>
      <c r="B1975" s="22" t="s">
        <v>895</v>
      </c>
      <c r="C1975" s="22" t="s">
        <v>1837</v>
      </c>
      <c r="D1975" s="22" t="s">
        <v>1838</v>
      </c>
      <c r="E1975" s="22" t="s">
        <v>1950</v>
      </c>
      <c r="F1975" s="22"/>
      <c r="G1975" s="22" t="s">
        <v>66</v>
      </c>
      <c r="H1975" s="22" t="s">
        <v>1794</v>
      </c>
      <c r="I1975" s="22" t="s">
        <v>5570</v>
      </c>
      <c r="J1975" s="22" t="s">
        <v>1837</v>
      </c>
      <c r="K1975" s="22"/>
      <c r="L1975" s="22"/>
      <c r="M1975" s="22" t="s">
        <v>6674</v>
      </c>
      <c r="N1975" s="22">
        <v>60</v>
      </c>
      <c r="O1975" s="22" t="b">
        <v>0</v>
      </c>
      <c r="P1975" s="22" t="s">
        <v>3095</v>
      </c>
      <c r="Q1975" s="22" t="s">
        <v>1843</v>
      </c>
      <c r="R1975" s="22" t="s">
        <v>625</v>
      </c>
    </row>
    <row r="1976" spans="1:18" x14ac:dyDescent="0.25">
      <c r="A1976" s="22" t="s">
        <v>1449</v>
      </c>
      <c r="B1976" s="22" t="s">
        <v>895</v>
      </c>
      <c r="C1976" s="22" t="s">
        <v>1837</v>
      </c>
      <c r="D1976" s="22" t="s">
        <v>1838</v>
      </c>
      <c r="E1976" s="22" t="s">
        <v>1901</v>
      </c>
      <c r="F1976" s="22"/>
      <c r="G1976" s="22" t="s">
        <v>66</v>
      </c>
      <c r="H1976" s="22" t="s">
        <v>1794</v>
      </c>
      <c r="I1976" s="22" t="s">
        <v>5570</v>
      </c>
      <c r="J1976" s="22" t="s">
        <v>1837</v>
      </c>
      <c r="K1976" s="22"/>
      <c r="L1976" s="22"/>
      <c r="M1976" s="22" t="s">
        <v>6675</v>
      </c>
      <c r="N1976" s="22">
        <v>60</v>
      </c>
      <c r="O1976" s="22" t="b">
        <v>0</v>
      </c>
      <c r="P1976" s="22" t="s">
        <v>3095</v>
      </c>
      <c r="Q1976" s="22" t="s">
        <v>1843</v>
      </c>
      <c r="R1976" s="22" t="s">
        <v>625</v>
      </c>
    </row>
    <row r="1977" spans="1:18" x14ac:dyDescent="0.25">
      <c r="A1977" s="23" t="s">
        <v>224</v>
      </c>
      <c r="B1977" s="23" t="s">
        <v>895</v>
      </c>
      <c r="C1977" s="23" t="s">
        <v>1837</v>
      </c>
      <c r="D1977" s="23" t="s">
        <v>1838</v>
      </c>
      <c r="E1977" s="23" t="s">
        <v>2754</v>
      </c>
      <c r="F1977" s="23"/>
      <c r="G1977" s="23" t="s">
        <v>1803</v>
      </c>
      <c r="H1977" s="23" t="s">
        <v>1804</v>
      </c>
      <c r="I1977" s="23" t="s">
        <v>5570</v>
      </c>
      <c r="J1977" s="23" t="s">
        <v>1837</v>
      </c>
      <c r="K1977" s="23"/>
      <c r="L1977" s="23"/>
      <c r="M1977" s="23" t="s">
        <v>6676</v>
      </c>
      <c r="N1977" s="23">
        <v>60</v>
      </c>
      <c r="O1977" s="23" t="b">
        <v>0</v>
      </c>
      <c r="P1977" s="23" t="s">
        <v>3095</v>
      </c>
      <c r="Q1977" s="23" t="s">
        <v>1843</v>
      </c>
      <c r="R1977" s="23" t="s">
        <v>625</v>
      </c>
    </row>
    <row r="1978" spans="1:18" x14ac:dyDescent="0.25">
      <c r="A1978" s="22" t="s">
        <v>292</v>
      </c>
      <c r="B1978" s="22" t="s">
        <v>895</v>
      </c>
      <c r="C1978" s="22" t="s">
        <v>1837</v>
      </c>
      <c r="D1978" s="22" t="s">
        <v>1838</v>
      </c>
      <c r="E1978" s="22" t="s">
        <v>1950</v>
      </c>
      <c r="F1978" s="22"/>
      <c r="G1978" s="22" t="s">
        <v>66</v>
      </c>
      <c r="H1978" s="22" t="s">
        <v>1794</v>
      </c>
      <c r="I1978" s="22" t="s">
        <v>5570</v>
      </c>
      <c r="J1978" s="22" t="s">
        <v>1837</v>
      </c>
      <c r="K1978" s="22"/>
      <c r="L1978" s="22"/>
      <c r="M1978" s="22" t="s">
        <v>6677</v>
      </c>
      <c r="N1978" s="22">
        <v>60</v>
      </c>
      <c r="O1978" s="22" t="b">
        <v>0</v>
      </c>
      <c r="P1978" s="22" t="s">
        <v>3095</v>
      </c>
      <c r="Q1978" s="22" t="s">
        <v>1843</v>
      </c>
      <c r="R1978" s="22" t="s">
        <v>625</v>
      </c>
    </row>
    <row r="1979" spans="1:18" x14ac:dyDescent="0.25">
      <c r="A1979" s="23" t="s">
        <v>97</v>
      </c>
      <c r="B1979" s="23" t="s">
        <v>895</v>
      </c>
      <c r="C1979" s="23" t="s">
        <v>1837</v>
      </c>
      <c r="D1979" s="23" t="s">
        <v>1838</v>
      </c>
      <c r="E1979" s="23" t="s">
        <v>2106</v>
      </c>
      <c r="F1979" s="23"/>
      <c r="G1979" s="23" t="s">
        <v>65</v>
      </c>
      <c r="H1979" s="23" t="s">
        <v>1796</v>
      </c>
      <c r="I1979" s="23" t="s">
        <v>5570</v>
      </c>
      <c r="J1979" s="23" t="s">
        <v>1837</v>
      </c>
      <c r="K1979" s="23"/>
      <c r="L1979" s="23"/>
      <c r="M1979" s="23" t="s">
        <v>6678</v>
      </c>
      <c r="N1979" s="23">
        <v>60</v>
      </c>
      <c r="O1979" s="23" t="b">
        <v>0</v>
      </c>
      <c r="P1979" s="23" t="s">
        <v>3095</v>
      </c>
      <c r="Q1979" s="23" t="s">
        <v>1843</v>
      </c>
      <c r="R1979" s="23" t="s">
        <v>625</v>
      </c>
    </row>
    <row r="1980" spans="1:18" x14ac:dyDescent="0.25">
      <c r="A1980" s="22" t="s">
        <v>1450</v>
      </c>
      <c r="B1980" s="22" t="s">
        <v>895</v>
      </c>
      <c r="C1980" s="22" t="s">
        <v>1837</v>
      </c>
      <c r="D1980" s="22" t="s">
        <v>1838</v>
      </c>
      <c r="E1980" s="22" t="s">
        <v>4086</v>
      </c>
      <c r="F1980" s="22"/>
      <c r="G1980" s="22" t="s">
        <v>65</v>
      </c>
      <c r="H1980" s="22" t="s">
        <v>1796</v>
      </c>
      <c r="I1980" s="22" t="s">
        <v>5982</v>
      </c>
      <c r="J1980" s="22" t="s">
        <v>1837</v>
      </c>
      <c r="K1980" s="22"/>
      <c r="L1980" s="22"/>
      <c r="M1980" s="22" t="s">
        <v>6679</v>
      </c>
      <c r="N1980" s="22">
        <v>60</v>
      </c>
      <c r="O1980" s="22" t="b">
        <v>0</v>
      </c>
      <c r="P1980" s="22" t="s">
        <v>3095</v>
      </c>
      <c r="Q1980" s="22" t="s">
        <v>1843</v>
      </c>
      <c r="R1980" s="22" t="s">
        <v>625</v>
      </c>
    </row>
    <row r="1981" spans="1:18" x14ac:dyDescent="0.25">
      <c r="A1981" s="22" t="s">
        <v>202</v>
      </c>
      <c r="B1981" s="22" t="s">
        <v>895</v>
      </c>
      <c r="C1981" s="22" t="s">
        <v>1837</v>
      </c>
      <c r="D1981" s="22" t="s">
        <v>1838</v>
      </c>
      <c r="E1981" s="22" t="s">
        <v>4086</v>
      </c>
      <c r="F1981" s="22"/>
      <c r="G1981" s="22" t="s">
        <v>66</v>
      </c>
      <c r="H1981" s="22" t="s">
        <v>1794</v>
      </c>
      <c r="I1981" s="22" t="s">
        <v>5982</v>
      </c>
      <c r="J1981" s="22" t="s">
        <v>1837</v>
      </c>
      <c r="K1981" s="22"/>
      <c r="L1981" s="22"/>
      <c r="M1981" s="22" t="s">
        <v>6680</v>
      </c>
      <c r="N1981" s="22">
        <v>60</v>
      </c>
      <c r="O1981" s="22" t="b">
        <v>0</v>
      </c>
      <c r="P1981" s="22" t="s">
        <v>3095</v>
      </c>
      <c r="Q1981" s="22" t="s">
        <v>1843</v>
      </c>
      <c r="R1981" s="22" t="s">
        <v>625</v>
      </c>
    </row>
    <row r="1982" spans="1:18" x14ac:dyDescent="0.25">
      <c r="A1982" s="23" t="s">
        <v>1451</v>
      </c>
      <c r="B1982" s="23" t="s">
        <v>893</v>
      </c>
      <c r="C1982" s="23" t="s">
        <v>1837</v>
      </c>
      <c r="D1982" s="23" t="s">
        <v>1838</v>
      </c>
      <c r="E1982" s="23" t="s">
        <v>3800</v>
      </c>
      <c r="F1982" s="23"/>
      <c r="G1982" s="23" t="s">
        <v>65</v>
      </c>
      <c r="H1982" s="23" t="s">
        <v>1796</v>
      </c>
      <c r="I1982" s="23" t="s">
        <v>5570</v>
      </c>
      <c r="J1982" s="23" t="s">
        <v>1837</v>
      </c>
      <c r="K1982" s="23"/>
      <c r="L1982" s="23"/>
      <c r="M1982" s="23" t="s">
        <v>6681</v>
      </c>
      <c r="N1982" s="23">
        <v>60</v>
      </c>
      <c r="O1982" s="23" t="b">
        <v>0</v>
      </c>
      <c r="P1982" s="23" t="s">
        <v>3095</v>
      </c>
      <c r="Q1982" s="23" t="s">
        <v>1843</v>
      </c>
      <c r="R1982" s="23" t="s">
        <v>625</v>
      </c>
    </row>
    <row r="1983" spans="1:18" x14ac:dyDescent="0.25">
      <c r="A1983" s="22" t="s">
        <v>1452</v>
      </c>
      <c r="B1983" s="22" t="s">
        <v>893</v>
      </c>
      <c r="C1983" s="22" t="s">
        <v>1837</v>
      </c>
      <c r="D1983" s="22" t="s">
        <v>1838</v>
      </c>
      <c r="E1983" s="22" t="s">
        <v>1946</v>
      </c>
      <c r="F1983" s="22"/>
      <c r="G1983" s="22" t="s">
        <v>65</v>
      </c>
      <c r="H1983" s="22" t="s">
        <v>1796</v>
      </c>
      <c r="I1983" s="22" t="s">
        <v>5570</v>
      </c>
      <c r="J1983" s="22" t="s">
        <v>1837</v>
      </c>
      <c r="K1983" s="22"/>
      <c r="L1983" s="22"/>
      <c r="M1983" s="22" t="s">
        <v>6682</v>
      </c>
      <c r="N1983" s="22">
        <v>60</v>
      </c>
      <c r="O1983" s="22" t="b">
        <v>0</v>
      </c>
      <c r="P1983" s="22" t="s">
        <v>3095</v>
      </c>
      <c r="Q1983" s="22" t="s">
        <v>1843</v>
      </c>
      <c r="R1983" s="22" t="s">
        <v>625</v>
      </c>
    </row>
    <row r="1984" spans="1:18" x14ac:dyDescent="0.25">
      <c r="A1984" s="22" t="s">
        <v>6683</v>
      </c>
      <c r="B1984" s="22" t="s">
        <v>895</v>
      </c>
      <c r="C1984" s="22" t="s">
        <v>1837</v>
      </c>
      <c r="D1984" s="22" t="s">
        <v>1838</v>
      </c>
      <c r="E1984" s="22" t="s">
        <v>2754</v>
      </c>
      <c r="F1984" s="22"/>
      <c r="G1984" s="22" t="s">
        <v>66</v>
      </c>
      <c r="H1984" s="22" t="s">
        <v>1794</v>
      </c>
      <c r="I1984" s="22" t="s">
        <v>5570</v>
      </c>
      <c r="J1984" s="22" t="s">
        <v>1837</v>
      </c>
      <c r="K1984" s="22"/>
      <c r="L1984" s="22"/>
      <c r="M1984" s="22" t="s">
        <v>6684</v>
      </c>
      <c r="N1984" s="22">
        <v>60</v>
      </c>
      <c r="O1984" s="22" t="b">
        <v>0</v>
      </c>
      <c r="P1984" s="22" t="s">
        <v>3095</v>
      </c>
      <c r="Q1984" s="22" t="s">
        <v>1843</v>
      </c>
      <c r="R1984" s="22" t="s">
        <v>625</v>
      </c>
    </row>
    <row r="1985" spans="1:18" x14ac:dyDescent="0.25">
      <c r="A1985" s="22" t="s">
        <v>1453</v>
      </c>
      <c r="B1985" s="22" t="s">
        <v>895</v>
      </c>
      <c r="C1985" s="22" t="s">
        <v>1837</v>
      </c>
      <c r="D1985" s="22" t="s">
        <v>1838</v>
      </c>
      <c r="E1985" s="22" t="s">
        <v>1931</v>
      </c>
      <c r="F1985" s="22"/>
      <c r="G1985" s="22" t="s">
        <v>66</v>
      </c>
      <c r="H1985" s="22" t="s">
        <v>1794</v>
      </c>
      <c r="I1985" s="22" t="s">
        <v>5570</v>
      </c>
      <c r="J1985" s="22" t="s">
        <v>1837</v>
      </c>
      <c r="K1985" s="22"/>
      <c r="L1985" s="22"/>
      <c r="M1985" s="22" t="s">
        <v>6685</v>
      </c>
      <c r="N1985" s="22">
        <v>60</v>
      </c>
      <c r="O1985" s="22" t="b">
        <v>0</v>
      </c>
      <c r="P1985" s="22" t="s">
        <v>3095</v>
      </c>
      <c r="Q1985" s="22" t="s">
        <v>1843</v>
      </c>
      <c r="R1985" s="22" t="s">
        <v>625</v>
      </c>
    </row>
    <row r="1986" spans="1:18" x14ac:dyDescent="0.25">
      <c r="A1986" s="22" t="s">
        <v>6686</v>
      </c>
      <c r="B1986" s="22" t="s">
        <v>895</v>
      </c>
      <c r="C1986" s="22" t="s">
        <v>1837</v>
      </c>
      <c r="D1986" s="22" t="s">
        <v>1838</v>
      </c>
      <c r="E1986" s="22" t="s">
        <v>2092</v>
      </c>
      <c r="F1986" s="22"/>
      <c r="G1986" s="22" t="s">
        <v>1803</v>
      </c>
      <c r="H1986" s="22" t="s">
        <v>1804</v>
      </c>
      <c r="I1986" s="22" t="s">
        <v>5570</v>
      </c>
      <c r="J1986" s="22" t="s">
        <v>1837</v>
      </c>
      <c r="K1986" s="22"/>
      <c r="L1986" s="22"/>
      <c r="M1986" s="22" t="s">
        <v>6687</v>
      </c>
      <c r="N1986" s="22">
        <v>60</v>
      </c>
      <c r="O1986" s="22" t="b">
        <v>0</v>
      </c>
      <c r="P1986" s="22" t="s">
        <v>3095</v>
      </c>
      <c r="Q1986" s="22" t="s">
        <v>1843</v>
      </c>
      <c r="R1986" s="22" t="s">
        <v>625</v>
      </c>
    </row>
    <row r="1987" spans="1:18" x14ac:dyDescent="0.25">
      <c r="A1987" s="23" t="s">
        <v>6688</v>
      </c>
      <c r="B1987" s="23" t="s">
        <v>895</v>
      </c>
      <c r="C1987" s="23" t="s">
        <v>1837</v>
      </c>
      <c r="D1987" s="23" t="s">
        <v>1838</v>
      </c>
      <c r="E1987" s="23" t="s">
        <v>2754</v>
      </c>
      <c r="F1987" s="23"/>
      <c r="G1987" s="23" t="s">
        <v>66</v>
      </c>
      <c r="H1987" s="23" t="s">
        <v>1794</v>
      </c>
      <c r="I1987" s="23" t="s">
        <v>5570</v>
      </c>
      <c r="J1987" s="23" t="s">
        <v>1837</v>
      </c>
      <c r="K1987" s="23"/>
      <c r="L1987" s="23"/>
      <c r="M1987" s="23" t="s">
        <v>6689</v>
      </c>
      <c r="N1987" s="23">
        <v>60</v>
      </c>
      <c r="O1987" s="23" t="b">
        <v>0</v>
      </c>
      <c r="P1987" s="23" t="s">
        <v>3095</v>
      </c>
      <c r="Q1987" s="23" t="s">
        <v>1843</v>
      </c>
      <c r="R1987" s="23" t="s">
        <v>625</v>
      </c>
    </row>
    <row r="1988" spans="1:18" x14ac:dyDescent="0.25">
      <c r="A1988" s="23" t="s">
        <v>201</v>
      </c>
      <c r="B1988" s="23" t="s">
        <v>895</v>
      </c>
      <c r="C1988" s="23" t="s">
        <v>1837</v>
      </c>
      <c r="D1988" s="23" t="s">
        <v>1838</v>
      </c>
      <c r="E1988" s="23" t="s">
        <v>5324</v>
      </c>
      <c r="F1988" s="23"/>
      <c r="G1988" s="23" t="s">
        <v>1803</v>
      </c>
      <c r="H1988" s="23" t="s">
        <v>1804</v>
      </c>
      <c r="I1988" s="23" t="s">
        <v>5570</v>
      </c>
      <c r="J1988" s="23" t="s">
        <v>1837</v>
      </c>
      <c r="K1988" s="23"/>
      <c r="L1988" s="23"/>
      <c r="M1988" s="23" t="s">
        <v>6690</v>
      </c>
      <c r="N1988" s="23">
        <v>60</v>
      </c>
      <c r="O1988" s="23" t="b">
        <v>0</v>
      </c>
      <c r="P1988" s="23" t="s">
        <v>3095</v>
      </c>
      <c r="Q1988" s="23" t="s">
        <v>1843</v>
      </c>
      <c r="R1988" s="23" t="s">
        <v>625</v>
      </c>
    </row>
    <row r="1989" spans="1:18" x14ac:dyDescent="0.25">
      <c r="A1989" s="23" t="s">
        <v>293</v>
      </c>
      <c r="B1989" s="23" t="s">
        <v>895</v>
      </c>
      <c r="C1989" s="23" t="s">
        <v>1837</v>
      </c>
      <c r="D1989" s="23" t="s">
        <v>1838</v>
      </c>
      <c r="E1989" s="23" t="s">
        <v>1901</v>
      </c>
      <c r="F1989" s="23"/>
      <c r="G1989" s="23" t="s">
        <v>66</v>
      </c>
      <c r="H1989" s="23" t="s">
        <v>1794</v>
      </c>
      <c r="I1989" s="23" t="s">
        <v>5570</v>
      </c>
      <c r="J1989" s="23" t="s">
        <v>1837</v>
      </c>
      <c r="K1989" s="23"/>
      <c r="L1989" s="23"/>
      <c r="M1989" s="23" t="s">
        <v>6691</v>
      </c>
      <c r="N1989" s="23">
        <v>60</v>
      </c>
      <c r="O1989" s="23" t="b">
        <v>0</v>
      </c>
      <c r="P1989" s="23" t="s">
        <v>3095</v>
      </c>
      <c r="Q1989" s="23" t="s">
        <v>1843</v>
      </c>
      <c r="R1989" s="23" t="s">
        <v>625</v>
      </c>
    </row>
    <row r="1990" spans="1:18" x14ac:dyDescent="0.25">
      <c r="A1990" s="23" t="s">
        <v>1454</v>
      </c>
      <c r="B1990" s="23" t="s">
        <v>895</v>
      </c>
      <c r="C1990" s="23" t="s">
        <v>1837</v>
      </c>
      <c r="D1990" s="23" t="s">
        <v>1838</v>
      </c>
      <c r="E1990" s="23" t="s">
        <v>1991</v>
      </c>
      <c r="F1990" s="23"/>
      <c r="G1990" s="23" t="s">
        <v>66</v>
      </c>
      <c r="H1990" s="23" t="s">
        <v>1794</v>
      </c>
      <c r="I1990" s="23" t="s">
        <v>5570</v>
      </c>
      <c r="J1990" s="23" t="s">
        <v>1837</v>
      </c>
      <c r="K1990" s="23"/>
      <c r="L1990" s="23"/>
      <c r="M1990" s="23" t="s">
        <v>6692</v>
      </c>
      <c r="N1990" s="23">
        <v>60</v>
      </c>
      <c r="O1990" s="23" t="b">
        <v>0</v>
      </c>
      <c r="P1990" s="23" t="s">
        <v>3095</v>
      </c>
      <c r="Q1990" s="23" t="s">
        <v>1843</v>
      </c>
      <c r="R1990" s="23" t="s">
        <v>625</v>
      </c>
    </row>
    <row r="1991" spans="1:18" x14ac:dyDescent="0.25">
      <c r="A1991" s="22" t="s">
        <v>1455</v>
      </c>
      <c r="B1991" s="22" t="s">
        <v>893</v>
      </c>
      <c r="C1991" s="22" t="s">
        <v>1837</v>
      </c>
      <c r="D1991" s="22" t="s">
        <v>1838</v>
      </c>
      <c r="E1991" s="22" t="s">
        <v>2050</v>
      </c>
      <c r="F1991" s="22"/>
      <c r="G1991" s="22" t="s">
        <v>65</v>
      </c>
      <c r="H1991" s="22" t="s">
        <v>1796</v>
      </c>
      <c r="I1991" s="22" t="s">
        <v>5570</v>
      </c>
      <c r="J1991" s="22" t="s">
        <v>1837</v>
      </c>
      <c r="K1991" s="22"/>
      <c r="L1991" s="22"/>
      <c r="M1991" s="22" t="s">
        <v>6693</v>
      </c>
      <c r="N1991" s="22">
        <v>60</v>
      </c>
      <c r="O1991" s="22" t="b">
        <v>0</v>
      </c>
      <c r="P1991" s="22" t="s">
        <v>3095</v>
      </c>
      <c r="Q1991" s="22" t="s">
        <v>1843</v>
      </c>
      <c r="R1991" s="22" t="s">
        <v>625</v>
      </c>
    </row>
    <row r="1992" spans="1:18" x14ac:dyDescent="0.25">
      <c r="A1992" s="23" t="s">
        <v>1456</v>
      </c>
      <c r="B1992" s="23" t="s">
        <v>893</v>
      </c>
      <c r="C1992" s="23" t="s">
        <v>1837</v>
      </c>
      <c r="D1992" s="23" t="s">
        <v>1838</v>
      </c>
      <c r="E1992" s="23" t="s">
        <v>3800</v>
      </c>
      <c r="F1992" s="23"/>
      <c r="G1992" s="23" t="s">
        <v>1803</v>
      </c>
      <c r="H1992" s="23" t="s">
        <v>1804</v>
      </c>
      <c r="I1992" s="23" t="s">
        <v>5570</v>
      </c>
      <c r="J1992" s="23" t="s">
        <v>1837</v>
      </c>
      <c r="K1992" s="23"/>
      <c r="L1992" s="23"/>
      <c r="M1992" s="23" t="s">
        <v>6694</v>
      </c>
      <c r="N1992" s="23">
        <v>60</v>
      </c>
      <c r="O1992" s="23" t="b">
        <v>0</v>
      </c>
      <c r="P1992" s="23" t="s">
        <v>3095</v>
      </c>
      <c r="Q1992" s="23" t="s">
        <v>1843</v>
      </c>
      <c r="R1992" s="23" t="s">
        <v>625</v>
      </c>
    </row>
    <row r="1993" spans="1:18" x14ac:dyDescent="0.25">
      <c r="A1993" s="22" t="s">
        <v>1457</v>
      </c>
      <c r="B1993" s="22" t="s">
        <v>895</v>
      </c>
      <c r="C1993" s="22" t="s">
        <v>1837</v>
      </c>
      <c r="D1993" s="22" t="s">
        <v>1838</v>
      </c>
      <c r="E1993" s="22" t="s">
        <v>1901</v>
      </c>
      <c r="F1993" s="22"/>
      <c r="G1993" s="22" t="s">
        <v>66</v>
      </c>
      <c r="H1993" s="22" t="s">
        <v>1794</v>
      </c>
      <c r="I1993" s="22" t="s">
        <v>5570</v>
      </c>
      <c r="J1993" s="22" t="s">
        <v>1837</v>
      </c>
      <c r="K1993" s="22"/>
      <c r="L1993" s="22"/>
      <c r="M1993" s="22" t="s">
        <v>6695</v>
      </c>
      <c r="N1993" s="22">
        <v>60</v>
      </c>
      <c r="O1993" s="22" t="b">
        <v>0</v>
      </c>
      <c r="P1993" s="22" t="s">
        <v>3095</v>
      </c>
      <c r="Q1993" s="22" t="s">
        <v>1843</v>
      </c>
      <c r="R1993" s="22" t="s">
        <v>625</v>
      </c>
    </row>
    <row r="1994" spans="1:18" x14ac:dyDescent="0.25">
      <c r="A1994" s="22" t="s">
        <v>1458</v>
      </c>
      <c r="B1994" s="22" t="s">
        <v>895</v>
      </c>
      <c r="C1994" s="22" t="s">
        <v>1837</v>
      </c>
      <c r="D1994" s="22" t="s">
        <v>1838</v>
      </c>
      <c r="E1994" s="22" t="s">
        <v>1975</v>
      </c>
      <c r="F1994" s="22"/>
      <c r="G1994" s="22" t="s">
        <v>1803</v>
      </c>
      <c r="H1994" s="22" t="s">
        <v>1804</v>
      </c>
      <c r="I1994" s="22" t="s">
        <v>5570</v>
      </c>
      <c r="J1994" s="22" t="s">
        <v>1837</v>
      </c>
      <c r="K1994" s="22"/>
      <c r="L1994" s="22"/>
      <c r="M1994" s="22" t="s">
        <v>6696</v>
      </c>
      <c r="N1994" s="22">
        <v>60</v>
      </c>
      <c r="O1994" s="22" t="b">
        <v>0</v>
      </c>
      <c r="P1994" s="22" t="s">
        <v>3095</v>
      </c>
      <c r="Q1994" s="22" t="s">
        <v>1843</v>
      </c>
      <c r="R1994" s="22" t="s">
        <v>625</v>
      </c>
    </row>
    <row r="1995" spans="1:18" x14ac:dyDescent="0.25">
      <c r="A1995" s="22" t="s">
        <v>100</v>
      </c>
      <c r="B1995" s="22" t="s">
        <v>895</v>
      </c>
      <c r="C1995" s="22" t="s">
        <v>1837</v>
      </c>
      <c r="D1995" s="22" t="s">
        <v>1838</v>
      </c>
      <c r="E1995" s="22" t="s">
        <v>2073</v>
      </c>
      <c r="F1995" s="22"/>
      <c r="G1995" s="22" t="s">
        <v>66</v>
      </c>
      <c r="H1995" s="22" t="s">
        <v>1794</v>
      </c>
      <c r="I1995" s="22" t="s">
        <v>5570</v>
      </c>
      <c r="J1995" s="22" t="s">
        <v>1837</v>
      </c>
      <c r="K1995" s="22"/>
      <c r="L1995" s="22"/>
      <c r="M1995" s="22" t="s">
        <v>6697</v>
      </c>
      <c r="N1995" s="22">
        <v>60</v>
      </c>
      <c r="O1995" s="22" t="b">
        <v>0</v>
      </c>
      <c r="P1995" s="22" t="s">
        <v>3095</v>
      </c>
      <c r="Q1995" s="22" t="s">
        <v>1843</v>
      </c>
      <c r="R1995" s="22" t="s">
        <v>625</v>
      </c>
    </row>
    <row r="1996" spans="1:18" x14ac:dyDescent="0.25">
      <c r="A1996" s="22" t="s">
        <v>99</v>
      </c>
      <c r="B1996" s="22" t="s">
        <v>895</v>
      </c>
      <c r="C1996" s="22" t="s">
        <v>1837</v>
      </c>
      <c r="D1996" s="22" t="s">
        <v>1838</v>
      </c>
      <c r="E1996" s="22" t="s">
        <v>4086</v>
      </c>
      <c r="F1996" s="22"/>
      <c r="G1996" s="22" t="s">
        <v>66</v>
      </c>
      <c r="H1996" s="22" t="s">
        <v>1794</v>
      </c>
      <c r="I1996" s="22" t="s">
        <v>5982</v>
      </c>
      <c r="J1996" s="22" t="s">
        <v>1837</v>
      </c>
      <c r="K1996" s="22"/>
      <c r="L1996" s="22"/>
      <c r="M1996" s="22" t="s">
        <v>6698</v>
      </c>
      <c r="N1996" s="22">
        <v>60</v>
      </c>
      <c r="O1996" s="22" t="b">
        <v>0</v>
      </c>
      <c r="P1996" s="22" t="s">
        <v>3095</v>
      </c>
      <c r="Q1996" s="22" t="s">
        <v>1843</v>
      </c>
      <c r="R1996" s="22" t="s">
        <v>625</v>
      </c>
    </row>
    <row r="1997" spans="1:18" x14ac:dyDescent="0.25">
      <c r="A1997" s="22" t="s">
        <v>1459</v>
      </c>
      <c r="B1997" s="22" t="s">
        <v>895</v>
      </c>
      <c r="C1997" s="22" t="s">
        <v>1837</v>
      </c>
      <c r="D1997" s="22" t="s">
        <v>1838</v>
      </c>
      <c r="E1997" s="22" t="s">
        <v>1958</v>
      </c>
      <c r="F1997" s="22"/>
      <c r="G1997" s="22" t="s">
        <v>65</v>
      </c>
      <c r="H1997" s="22" t="s">
        <v>1796</v>
      </c>
      <c r="I1997" s="22" t="s">
        <v>5570</v>
      </c>
      <c r="J1997" s="22" t="s">
        <v>1837</v>
      </c>
      <c r="K1997" s="22"/>
      <c r="L1997" s="22"/>
      <c r="M1997" s="22" t="s">
        <v>6699</v>
      </c>
      <c r="N1997" s="22">
        <v>60</v>
      </c>
      <c r="O1997" s="22" t="b">
        <v>0</v>
      </c>
      <c r="P1997" s="22" t="s">
        <v>3095</v>
      </c>
      <c r="Q1997" s="22" t="s">
        <v>1843</v>
      </c>
      <c r="R1997" s="22" t="s">
        <v>625</v>
      </c>
    </row>
    <row r="1998" spans="1:18" x14ac:dyDescent="0.25">
      <c r="A1998" s="23" t="s">
        <v>6700</v>
      </c>
      <c r="B1998" s="23" t="s">
        <v>895</v>
      </c>
      <c r="C1998" s="23" t="s">
        <v>1837</v>
      </c>
      <c r="D1998" s="23" t="s">
        <v>1838</v>
      </c>
      <c r="E1998" s="23" t="s">
        <v>2073</v>
      </c>
      <c r="F1998" s="23"/>
      <c r="G1998" s="23" t="s">
        <v>66</v>
      </c>
      <c r="H1998" s="23" t="s">
        <v>1794</v>
      </c>
      <c r="I1998" s="23" t="s">
        <v>5570</v>
      </c>
      <c r="J1998" s="23" t="s">
        <v>1837</v>
      </c>
      <c r="K1998" s="23"/>
      <c r="L1998" s="23"/>
      <c r="M1998" s="23" t="s">
        <v>6701</v>
      </c>
      <c r="N1998" s="23">
        <v>60</v>
      </c>
      <c r="O1998" s="23" t="b">
        <v>0</v>
      </c>
      <c r="P1998" s="23" t="s">
        <v>3095</v>
      </c>
      <c r="Q1998" s="23" t="s">
        <v>1843</v>
      </c>
      <c r="R1998" s="23" t="s">
        <v>625</v>
      </c>
    </row>
    <row r="1999" spans="1:18" x14ac:dyDescent="0.25">
      <c r="A1999" s="23" t="s">
        <v>1460</v>
      </c>
      <c r="B1999" s="23" t="s">
        <v>895</v>
      </c>
      <c r="C1999" s="23" t="s">
        <v>1837</v>
      </c>
      <c r="D1999" s="23" t="s">
        <v>1838</v>
      </c>
      <c r="E1999" s="23" t="s">
        <v>6081</v>
      </c>
      <c r="F1999" s="23"/>
      <c r="G1999" s="23" t="s">
        <v>1803</v>
      </c>
      <c r="H1999" s="23" t="s">
        <v>1804</v>
      </c>
      <c r="I1999" s="23" t="s">
        <v>5570</v>
      </c>
      <c r="J1999" s="23" t="s">
        <v>1837</v>
      </c>
      <c r="K1999" s="23"/>
      <c r="L1999" s="23"/>
      <c r="M1999" s="23" t="s">
        <v>6702</v>
      </c>
      <c r="N1999" s="23">
        <v>60</v>
      </c>
      <c r="O1999" s="23" t="b">
        <v>0</v>
      </c>
      <c r="P1999" s="23" t="s">
        <v>3095</v>
      </c>
      <c r="Q1999" s="23" t="s">
        <v>1843</v>
      </c>
      <c r="R1999" s="23" t="s">
        <v>625</v>
      </c>
    </row>
    <row r="2000" spans="1:18" x14ac:dyDescent="0.25">
      <c r="A2000" s="23" t="s">
        <v>296</v>
      </c>
      <c r="B2000" s="23" t="s">
        <v>895</v>
      </c>
      <c r="C2000" s="23" t="s">
        <v>1837</v>
      </c>
      <c r="D2000" s="23" t="s">
        <v>1838</v>
      </c>
      <c r="E2000" s="23" t="s">
        <v>1946</v>
      </c>
      <c r="F2000" s="23"/>
      <c r="G2000" s="23" t="s">
        <v>65</v>
      </c>
      <c r="H2000" s="23" t="s">
        <v>1796</v>
      </c>
      <c r="I2000" s="23" t="s">
        <v>5570</v>
      </c>
      <c r="J2000" s="23" t="s">
        <v>1837</v>
      </c>
      <c r="K2000" s="23"/>
      <c r="L2000" s="23"/>
      <c r="M2000" s="23" t="s">
        <v>6703</v>
      </c>
      <c r="N2000" s="23">
        <v>60</v>
      </c>
      <c r="O2000" s="23" t="b">
        <v>0</v>
      </c>
      <c r="P2000" s="23" t="s">
        <v>3095</v>
      </c>
      <c r="Q2000" s="23" t="s">
        <v>1843</v>
      </c>
      <c r="R2000" s="23" t="s">
        <v>625</v>
      </c>
    </row>
    <row r="2001" spans="1:18" x14ac:dyDescent="0.25">
      <c r="A2001" s="22" t="s">
        <v>87</v>
      </c>
      <c r="B2001" s="22" t="s">
        <v>895</v>
      </c>
      <c r="C2001" s="22" t="s">
        <v>1837</v>
      </c>
      <c r="D2001" s="22" t="s">
        <v>1838</v>
      </c>
      <c r="E2001" s="22" t="s">
        <v>5316</v>
      </c>
      <c r="F2001" s="22"/>
      <c r="G2001" s="22" t="s">
        <v>1803</v>
      </c>
      <c r="H2001" s="22" t="s">
        <v>1804</v>
      </c>
      <c r="I2001" s="22" t="s">
        <v>5570</v>
      </c>
      <c r="J2001" s="22" t="s">
        <v>1837</v>
      </c>
      <c r="K2001" s="22"/>
      <c r="L2001" s="22"/>
      <c r="M2001" s="22" t="s">
        <v>6704</v>
      </c>
      <c r="N2001" s="22">
        <v>60</v>
      </c>
      <c r="O2001" s="22" t="b">
        <v>0</v>
      </c>
      <c r="P2001" s="22" t="s">
        <v>3095</v>
      </c>
      <c r="Q2001" s="22" t="s">
        <v>1843</v>
      </c>
      <c r="R2001" s="22" t="s">
        <v>625</v>
      </c>
    </row>
    <row r="2002" spans="1:18" x14ac:dyDescent="0.25">
      <c r="A2002" s="22" t="s">
        <v>1461</v>
      </c>
      <c r="B2002" s="22" t="s">
        <v>895</v>
      </c>
      <c r="C2002" s="22" t="s">
        <v>1837</v>
      </c>
      <c r="D2002" s="22" t="s">
        <v>1838</v>
      </c>
      <c r="E2002" s="22" t="s">
        <v>1958</v>
      </c>
      <c r="F2002" s="22"/>
      <c r="G2002" s="22" t="s">
        <v>65</v>
      </c>
      <c r="H2002" s="22" t="s">
        <v>1796</v>
      </c>
      <c r="I2002" s="22" t="s">
        <v>5570</v>
      </c>
      <c r="J2002" s="22" t="s">
        <v>1837</v>
      </c>
      <c r="K2002" s="22"/>
      <c r="L2002" s="22"/>
      <c r="M2002" s="22" t="s">
        <v>6705</v>
      </c>
      <c r="N2002" s="22">
        <v>60</v>
      </c>
      <c r="O2002" s="22" t="b">
        <v>0</v>
      </c>
      <c r="P2002" s="22" t="s">
        <v>3095</v>
      </c>
      <c r="Q2002" s="22" t="s">
        <v>1843</v>
      </c>
      <c r="R2002" s="22" t="s">
        <v>625</v>
      </c>
    </row>
    <row r="2003" spans="1:18" x14ac:dyDescent="0.25">
      <c r="A2003" s="22" t="s">
        <v>1462</v>
      </c>
      <c r="B2003" s="22" t="s">
        <v>895</v>
      </c>
      <c r="C2003" s="22" t="s">
        <v>1837</v>
      </c>
      <c r="D2003" s="22" t="s">
        <v>1838</v>
      </c>
      <c r="E2003" s="22" t="s">
        <v>1946</v>
      </c>
      <c r="F2003" s="22"/>
      <c r="G2003" s="22" t="s">
        <v>65</v>
      </c>
      <c r="H2003" s="22" t="s">
        <v>1796</v>
      </c>
      <c r="I2003" s="22" t="s">
        <v>5570</v>
      </c>
      <c r="J2003" s="22" t="s">
        <v>1837</v>
      </c>
      <c r="K2003" s="22"/>
      <c r="L2003" s="22"/>
      <c r="M2003" s="22" t="s">
        <v>6706</v>
      </c>
      <c r="N2003" s="22">
        <v>60</v>
      </c>
      <c r="O2003" s="22" t="b">
        <v>0</v>
      </c>
      <c r="P2003" s="22" t="s">
        <v>3095</v>
      </c>
      <c r="Q2003" s="22" t="s">
        <v>1843</v>
      </c>
      <c r="R2003" s="22" t="s">
        <v>625</v>
      </c>
    </row>
    <row r="2004" spans="1:18" x14ac:dyDescent="0.25">
      <c r="A2004" s="22" t="s">
        <v>102</v>
      </c>
      <c r="B2004" s="22" t="s">
        <v>895</v>
      </c>
      <c r="C2004" s="22" t="s">
        <v>1837</v>
      </c>
      <c r="D2004" s="22" t="s">
        <v>1838</v>
      </c>
      <c r="E2004" s="22" t="s">
        <v>6081</v>
      </c>
      <c r="F2004" s="22"/>
      <c r="G2004" s="22" t="s">
        <v>1803</v>
      </c>
      <c r="H2004" s="22" t="s">
        <v>1804</v>
      </c>
      <c r="I2004" s="22" t="s">
        <v>5570</v>
      </c>
      <c r="J2004" s="22" t="s">
        <v>1837</v>
      </c>
      <c r="K2004" s="22"/>
      <c r="L2004" s="22"/>
      <c r="M2004" s="22" t="s">
        <v>6707</v>
      </c>
      <c r="N2004" s="22">
        <v>60</v>
      </c>
      <c r="O2004" s="22" t="b">
        <v>0</v>
      </c>
      <c r="P2004" s="22" t="s">
        <v>3095</v>
      </c>
      <c r="Q2004" s="22" t="s">
        <v>1843</v>
      </c>
      <c r="R2004" s="22" t="s">
        <v>625</v>
      </c>
    </row>
    <row r="2005" spans="1:18" x14ac:dyDescent="0.25">
      <c r="A2005" s="22" t="s">
        <v>101</v>
      </c>
      <c r="B2005" s="22" t="s">
        <v>895</v>
      </c>
      <c r="C2005" s="22" t="s">
        <v>1837</v>
      </c>
      <c r="D2005" s="22" t="s">
        <v>1838</v>
      </c>
      <c r="E2005" s="22" t="s">
        <v>2122</v>
      </c>
      <c r="F2005" s="22"/>
      <c r="G2005" s="22" t="s">
        <v>1803</v>
      </c>
      <c r="H2005" s="22" t="s">
        <v>1804</v>
      </c>
      <c r="I2005" s="22" t="s">
        <v>5570</v>
      </c>
      <c r="J2005" s="22" t="s">
        <v>1837</v>
      </c>
      <c r="K2005" s="22"/>
      <c r="L2005" s="22"/>
      <c r="M2005" s="22" t="s">
        <v>6708</v>
      </c>
      <c r="N2005" s="22">
        <v>60</v>
      </c>
      <c r="O2005" s="22" t="b">
        <v>0</v>
      </c>
      <c r="P2005" s="22" t="s">
        <v>3095</v>
      </c>
      <c r="Q2005" s="22" t="s">
        <v>1843</v>
      </c>
      <c r="R2005" s="22" t="s">
        <v>625</v>
      </c>
    </row>
    <row r="2006" spans="1:18" x14ac:dyDescent="0.25">
      <c r="A2006" s="23" t="s">
        <v>1463</v>
      </c>
      <c r="B2006" s="23" t="s">
        <v>5645</v>
      </c>
      <c r="C2006" s="23" t="s">
        <v>1837</v>
      </c>
      <c r="D2006" s="23" t="s">
        <v>1838</v>
      </c>
      <c r="E2006" s="23" t="s">
        <v>5316</v>
      </c>
      <c r="F2006" s="23"/>
      <c r="G2006" s="23" t="s">
        <v>1803</v>
      </c>
      <c r="H2006" s="23" t="s">
        <v>1804</v>
      </c>
      <c r="I2006" s="23" t="s">
        <v>5570</v>
      </c>
      <c r="J2006" s="23" t="s">
        <v>1837</v>
      </c>
      <c r="K2006" s="23"/>
      <c r="L2006" s="23"/>
      <c r="M2006" s="23" t="s">
        <v>6709</v>
      </c>
      <c r="N2006" s="23">
        <v>60</v>
      </c>
      <c r="O2006" s="23" t="b">
        <v>0</v>
      </c>
      <c r="P2006" s="23" t="s">
        <v>3095</v>
      </c>
      <c r="Q2006" s="23" t="s">
        <v>1843</v>
      </c>
      <c r="R2006" s="23" t="s">
        <v>625</v>
      </c>
    </row>
    <row r="2007" spans="1:18" x14ac:dyDescent="0.25">
      <c r="A2007" s="22" t="s">
        <v>81</v>
      </c>
      <c r="B2007" s="22" t="s">
        <v>895</v>
      </c>
      <c r="C2007" s="22" t="s">
        <v>1837</v>
      </c>
      <c r="D2007" s="22" t="s">
        <v>1838</v>
      </c>
      <c r="E2007" s="22" t="s">
        <v>1958</v>
      </c>
      <c r="F2007" s="22"/>
      <c r="G2007" s="22" t="s">
        <v>65</v>
      </c>
      <c r="H2007" s="22" t="s">
        <v>1796</v>
      </c>
      <c r="I2007" s="22" t="s">
        <v>5570</v>
      </c>
      <c r="J2007" s="22" t="s">
        <v>1837</v>
      </c>
      <c r="K2007" s="22"/>
      <c r="L2007" s="22"/>
      <c r="M2007" s="22" t="s">
        <v>6710</v>
      </c>
      <c r="N2007" s="22">
        <v>60</v>
      </c>
      <c r="O2007" s="22" t="b">
        <v>0</v>
      </c>
      <c r="P2007" s="22" t="s">
        <v>3095</v>
      </c>
      <c r="Q2007" s="22" t="s">
        <v>1843</v>
      </c>
      <c r="R2007" s="22" t="s">
        <v>625</v>
      </c>
    </row>
    <row r="2008" spans="1:18" x14ac:dyDescent="0.25">
      <c r="A2008" s="22" t="s">
        <v>298</v>
      </c>
      <c r="B2008" s="22" t="s">
        <v>895</v>
      </c>
      <c r="C2008" s="22" t="s">
        <v>1837</v>
      </c>
      <c r="D2008" s="22" t="s">
        <v>1838</v>
      </c>
      <c r="E2008" s="22" t="s">
        <v>1946</v>
      </c>
      <c r="F2008" s="22"/>
      <c r="G2008" s="22" t="s">
        <v>65</v>
      </c>
      <c r="H2008" s="22" t="s">
        <v>1796</v>
      </c>
      <c r="I2008" s="22" t="s">
        <v>5570</v>
      </c>
      <c r="J2008" s="22" t="s">
        <v>1837</v>
      </c>
      <c r="K2008" s="22"/>
      <c r="L2008" s="22"/>
      <c r="M2008" s="22" t="s">
        <v>6711</v>
      </c>
      <c r="N2008" s="22">
        <v>60</v>
      </c>
      <c r="O2008" s="22" t="b">
        <v>0</v>
      </c>
      <c r="P2008" s="22" t="s">
        <v>3095</v>
      </c>
      <c r="Q2008" s="22" t="s">
        <v>1843</v>
      </c>
      <c r="R2008" s="22" t="s">
        <v>625</v>
      </c>
    </row>
    <row r="2009" spans="1:18" x14ac:dyDescent="0.25">
      <c r="A2009" s="22" t="s">
        <v>1464</v>
      </c>
      <c r="B2009" s="22" t="s">
        <v>895</v>
      </c>
      <c r="C2009" s="22" t="s">
        <v>1837</v>
      </c>
      <c r="D2009" s="22" t="s">
        <v>1838</v>
      </c>
      <c r="E2009" s="22" t="s">
        <v>2073</v>
      </c>
      <c r="F2009" s="22"/>
      <c r="G2009" s="22" t="s">
        <v>65</v>
      </c>
      <c r="H2009" s="22" t="s">
        <v>1796</v>
      </c>
      <c r="I2009" s="22" t="s">
        <v>5570</v>
      </c>
      <c r="J2009" s="22" t="s">
        <v>1837</v>
      </c>
      <c r="K2009" s="22"/>
      <c r="L2009" s="22"/>
      <c r="M2009" s="22" t="s">
        <v>6712</v>
      </c>
      <c r="N2009" s="22">
        <v>60</v>
      </c>
      <c r="O2009" s="22" t="b">
        <v>0</v>
      </c>
      <c r="P2009" s="22" t="s">
        <v>3095</v>
      </c>
      <c r="Q2009" s="22" t="s">
        <v>1843</v>
      </c>
      <c r="R2009" s="22" t="s">
        <v>625</v>
      </c>
    </row>
    <row r="2010" spans="1:18" x14ac:dyDescent="0.25">
      <c r="A2010" s="22" t="s">
        <v>301</v>
      </c>
      <c r="B2010" s="22" t="s">
        <v>895</v>
      </c>
      <c r="C2010" s="22" t="s">
        <v>1837</v>
      </c>
      <c r="D2010" s="22" t="s">
        <v>1838</v>
      </c>
      <c r="E2010" s="22" t="s">
        <v>1958</v>
      </c>
      <c r="F2010" s="22"/>
      <c r="G2010" s="22" t="s">
        <v>65</v>
      </c>
      <c r="H2010" s="22" t="s">
        <v>1796</v>
      </c>
      <c r="I2010" s="22" t="s">
        <v>5570</v>
      </c>
      <c r="J2010" s="22" t="s">
        <v>1837</v>
      </c>
      <c r="K2010" s="22"/>
      <c r="L2010" s="22"/>
      <c r="M2010" s="22" t="s">
        <v>6713</v>
      </c>
      <c r="N2010" s="22">
        <v>60</v>
      </c>
      <c r="O2010" s="22" t="b">
        <v>0</v>
      </c>
      <c r="P2010" s="22" t="s">
        <v>3095</v>
      </c>
      <c r="Q2010" s="22" t="s">
        <v>1843</v>
      </c>
      <c r="R2010" s="22" t="s">
        <v>625</v>
      </c>
    </row>
    <row r="2011" spans="1:18" x14ac:dyDescent="0.25">
      <c r="A2011" s="23" t="s">
        <v>1465</v>
      </c>
      <c r="B2011" s="23" t="s">
        <v>893</v>
      </c>
      <c r="C2011" s="23" t="s">
        <v>1837</v>
      </c>
      <c r="D2011" s="23" t="s">
        <v>1838</v>
      </c>
      <c r="E2011" s="23" t="s">
        <v>3154</v>
      </c>
      <c r="F2011" s="23"/>
      <c r="G2011" s="23" t="s">
        <v>1803</v>
      </c>
      <c r="H2011" s="23" t="s">
        <v>1804</v>
      </c>
      <c r="I2011" s="23" t="s">
        <v>5570</v>
      </c>
      <c r="J2011" s="23" t="s">
        <v>1837</v>
      </c>
      <c r="K2011" s="23"/>
      <c r="L2011" s="23"/>
      <c r="M2011" s="23" t="s">
        <v>6714</v>
      </c>
      <c r="N2011" s="23">
        <v>60</v>
      </c>
      <c r="O2011" s="23" t="b">
        <v>0</v>
      </c>
      <c r="P2011" s="23" t="s">
        <v>3095</v>
      </c>
      <c r="Q2011" s="23" t="s">
        <v>1843</v>
      </c>
      <c r="R2011" s="23" t="s">
        <v>625</v>
      </c>
    </row>
    <row r="2012" spans="1:18" x14ac:dyDescent="0.25">
      <c r="A2012" s="22" t="s">
        <v>103</v>
      </c>
      <c r="B2012" s="22" t="s">
        <v>895</v>
      </c>
      <c r="C2012" s="22" t="s">
        <v>1837</v>
      </c>
      <c r="D2012" s="22" t="s">
        <v>1838</v>
      </c>
      <c r="E2012" s="22" t="s">
        <v>2092</v>
      </c>
      <c r="F2012" s="22"/>
      <c r="G2012" s="22" t="s">
        <v>1803</v>
      </c>
      <c r="H2012" s="22" t="s">
        <v>1804</v>
      </c>
      <c r="I2012" s="22" t="s">
        <v>5570</v>
      </c>
      <c r="J2012" s="22" t="s">
        <v>1837</v>
      </c>
      <c r="K2012" s="22"/>
      <c r="L2012" s="22"/>
      <c r="M2012" s="22" t="s">
        <v>6715</v>
      </c>
      <c r="N2012" s="22">
        <v>60</v>
      </c>
      <c r="O2012" s="22" t="b">
        <v>0</v>
      </c>
      <c r="P2012" s="22" t="s">
        <v>3095</v>
      </c>
      <c r="Q2012" s="22" t="s">
        <v>1843</v>
      </c>
      <c r="R2012" s="22" t="s">
        <v>625</v>
      </c>
    </row>
    <row r="2013" spans="1:18" x14ac:dyDescent="0.25">
      <c r="A2013" s="22" t="s">
        <v>1466</v>
      </c>
      <c r="B2013" s="22" t="s">
        <v>893</v>
      </c>
      <c r="C2013" s="22" t="s">
        <v>1837</v>
      </c>
      <c r="D2013" s="22" t="s">
        <v>1838</v>
      </c>
      <c r="E2013" s="22" t="s">
        <v>3154</v>
      </c>
      <c r="F2013" s="22"/>
      <c r="G2013" s="22" t="s">
        <v>1803</v>
      </c>
      <c r="H2013" s="22" t="s">
        <v>1804</v>
      </c>
      <c r="I2013" s="22" t="s">
        <v>5570</v>
      </c>
      <c r="J2013" s="22" t="s">
        <v>1837</v>
      </c>
      <c r="K2013" s="22"/>
      <c r="L2013" s="22"/>
      <c r="M2013" s="22" t="s">
        <v>6716</v>
      </c>
      <c r="N2013" s="22">
        <v>60</v>
      </c>
      <c r="O2013" s="22" t="b">
        <v>0</v>
      </c>
      <c r="P2013" s="22" t="s">
        <v>3095</v>
      </c>
      <c r="Q2013" s="22" t="s">
        <v>1843</v>
      </c>
      <c r="R2013" s="22" t="s">
        <v>625</v>
      </c>
    </row>
    <row r="2014" spans="1:18" x14ac:dyDescent="0.25">
      <c r="A2014" s="22" t="s">
        <v>1467</v>
      </c>
      <c r="B2014" s="22" t="s">
        <v>893</v>
      </c>
      <c r="C2014" s="22" t="s">
        <v>1837</v>
      </c>
      <c r="D2014" s="22" t="s">
        <v>1838</v>
      </c>
      <c r="E2014" s="22" t="s">
        <v>3154</v>
      </c>
      <c r="F2014" s="22"/>
      <c r="G2014" s="22" t="s">
        <v>1803</v>
      </c>
      <c r="H2014" s="22" t="s">
        <v>1804</v>
      </c>
      <c r="I2014" s="22" t="s">
        <v>5570</v>
      </c>
      <c r="J2014" s="22" t="s">
        <v>1837</v>
      </c>
      <c r="K2014" s="22"/>
      <c r="L2014" s="22"/>
      <c r="M2014" s="22" t="s">
        <v>6717</v>
      </c>
      <c r="N2014" s="22">
        <v>60</v>
      </c>
      <c r="O2014" s="22" t="b">
        <v>0</v>
      </c>
      <c r="P2014" s="22" t="s">
        <v>3095</v>
      </c>
      <c r="Q2014" s="22" t="s">
        <v>1843</v>
      </c>
      <c r="R2014" s="22" t="s">
        <v>625</v>
      </c>
    </row>
    <row r="2015" spans="1:18" x14ac:dyDescent="0.25">
      <c r="A2015" s="22" t="s">
        <v>1468</v>
      </c>
      <c r="B2015" s="22" t="s">
        <v>893</v>
      </c>
      <c r="C2015" s="22" t="s">
        <v>1837</v>
      </c>
      <c r="D2015" s="22" t="s">
        <v>1838</v>
      </c>
      <c r="E2015" s="22" t="s">
        <v>3154</v>
      </c>
      <c r="F2015" s="22"/>
      <c r="G2015" s="22" t="s">
        <v>1803</v>
      </c>
      <c r="H2015" s="22" t="s">
        <v>1804</v>
      </c>
      <c r="I2015" s="22" t="s">
        <v>5570</v>
      </c>
      <c r="J2015" s="22" t="s">
        <v>1837</v>
      </c>
      <c r="K2015" s="22"/>
      <c r="L2015" s="22"/>
      <c r="M2015" s="22" t="s">
        <v>6718</v>
      </c>
      <c r="N2015" s="22">
        <v>60</v>
      </c>
      <c r="O2015" s="22" t="b">
        <v>0</v>
      </c>
      <c r="P2015" s="22" t="s">
        <v>3095</v>
      </c>
      <c r="Q2015" s="22" t="s">
        <v>1843</v>
      </c>
      <c r="R2015" s="22" t="s">
        <v>625</v>
      </c>
    </row>
    <row r="2016" spans="1:18" x14ac:dyDescent="0.25">
      <c r="A2016" s="23" t="s">
        <v>1469</v>
      </c>
      <c r="B2016" s="23" t="s">
        <v>895</v>
      </c>
      <c r="C2016" s="23" t="s">
        <v>1837</v>
      </c>
      <c r="D2016" s="23" t="s">
        <v>1838</v>
      </c>
      <c r="E2016" s="23" t="s">
        <v>2073</v>
      </c>
      <c r="F2016" s="23"/>
      <c r="G2016" s="23" t="s">
        <v>66</v>
      </c>
      <c r="H2016" s="23" t="s">
        <v>1794</v>
      </c>
      <c r="I2016" s="23" t="s">
        <v>5570</v>
      </c>
      <c r="J2016" s="23" t="s">
        <v>1837</v>
      </c>
      <c r="K2016" s="23"/>
      <c r="L2016" s="23"/>
      <c r="M2016" s="23" t="s">
        <v>6719</v>
      </c>
      <c r="N2016" s="23">
        <v>60</v>
      </c>
      <c r="O2016" s="23" t="b">
        <v>0</v>
      </c>
      <c r="P2016" s="23" t="s">
        <v>3095</v>
      </c>
      <c r="Q2016" s="23" t="s">
        <v>1843</v>
      </c>
      <c r="R2016" s="23" t="s">
        <v>625</v>
      </c>
    </row>
    <row r="2017" spans="1:18" x14ac:dyDescent="0.25">
      <c r="A2017" s="22" t="s">
        <v>104</v>
      </c>
      <c r="B2017" s="22" t="s">
        <v>895</v>
      </c>
      <c r="C2017" s="22" t="s">
        <v>1837</v>
      </c>
      <c r="D2017" s="22" t="s">
        <v>1838</v>
      </c>
      <c r="E2017" s="22" t="s">
        <v>2073</v>
      </c>
      <c r="F2017" s="22"/>
      <c r="G2017" s="22" t="s">
        <v>66</v>
      </c>
      <c r="H2017" s="22" t="s">
        <v>1794</v>
      </c>
      <c r="I2017" s="22" t="s">
        <v>5570</v>
      </c>
      <c r="J2017" s="22" t="s">
        <v>1837</v>
      </c>
      <c r="K2017" s="22"/>
      <c r="L2017" s="22"/>
      <c r="M2017" s="22" t="s">
        <v>6720</v>
      </c>
      <c r="N2017" s="22">
        <v>60</v>
      </c>
      <c r="O2017" s="22" t="b">
        <v>0</v>
      </c>
      <c r="P2017" s="22" t="s">
        <v>3095</v>
      </c>
      <c r="Q2017" s="22" t="s">
        <v>1843</v>
      </c>
      <c r="R2017" s="22" t="s">
        <v>625</v>
      </c>
    </row>
    <row r="2018" spans="1:18" x14ac:dyDescent="0.25">
      <c r="A2018" s="23" t="s">
        <v>218</v>
      </c>
      <c r="B2018" s="23" t="s">
        <v>895</v>
      </c>
      <c r="C2018" s="23" t="s">
        <v>1837</v>
      </c>
      <c r="D2018" s="23" t="s">
        <v>1838</v>
      </c>
      <c r="E2018" s="23" t="s">
        <v>1991</v>
      </c>
      <c r="F2018" s="23"/>
      <c r="G2018" s="23" t="s">
        <v>66</v>
      </c>
      <c r="H2018" s="23" t="s">
        <v>1794</v>
      </c>
      <c r="I2018" s="23" t="s">
        <v>5570</v>
      </c>
      <c r="J2018" s="23" t="s">
        <v>1837</v>
      </c>
      <c r="K2018" s="23"/>
      <c r="L2018" s="23"/>
      <c r="M2018" s="23" t="s">
        <v>6721</v>
      </c>
      <c r="N2018" s="23">
        <v>60</v>
      </c>
      <c r="O2018" s="23" t="b">
        <v>0</v>
      </c>
      <c r="P2018" s="23" t="s">
        <v>3095</v>
      </c>
      <c r="Q2018" s="23" t="s">
        <v>1843</v>
      </c>
      <c r="R2018" s="23" t="s">
        <v>625</v>
      </c>
    </row>
    <row r="2019" spans="1:18" x14ac:dyDescent="0.25">
      <c r="A2019" s="22" t="s">
        <v>107</v>
      </c>
      <c r="B2019" s="22" t="s">
        <v>895</v>
      </c>
      <c r="C2019" s="22" t="s">
        <v>1837</v>
      </c>
      <c r="D2019" s="22" t="s">
        <v>1838</v>
      </c>
      <c r="E2019" s="22" t="s">
        <v>2073</v>
      </c>
      <c r="F2019" s="22"/>
      <c r="G2019" s="22" t="s">
        <v>66</v>
      </c>
      <c r="H2019" s="22" t="s">
        <v>1794</v>
      </c>
      <c r="I2019" s="22" t="s">
        <v>5570</v>
      </c>
      <c r="J2019" s="22" t="s">
        <v>1837</v>
      </c>
      <c r="K2019" s="22"/>
      <c r="L2019" s="22"/>
      <c r="M2019" s="22" t="s">
        <v>6722</v>
      </c>
      <c r="N2019" s="22">
        <v>60</v>
      </c>
      <c r="O2019" s="22" t="b">
        <v>0</v>
      </c>
      <c r="P2019" s="22" t="s">
        <v>3095</v>
      </c>
      <c r="Q2019" s="22" t="s">
        <v>1843</v>
      </c>
      <c r="R2019" s="22" t="s">
        <v>625</v>
      </c>
    </row>
    <row r="2020" spans="1:18" x14ac:dyDescent="0.25">
      <c r="A2020" s="22" t="s">
        <v>105</v>
      </c>
      <c r="B2020" s="22" t="s">
        <v>895</v>
      </c>
      <c r="C2020" s="22" t="s">
        <v>1837</v>
      </c>
      <c r="D2020" s="22" t="s">
        <v>1838</v>
      </c>
      <c r="E2020" s="22" t="s">
        <v>4086</v>
      </c>
      <c r="F2020" s="22"/>
      <c r="G2020" s="22" t="s">
        <v>66</v>
      </c>
      <c r="H2020" s="22" t="s">
        <v>1794</v>
      </c>
      <c r="I2020" s="22" t="s">
        <v>5982</v>
      </c>
      <c r="J2020" s="22" t="s">
        <v>1837</v>
      </c>
      <c r="K2020" s="22"/>
      <c r="L2020" s="22"/>
      <c r="M2020" s="22" t="s">
        <v>6723</v>
      </c>
      <c r="N2020" s="22">
        <v>60</v>
      </c>
      <c r="O2020" s="22" t="b">
        <v>0</v>
      </c>
      <c r="P2020" s="22" t="s">
        <v>3095</v>
      </c>
      <c r="Q2020" s="22" t="s">
        <v>1843</v>
      </c>
      <c r="R2020" s="22" t="s">
        <v>625</v>
      </c>
    </row>
    <row r="2021" spans="1:18" x14ac:dyDescent="0.25">
      <c r="A2021" s="22" t="s">
        <v>1470</v>
      </c>
      <c r="B2021" s="22" t="s">
        <v>895</v>
      </c>
      <c r="C2021" s="22" t="s">
        <v>1837</v>
      </c>
      <c r="D2021" s="22" t="s">
        <v>1838</v>
      </c>
      <c r="E2021" s="22" t="s">
        <v>1852</v>
      </c>
      <c r="F2021" s="22"/>
      <c r="G2021" s="22" t="s">
        <v>65</v>
      </c>
      <c r="H2021" s="22" t="s">
        <v>1796</v>
      </c>
      <c r="I2021" s="22" t="s">
        <v>5570</v>
      </c>
      <c r="J2021" s="22" t="s">
        <v>1837</v>
      </c>
      <c r="K2021" s="22"/>
      <c r="L2021" s="22"/>
      <c r="M2021" s="22" t="s">
        <v>6724</v>
      </c>
      <c r="N2021" s="22">
        <v>60</v>
      </c>
      <c r="O2021" s="22" t="b">
        <v>0</v>
      </c>
      <c r="P2021" s="22" t="s">
        <v>3095</v>
      </c>
      <c r="Q2021" s="22" t="s">
        <v>1843</v>
      </c>
      <c r="R2021" s="22" t="s">
        <v>625</v>
      </c>
    </row>
    <row r="2022" spans="1:18" x14ac:dyDescent="0.25">
      <c r="A2022" s="22" t="s">
        <v>302</v>
      </c>
      <c r="B2022" s="22" t="s">
        <v>895</v>
      </c>
      <c r="C2022" s="22" t="s">
        <v>1837</v>
      </c>
      <c r="D2022" s="22" t="s">
        <v>1838</v>
      </c>
      <c r="E2022" s="22" t="s">
        <v>1991</v>
      </c>
      <c r="F2022" s="22"/>
      <c r="G2022" s="22" t="s">
        <v>66</v>
      </c>
      <c r="H2022" s="22" t="s">
        <v>1794</v>
      </c>
      <c r="I2022" s="22" t="s">
        <v>5570</v>
      </c>
      <c r="J2022" s="22" t="s">
        <v>1837</v>
      </c>
      <c r="K2022" s="22"/>
      <c r="L2022" s="22"/>
      <c r="M2022" s="22" t="s">
        <v>6725</v>
      </c>
      <c r="N2022" s="22">
        <v>60</v>
      </c>
      <c r="O2022" s="22" t="b">
        <v>0</v>
      </c>
      <c r="P2022" s="22" t="s">
        <v>3095</v>
      </c>
      <c r="Q2022" s="22" t="s">
        <v>1843</v>
      </c>
      <c r="R2022" s="22" t="s">
        <v>625</v>
      </c>
    </row>
    <row r="2023" spans="1:18" x14ac:dyDescent="0.25">
      <c r="A2023" s="23" t="s">
        <v>6726</v>
      </c>
      <c r="B2023" s="23" t="s">
        <v>895</v>
      </c>
      <c r="C2023" s="23" t="s">
        <v>1837</v>
      </c>
      <c r="D2023" s="23" t="s">
        <v>1838</v>
      </c>
      <c r="E2023" s="23" t="s">
        <v>1991</v>
      </c>
      <c r="F2023" s="23"/>
      <c r="G2023" s="23" t="s">
        <v>66</v>
      </c>
      <c r="H2023" s="23" t="s">
        <v>1794</v>
      </c>
      <c r="I2023" s="23" t="s">
        <v>5570</v>
      </c>
      <c r="J2023" s="23" t="s">
        <v>1837</v>
      </c>
      <c r="K2023" s="23"/>
      <c r="L2023" s="23"/>
      <c r="M2023" s="23" t="s">
        <v>6727</v>
      </c>
      <c r="N2023" s="23">
        <v>60</v>
      </c>
      <c r="O2023" s="23" t="b">
        <v>0</v>
      </c>
      <c r="P2023" s="23" t="s">
        <v>3095</v>
      </c>
      <c r="Q2023" s="23" t="s">
        <v>1843</v>
      </c>
      <c r="R2023" s="23" t="s">
        <v>625</v>
      </c>
    </row>
    <row r="2024" spans="1:18" x14ac:dyDescent="0.25">
      <c r="A2024" s="22" t="s">
        <v>502</v>
      </c>
      <c r="B2024" s="22" t="s">
        <v>895</v>
      </c>
      <c r="C2024" s="22" t="s">
        <v>1837</v>
      </c>
      <c r="D2024" s="22" t="s">
        <v>1838</v>
      </c>
      <c r="E2024" s="22" t="s">
        <v>1975</v>
      </c>
      <c r="F2024" s="22"/>
      <c r="G2024" s="22" t="s">
        <v>1803</v>
      </c>
      <c r="H2024" s="22" t="s">
        <v>1804</v>
      </c>
      <c r="I2024" s="22" t="s">
        <v>5570</v>
      </c>
      <c r="J2024" s="22" t="s">
        <v>1837</v>
      </c>
      <c r="K2024" s="22"/>
      <c r="L2024" s="22"/>
      <c r="M2024" s="22" t="s">
        <v>6728</v>
      </c>
      <c r="N2024" s="22">
        <v>60</v>
      </c>
      <c r="O2024" s="22" t="b">
        <v>0</v>
      </c>
      <c r="P2024" s="22" t="s">
        <v>3095</v>
      </c>
      <c r="Q2024" s="22" t="s">
        <v>1843</v>
      </c>
      <c r="R2024" s="22" t="s">
        <v>625</v>
      </c>
    </row>
    <row r="2025" spans="1:18" x14ac:dyDescent="0.25">
      <c r="A2025" s="22" t="s">
        <v>6729</v>
      </c>
      <c r="B2025" s="22" t="s">
        <v>893</v>
      </c>
      <c r="C2025" s="22" t="s">
        <v>1837</v>
      </c>
      <c r="D2025" s="22" t="s">
        <v>1838</v>
      </c>
      <c r="E2025" s="22" t="s">
        <v>3800</v>
      </c>
      <c r="F2025" s="22"/>
      <c r="G2025" s="22" t="s">
        <v>1803</v>
      </c>
      <c r="H2025" s="22" t="s">
        <v>1804</v>
      </c>
      <c r="I2025" s="22" t="s">
        <v>5570</v>
      </c>
      <c r="J2025" s="22" t="s">
        <v>1837</v>
      </c>
      <c r="K2025" s="22"/>
      <c r="L2025" s="22"/>
      <c r="M2025" s="22" t="s">
        <v>6730</v>
      </c>
      <c r="N2025" s="22">
        <v>60</v>
      </c>
      <c r="O2025" s="22" t="b">
        <v>0</v>
      </c>
      <c r="P2025" s="22" t="s">
        <v>3095</v>
      </c>
      <c r="Q2025" s="22" t="s">
        <v>1843</v>
      </c>
      <c r="R2025" s="22" t="s">
        <v>625</v>
      </c>
    </row>
    <row r="2026" spans="1:18" x14ac:dyDescent="0.25">
      <c r="A2026" s="22" t="s">
        <v>1471</v>
      </c>
      <c r="B2026" s="22" t="s">
        <v>893</v>
      </c>
      <c r="C2026" s="22" t="s">
        <v>1837</v>
      </c>
      <c r="D2026" s="22" t="s">
        <v>1838</v>
      </c>
      <c r="E2026" s="22" t="s">
        <v>3800</v>
      </c>
      <c r="F2026" s="22"/>
      <c r="G2026" s="22" t="s">
        <v>1803</v>
      </c>
      <c r="H2026" s="22" t="s">
        <v>1804</v>
      </c>
      <c r="I2026" s="22" t="s">
        <v>5570</v>
      </c>
      <c r="J2026" s="22" t="s">
        <v>1837</v>
      </c>
      <c r="K2026" s="22"/>
      <c r="L2026" s="22"/>
      <c r="M2026" s="22" t="s">
        <v>6731</v>
      </c>
      <c r="N2026" s="22">
        <v>60</v>
      </c>
      <c r="O2026" s="22" t="b">
        <v>0</v>
      </c>
      <c r="P2026" s="22" t="s">
        <v>3095</v>
      </c>
      <c r="Q2026" s="22" t="s">
        <v>1843</v>
      </c>
      <c r="R2026" s="22" t="s">
        <v>625</v>
      </c>
    </row>
    <row r="2027" spans="1:18" x14ac:dyDescent="0.25">
      <c r="A2027" s="22" t="s">
        <v>1472</v>
      </c>
      <c r="B2027" s="22" t="s">
        <v>893</v>
      </c>
      <c r="C2027" s="22" t="s">
        <v>1837</v>
      </c>
      <c r="D2027" s="22" t="s">
        <v>1838</v>
      </c>
      <c r="E2027" s="22" t="s">
        <v>3800</v>
      </c>
      <c r="F2027" s="22"/>
      <c r="G2027" s="22" t="s">
        <v>1803</v>
      </c>
      <c r="H2027" s="22" t="s">
        <v>1804</v>
      </c>
      <c r="I2027" s="22" t="s">
        <v>5570</v>
      </c>
      <c r="J2027" s="22" t="s">
        <v>1837</v>
      </c>
      <c r="K2027" s="22"/>
      <c r="L2027" s="22"/>
      <c r="M2027" s="22" t="s">
        <v>6732</v>
      </c>
      <c r="N2027" s="22">
        <v>60</v>
      </c>
      <c r="O2027" s="22" t="b">
        <v>0</v>
      </c>
      <c r="P2027" s="22" t="s">
        <v>3095</v>
      </c>
      <c r="Q2027" s="22" t="s">
        <v>1843</v>
      </c>
      <c r="R2027" s="22" t="s">
        <v>625</v>
      </c>
    </row>
    <row r="2028" spans="1:18" x14ac:dyDescent="0.25">
      <c r="A2028" s="23" t="s">
        <v>1473</v>
      </c>
      <c r="B2028" s="23" t="s">
        <v>893</v>
      </c>
      <c r="C2028" s="23" t="s">
        <v>1837</v>
      </c>
      <c r="D2028" s="23" t="s">
        <v>1838</v>
      </c>
      <c r="E2028" s="23" t="s">
        <v>2106</v>
      </c>
      <c r="F2028" s="23"/>
      <c r="G2028" s="23" t="s">
        <v>65</v>
      </c>
      <c r="H2028" s="23" t="s">
        <v>1796</v>
      </c>
      <c r="I2028" s="23" t="s">
        <v>5570</v>
      </c>
      <c r="J2028" s="23" t="s">
        <v>1837</v>
      </c>
      <c r="K2028" s="23"/>
      <c r="L2028" s="23"/>
      <c r="M2028" s="23" t="s">
        <v>6733</v>
      </c>
      <c r="N2028" s="23">
        <v>60</v>
      </c>
      <c r="O2028" s="23" t="b">
        <v>0</v>
      </c>
      <c r="P2028" s="23" t="s">
        <v>3095</v>
      </c>
      <c r="Q2028" s="23" t="s">
        <v>1843</v>
      </c>
      <c r="R2028" s="23" t="s">
        <v>625</v>
      </c>
    </row>
    <row r="2029" spans="1:18" x14ac:dyDescent="0.25">
      <c r="A2029" s="23" t="s">
        <v>108</v>
      </c>
      <c r="B2029" s="23" t="s">
        <v>895</v>
      </c>
      <c r="C2029" s="23" t="s">
        <v>1837</v>
      </c>
      <c r="D2029" s="23" t="s">
        <v>1838</v>
      </c>
      <c r="E2029" s="23" t="s">
        <v>4086</v>
      </c>
      <c r="F2029" s="23"/>
      <c r="G2029" s="23" t="s">
        <v>66</v>
      </c>
      <c r="H2029" s="23" t="s">
        <v>1794</v>
      </c>
      <c r="I2029" s="23" t="s">
        <v>5982</v>
      </c>
      <c r="J2029" s="23" t="s">
        <v>1837</v>
      </c>
      <c r="K2029" s="23"/>
      <c r="L2029" s="23"/>
      <c r="M2029" s="23" t="s">
        <v>6734</v>
      </c>
      <c r="N2029" s="23">
        <v>60</v>
      </c>
      <c r="O2029" s="23" t="b">
        <v>0</v>
      </c>
      <c r="P2029" s="23" t="s">
        <v>3095</v>
      </c>
      <c r="Q2029" s="23" t="s">
        <v>1843</v>
      </c>
      <c r="R2029" s="23" t="s">
        <v>625</v>
      </c>
    </row>
    <row r="2030" spans="1:18" x14ac:dyDescent="0.25">
      <c r="A2030" s="22" t="s">
        <v>1474</v>
      </c>
      <c r="B2030" s="22" t="s">
        <v>895</v>
      </c>
      <c r="C2030" s="22" t="s">
        <v>1837</v>
      </c>
      <c r="D2030" s="22" t="s">
        <v>1838</v>
      </c>
      <c r="E2030" s="22" t="s">
        <v>2073</v>
      </c>
      <c r="F2030" s="22"/>
      <c r="G2030" s="22" t="s">
        <v>66</v>
      </c>
      <c r="H2030" s="22" t="s">
        <v>1794</v>
      </c>
      <c r="I2030" s="22" t="s">
        <v>5570</v>
      </c>
      <c r="J2030" s="22" t="s">
        <v>1837</v>
      </c>
      <c r="K2030" s="22"/>
      <c r="L2030" s="22"/>
      <c r="M2030" s="22" t="s">
        <v>6735</v>
      </c>
      <c r="N2030" s="22">
        <v>60</v>
      </c>
      <c r="O2030" s="22" t="b">
        <v>0</v>
      </c>
      <c r="P2030" s="22" t="s">
        <v>3095</v>
      </c>
      <c r="Q2030" s="22" t="s">
        <v>1843</v>
      </c>
      <c r="R2030" s="22" t="s">
        <v>625</v>
      </c>
    </row>
    <row r="2031" spans="1:18" x14ac:dyDescent="0.25">
      <c r="A2031" s="22" t="s">
        <v>106</v>
      </c>
      <c r="B2031" s="22" t="s">
        <v>895</v>
      </c>
      <c r="C2031" s="22" t="s">
        <v>1837</v>
      </c>
      <c r="D2031" s="22" t="s">
        <v>1838</v>
      </c>
      <c r="E2031" s="22" t="s">
        <v>2754</v>
      </c>
      <c r="F2031" s="22"/>
      <c r="G2031" s="22" t="s">
        <v>1803</v>
      </c>
      <c r="H2031" s="22" t="s">
        <v>1804</v>
      </c>
      <c r="I2031" s="22" t="s">
        <v>5570</v>
      </c>
      <c r="J2031" s="22" t="s">
        <v>1837</v>
      </c>
      <c r="K2031" s="22"/>
      <c r="L2031" s="22"/>
      <c r="M2031" s="22" t="s">
        <v>6736</v>
      </c>
      <c r="N2031" s="22">
        <v>60</v>
      </c>
      <c r="O2031" s="22" t="b">
        <v>0</v>
      </c>
      <c r="P2031" s="22" t="s">
        <v>3095</v>
      </c>
      <c r="Q2031" s="22" t="s">
        <v>1843</v>
      </c>
      <c r="R2031" s="22" t="s">
        <v>625</v>
      </c>
    </row>
    <row r="2032" spans="1:18" x14ac:dyDescent="0.25">
      <c r="A2032" s="22" t="s">
        <v>110</v>
      </c>
      <c r="B2032" s="22" t="s">
        <v>895</v>
      </c>
      <c r="C2032" s="22" t="s">
        <v>1837</v>
      </c>
      <c r="D2032" s="22" t="s">
        <v>1838</v>
      </c>
      <c r="E2032" s="22" t="s">
        <v>6737</v>
      </c>
      <c r="F2032" s="22"/>
      <c r="G2032" s="22" t="s">
        <v>65</v>
      </c>
      <c r="H2032" s="22" t="s">
        <v>1796</v>
      </c>
      <c r="I2032" s="22" t="s">
        <v>5570</v>
      </c>
      <c r="J2032" s="22" t="s">
        <v>1837</v>
      </c>
      <c r="K2032" s="22"/>
      <c r="L2032" s="22"/>
      <c r="M2032" s="22" t="s">
        <v>6738</v>
      </c>
      <c r="N2032" s="22">
        <v>60</v>
      </c>
      <c r="O2032" s="22" t="b">
        <v>0</v>
      </c>
      <c r="P2032" s="22" t="s">
        <v>3095</v>
      </c>
      <c r="Q2032" s="22" t="s">
        <v>1843</v>
      </c>
      <c r="R2032" s="22" t="s">
        <v>625</v>
      </c>
    </row>
    <row r="2033" spans="1:18" x14ac:dyDescent="0.25">
      <c r="A2033" s="22" t="s">
        <v>112</v>
      </c>
      <c r="B2033" s="22" t="s">
        <v>895</v>
      </c>
      <c r="C2033" s="22" t="s">
        <v>1837</v>
      </c>
      <c r="D2033" s="22" t="s">
        <v>1838</v>
      </c>
      <c r="E2033" s="22" t="s">
        <v>6737</v>
      </c>
      <c r="F2033" s="22"/>
      <c r="G2033" s="22" t="s">
        <v>65</v>
      </c>
      <c r="H2033" s="22" t="s">
        <v>1796</v>
      </c>
      <c r="I2033" s="22" t="s">
        <v>5570</v>
      </c>
      <c r="J2033" s="22" t="s">
        <v>1837</v>
      </c>
      <c r="K2033" s="22"/>
      <c r="L2033" s="22"/>
      <c r="M2033" s="22" t="s">
        <v>6739</v>
      </c>
      <c r="N2033" s="22">
        <v>60</v>
      </c>
      <c r="O2033" s="22" t="b">
        <v>0</v>
      </c>
      <c r="P2033" s="22" t="s">
        <v>3095</v>
      </c>
      <c r="Q2033" s="22" t="s">
        <v>1843</v>
      </c>
      <c r="R2033" s="22" t="s">
        <v>625</v>
      </c>
    </row>
    <row r="2034" spans="1:18" x14ac:dyDescent="0.25">
      <c r="A2034" s="22" t="s">
        <v>1475</v>
      </c>
      <c r="B2034" s="22" t="s">
        <v>895</v>
      </c>
      <c r="C2034" s="22" t="s">
        <v>1837</v>
      </c>
      <c r="D2034" s="22" t="s">
        <v>1838</v>
      </c>
      <c r="E2034" s="22" t="s">
        <v>1991</v>
      </c>
      <c r="F2034" s="22"/>
      <c r="G2034" s="22" t="s">
        <v>66</v>
      </c>
      <c r="H2034" s="22" t="s">
        <v>1794</v>
      </c>
      <c r="I2034" s="22" t="s">
        <v>5570</v>
      </c>
      <c r="J2034" s="22" t="s">
        <v>1837</v>
      </c>
      <c r="K2034" s="22"/>
      <c r="L2034" s="22"/>
      <c r="M2034" s="22" t="s">
        <v>6740</v>
      </c>
      <c r="N2034" s="22">
        <v>60</v>
      </c>
      <c r="O2034" s="22" t="b">
        <v>0</v>
      </c>
      <c r="P2034" s="22" t="s">
        <v>3095</v>
      </c>
      <c r="Q2034" s="22" t="s">
        <v>1843</v>
      </c>
      <c r="R2034" s="22" t="s">
        <v>625</v>
      </c>
    </row>
    <row r="2035" spans="1:18" x14ac:dyDescent="0.25">
      <c r="A2035" s="23" t="s">
        <v>304</v>
      </c>
      <c r="B2035" s="23" t="s">
        <v>895</v>
      </c>
      <c r="C2035" s="23" t="s">
        <v>1837</v>
      </c>
      <c r="D2035" s="23" t="s">
        <v>1838</v>
      </c>
      <c r="E2035" s="23" t="s">
        <v>1958</v>
      </c>
      <c r="F2035" s="23"/>
      <c r="G2035" s="23" t="s">
        <v>65</v>
      </c>
      <c r="H2035" s="23" t="s">
        <v>1796</v>
      </c>
      <c r="I2035" s="23" t="s">
        <v>5570</v>
      </c>
      <c r="J2035" s="23" t="s">
        <v>1837</v>
      </c>
      <c r="K2035" s="23"/>
      <c r="L2035" s="23"/>
      <c r="M2035" s="23" t="s">
        <v>6741</v>
      </c>
      <c r="N2035" s="23">
        <v>60</v>
      </c>
      <c r="O2035" s="23" t="b">
        <v>0</v>
      </c>
      <c r="P2035" s="23" t="s">
        <v>3095</v>
      </c>
      <c r="Q2035" s="23" t="s">
        <v>1843</v>
      </c>
      <c r="R2035" s="23" t="s">
        <v>625</v>
      </c>
    </row>
    <row r="2036" spans="1:18" x14ac:dyDescent="0.25">
      <c r="A2036" s="23" t="s">
        <v>1476</v>
      </c>
      <c r="B2036" s="23" t="s">
        <v>5645</v>
      </c>
      <c r="C2036" s="23" t="s">
        <v>1837</v>
      </c>
      <c r="D2036" s="23" t="s">
        <v>1838</v>
      </c>
      <c r="E2036" s="23" t="s">
        <v>6074</v>
      </c>
      <c r="F2036" s="23"/>
      <c r="G2036" s="23" t="s">
        <v>1803</v>
      </c>
      <c r="H2036" s="23" t="s">
        <v>1804</v>
      </c>
      <c r="I2036" s="23" t="s">
        <v>5570</v>
      </c>
      <c r="J2036" s="23" t="s">
        <v>1837</v>
      </c>
      <c r="K2036" s="23"/>
      <c r="L2036" s="23"/>
      <c r="M2036" s="23" t="s">
        <v>6742</v>
      </c>
      <c r="N2036" s="23">
        <v>60</v>
      </c>
      <c r="O2036" s="23" t="b">
        <v>0</v>
      </c>
      <c r="P2036" s="23" t="s">
        <v>3095</v>
      </c>
      <c r="Q2036" s="23" t="s">
        <v>1843</v>
      </c>
      <c r="R2036" s="23" t="s">
        <v>625</v>
      </c>
    </row>
    <row r="2037" spans="1:18" x14ac:dyDescent="0.25">
      <c r="A2037" s="22" t="s">
        <v>306</v>
      </c>
      <c r="B2037" s="22" t="s">
        <v>895</v>
      </c>
      <c r="C2037" s="22" t="s">
        <v>1837</v>
      </c>
      <c r="D2037" s="22" t="s">
        <v>1838</v>
      </c>
      <c r="E2037" s="22" t="s">
        <v>1931</v>
      </c>
      <c r="F2037" s="22"/>
      <c r="G2037" s="22" t="s">
        <v>66</v>
      </c>
      <c r="H2037" s="22" t="s">
        <v>1794</v>
      </c>
      <c r="I2037" s="22" t="s">
        <v>5570</v>
      </c>
      <c r="J2037" s="22" t="s">
        <v>1837</v>
      </c>
      <c r="K2037" s="22"/>
      <c r="L2037" s="22"/>
      <c r="M2037" s="22" t="s">
        <v>6743</v>
      </c>
      <c r="N2037" s="22">
        <v>60</v>
      </c>
      <c r="O2037" s="22" t="b">
        <v>0</v>
      </c>
      <c r="P2037" s="22" t="s">
        <v>3095</v>
      </c>
      <c r="Q2037" s="22" t="s">
        <v>1843</v>
      </c>
      <c r="R2037" s="22" t="s">
        <v>625</v>
      </c>
    </row>
    <row r="2038" spans="1:18" x14ac:dyDescent="0.25">
      <c r="A2038" s="22" t="s">
        <v>98</v>
      </c>
      <c r="B2038" s="22" t="s">
        <v>895</v>
      </c>
      <c r="C2038" s="22" t="s">
        <v>1837</v>
      </c>
      <c r="D2038" s="22" t="s">
        <v>1838</v>
      </c>
      <c r="E2038" s="22" t="s">
        <v>1950</v>
      </c>
      <c r="F2038" s="22"/>
      <c r="G2038" s="22" t="s">
        <v>66</v>
      </c>
      <c r="H2038" s="22" t="s">
        <v>1794</v>
      </c>
      <c r="I2038" s="22" t="s">
        <v>5570</v>
      </c>
      <c r="J2038" s="22" t="s">
        <v>1837</v>
      </c>
      <c r="K2038" s="22"/>
      <c r="L2038" s="22"/>
      <c r="M2038" s="22" t="s">
        <v>6744</v>
      </c>
      <c r="N2038" s="22">
        <v>60</v>
      </c>
      <c r="O2038" s="22" t="b">
        <v>0</v>
      </c>
      <c r="P2038" s="22" t="s">
        <v>3095</v>
      </c>
      <c r="Q2038" s="22" t="s">
        <v>1843</v>
      </c>
      <c r="R2038" s="22" t="s">
        <v>625</v>
      </c>
    </row>
    <row r="2039" spans="1:18" x14ac:dyDescent="0.25">
      <c r="A2039" s="22" t="s">
        <v>1477</v>
      </c>
      <c r="B2039" s="22" t="s">
        <v>895</v>
      </c>
      <c r="C2039" s="22" t="s">
        <v>1837</v>
      </c>
      <c r="D2039" s="22" t="s">
        <v>1838</v>
      </c>
      <c r="E2039" s="22" t="s">
        <v>1991</v>
      </c>
      <c r="F2039" s="22"/>
      <c r="G2039" s="22" t="s">
        <v>66</v>
      </c>
      <c r="H2039" s="22" t="s">
        <v>1794</v>
      </c>
      <c r="I2039" s="22" t="s">
        <v>5570</v>
      </c>
      <c r="J2039" s="22" t="s">
        <v>1837</v>
      </c>
      <c r="K2039" s="22"/>
      <c r="L2039" s="22"/>
      <c r="M2039" s="22" t="s">
        <v>6745</v>
      </c>
      <c r="N2039" s="22">
        <v>60</v>
      </c>
      <c r="O2039" s="22" t="b">
        <v>0</v>
      </c>
      <c r="P2039" s="22" t="s">
        <v>3095</v>
      </c>
      <c r="Q2039" s="22" t="s">
        <v>1843</v>
      </c>
      <c r="R2039" s="22" t="s">
        <v>625</v>
      </c>
    </row>
    <row r="2040" spans="1:18" x14ac:dyDescent="0.25">
      <c r="A2040" s="22" t="s">
        <v>6746</v>
      </c>
      <c r="B2040" s="22" t="s">
        <v>893</v>
      </c>
      <c r="C2040" s="22" t="s">
        <v>1837</v>
      </c>
      <c r="D2040" s="22" t="s">
        <v>1838</v>
      </c>
      <c r="E2040" s="22" t="s">
        <v>3800</v>
      </c>
      <c r="F2040" s="22"/>
      <c r="G2040" s="22" t="s">
        <v>1803</v>
      </c>
      <c r="H2040" s="22" t="s">
        <v>1804</v>
      </c>
      <c r="I2040" s="22" t="s">
        <v>5570</v>
      </c>
      <c r="J2040" s="22" t="s">
        <v>1837</v>
      </c>
      <c r="K2040" s="22"/>
      <c r="L2040" s="22"/>
      <c r="M2040" s="22" t="s">
        <v>6747</v>
      </c>
      <c r="N2040" s="22">
        <v>60</v>
      </c>
      <c r="O2040" s="22" t="b">
        <v>0</v>
      </c>
      <c r="P2040" s="22" t="s">
        <v>3095</v>
      </c>
      <c r="Q2040" s="22" t="s">
        <v>1843</v>
      </c>
      <c r="R2040" s="22" t="s">
        <v>625</v>
      </c>
    </row>
    <row r="2041" spans="1:18" x14ac:dyDescent="0.25">
      <c r="A2041" s="22" t="s">
        <v>1478</v>
      </c>
      <c r="B2041" s="22" t="s">
        <v>895</v>
      </c>
      <c r="C2041" s="22" t="s">
        <v>1837</v>
      </c>
      <c r="D2041" s="22" t="s">
        <v>1838</v>
      </c>
      <c r="E2041" s="22" t="s">
        <v>2073</v>
      </c>
      <c r="F2041" s="22"/>
      <c r="G2041" s="22" t="s">
        <v>66</v>
      </c>
      <c r="H2041" s="22" t="s">
        <v>1794</v>
      </c>
      <c r="I2041" s="22" t="s">
        <v>5570</v>
      </c>
      <c r="J2041" s="22" t="s">
        <v>1837</v>
      </c>
      <c r="K2041" s="22"/>
      <c r="L2041" s="22"/>
      <c r="M2041" s="22" t="s">
        <v>6748</v>
      </c>
      <c r="N2041" s="22">
        <v>60</v>
      </c>
      <c r="O2041" s="22" t="b">
        <v>0</v>
      </c>
      <c r="P2041" s="22" t="s">
        <v>3095</v>
      </c>
      <c r="Q2041" s="22" t="s">
        <v>1843</v>
      </c>
      <c r="R2041" s="22" t="s">
        <v>625</v>
      </c>
    </row>
    <row r="2042" spans="1:18" x14ac:dyDescent="0.25">
      <c r="A2042" s="22" t="s">
        <v>1479</v>
      </c>
      <c r="B2042" s="22" t="s">
        <v>893</v>
      </c>
      <c r="C2042" s="22" t="s">
        <v>1837</v>
      </c>
      <c r="D2042" s="22" t="s">
        <v>1838</v>
      </c>
      <c r="E2042" s="22" t="s">
        <v>6055</v>
      </c>
      <c r="F2042" s="22"/>
      <c r="G2042" s="22" t="s">
        <v>65</v>
      </c>
      <c r="H2042" s="22" t="s">
        <v>1796</v>
      </c>
      <c r="I2042" s="22" t="s">
        <v>5570</v>
      </c>
      <c r="J2042" s="22" t="s">
        <v>1837</v>
      </c>
      <c r="K2042" s="22"/>
      <c r="L2042" s="22"/>
      <c r="M2042" s="22" t="s">
        <v>6749</v>
      </c>
      <c r="N2042" s="22">
        <v>60</v>
      </c>
      <c r="O2042" s="22" t="b">
        <v>0</v>
      </c>
      <c r="P2042" s="22" t="s">
        <v>3095</v>
      </c>
      <c r="Q2042" s="22" t="s">
        <v>1843</v>
      </c>
      <c r="R2042" s="22" t="s">
        <v>625</v>
      </c>
    </row>
    <row r="2043" spans="1:18" x14ac:dyDescent="0.25">
      <c r="A2043" s="22" t="s">
        <v>6750</v>
      </c>
      <c r="B2043" s="22" t="s">
        <v>893</v>
      </c>
      <c r="C2043" s="22" t="s">
        <v>1837</v>
      </c>
      <c r="D2043" s="22" t="s">
        <v>1838</v>
      </c>
      <c r="E2043" s="22" t="s">
        <v>6055</v>
      </c>
      <c r="F2043" s="22"/>
      <c r="G2043" s="22" t="s">
        <v>65</v>
      </c>
      <c r="H2043" s="22" t="s">
        <v>1796</v>
      </c>
      <c r="I2043" s="22" t="s">
        <v>5570</v>
      </c>
      <c r="J2043" s="22" t="s">
        <v>1837</v>
      </c>
      <c r="K2043" s="22"/>
      <c r="L2043" s="22"/>
      <c r="M2043" s="22" t="s">
        <v>6751</v>
      </c>
      <c r="N2043" s="22">
        <v>60</v>
      </c>
      <c r="O2043" s="22" t="b">
        <v>0</v>
      </c>
      <c r="P2043" s="22" t="s">
        <v>3095</v>
      </c>
      <c r="Q2043" s="22" t="s">
        <v>1843</v>
      </c>
      <c r="R2043" s="22" t="s">
        <v>625</v>
      </c>
    </row>
    <row r="2044" spans="1:18" x14ac:dyDescent="0.25">
      <c r="A2044" s="23" t="s">
        <v>1480</v>
      </c>
      <c r="B2044" s="23" t="s">
        <v>895</v>
      </c>
      <c r="C2044" s="23" t="s">
        <v>1837</v>
      </c>
      <c r="D2044" s="23" t="s">
        <v>1838</v>
      </c>
      <c r="E2044" s="23" t="s">
        <v>1878</v>
      </c>
      <c r="F2044" s="23"/>
      <c r="G2044" s="23" t="s">
        <v>1803</v>
      </c>
      <c r="H2044" s="23" t="s">
        <v>1804</v>
      </c>
      <c r="I2044" s="23" t="s">
        <v>5570</v>
      </c>
      <c r="J2044" s="23" t="s">
        <v>1837</v>
      </c>
      <c r="K2044" s="23"/>
      <c r="L2044" s="23"/>
      <c r="M2044" s="23" t="s">
        <v>6752</v>
      </c>
      <c r="N2044" s="23">
        <v>60</v>
      </c>
      <c r="O2044" s="23" t="b">
        <v>0</v>
      </c>
      <c r="P2044" s="23" t="s">
        <v>3095</v>
      </c>
      <c r="Q2044" s="23" t="s">
        <v>1843</v>
      </c>
      <c r="R2044" s="23" t="s">
        <v>625</v>
      </c>
    </row>
    <row r="2045" spans="1:18" x14ac:dyDescent="0.25">
      <c r="A2045" s="22" t="s">
        <v>308</v>
      </c>
      <c r="B2045" s="22" t="s">
        <v>895</v>
      </c>
      <c r="C2045" s="22" t="s">
        <v>1837</v>
      </c>
      <c r="D2045" s="22" t="s">
        <v>1838</v>
      </c>
      <c r="E2045" s="22" t="s">
        <v>1852</v>
      </c>
      <c r="F2045" s="22"/>
      <c r="G2045" s="22" t="s">
        <v>65</v>
      </c>
      <c r="H2045" s="22" t="s">
        <v>1796</v>
      </c>
      <c r="I2045" s="22" t="s">
        <v>5570</v>
      </c>
      <c r="J2045" s="22" t="s">
        <v>1837</v>
      </c>
      <c r="K2045" s="22"/>
      <c r="L2045" s="22"/>
      <c r="M2045" s="22" t="s">
        <v>6753</v>
      </c>
      <c r="N2045" s="22">
        <v>60</v>
      </c>
      <c r="O2045" s="22" t="b">
        <v>0</v>
      </c>
      <c r="P2045" s="22" t="s">
        <v>3095</v>
      </c>
      <c r="Q2045" s="22" t="s">
        <v>1843</v>
      </c>
      <c r="R2045" s="22" t="s">
        <v>625</v>
      </c>
    </row>
    <row r="2046" spans="1:18" x14ac:dyDescent="0.25">
      <c r="A2046" s="22" t="s">
        <v>1481</v>
      </c>
      <c r="B2046" s="22" t="s">
        <v>893</v>
      </c>
      <c r="C2046" s="22" t="s">
        <v>1837</v>
      </c>
      <c r="D2046" s="22" t="s">
        <v>1838</v>
      </c>
      <c r="E2046" s="22" t="s">
        <v>6055</v>
      </c>
      <c r="F2046" s="22"/>
      <c r="G2046" s="22" t="s">
        <v>65</v>
      </c>
      <c r="H2046" s="22" t="s">
        <v>1796</v>
      </c>
      <c r="I2046" s="22" t="s">
        <v>5570</v>
      </c>
      <c r="J2046" s="22" t="s">
        <v>1837</v>
      </c>
      <c r="K2046" s="22"/>
      <c r="L2046" s="22"/>
      <c r="M2046" s="22" t="s">
        <v>6754</v>
      </c>
      <c r="N2046" s="22">
        <v>60</v>
      </c>
      <c r="O2046" s="22" t="b">
        <v>0</v>
      </c>
      <c r="P2046" s="22" t="s">
        <v>3095</v>
      </c>
      <c r="Q2046" s="22" t="s">
        <v>1843</v>
      </c>
      <c r="R2046" s="22" t="s">
        <v>625</v>
      </c>
    </row>
    <row r="2047" spans="1:18" x14ac:dyDescent="0.25">
      <c r="A2047" s="22" t="s">
        <v>92</v>
      </c>
      <c r="B2047" s="22" t="s">
        <v>895</v>
      </c>
      <c r="C2047" s="22" t="s">
        <v>1837</v>
      </c>
      <c r="D2047" s="22" t="s">
        <v>1838</v>
      </c>
      <c r="E2047" s="22" t="s">
        <v>1852</v>
      </c>
      <c r="F2047" s="22"/>
      <c r="G2047" s="22" t="s">
        <v>65</v>
      </c>
      <c r="H2047" s="22" t="s">
        <v>1796</v>
      </c>
      <c r="I2047" s="22" t="s">
        <v>5570</v>
      </c>
      <c r="J2047" s="22" t="s">
        <v>1837</v>
      </c>
      <c r="K2047" s="22"/>
      <c r="L2047" s="22"/>
      <c r="M2047" s="22" t="s">
        <v>6755</v>
      </c>
      <c r="N2047" s="22">
        <v>60</v>
      </c>
      <c r="O2047" s="22" t="b">
        <v>0</v>
      </c>
      <c r="P2047" s="22" t="s">
        <v>3095</v>
      </c>
      <c r="Q2047" s="22" t="s">
        <v>1843</v>
      </c>
      <c r="R2047" s="22" t="s">
        <v>625</v>
      </c>
    </row>
    <row r="2048" spans="1:18" x14ac:dyDescent="0.25">
      <c r="A2048" s="22" t="s">
        <v>1482</v>
      </c>
      <c r="B2048" s="22" t="s">
        <v>895</v>
      </c>
      <c r="C2048" s="22" t="s">
        <v>1837</v>
      </c>
      <c r="D2048" s="22" t="s">
        <v>1838</v>
      </c>
      <c r="E2048" s="22" t="s">
        <v>2106</v>
      </c>
      <c r="F2048" s="22"/>
      <c r="G2048" s="22" t="s">
        <v>65</v>
      </c>
      <c r="H2048" s="22" t="s">
        <v>1796</v>
      </c>
      <c r="I2048" s="22" t="s">
        <v>5570</v>
      </c>
      <c r="J2048" s="22" t="s">
        <v>1837</v>
      </c>
      <c r="K2048" s="22"/>
      <c r="L2048" s="22"/>
      <c r="M2048" s="22" t="s">
        <v>6756</v>
      </c>
      <c r="N2048" s="22">
        <v>60</v>
      </c>
      <c r="O2048" s="22" t="b">
        <v>0</v>
      </c>
      <c r="P2048" s="22" t="s">
        <v>3095</v>
      </c>
      <c r="Q2048" s="22" t="s">
        <v>1843</v>
      </c>
      <c r="R2048" s="22" t="s">
        <v>625</v>
      </c>
    </row>
    <row r="2049" spans="1:18" x14ac:dyDescent="0.25">
      <c r="A2049" s="22" t="s">
        <v>6757</v>
      </c>
      <c r="B2049" s="22" t="s">
        <v>5645</v>
      </c>
      <c r="C2049" s="22" t="s">
        <v>1837</v>
      </c>
      <c r="D2049" s="22" t="s">
        <v>1838</v>
      </c>
      <c r="E2049" s="22" t="s">
        <v>6074</v>
      </c>
      <c r="F2049" s="22"/>
      <c r="G2049" s="22" t="s">
        <v>1803</v>
      </c>
      <c r="H2049" s="22" t="s">
        <v>1804</v>
      </c>
      <c r="I2049" s="22" t="s">
        <v>5570</v>
      </c>
      <c r="J2049" s="22" t="s">
        <v>1837</v>
      </c>
      <c r="K2049" s="22"/>
      <c r="L2049" s="22"/>
      <c r="M2049" s="22" t="s">
        <v>6758</v>
      </c>
      <c r="N2049" s="22">
        <v>60</v>
      </c>
      <c r="O2049" s="22" t="b">
        <v>0</v>
      </c>
      <c r="P2049" s="22" t="s">
        <v>3095</v>
      </c>
      <c r="Q2049" s="22" t="s">
        <v>1843</v>
      </c>
      <c r="R2049" s="22" t="s">
        <v>625</v>
      </c>
    </row>
    <row r="2050" spans="1:18" x14ac:dyDescent="0.25">
      <c r="A2050" s="22" t="s">
        <v>1483</v>
      </c>
      <c r="B2050" s="22" t="s">
        <v>895</v>
      </c>
      <c r="C2050" s="22" t="s">
        <v>1837</v>
      </c>
      <c r="D2050" s="22" t="s">
        <v>1838</v>
      </c>
      <c r="E2050" s="22" t="s">
        <v>2754</v>
      </c>
      <c r="F2050" s="22"/>
      <c r="G2050" s="22" t="s">
        <v>65</v>
      </c>
      <c r="H2050" s="22" t="s">
        <v>1796</v>
      </c>
      <c r="I2050" s="22" t="s">
        <v>5570</v>
      </c>
      <c r="J2050" s="22" t="s">
        <v>1837</v>
      </c>
      <c r="K2050" s="22"/>
      <c r="L2050" s="22"/>
      <c r="M2050" s="22" t="s">
        <v>6759</v>
      </c>
      <c r="N2050" s="22">
        <v>60</v>
      </c>
      <c r="O2050" s="22" t="b">
        <v>0</v>
      </c>
      <c r="P2050" s="22" t="s">
        <v>3095</v>
      </c>
      <c r="Q2050" s="22" t="s">
        <v>1843</v>
      </c>
      <c r="R2050" s="22" t="s">
        <v>625</v>
      </c>
    </row>
    <row r="2051" spans="1:18" x14ac:dyDescent="0.25">
      <c r="A2051" s="23" t="s">
        <v>1484</v>
      </c>
      <c r="B2051" s="23" t="s">
        <v>893</v>
      </c>
      <c r="C2051" s="23" t="s">
        <v>1837</v>
      </c>
      <c r="D2051" s="23" t="s">
        <v>1838</v>
      </c>
      <c r="E2051" s="23" t="s">
        <v>1946</v>
      </c>
      <c r="F2051" s="23"/>
      <c r="G2051" s="23" t="s">
        <v>65</v>
      </c>
      <c r="H2051" s="23" t="s">
        <v>1796</v>
      </c>
      <c r="I2051" s="23" t="s">
        <v>5570</v>
      </c>
      <c r="J2051" s="23" t="s">
        <v>1837</v>
      </c>
      <c r="K2051" s="23"/>
      <c r="L2051" s="23"/>
      <c r="M2051" s="23" t="s">
        <v>6760</v>
      </c>
      <c r="N2051" s="23">
        <v>60</v>
      </c>
      <c r="O2051" s="23" t="b">
        <v>0</v>
      </c>
      <c r="P2051" s="23" t="s">
        <v>3095</v>
      </c>
      <c r="Q2051" s="23" t="s">
        <v>1843</v>
      </c>
      <c r="R2051" s="23" t="s">
        <v>625</v>
      </c>
    </row>
    <row r="2052" spans="1:18" x14ac:dyDescent="0.25">
      <c r="A2052" s="22" t="s">
        <v>314</v>
      </c>
      <c r="B2052" s="22" t="s">
        <v>895</v>
      </c>
      <c r="C2052" s="22" t="s">
        <v>1837</v>
      </c>
      <c r="D2052" s="22" t="s">
        <v>1838</v>
      </c>
      <c r="E2052" s="22" t="s">
        <v>1852</v>
      </c>
      <c r="F2052" s="22"/>
      <c r="G2052" s="22" t="s">
        <v>65</v>
      </c>
      <c r="H2052" s="22" t="s">
        <v>1796</v>
      </c>
      <c r="I2052" s="22" t="s">
        <v>5570</v>
      </c>
      <c r="J2052" s="22" t="s">
        <v>1837</v>
      </c>
      <c r="K2052" s="22"/>
      <c r="L2052" s="22"/>
      <c r="M2052" s="22" t="s">
        <v>6761</v>
      </c>
      <c r="N2052" s="22">
        <v>60</v>
      </c>
      <c r="O2052" s="22" t="b">
        <v>0</v>
      </c>
      <c r="P2052" s="22" t="s">
        <v>3095</v>
      </c>
      <c r="Q2052" s="22" t="s">
        <v>1843</v>
      </c>
      <c r="R2052" s="22" t="s">
        <v>625</v>
      </c>
    </row>
    <row r="2053" spans="1:18" x14ac:dyDescent="0.25">
      <c r="A2053" s="22" t="s">
        <v>1485</v>
      </c>
      <c r="B2053" s="22" t="s">
        <v>895</v>
      </c>
      <c r="C2053" s="22" t="s">
        <v>1837</v>
      </c>
      <c r="D2053" s="22" t="s">
        <v>1838</v>
      </c>
      <c r="E2053" s="22" t="s">
        <v>4086</v>
      </c>
      <c r="F2053" s="22"/>
      <c r="G2053" s="22" t="s">
        <v>66</v>
      </c>
      <c r="H2053" s="22" t="s">
        <v>1794</v>
      </c>
      <c r="I2053" s="22" t="s">
        <v>5982</v>
      </c>
      <c r="J2053" s="22" t="s">
        <v>1837</v>
      </c>
      <c r="K2053" s="22"/>
      <c r="L2053" s="22"/>
      <c r="M2053" s="22" t="s">
        <v>6762</v>
      </c>
      <c r="N2053" s="22">
        <v>60</v>
      </c>
      <c r="O2053" s="22" t="b">
        <v>0</v>
      </c>
      <c r="P2053" s="22" t="s">
        <v>3095</v>
      </c>
      <c r="Q2053" s="22" t="s">
        <v>1843</v>
      </c>
      <c r="R2053" s="22" t="s">
        <v>625</v>
      </c>
    </row>
    <row r="2054" spans="1:18" x14ac:dyDescent="0.25">
      <c r="A2054" s="22" t="s">
        <v>109</v>
      </c>
      <c r="B2054" s="22" t="s">
        <v>895</v>
      </c>
      <c r="C2054" s="22" t="s">
        <v>1837</v>
      </c>
      <c r="D2054" s="22" t="s">
        <v>1838</v>
      </c>
      <c r="E2054" s="22" t="s">
        <v>5316</v>
      </c>
      <c r="F2054" s="22"/>
      <c r="G2054" s="22" t="s">
        <v>1803</v>
      </c>
      <c r="H2054" s="22" t="s">
        <v>1804</v>
      </c>
      <c r="I2054" s="22" t="s">
        <v>5570</v>
      </c>
      <c r="J2054" s="22" t="s">
        <v>1837</v>
      </c>
      <c r="K2054" s="22"/>
      <c r="L2054" s="22"/>
      <c r="M2054" s="22" t="s">
        <v>6763</v>
      </c>
      <c r="N2054" s="22">
        <v>60</v>
      </c>
      <c r="O2054" s="22" t="b">
        <v>0</v>
      </c>
      <c r="P2054" s="22" t="s">
        <v>3095</v>
      </c>
      <c r="Q2054" s="22" t="s">
        <v>1843</v>
      </c>
      <c r="R2054" s="22" t="s">
        <v>625</v>
      </c>
    </row>
    <row r="2055" spans="1:18" x14ac:dyDescent="0.25">
      <c r="A2055" s="22" t="s">
        <v>6764</v>
      </c>
      <c r="B2055" s="22" t="s">
        <v>895</v>
      </c>
      <c r="C2055" s="22" t="s">
        <v>1837</v>
      </c>
      <c r="D2055" s="22" t="s">
        <v>1838</v>
      </c>
      <c r="E2055" s="22" t="s">
        <v>1946</v>
      </c>
      <c r="F2055" s="22"/>
      <c r="G2055" s="22" t="s">
        <v>65</v>
      </c>
      <c r="H2055" s="22" t="s">
        <v>1796</v>
      </c>
      <c r="I2055" s="22" t="s">
        <v>5570</v>
      </c>
      <c r="J2055" s="22" t="s">
        <v>1837</v>
      </c>
      <c r="K2055" s="22"/>
      <c r="L2055" s="22"/>
      <c r="M2055" s="22" t="s">
        <v>6765</v>
      </c>
      <c r="N2055" s="22">
        <v>60</v>
      </c>
      <c r="O2055" s="22" t="b">
        <v>0</v>
      </c>
      <c r="P2055" s="22" t="s">
        <v>3095</v>
      </c>
      <c r="Q2055" s="22" t="s">
        <v>1843</v>
      </c>
      <c r="R2055" s="22" t="s">
        <v>625</v>
      </c>
    </row>
    <row r="2056" spans="1:18" x14ac:dyDescent="0.25">
      <c r="A2056" s="22" t="s">
        <v>1486</v>
      </c>
      <c r="B2056" s="22" t="s">
        <v>895</v>
      </c>
      <c r="C2056" s="22" t="s">
        <v>1837</v>
      </c>
      <c r="D2056" s="22" t="s">
        <v>1838</v>
      </c>
      <c r="E2056" s="22" t="s">
        <v>2092</v>
      </c>
      <c r="F2056" s="22"/>
      <c r="G2056" s="22" t="s">
        <v>1803</v>
      </c>
      <c r="H2056" s="22" t="s">
        <v>1804</v>
      </c>
      <c r="I2056" s="22" t="s">
        <v>5570</v>
      </c>
      <c r="J2056" s="22" t="s">
        <v>1837</v>
      </c>
      <c r="K2056" s="22"/>
      <c r="L2056" s="22"/>
      <c r="M2056" s="22" t="s">
        <v>6766</v>
      </c>
      <c r="N2056" s="22">
        <v>60</v>
      </c>
      <c r="O2056" s="22" t="b">
        <v>0</v>
      </c>
      <c r="P2056" s="22" t="s">
        <v>3095</v>
      </c>
      <c r="Q2056" s="22" t="s">
        <v>1843</v>
      </c>
      <c r="R2056" s="22" t="s">
        <v>625</v>
      </c>
    </row>
    <row r="2057" spans="1:18" x14ac:dyDescent="0.25">
      <c r="A2057" s="23" t="s">
        <v>111</v>
      </c>
      <c r="B2057" s="23" t="s">
        <v>895</v>
      </c>
      <c r="C2057" s="23" t="s">
        <v>1837</v>
      </c>
      <c r="D2057" s="23" t="s">
        <v>1838</v>
      </c>
      <c r="E2057" s="23" t="s">
        <v>2073</v>
      </c>
      <c r="F2057" s="23"/>
      <c r="G2057" s="23" t="s">
        <v>66</v>
      </c>
      <c r="H2057" s="23" t="s">
        <v>1794</v>
      </c>
      <c r="I2057" s="23" t="s">
        <v>5570</v>
      </c>
      <c r="J2057" s="23" t="s">
        <v>1837</v>
      </c>
      <c r="K2057" s="23"/>
      <c r="L2057" s="23"/>
      <c r="M2057" s="23" t="s">
        <v>6767</v>
      </c>
      <c r="N2057" s="23">
        <v>60</v>
      </c>
      <c r="O2057" s="23" t="b">
        <v>0</v>
      </c>
      <c r="P2057" s="23" t="s">
        <v>3095</v>
      </c>
      <c r="Q2057" s="23" t="s">
        <v>1843</v>
      </c>
      <c r="R2057" s="23" t="s">
        <v>625</v>
      </c>
    </row>
    <row r="2058" spans="1:18" x14ac:dyDescent="0.25">
      <c r="A2058" s="23" t="s">
        <v>1487</v>
      </c>
      <c r="B2058" s="23" t="s">
        <v>895</v>
      </c>
      <c r="C2058" s="23" t="s">
        <v>1837</v>
      </c>
      <c r="D2058" s="23" t="s">
        <v>1838</v>
      </c>
      <c r="E2058" s="23" t="s">
        <v>2106</v>
      </c>
      <c r="F2058" s="23"/>
      <c r="G2058" s="23" t="s">
        <v>65</v>
      </c>
      <c r="H2058" s="23" t="s">
        <v>1796</v>
      </c>
      <c r="I2058" s="23" t="s">
        <v>5570</v>
      </c>
      <c r="J2058" s="23" t="s">
        <v>1837</v>
      </c>
      <c r="K2058" s="23"/>
      <c r="L2058" s="23"/>
      <c r="M2058" s="23" t="s">
        <v>6768</v>
      </c>
      <c r="N2058" s="23">
        <v>60</v>
      </c>
      <c r="O2058" s="23" t="b">
        <v>0</v>
      </c>
      <c r="P2058" s="23" t="s">
        <v>3095</v>
      </c>
      <c r="Q2058" s="23" t="s">
        <v>1843</v>
      </c>
      <c r="R2058" s="23" t="s">
        <v>625</v>
      </c>
    </row>
    <row r="2059" spans="1:18" x14ac:dyDescent="0.25">
      <c r="A2059" s="22" t="s">
        <v>1488</v>
      </c>
      <c r="B2059" s="22" t="s">
        <v>895</v>
      </c>
      <c r="C2059" s="22" t="s">
        <v>1837</v>
      </c>
      <c r="D2059" s="22" t="s">
        <v>1838</v>
      </c>
      <c r="E2059" s="22" t="s">
        <v>2073</v>
      </c>
      <c r="F2059" s="22"/>
      <c r="G2059" s="22" t="s">
        <v>66</v>
      </c>
      <c r="H2059" s="22" t="s">
        <v>1794</v>
      </c>
      <c r="I2059" s="22" t="s">
        <v>5570</v>
      </c>
      <c r="J2059" s="22" t="s">
        <v>1837</v>
      </c>
      <c r="K2059" s="22"/>
      <c r="L2059" s="22"/>
      <c r="M2059" s="22" t="s">
        <v>6769</v>
      </c>
      <c r="N2059" s="22">
        <v>60</v>
      </c>
      <c r="O2059" s="22" t="b">
        <v>0</v>
      </c>
      <c r="P2059" s="22" t="s">
        <v>3095</v>
      </c>
      <c r="Q2059" s="22" t="s">
        <v>1843</v>
      </c>
      <c r="R2059" s="22" t="s">
        <v>625</v>
      </c>
    </row>
    <row r="2060" spans="1:18" x14ac:dyDescent="0.25">
      <c r="A2060" s="23" t="s">
        <v>1489</v>
      </c>
      <c r="B2060" s="23" t="s">
        <v>895</v>
      </c>
      <c r="C2060" s="23" t="s">
        <v>1837</v>
      </c>
      <c r="D2060" s="23" t="s">
        <v>1838</v>
      </c>
      <c r="E2060" s="23" t="s">
        <v>1901</v>
      </c>
      <c r="F2060" s="23"/>
      <c r="G2060" s="23" t="s">
        <v>66</v>
      </c>
      <c r="H2060" s="23" t="s">
        <v>1794</v>
      </c>
      <c r="I2060" s="23" t="s">
        <v>5570</v>
      </c>
      <c r="J2060" s="23" t="s">
        <v>1837</v>
      </c>
      <c r="K2060" s="23"/>
      <c r="L2060" s="23"/>
      <c r="M2060" s="23" t="s">
        <v>6770</v>
      </c>
      <c r="N2060" s="23">
        <v>60</v>
      </c>
      <c r="O2060" s="23" t="b">
        <v>0</v>
      </c>
      <c r="P2060" s="23" t="s">
        <v>3095</v>
      </c>
      <c r="Q2060" s="23" t="s">
        <v>1843</v>
      </c>
      <c r="R2060" s="23" t="s">
        <v>625</v>
      </c>
    </row>
    <row r="2061" spans="1:18" x14ac:dyDescent="0.25">
      <c r="A2061" s="23" t="s">
        <v>1490</v>
      </c>
      <c r="B2061" s="23" t="s">
        <v>895</v>
      </c>
      <c r="C2061" s="23" t="s">
        <v>1837</v>
      </c>
      <c r="D2061" s="23" t="s">
        <v>1838</v>
      </c>
      <c r="E2061" s="23" t="s">
        <v>1852</v>
      </c>
      <c r="F2061" s="23"/>
      <c r="G2061" s="23" t="s">
        <v>65</v>
      </c>
      <c r="H2061" s="23" t="s">
        <v>1796</v>
      </c>
      <c r="I2061" s="23" t="s">
        <v>5570</v>
      </c>
      <c r="J2061" s="23" t="s">
        <v>1837</v>
      </c>
      <c r="K2061" s="23"/>
      <c r="L2061" s="23"/>
      <c r="M2061" s="23" t="s">
        <v>6771</v>
      </c>
      <c r="N2061" s="23">
        <v>60</v>
      </c>
      <c r="O2061" s="23" t="b">
        <v>0</v>
      </c>
      <c r="P2061" s="23" t="s">
        <v>3095</v>
      </c>
      <c r="Q2061" s="23" t="s">
        <v>1843</v>
      </c>
      <c r="R2061" s="23" t="s">
        <v>625</v>
      </c>
    </row>
    <row r="2062" spans="1:18" x14ac:dyDescent="0.25">
      <c r="A2062" s="22" t="s">
        <v>1491</v>
      </c>
      <c r="B2062" s="22" t="s">
        <v>893</v>
      </c>
      <c r="C2062" s="22" t="s">
        <v>1837</v>
      </c>
      <c r="D2062" s="22" t="s">
        <v>1838</v>
      </c>
      <c r="E2062" s="22" t="s">
        <v>6055</v>
      </c>
      <c r="F2062" s="22"/>
      <c r="G2062" s="22" t="s">
        <v>65</v>
      </c>
      <c r="H2062" s="22" t="s">
        <v>1796</v>
      </c>
      <c r="I2062" s="22" t="s">
        <v>5570</v>
      </c>
      <c r="J2062" s="22" t="s">
        <v>1837</v>
      </c>
      <c r="K2062" s="22"/>
      <c r="L2062" s="22"/>
      <c r="M2062" s="22" t="s">
        <v>6772</v>
      </c>
      <c r="N2062" s="22">
        <v>60</v>
      </c>
      <c r="O2062" s="22" t="b">
        <v>0</v>
      </c>
      <c r="P2062" s="22" t="s">
        <v>3095</v>
      </c>
      <c r="Q2062" s="22" t="s">
        <v>1843</v>
      </c>
      <c r="R2062" s="22" t="s">
        <v>625</v>
      </c>
    </row>
    <row r="2063" spans="1:18" x14ac:dyDescent="0.25">
      <c r="A2063" s="23" t="s">
        <v>1492</v>
      </c>
      <c r="B2063" s="23" t="s">
        <v>895</v>
      </c>
      <c r="C2063" s="23" t="s">
        <v>1837</v>
      </c>
      <c r="D2063" s="23" t="s">
        <v>1838</v>
      </c>
      <c r="E2063" s="23" t="s">
        <v>5324</v>
      </c>
      <c r="F2063" s="23"/>
      <c r="G2063" s="23" t="s">
        <v>1803</v>
      </c>
      <c r="H2063" s="23" t="s">
        <v>1804</v>
      </c>
      <c r="I2063" s="23" t="s">
        <v>5570</v>
      </c>
      <c r="J2063" s="23" t="s">
        <v>1837</v>
      </c>
      <c r="K2063" s="23"/>
      <c r="L2063" s="23"/>
      <c r="M2063" s="23" t="s">
        <v>6773</v>
      </c>
      <c r="N2063" s="23">
        <v>60</v>
      </c>
      <c r="O2063" s="23" t="b">
        <v>0</v>
      </c>
      <c r="P2063" s="23" t="s">
        <v>3095</v>
      </c>
      <c r="Q2063" s="23" t="s">
        <v>1843</v>
      </c>
      <c r="R2063" s="23" t="s">
        <v>625</v>
      </c>
    </row>
    <row r="2064" spans="1:18" x14ac:dyDescent="0.25">
      <c r="A2064" s="22" t="s">
        <v>1493</v>
      </c>
      <c r="B2064" s="22" t="s">
        <v>5645</v>
      </c>
      <c r="C2064" s="22" t="s">
        <v>1837</v>
      </c>
      <c r="D2064" s="22" t="s">
        <v>1838</v>
      </c>
      <c r="E2064" s="22" t="s">
        <v>6074</v>
      </c>
      <c r="F2064" s="22"/>
      <c r="G2064" s="22" t="s">
        <v>1803</v>
      </c>
      <c r="H2064" s="22" t="s">
        <v>1804</v>
      </c>
      <c r="I2064" s="22" t="s">
        <v>5570</v>
      </c>
      <c r="J2064" s="22" t="s">
        <v>1837</v>
      </c>
      <c r="K2064" s="22"/>
      <c r="L2064" s="22"/>
      <c r="M2064" s="22" t="s">
        <v>6774</v>
      </c>
      <c r="N2064" s="22">
        <v>60</v>
      </c>
      <c r="O2064" s="22" t="b">
        <v>0</v>
      </c>
      <c r="P2064" s="22" t="s">
        <v>3095</v>
      </c>
      <c r="Q2064" s="22" t="s">
        <v>1843</v>
      </c>
      <c r="R2064" s="22" t="s">
        <v>625</v>
      </c>
    </row>
    <row r="2065" spans="1:18" x14ac:dyDescent="0.25">
      <c r="A2065" s="22" t="s">
        <v>312</v>
      </c>
      <c r="B2065" s="22" t="s">
        <v>895</v>
      </c>
      <c r="C2065" s="22" t="s">
        <v>1837</v>
      </c>
      <c r="D2065" s="22" t="s">
        <v>1838</v>
      </c>
      <c r="E2065" s="22" t="s">
        <v>1901</v>
      </c>
      <c r="F2065" s="22"/>
      <c r="G2065" s="22" t="s">
        <v>66</v>
      </c>
      <c r="H2065" s="22" t="s">
        <v>1794</v>
      </c>
      <c r="I2065" s="22" t="s">
        <v>5570</v>
      </c>
      <c r="J2065" s="22" t="s">
        <v>1837</v>
      </c>
      <c r="K2065" s="22"/>
      <c r="L2065" s="22"/>
      <c r="M2065" s="22" t="s">
        <v>6775</v>
      </c>
      <c r="N2065" s="22">
        <v>60</v>
      </c>
      <c r="O2065" s="22" t="b">
        <v>0</v>
      </c>
      <c r="P2065" s="22" t="s">
        <v>3095</v>
      </c>
      <c r="Q2065" s="22" t="s">
        <v>1843</v>
      </c>
      <c r="R2065" s="22" t="s">
        <v>625</v>
      </c>
    </row>
    <row r="2066" spans="1:18" x14ac:dyDescent="0.25">
      <c r="A2066" s="22" t="s">
        <v>1494</v>
      </c>
      <c r="B2066" s="22" t="s">
        <v>895</v>
      </c>
      <c r="C2066" s="22" t="s">
        <v>1837</v>
      </c>
      <c r="D2066" s="22" t="s">
        <v>1838</v>
      </c>
      <c r="E2066" s="22" t="s">
        <v>2754</v>
      </c>
      <c r="F2066" s="22"/>
      <c r="G2066" s="22" t="s">
        <v>1803</v>
      </c>
      <c r="H2066" s="22" t="s">
        <v>1804</v>
      </c>
      <c r="I2066" s="22" t="s">
        <v>5570</v>
      </c>
      <c r="J2066" s="22" t="s">
        <v>1837</v>
      </c>
      <c r="K2066" s="22"/>
      <c r="L2066" s="22"/>
      <c r="M2066" s="22" t="s">
        <v>6776</v>
      </c>
      <c r="N2066" s="22">
        <v>60</v>
      </c>
      <c r="O2066" s="22" t="b">
        <v>0</v>
      </c>
      <c r="P2066" s="22" t="s">
        <v>3095</v>
      </c>
      <c r="Q2066" s="22" t="s">
        <v>1843</v>
      </c>
      <c r="R2066" s="22" t="s">
        <v>625</v>
      </c>
    </row>
    <row r="2067" spans="1:18" x14ac:dyDescent="0.25">
      <c r="A2067" s="23" t="s">
        <v>77</v>
      </c>
      <c r="B2067" s="23" t="s">
        <v>895</v>
      </c>
      <c r="C2067" s="23" t="s">
        <v>1837</v>
      </c>
      <c r="D2067" s="23" t="s">
        <v>1838</v>
      </c>
      <c r="E2067" s="23" t="s">
        <v>1931</v>
      </c>
      <c r="F2067" s="23"/>
      <c r="G2067" s="23" t="s">
        <v>66</v>
      </c>
      <c r="H2067" s="23" t="s">
        <v>1794</v>
      </c>
      <c r="I2067" s="23" t="s">
        <v>5570</v>
      </c>
      <c r="J2067" s="23" t="s">
        <v>1837</v>
      </c>
      <c r="K2067" s="23"/>
      <c r="L2067" s="23"/>
      <c r="M2067" s="23" t="s">
        <v>6777</v>
      </c>
      <c r="N2067" s="23">
        <v>60</v>
      </c>
      <c r="O2067" s="23" t="b">
        <v>0</v>
      </c>
      <c r="P2067" s="23" t="s">
        <v>3095</v>
      </c>
      <c r="Q2067" s="23" t="s">
        <v>1843</v>
      </c>
      <c r="R2067" s="23" t="s">
        <v>625</v>
      </c>
    </row>
    <row r="2068" spans="1:18" x14ac:dyDescent="0.25">
      <c r="A2068" s="23" t="s">
        <v>315</v>
      </c>
      <c r="B2068" s="23" t="s">
        <v>895</v>
      </c>
      <c r="C2068" s="23" t="s">
        <v>1837</v>
      </c>
      <c r="D2068" s="23" t="s">
        <v>1838</v>
      </c>
      <c r="E2068" s="23" t="s">
        <v>1906</v>
      </c>
      <c r="F2068" s="23"/>
      <c r="G2068" s="23" t="s">
        <v>1803</v>
      </c>
      <c r="H2068" s="23" t="s">
        <v>1804</v>
      </c>
      <c r="I2068" s="23" t="s">
        <v>5570</v>
      </c>
      <c r="J2068" s="23" t="s">
        <v>1837</v>
      </c>
      <c r="K2068" s="23"/>
      <c r="L2068" s="23"/>
      <c r="M2068" s="23" t="s">
        <v>6778</v>
      </c>
      <c r="N2068" s="23">
        <v>60</v>
      </c>
      <c r="O2068" s="23" t="b">
        <v>0</v>
      </c>
      <c r="P2068" s="23" t="s">
        <v>3095</v>
      </c>
      <c r="Q2068" s="23" t="s">
        <v>1843</v>
      </c>
      <c r="R2068" s="23" t="s">
        <v>625</v>
      </c>
    </row>
    <row r="2069" spans="1:18" x14ac:dyDescent="0.25">
      <c r="A2069" s="22" t="s">
        <v>1495</v>
      </c>
      <c r="B2069" s="22" t="s">
        <v>895</v>
      </c>
      <c r="C2069" s="22" t="s">
        <v>1837</v>
      </c>
      <c r="D2069" s="22" t="s">
        <v>1838</v>
      </c>
      <c r="E2069" s="22" t="s">
        <v>1931</v>
      </c>
      <c r="F2069" s="22"/>
      <c r="G2069" s="22" t="s">
        <v>66</v>
      </c>
      <c r="H2069" s="22" t="s">
        <v>1794</v>
      </c>
      <c r="I2069" s="22" t="s">
        <v>5570</v>
      </c>
      <c r="J2069" s="22" t="s">
        <v>1837</v>
      </c>
      <c r="K2069" s="22"/>
      <c r="L2069" s="22"/>
      <c r="M2069" s="22" t="s">
        <v>6779</v>
      </c>
      <c r="N2069" s="22">
        <v>60</v>
      </c>
      <c r="O2069" s="22" t="b">
        <v>0</v>
      </c>
      <c r="P2069" s="22" t="s">
        <v>3095</v>
      </c>
      <c r="Q2069" s="22" t="s">
        <v>1843</v>
      </c>
      <c r="R2069" s="22" t="s">
        <v>625</v>
      </c>
    </row>
    <row r="2070" spans="1:18" x14ac:dyDescent="0.25">
      <c r="A2070" s="23" t="s">
        <v>1496</v>
      </c>
      <c r="B2070" s="23" t="s">
        <v>893</v>
      </c>
      <c r="C2070" s="23" t="s">
        <v>1837</v>
      </c>
      <c r="D2070" s="23" t="s">
        <v>1838</v>
      </c>
      <c r="E2070" s="23" t="s">
        <v>5989</v>
      </c>
      <c r="F2070" s="23"/>
      <c r="G2070" s="23" t="s">
        <v>65</v>
      </c>
      <c r="H2070" s="23" t="s">
        <v>1796</v>
      </c>
      <c r="I2070" s="23" t="s">
        <v>5570</v>
      </c>
      <c r="J2070" s="23" t="s">
        <v>1837</v>
      </c>
      <c r="K2070" s="23"/>
      <c r="L2070" s="23"/>
      <c r="M2070" s="23" t="s">
        <v>6780</v>
      </c>
      <c r="N2070" s="23">
        <v>60</v>
      </c>
      <c r="O2070" s="23" t="b">
        <v>0</v>
      </c>
      <c r="P2070" s="23" t="s">
        <v>3095</v>
      </c>
      <c r="Q2070" s="23" t="s">
        <v>1843</v>
      </c>
      <c r="R2070" s="23" t="s">
        <v>625</v>
      </c>
    </row>
    <row r="2071" spans="1:18" x14ac:dyDescent="0.25">
      <c r="A2071" s="23" t="s">
        <v>113</v>
      </c>
      <c r="B2071" s="23" t="s">
        <v>895</v>
      </c>
      <c r="C2071" s="23" t="s">
        <v>1837</v>
      </c>
      <c r="D2071" s="23" t="s">
        <v>1838</v>
      </c>
      <c r="E2071" s="23" t="s">
        <v>4086</v>
      </c>
      <c r="F2071" s="23"/>
      <c r="G2071" s="23" t="s">
        <v>66</v>
      </c>
      <c r="H2071" s="23" t="s">
        <v>1794</v>
      </c>
      <c r="I2071" s="23" t="s">
        <v>5982</v>
      </c>
      <c r="J2071" s="23" t="s">
        <v>1837</v>
      </c>
      <c r="K2071" s="23"/>
      <c r="L2071" s="23"/>
      <c r="M2071" s="23" t="s">
        <v>6781</v>
      </c>
      <c r="N2071" s="23">
        <v>60</v>
      </c>
      <c r="O2071" s="23" t="b">
        <v>0</v>
      </c>
      <c r="P2071" s="23" t="s">
        <v>3095</v>
      </c>
      <c r="Q2071" s="23" t="s">
        <v>1843</v>
      </c>
      <c r="R2071" s="23" t="s">
        <v>625</v>
      </c>
    </row>
    <row r="2072" spans="1:18" x14ac:dyDescent="0.25">
      <c r="A2072" s="22" t="s">
        <v>1497</v>
      </c>
      <c r="B2072" s="22" t="s">
        <v>895</v>
      </c>
      <c r="C2072" s="22" t="s">
        <v>1837</v>
      </c>
      <c r="D2072" s="22" t="s">
        <v>1838</v>
      </c>
      <c r="E2072" s="22" t="s">
        <v>1975</v>
      </c>
      <c r="F2072" s="22"/>
      <c r="G2072" s="22" t="s">
        <v>1803</v>
      </c>
      <c r="H2072" s="22" t="s">
        <v>1804</v>
      </c>
      <c r="I2072" s="22" t="s">
        <v>5570</v>
      </c>
      <c r="J2072" s="22" t="s">
        <v>1837</v>
      </c>
      <c r="K2072" s="22"/>
      <c r="L2072" s="22"/>
      <c r="M2072" s="22" t="s">
        <v>6782</v>
      </c>
      <c r="N2072" s="22">
        <v>60</v>
      </c>
      <c r="O2072" s="22" t="b">
        <v>0</v>
      </c>
      <c r="P2072" s="22" t="s">
        <v>3095</v>
      </c>
      <c r="Q2072" s="22" t="s">
        <v>1843</v>
      </c>
      <c r="R2072" s="22" t="s">
        <v>625</v>
      </c>
    </row>
    <row r="2073" spans="1:18" x14ac:dyDescent="0.25">
      <c r="A2073" s="22" t="s">
        <v>317</v>
      </c>
      <c r="B2073" s="22" t="s">
        <v>895</v>
      </c>
      <c r="C2073" s="22" t="s">
        <v>1837</v>
      </c>
      <c r="D2073" s="22" t="s">
        <v>1838</v>
      </c>
      <c r="E2073" s="22" t="s">
        <v>1931</v>
      </c>
      <c r="F2073" s="22"/>
      <c r="G2073" s="22" t="s">
        <v>66</v>
      </c>
      <c r="H2073" s="22" t="s">
        <v>1794</v>
      </c>
      <c r="I2073" s="22" t="s">
        <v>5570</v>
      </c>
      <c r="J2073" s="22" t="s">
        <v>1837</v>
      </c>
      <c r="K2073" s="22"/>
      <c r="L2073" s="22"/>
      <c r="M2073" s="22" t="s">
        <v>6783</v>
      </c>
      <c r="N2073" s="22">
        <v>60</v>
      </c>
      <c r="O2073" s="22" t="b">
        <v>0</v>
      </c>
      <c r="P2073" s="22" t="s">
        <v>3095</v>
      </c>
      <c r="Q2073" s="22" t="s">
        <v>1843</v>
      </c>
      <c r="R2073" s="22" t="s">
        <v>625</v>
      </c>
    </row>
    <row r="2074" spans="1:18" x14ac:dyDescent="0.25">
      <c r="A2074" s="22" t="s">
        <v>318</v>
      </c>
      <c r="B2074" s="22" t="s">
        <v>895</v>
      </c>
      <c r="C2074" s="22" t="s">
        <v>1837</v>
      </c>
      <c r="D2074" s="22" t="s">
        <v>1838</v>
      </c>
      <c r="E2074" s="22" t="s">
        <v>1931</v>
      </c>
      <c r="F2074" s="22"/>
      <c r="G2074" s="22" t="s">
        <v>66</v>
      </c>
      <c r="H2074" s="22" t="s">
        <v>1794</v>
      </c>
      <c r="I2074" s="22" t="s">
        <v>5570</v>
      </c>
      <c r="J2074" s="22" t="s">
        <v>1837</v>
      </c>
      <c r="K2074" s="22"/>
      <c r="L2074" s="22"/>
      <c r="M2074" s="22" t="s">
        <v>6784</v>
      </c>
      <c r="N2074" s="22">
        <v>60</v>
      </c>
      <c r="O2074" s="22" t="b">
        <v>0</v>
      </c>
      <c r="P2074" s="22" t="s">
        <v>3095</v>
      </c>
      <c r="Q2074" s="22" t="s">
        <v>1843</v>
      </c>
      <c r="R2074" s="22" t="s">
        <v>625</v>
      </c>
    </row>
    <row r="2075" spans="1:18" x14ac:dyDescent="0.25">
      <c r="A2075" s="22" t="s">
        <v>1498</v>
      </c>
      <c r="B2075" s="22" t="s">
        <v>893</v>
      </c>
      <c r="C2075" s="22" t="s">
        <v>1837</v>
      </c>
      <c r="D2075" s="22" t="s">
        <v>1838</v>
      </c>
      <c r="E2075" s="22" t="s">
        <v>3343</v>
      </c>
      <c r="F2075" s="22"/>
      <c r="G2075" s="22" t="s">
        <v>1803</v>
      </c>
      <c r="H2075" s="22" t="s">
        <v>1804</v>
      </c>
      <c r="I2075" s="22" t="s">
        <v>5570</v>
      </c>
      <c r="J2075" s="22" t="s">
        <v>1837</v>
      </c>
      <c r="K2075" s="22"/>
      <c r="L2075" s="22"/>
      <c r="M2075" s="22" t="s">
        <v>6785</v>
      </c>
      <c r="N2075" s="22">
        <v>60</v>
      </c>
      <c r="O2075" s="22" t="b">
        <v>0</v>
      </c>
      <c r="P2075" s="22" t="s">
        <v>3095</v>
      </c>
      <c r="Q2075" s="22" t="s">
        <v>1843</v>
      </c>
      <c r="R2075" s="22" t="s">
        <v>625</v>
      </c>
    </row>
    <row r="2076" spans="1:18" x14ac:dyDescent="0.25">
      <c r="A2076" s="22" t="s">
        <v>320</v>
      </c>
      <c r="B2076" s="22" t="s">
        <v>895</v>
      </c>
      <c r="C2076" s="22" t="s">
        <v>1837</v>
      </c>
      <c r="D2076" s="22" t="s">
        <v>1838</v>
      </c>
      <c r="E2076" s="22" t="s">
        <v>1958</v>
      </c>
      <c r="F2076" s="22"/>
      <c r="G2076" s="22" t="s">
        <v>65</v>
      </c>
      <c r="H2076" s="22" t="s">
        <v>1796</v>
      </c>
      <c r="I2076" s="22" t="s">
        <v>5570</v>
      </c>
      <c r="J2076" s="22" t="s">
        <v>1837</v>
      </c>
      <c r="K2076" s="22"/>
      <c r="L2076" s="22"/>
      <c r="M2076" s="22" t="s">
        <v>6786</v>
      </c>
      <c r="N2076" s="22">
        <v>60</v>
      </c>
      <c r="O2076" s="22" t="b">
        <v>0</v>
      </c>
      <c r="P2076" s="22" t="s">
        <v>3095</v>
      </c>
      <c r="Q2076" s="22" t="s">
        <v>1843</v>
      </c>
      <c r="R2076" s="22" t="s">
        <v>625</v>
      </c>
    </row>
    <row r="2077" spans="1:18" x14ac:dyDescent="0.25">
      <c r="A2077" s="22" t="s">
        <v>322</v>
      </c>
      <c r="B2077" s="22" t="s">
        <v>895</v>
      </c>
      <c r="C2077" s="22" t="s">
        <v>1837</v>
      </c>
      <c r="D2077" s="22" t="s">
        <v>1838</v>
      </c>
      <c r="E2077" s="22" t="s">
        <v>1878</v>
      </c>
      <c r="F2077" s="22"/>
      <c r="G2077" s="22" t="s">
        <v>1803</v>
      </c>
      <c r="H2077" s="22" t="s">
        <v>1804</v>
      </c>
      <c r="I2077" s="22" t="s">
        <v>5570</v>
      </c>
      <c r="J2077" s="22" t="s">
        <v>1837</v>
      </c>
      <c r="K2077" s="22"/>
      <c r="L2077" s="22"/>
      <c r="M2077" s="22" t="s">
        <v>6787</v>
      </c>
      <c r="N2077" s="22">
        <v>60</v>
      </c>
      <c r="O2077" s="22" t="b">
        <v>0</v>
      </c>
      <c r="P2077" s="22" t="s">
        <v>3095</v>
      </c>
      <c r="Q2077" s="22" t="s">
        <v>1843</v>
      </c>
      <c r="R2077" s="22" t="s">
        <v>625</v>
      </c>
    </row>
    <row r="2078" spans="1:18" x14ac:dyDescent="0.25">
      <c r="A2078" s="22" t="s">
        <v>223</v>
      </c>
      <c r="B2078" s="22" t="s">
        <v>895</v>
      </c>
      <c r="C2078" s="22" t="s">
        <v>1837</v>
      </c>
      <c r="D2078" s="22" t="s">
        <v>1838</v>
      </c>
      <c r="E2078" s="22" t="s">
        <v>1958</v>
      </c>
      <c r="F2078" s="22"/>
      <c r="G2078" s="22" t="s">
        <v>65</v>
      </c>
      <c r="H2078" s="22" t="s">
        <v>1796</v>
      </c>
      <c r="I2078" s="22" t="s">
        <v>5570</v>
      </c>
      <c r="J2078" s="22" t="s">
        <v>1837</v>
      </c>
      <c r="K2078" s="22"/>
      <c r="L2078" s="22"/>
      <c r="M2078" s="22" t="s">
        <v>6788</v>
      </c>
      <c r="N2078" s="22">
        <v>60</v>
      </c>
      <c r="O2078" s="22" t="b">
        <v>0</v>
      </c>
      <c r="P2078" s="22" t="s">
        <v>3095</v>
      </c>
      <c r="Q2078" s="22" t="s">
        <v>1843</v>
      </c>
      <c r="R2078" s="22" t="s">
        <v>625</v>
      </c>
    </row>
    <row r="2079" spans="1:18" x14ac:dyDescent="0.25">
      <c r="A2079" s="23" t="s">
        <v>6789</v>
      </c>
      <c r="B2079" s="23" t="s">
        <v>895</v>
      </c>
      <c r="C2079" s="23" t="s">
        <v>1837</v>
      </c>
      <c r="D2079" s="23" t="s">
        <v>1838</v>
      </c>
      <c r="E2079" s="23" t="s">
        <v>1975</v>
      </c>
      <c r="F2079" s="23"/>
      <c r="G2079" s="23" t="s">
        <v>1803</v>
      </c>
      <c r="H2079" s="23" t="s">
        <v>1804</v>
      </c>
      <c r="I2079" s="23" t="s">
        <v>5570</v>
      </c>
      <c r="J2079" s="23" t="s">
        <v>1837</v>
      </c>
      <c r="K2079" s="23"/>
      <c r="L2079" s="23"/>
      <c r="M2079" s="23" t="s">
        <v>6790</v>
      </c>
      <c r="N2079" s="23">
        <v>60</v>
      </c>
      <c r="O2079" s="23" t="b">
        <v>0</v>
      </c>
      <c r="P2079" s="23" t="s">
        <v>3095</v>
      </c>
      <c r="Q2079" s="23" t="s">
        <v>1843</v>
      </c>
      <c r="R2079" s="23" t="s">
        <v>625</v>
      </c>
    </row>
    <row r="2080" spans="1:18" x14ac:dyDescent="0.25">
      <c r="A2080" s="22" t="s">
        <v>1499</v>
      </c>
      <c r="B2080" s="22" t="s">
        <v>895</v>
      </c>
      <c r="C2080" s="22" t="s">
        <v>1837</v>
      </c>
      <c r="D2080" s="22" t="s">
        <v>1838</v>
      </c>
      <c r="E2080" s="22" t="s">
        <v>6081</v>
      </c>
      <c r="F2080" s="22"/>
      <c r="G2080" s="22" t="s">
        <v>1803</v>
      </c>
      <c r="H2080" s="22" t="s">
        <v>1804</v>
      </c>
      <c r="I2080" s="22" t="s">
        <v>5570</v>
      </c>
      <c r="J2080" s="22" t="s">
        <v>1837</v>
      </c>
      <c r="K2080" s="22"/>
      <c r="L2080" s="22"/>
      <c r="M2080" s="22" t="s">
        <v>6791</v>
      </c>
      <c r="N2080" s="22">
        <v>60</v>
      </c>
      <c r="O2080" s="22" t="b">
        <v>0</v>
      </c>
      <c r="P2080" s="22" t="s">
        <v>3095</v>
      </c>
      <c r="Q2080" s="22" t="s">
        <v>1843</v>
      </c>
      <c r="R2080" s="22" t="s">
        <v>625</v>
      </c>
    </row>
    <row r="2081" spans="1:18" x14ac:dyDescent="0.25">
      <c r="A2081" s="22" t="s">
        <v>1500</v>
      </c>
      <c r="B2081" s="22" t="s">
        <v>893</v>
      </c>
      <c r="C2081" s="22" t="s">
        <v>1837</v>
      </c>
      <c r="D2081" s="22" t="s">
        <v>1838</v>
      </c>
      <c r="E2081" s="22" t="s">
        <v>3154</v>
      </c>
      <c r="F2081" s="22"/>
      <c r="G2081" s="22" t="s">
        <v>1803</v>
      </c>
      <c r="H2081" s="22" t="s">
        <v>1804</v>
      </c>
      <c r="I2081" s="22" t="s">
        <v>5570</v>
      </c>
      <c r="J2081" s="22" t="s">
        <v>1837</v>
      </c>
      <c r="K2081" s="22"/>
      <c r="L2081" s="22"/>
      <c r="M2081" s="22" t="s">
        <v>6792</v>
      </c>
      <c r="N2081" s="22">
        <v>60</v>
      </c>
      <c r="O2081" s="22" t="b">
        <v>0</v>
      </c>
      <c r="P2081" s="22" t="s">
        <v>3095</v>
      </c>
      <c r="Q2081" s="22" t="s">
        <v>1843</v>
      </c>
      <c r="R2081" s="22" t="s">
        <v>625</v>
      </c>
    </row>
    <row r="2082" spans="1:18" x14ac:dyDescent="0.25">
      <c r="A2082" s="22" t="s">
        <v>6793</v>
      </c>
      <c r="B2082" s="22" t="s">
        <v>895</v>
      </c>
      <c r="C2082" s="22" t="s">
        <v>1837</v>
      </c>
      <c r="D2082" s="22" t="s">
        <v>1838</v>
      </c>
      <c r="E2082" s="22" t="s">
        <v>2754</v>
      </c>
      <c r="F2082" s="22"/>
      <c r="G2082" s="22" t="s">
        <v>1803</v>
      </c>
      <c r="H2082" s="22" t="s">
        <v>1804</v>
      </c>
      <c r="I2082" s="22" t="s">
        <v>5570</v>
      </c>
      <c r="J2082" s="22" t="s">
        <v>1837</v>
      </c>
      <c r="K2082" s="22"/>
      <c r="L2082" s="22"/>
      <c r="M2082" s="22" t="s">
        <v>6794</v>
      </c>
      <c r="N2082" s="22">
        <v>60</v>
      </c>
      <c r="O2082" s="22" t="b">
        <v>0</v>
      </c>
      <c r="P2082" s="22" t="s">
        <v>3095</v>
      </c>
      <c r="Q2082" s="22" t="s">
        <v>1843</v>
      </c>
      <c r="R2082" s="22" t="s">
        <v>625</v>
      </c>
    </row>
    <row r="2083" spans="1:18" x14ac:dyDescent="0.25">
      <c r="A2083" s="22" t="s">
        <v>325</v>
      </c>
      <c r="B2083" s="22" t="s">
        <v>895</v>
      </c>
      <c r="C2083" s="22" t="s">
        <v>1837</v>
      </c>
      <c r="D2083" s="22" t="s">
        <v>1838</v>
      </c>
      <c r="E2083" s="22" t="s">
        <v>1950</v>
      </c>
      <c r="F2083" s="22"/>
      <c r="G2083" s="22" t="s">
        <v>66</v>
      </c>
      <c r="H2083" s="22" t="s">
        <v>1794</v>
      </c>
      <c r="I2083" s="22" t="s">
        <v>5570</v>
      </c>
      <c r="J2083" s="22" t="s">
        <v>1837</v>
      </c>
      <c r="K2083" s="22"/>
      <c r="L2083" s="22"/>
      <c r="M2083" s="22" t="s">
        <v>6795</v>
      </c>
      <c r="N2083" s="22">
        <v>60</v>
      </c>
      <c r="O2083" s="22" t="b">
        <v>0</v>
      </c>
      <c r="P2083" s="22" t="s">
        <v>3095</v>
      </c>
      <c r="Q2083" s="22" t="s">
        <v>1843</v>
      </c>
      <c r="R2083" s="22" t="s">
        <v>625</v>
      </c>
    </row>
    <row r="2084" spans="1:18" x14ac:dyDescent="0.25">
      <c r="A2084" s="23" t="s">
        <v>1501</v>
      </c>
      <c r="B2084" s="23" t="s">
        <v>893</v>
      </c>
      <c r="C2084" s="23" t="s">
        <v>1837</v>
      </c>
      <c r="D2084" s="23" t="s">
        <v>1838</v>
      </c>
      <c r="E2084" s="23" t="s">
        <v>3154</v>
      </c>
      <c r="F2084" s="23"/>
      <c r="G2084" s="23" t="s">
        <v>1803</v>
      </c>
      <c r="H2084" s="23" t="s">
        <v>1804</v>
      </c>
      <c r="I2084" s="23" t="s">
        <v>5570</v>
      </c>
      <c r="J2084" s="23" t="s">
        <v>1837</v>
      </c>
      <c r="K2084" s="23"/>
      <c r="L2084" s="23"/>
      <c r="M2084" s="23" t="s">
        <v>6796</v>
      </c>
      <c r="N2084" s="23">
        <v>60</v>
      </c>
      <c r="O2084" s="23" t="b">
        <v>0</v>
      </c>
      <c r="P2084" s="23" t="s">
        <v>3095</v>
      </c>
      <c r="Q2084" s="23" t="s">
        <v>1843</v>
      </c>
      <c r="R2084" s="23" t="s">
        <v>625</v>
      </c>
    </row>
    <row r="2085" spans="1:18" x14ac:dyDescent="0.25">
      <c r="A2085" s="23" t="s">
        <v>1502</v>
      </c>
      <c r="B2085" s="23" t="s">
        <v>895</v>
      </c>
      <c r="C2085" s="23" t="s">
        <v>1837</v>
      </c>
      <c r="D2085" s="23" t="s">
        <v>1838</v>
      </c>
      <c r="E2085" s="23" t="s">
        <v>2092</v>
      </c>
      <c r="F2085" s="23"/>
      <c r="G2085" s="23" t="s">
        <v>1803</v>
      </c>
      <c r="H2085" s="23" t="s">
        <v>1804</v>
      </c>
      <c r="I2085" s="23" t="s">
        <v>5570</v>
      </c>
      <c r="J2085" s="23" t="s">
        <v>1837</v>
      </c>
      <c r="K2085" s="23"/>
      <c r="L2085" s="23"/>
      <c r="M2085" s="23" t="s">
        <v>6797</v>
      </c>
      <c r="N2085" s="23">
        <v>60</v>
      </c>
      <c r="O2085" s="23" t="b">
        <v>0</v>
      </c>
      <c r="P2085" s="23" t="s">
        <v>3095</v>
      </c>
      <c r="Q2085" s="23" t="s">
        <v>1843</v>
      </c>
      <c r="R2085" s="23" t="s">
        <v>625</v>
      </c>
    </row>
    <row r="2086" spans="1:18" x14ac:dyDescent="0.25">
      <c r="A2086" s="22" t="s">
        <v>1503</v>
      </c>
      <c r="B2086" s="22" t="s">
        <v>895</v>
      </c>
      <c r="C2086" s="22" t="s">
        <v>1837</v>
      </c>
      <c r="D2086" s="22" t="s">
        <v>1838</v>
      </c>
      <c r="E2086" s="22" t="s">
        <v>2073</v>
      </c>
      <c r="F2086" s="22"/>
      <c r="G2086" s="22" t="s">
        <v>66</v>
      </c>
      <c r="H2086" s="22" t="s">
        <v>1794</v>
      </c>
      <c r="I2086" s="22" t="s">
        <v>5570</v>
      </c>
      <c r="J2086" s="22" t="s">
        <v>1837</v>
      </c>
      <c r="K2086" s="22"/>
      <c r="L2086" s="22"/>
      <c r="M2086" s="22" t="s">
        <v>6798</v>
      </c>
      <c r="N2086" s="22">
        <v>60</v>
      </c>
      <c r="O2086" s="22" t="b">
        <v>0</v>
      </c>
      <c r="P2086" s="22" t="s">
        <v>3095</v>
      </c>
      <c r="Q2086" s="22" t="s">
        <v>1843</v>
      </c>
      <c r="R2086" s="22" t="s">
        <v>625</v>
      </c>
    </row>
    <row r="2087" spans="1:18" x14ac:dyDescent="0.25">
      <c r="A2087" s="22" t="s">
        <v>1504</v>
      </c>
      <c r="B2087" s="22" t="s">
        <v>895</v>
      </c>
      <c r="C2087" s="22" t="s">
        <v>1837</v>
      </c>
      <c r="D2087" s="22" t="s">
        <v>1838</v>
      </c>
      <c r="E2087" s="22" t="s">
        <v>1906</v>
      </c>
      <c r="F2087" s="22"/>
      <c r="G2087" s="22" t="s">
        <v>1803</v>
      </c>
      <c r="H2087" s="22" t="s">
        <v>1804</v>
      </c>
      <c r="I2087" s="22" t="s">
        <v>5570</v>
      </c>
      <c r="J2087" s="22" t="s">
        <v>1837</v>
      </c>
      <c r="K2087" s="22"/>
      <c r="L2087" s="22"/>
      <c r="M2087" s="22" t="s">
        <v>6799</v>
      </c>
      <c r="N2087" s="22">
        <v>60</v>
      </c>
      <c r="O2087" s="22" t="b">
        <v>0</v>
      </c>
      <c r="P2087" s="22" t="s">
        <v>3095</v>
      </c>
      <c r="Q2087" s="22" t="s">
        <v>1843</v>
      </c>
      <c r="R2087" s="22" t="s">
        <v>625</v>
      </c>
    </row>
    <row r="2088" spans="1:18" x14ac:dyDescent="0.25">
      <c r="A2088" s="22" t="s">
        <v>326</v>
      </c>
      <c r="B2088" s="22" t="s">
        <v>895</v>
      </c>
      <c r="C2088" s="22" t="s">
        <v>1837</v>
      </c>
      <c r="D2088" s="22" t="s">
        <v>1838</v>
      </c>
      <c r="E2088" s="22" t="s">
        <v>1906</v>
      </c>
      <c r="F2088" s="22"/>
      <c r="G2088" s="22" t="s">
        <v>1803</v>
      </c>
      <c r="H2088" s="22" t="s">
        <v>1804</v>
      </c>
      <c r="I2088" s="22" t="s">
        <v>5570</v>
      </c>
      <c r="J2088" s="22" t="s">
        <v>1837</v>
      </c>
      <c r="K2088" s="22"/>
      <c r="L2088" s="22"/>
      <c r="M2088" s="22" t="s">
        <v>6800</v>
      </c>
      <c r="N2088" s="22">
        <v>60</v>
      </c>
      <c r="O2088" s="22" t="b">
        <v>0</v>
      </c>
      <c r="P2088" s="22" t="s">
        <v>3095</v>
      </c>
      <c r="Q2088" s="22" t="s">
        <v>1843</v>
      </c>
      <c r="R2088" s="22" t="s">
        <v>625</v>
      </c>
    </row>
    <row r="2089" spans="1:18" x14ac:dyDescent="0.25">
      <c r="A2089" s="22" t="s">
        <v>1505</v>
      </c>
      <c r="B2089" s="22" t="s">
        <v>893</v>
      </c>
      <c r="C2089" s="22" t="s">
        <v>1837</v>
      </c>
      <c r="D2089" s="22" t="s">
        <v>1838</v>
      </c>
      <c r="E2089" s="22" t="s">
        <v>2050</v>
      </c>
      <c r="F2089" s="22"/>
      <c r="G2089" s="22" t="s">
        <v>65</v>
      </c>
      <c r="H2089" s="22" t="s">
        <v>1796</v>
      </c>
      <c r="I2089" s="22" t="s">
        <v>5570</v>
      </c>
      <c r="J2089" s="22" t="s">
        <v>1837</v>
      </c>
      <c r="K2089" s="22"/>
      <c r="L2089" s="22"/>
      <c r="M2089" s="22" t="s">
        <v>6801</v>
      </c>
      <c r="N2089" s="22">
        <v>60</v>
      </c>
      <c r="O2089" s="22" t="b">
        <v>0</v>
      </c>
      <c r="P2089" s="22" t="s">
        <v>3095</v>
      </c>
      <c r="Q2089" s="22" t="s">
        <v>1843</v>
      </c>
      <c r="R2089" s="22" t="s">
        <v>625</v>
      </c>
    </row>
    <row r="2090" spans="1:18" x14ac:dyDescent="0.25">
      <c r="A2090" s="22" t="s">
        <v>1506</v>
      </c>
      <c r="B2090" s="22" t="s">
        <v>893</v>
      </c>
      <c r="C2090" s="22" t="s">
        <v>1837</v>
      </c>
      <c r="D2090" s="22" t="s">
        <v>1838</v>
      </c>
      <c r="E2090" s="22" t="s">
        <v>2106</v>
      </c>
      <c r="F2090" s="22"/>
      <c r="G2090" s="22" t="s">
        <v>65</v>
      </c>
      <c r="H2090" s="22" t="s">
        <v>1796</v>
      </c>
      <c r="I2090" s="22" t="s">
        <v>5570</v>
      </c>
      <c r="J2090" s="22" t="s">
        <v>1837</v>
      </c>
      <c r="K2090" s="22"/>
      <c r="L2090" s="22"/>
      <c r="M2090" s="22" t="s">
        <v>6802</v>
      </c>
      <c r="N2090" s="22">
        <v>60</v>
      </c>
      <c r="O2090" s="22" t="b">
        <v>0</v>
      </c>
      <c r="P2090" s="22" t="s">
        <v>3095</v>
      </c>
      <c r="Q2090" s="22" t="s">
        <v>1843</v>
      </c>
      <c r="R2090" s="22" t="s">
        <v>625</v>
      </c>
    </row>
    <row r="2091" spans="1:18" x14ac:dyDescent="0.25">
      <c r="A2091" s="23" t="s">
        <v>114</v>
      </c>
      <c r="B2091" s="23" t="s">
        <v>895</v>
      </c>
      <c r="C2091" s="23" t="s">
        <v>1837</v>
      </c>
      <c r="D2091" s="23" t="s">
        <v>1838</v>
      </c>
      <c r="E2091" s="23" t="s">
        <v>6081</v>
      </c>
      <c r="F2091" s="23"/>
      <c r="G2091" s="23" t="s">
        <v>1803</v>
      </c>
      <c r="H2091" s="23" t="s">
        <v>1804</v>
      </c>
      <c r="I2091" s="23" t="s">
        <v>5570</v>
      </c>
      <c r="J2091" s="23" t="s">
        <v>1837</v>
      </c>
      <c r="K2091" s="23"/>
      <c r="L2091" s="23"/>
      <c r="M2091" s="23" t="s">
        <v>6803</v>
      </c>
      <c r="N2091" s="23">
        <v>60</v>
      </c>
      <c r="O2091" s="23" t="b">
        <v>0</v>
      </c>
      <c r="P2091" s="23" t="s">
        <v>3095</v>
      </c>
      <c r="Q2091" s="23" t="s">
        <v>1843</v>
      </c>
      <c r="R2091" s="23" t="s">
        <v>625</v>
      </c>
    </row>
    <row r="2092" spans="1:18" x14ac:dyDescent="0.25">
      <c r="A2092" s="23" t="s">
        <v>328</v>
      </c>
      <c r="B2092" s="23" t="s">
        <v>895</v>
      </c>
      <c r="C2092" s="23" t="s">
        <v>1837</v>
      </c>
      <c r="D2092" s="23" t="s">
        <v>1838</v>
      </c>
      <c r="E2092" s="23" t="s">
        <v>1901</v>
      </c>
      <c r="F2092" s="23"/>
      <c r="G2092" s="23" t="s">
        <v>66</v>
      </c>
      <c r="H2092" s="23" t="s">
        <v>1794</v>
      </c>
      <c r="I2092" s="23" t="s">
        <v>5570</v>
      </c>
      <c r="J2092" s="23" t="s">
        <v>1837</v>
      </c>
      <c r="K2092" s="23"/>
      <c r="L2092" s="23"/>
      <c r="M2092" s="23" t="s">
        <v>6804</v>
      </c>
      <c r="N2092" s="23">
        <v>60</v>
      </c>
      <c r="O2092" s="23" t="b">
        <v>0</v>
      </c>
      <c r="P2092" s="23" t="s">
        <v>3095</v>
      </c>
      <c r="Q2092" s="23" t="s">
        <v>1843</v>
      </c>
      <c r="R2092" s="23" t="s">
        <v>625</v>
      </c>
    </row>
    <row r="2093" spans="1:18" x14ac:dyDescent="0.25">
      <c r="A2093" s="22" t="s">
        <v>1507</v>
      </c>
      <c r="B2093" s="22" t="s">
        <v>893</v>
      </c>
      <c r="C2093" s="22" t="s">
        <v>1837</v>
      </c>
      <c r="D2093" s="22" t="s">
        <v>1838</v>
      </c>
      <c r="E2093" s="22" t="s">
        <v>4312</v>
      </c>
      <c r="F2093" s="22"/>
      <c r="G2093" s="22" t="s">
        <v>65</v>
      </c>
      <c r="H2093" s="22" t="s">
        <v>1796</v>
      </c>
      <c r="I2093" s="22" t="s">
        <v>5570</v>
      </c>
      <c r="J2093" s="22" t="s">
        <v>1837</v>
      </c>
      <c r="K2093" s="22"/>
      <c r="L2093" s="22"/>
      <c r="M2093" s="22" t="s">
        <v>6805</v>
      </c>
      <c r="N2093" s="22">
        <v>60</v>
      </c>
      <c r="O2093" s="22" t="b">
        <v>0</v>
      </c>
      <c r="P2093" s="22" t="s">
        <v>3095</v>
      </c>
      <c r="Q2093" s="22" t="s">
        <v>1843</v>
      </c>
      <c r="R2093" s="22" t="s">
        <v>625</v>
      </c>
    </row>
    <row r="2094" spans="1:18" x14ac:dyDescent="0.25">
      <c r="A2094" s="22" t="s">
        <v>116</v>
      </c>
      <c r="B2094" s="22" t="s">
        <v>895</v>
      </c>
      <c r="C2094" s="22" t="s">
        <v>1837</v>
      </c>
      <c r="D2094" s="22" t="s">
        <v>1838</v>
      </c>
      <c r="E2094" s="22" t="s">
        <v>6737</v>
      </c>
      <c r="F2094" s="22"/>
      <c r="G2094" s="22" t="s">
        <v>65</v>
      </c>
      <c r="H2094" s="22" t="s">
        <v>1796</v>
      </c>
      <c r="I2094" s="22" t="s">
        <v>5570</v>
      </c>
      <c r="J2094" s="22" t="s">
        <v>1837</v>
      </c>
      <c r="K2094" s="22"/>
      <c r="L2094" s="22"/>
      <c r="M2094" s="22" t="s">
        <v>6806</v>
      </c>
      <c r="N2094" s="22">
        <v>60</v>
      </c>
      <c r="O2094" s="22" t="b">
        <v>0</v>
      </c>
      <c r="P2094" s="22" t="s">
        <v>3095</v>
      </c>
      <c r="Q2094" s="22" t="s">
        <v>1843</v>
      </c>
      <c r="R2094" s="22" t="s">
        <v>625</v>
      </c>
    </row>
    <row r="2095" spans="1:18" x14ac:dyDescent="0.25">
      <c r="A2095" s="23" t="s">
        <v>1508</v>
      </c>
      <c r="B2095" s="23" t="s">
        <v>895</v>
      </c>
      <c r="C2095" s="23" t="s">
        <v>1837</v>
      </c>
      <c r="D2095" s="23" t="s">
        <v>1838</v>
      </c>
      <c r="E2095" s="23" t="s">
        <v>1901</v>
      </c>
      <c r="F2095" s="23"/>
      <c r="G2095" s="23" t="s">
        <v>66</v>
      </c>
      <c r="H2095" s="23" t="s">
        <v>1794</v>
      </c>
      <c r="I2095" s="23" t="s">
        <v>5570</v>
      </c>
      <c r="J2095" s="23" t="s">
        <v>1837</v>
      </c>
      <c r="K2095" s="23"/>
      <c r="L2095" s="23"/>
      <c r="M2095" s="23" t="s">
        <v>6807</v>
      </c>
      <c r="N2095" s="23">
        <v>60</v>
      </c>
      <c r="O2095" s="23" t="b">
        <v>0</v>
      </c>
      <c r="P2095" s="23" t="s">
        <v>3095</v>
      </c>
      <c r="Q2095" s="23" t="s">
        <v>1843</v>
      </c>
      <c r="R2095" s="23" t="s">
        <v>625</v>
      </c>
    </row>
    <row r="2096" spans="1:18" x14ac:dyDescent="0.25">
      <c r="A2096" s="23" t="s">
        <v>1509</v>
      </c>
      <c r="B2096" s="23" t="s">
        <v>893</v>
      </c>
      <c r="C2096" s="23" t="s">
        <v>1837</v>
      </c>
      <c r="D2096" s="23" t="s">
        <v>1838</v>
      </c>
      <c r="E2096" s="23" t="s">
        <v>6055</v>
      </c>
      <c r="F2096" s="23"/>
      <c r="G2096" s="23" t="s">
        <v>65</v>
      </c>
      <c r="H2096" s="23" t="s">
        <v>1796</v>
      </c>
      <c r="I2096" s="23" t="s">
        <v>5570</v>
      </c>
      <c r="J2096" s="23" t="s">
        <v>1837</v>
      </c>
      <c r="K2096" s="23"/>
      <c r="L2096" s="23"/>
      <c r="M2096" s="23" t="s">
        <v>6808</v>
      </c>
      <c r="N2096" s="23">
        <v>60</v>
      </c>
      <c r="O2096" s="23" t="b">
        <v>0</v>
      </c>
      <c r="P2096" s="23" t="s">
        <v>3095</v>
      </c>
      <c r="Q2096" s="23" t="s">
        <v>1843</v>
      </c>
      <c r="R2096" s="23" t="s">
        <v>625</v>
      </c>
    </row>
    <row r="2097" spans="1:18" x14ac:dyDescent="0.25">
      <c r="A2097" s="22" t="s">
        <v>329</v>
      </c>
      <c r="B2097" s="22" t="s">
        <v>895</v>
      </c>
      <c r="C2097" s="22" t="s">
        <v>1837</v>
      </c>
      <c r="D2097" s="22" t="s">
        <v>1838</v>
      </c>
      <c r="E2097" s="22" t="s">
        <v>1975</v>
      </c>
      <c r="F2097" s="22"/>
      <c r="G2097" s="22" t="s">
        <v>1803</v>
      </c>
      <c r="H2097" s="22" t="s">
        <v>1804</v>
      </c>
      <c r="I2097" s="22" t="s">
        <v>5570</v>
      </c>
      <c r="J2097" s="22" t="s">
        <v>1837</v>
      </c>
      <c r="K2097" s="22"/>
      <c r="L2097" s="22"/>
      <c r="M2097" s="22" t="s">
        <v>6809</v>
      </c>
      <c r="N2097" s="22">
        <v>60</v>
      </c>
      <c r="O2097" s="22" t="b">
        <v>0</v>
      </c>
      <c r="P2097" s="22" t="s">
        <v>3095</v>
      </c>
      <c r="Q2097" s="22" t="s">
        <v>1843</v>
      </c>
      <c r="R2097" s="22" t="s">
        <v>625</v>
      </c>
    </row>
    <row r="2098" spans="1:18" x14ac:dyDescent="0.25">
      <c r="A2098" s="22" t="s">
        <v>1510</v>
      </c>
      <c r="B2098" s="22" t="s">
        <v>895</v>
      </c>
      <c r="C2098" s="22" t="s">
        <v>1837</v>
      </c>
      <c r="D2098" s="22" t="s">
        <v>1838</v>
      </c>
      <c r="E2098" s="22" t="s">
        <v>1950</v>
      </c>
      <c r="F2098" s="22"/>
      <c r="G2098" s="22" t="s">
        <v>66</v>
      </c>
      <c r="H2098" s="22" t="s">
        <v>1794</v>
      </c>
      <c r="I2098" s="22" t="s">
        <v>5570</v>
      </c>
      <c r="J2098" s="22" t="s">
        <v>1837</v>
      </c>
      <c r="K2098" s="22"/>
      <c r="L2098" s="22"/>
      <c r="M2098" s="22" t="s">
        <v>6810</v>
      </c>
      <c r="N2098" s="22">
        <v>60</v>
      </c>
      <c r="O2098" s="22" t="b">
        <v>0</v>
      </c>
      <c r="P2098" s="22" t="s">
        <v>3095</v>
      </c>
      <c r="Q2098" s="22" t="s">
        <v>1843</v>
      </c>
      <c r="R2098" s="22" t="s">
        <v>625</v>
      </c>
    </row>
    <row r="2099" spans="1:18" x14ac:dyDescent="0.25">
      <c r="A2099" s="23" t="s">
        <v>1511</v>
      </c>
      <c r="B2099" s="23" t="s">
        <v>895</v>
      </c>
      <c r="C2099" s="23" t="s">
        <v>1837</v>
      </c>
      <c r="D2099" s="23" t="s">
        <v>1838</v>
      </c>
      <c r="E2099" s="23" t="s">
        <v>2106</v>
      </c>
      <c r="F2099" s="23"/>
      <c r="G2099" s="23" t="s">
        <v>65</v>
      </c>
      <c r="H2099" s="23" t="s">
        <v>1796</v>
      </c>
      <c r="I2099" s="23" t="s">
        <v>5570</v>
      </c>
      <c r="J2099" s="23" t="s">
        <v>1837</v>
      </c>
      <c r="K2099" s="23"/>
      <c r="L2099" s="23"/>
      <c r="M2099" s="23" t="s">
        <v>6811</v>
      </c>
      <c r="N2099" s="23">
        <v>60</v>
      </c>
      <c r="O2099" s="23" t="b">
        <v>0</v>
      </c>
      <c r="P2099" s="23" t="s">
        <v>3095</v>
      </c>
      <c r="Q2099" s="23" t="s">
        <v>1843</v>
      </c>
      <c r="R2099" s="23" t="s">
        <v>625</v>
      </c>
    </row>
    <row r="2100" spans="1:18" x14ac:dyDescent="0.25">
      <c r="A2100" s="22" t="s">
        <v>1512</v>
      </c>
      <c r="B2100" s="22" t="s">
        <v>895</v>
      </c>
      <c r="C2100" s="22" t="s">
        <v>1837</v>
      </c>
      <c r="D2100" s="22" t="s">
        <v>1838</v>
      </c>
      <c r="E2100" s="22" t="s">
        <v>1839</v>
      </c>
      <c r="F2100" s="22"/>
      <c r="G2100" s="22" t="s">
        <v>1803</v>
      </c>
      <c r="H2100" s="22" t="s">
        <v>1804</v>
      </c>
      <c r="I2100" s="22" t="s">
        <v>5570</v>
      </c>
      <c r="J2100" s="22" t="s">
        <v>1837</v>
      </c>
      <c r="K2100" s="22"/>
      <c r="L2100" s="22"/>
      <c r="M2100" s="22" t="s">
        <v>6812</v>
      </c>
      <c r="N2100" s="22">
        <v>60</v>
      </c>
      <c r="O2100" s="22" t="b">
        <v>0</v>
      </c>
      <c r="P2100" s="22" t="s">
        <v>3095</v>
      </c>
      <c r="Q2100" s="22" t="s">
        <v>1843</v>
      </c>
      <c r="R2100" s="22" t="s">
        <v>625</v>
      </c>
    </row>
    <row r="2101" spans="1:18" x14ac:dyDescent="0.25">
      <c r="A2101" s="22" t="s">
        <v>76</v>
      </c>
      <c r="B2101" s="22" t="s">
        <v>895</v>
      </c>
      <c r="C2101" s="22" t="s">
        <v>1837</v>
      </c>
      <c r="D2101" s="22" t="s">
        <v>1838</v>
      </c>
      <c r="E2101" s="22" t="s">
        <v>4086</v>
      </c>
      <c r="F2101" s="22"/>
      <c r="G2101" s="22" t="s">
        <v>66</v>
      </c>
      <c r="H2101" s="22" t="s">
        <v>1794</v>
      </c>
      <c r="I2101" s="22" t="s">
        <v>5982</v>
      </c>
      <c r="J2101" s="22" t="s">
        <v>1837</v>
      </c>
      <c r="K2101" s="22"/>
      <c r="L2101" s="22"/>
      <c r="M2101" s="22" t="s">
        <v>6668</v>
      </c>
      <c r="N2101" s="22">
        <v>60</v>
      </c>
      <c r="O2101" s="22" t="b">
        <v>0</v>
      </c>
      <c r="P2101" s="22" t="s">
        <v>3095</v>
      </c>
      <c r="Q2101" s="22" t="s">
        <v>1843</v>
      </c>
      <c r="R2101" s="22" t="s">
        <v>625</v>
      </c>
    </row>
    <row r="2102" spans="1:18" x14ac:dyDescent="0.25">
      <c r="A2102" s="22" t="s">
        <v>1513</v>
      </c>
      <c r="B2102" s="22" t="s">
        <v>895</v>
      </c>
      <c r="C2102" s="22" t="s">
        <v>1837</v>
      </c>
      <c r="D2102" s="22" t="s">
        <v>1838</v>
      </c>
      <c r="E2102" s="22" t="s">
        <v>2092</v>
      </c>
      <c r="F2102" s="22"/>
      <c r="G2102" s="22" t="s">
        <v>1803</v>
      </c>
      <c r="H2102" s="22" t="s">
        <v>1804</v>
      </c>
      <c r="I2102" s="22" t="s">
        <v>5570</v>
      </c>
      <c r="J2102" s="22" t="s">
        <v>1837</v>
      </c>
      <c r="K2102" s="22"/>
      <c r="L2102" s="22"/>
      <c r="M2102" s="22" t="s">
        <v>6813</v>
      </c>
      <c r="N2102" s="22">
        <v>60</v>
      </c>
      <c r="O2102" s="22" t="b">
        <v>0</v>
      </c>
      <c r="P2102" s="22" t="s">
        <v>3095</v>
      </c>
      <c r="Q2102" s="22" t="s">
        <v>1843</v>
      </c>
      <c r="R2102" s="22" t="s">
        <v>625</v>
      </c>
    </row>
    <row r="2103" spans="1:18" x14ac:dyDescent="0.25">
      <c r="A2103" s="22" t="s">
        <v>117</v>
      </c>
      <c r="B2103" s="22" t="s">
        <v>895</v>
      </c>
      <c r="C2103" s="22" t="s">
        <v>1837</v>
      </c>
      <c r="D2103" s="22" t="s">
        <v>1838</v>
      </c>
      <c r="E2103" s="22" t="s">
        <v>4086</v>
      </c>
      <c r="F2103" s="22"/>
      <c r="G2103" s="22" t="s">
        <v>66</v>
      </c>
      <c r="H2103" s="22" t="s">
        <v>1794</v>
      </c>
      <c r="I2103" s="22" t="s">
        <v>5982</v>
      </c>
      <c r="J2103" s="22" t="s">
        <v>1837</v>
      </c>
      <c r="K2103" s="22"/>
      <c r="L2103" s="22"/>
      <c r="M2103" s="22" t="s">
        <v>6814</v>
      </c>
      <c r="N2103" s="22">
        <v>60</v>
      </c>
      <c r="O2103" s="22" t="b">
        <v>0</v>
      </c>
      <c r="P2103" s="22" t="s">
        <v>3095</v>
      </c>
      <c r="Q2103" s="22" t="s">
        <v>1843</v>
      </c>
      <c r="R2103" s="22" t="s">
        <v>625</v>
      </c>
    </row>
    <row r="2104" spans="1:18" x14ac:dyDescent="0.25">
      <c r="A2104" s="22" t="s">
        <v>1514</v>
      </c>
      <c r="B2104" s="22" t="s">
        <v>895</v>
      </c>
      <c r="C2104" s="22" t="s">
        <v>1837</v>
      </c>
      <c r="D2104" s="22" t="s">
        <v>1838</v>
      </c>
      <c r="E2104" s="22" t="s">
        <v>1958</v>
      </c>
      <c r="F2104" s="22"/>
      <c r="G2104" s="22" t="s">
        <v>65</v>
      </c>
      <c r="H2104" s="22" t="s">
        <v>1796</v>
      </c>
      <c r="I2104" s="22" t="s">
        <v>5570</v>
      </c>
      <c r="J2104" s="22" t="s">
        <v>1837</v>
      </c>
      <c r="K2104" s="22"/>
      <c r="L2104" s="22"/>
      <c r="M2104" s="22" t="s">
        <v>6815</v>
      </c>
      <c r="N2104" s="22">
        <v>60</v>
      </c>
      <c r="O2104" s="22" t="b">
        <v>0</v>
      </c>
      <c r="P2104" s="22" t="s">
        <v>3095</v>
      </c>
      <c r="Q2104" s="22" t="s">
        <v>1843</v>
      </c>
      <c r="R2104" s="22" t="s">
        <v>625</v>
      </c>
    </row>
    <row r="2105" spans="1:18" x14ac:dyDescent="0.25">
      <c r="A2105" s="22" t="s">
        <v>335</v>
      </c>
      <c r="B2105" s="22" t="s">
        <v>895</v>
      </c>
      <c r="C2105" s="22" t="s">
        <v>1837</v>
      </c>
      <c r="D2105" s="22" t="s">
        <v>1838</v>
      </c>
      <c r="E2105" s="22" t="s">
        <v>2106</v>
      </c>
      <c r="F2105" s="22"/>
      <c r="G2105" s="22" t="s">
        <v>65</v>
      </c>
      <c r="H2105" s="22" t="s">
        <v>1796</v>
      </c>
      <c r="I2105" s="22" t="s">
        <v>5570</v>
      </c>
      <c r="J2105" s="22" t="s">
        <v>1837</v>
      </c>
      <c r="K2105" s="22"/>
      <c r="L2105" s="22"/>
      <c r="M2105" s="22" t="s">
        <v>6816</v>
      </c>
      <c r="N2105" s="22">
        <v>60</v>
      </c>
      <c r="O2105" s="22" t="b">
        <v>0</v>
      </c>
      <c r="P2105" s="22" t="s">
        <v>3095</v>
      </c>
      <c r="Q2105" s="22" t="s">
        <v>1843</v>
      </c>
      <c r="R2105" s="22" t="s">
        <v>625</v>
      </c>
    </row>
    <row r="2106" spans="1:18" x14ac:dyDescent="0.25">
      <c r="A2106" s="22" t="s">
        <v>337</v>
      </c>
      <c r="B2106" s="22" t="s">
        <v>895</v>
      </c>
      <c r="C2106" s="22" t="s">
        <v>1837</v>
      </c>
      <c r="D2106" s="22" t="s">
        <v>1838</v>
      </c>
      <c r="E2106" s="22" t="s">
        <v>1852</v>
      </c>
      <c r="F2106" s="22"/>
      <c r="G2106" s="22" t="s">
        <v>65</v>
      </c>
      <c r="H2106" s="22" t="s">
        <v>1796</v>
      </c>
      <c r="I2106" s="22" t="s">
        <v>5570</v>
      </c>
      <c r="J2106" s="22" t="s">
        <v>1837</v>
      </c>
      <c r="K2106" s="22"/>
      <c r="L2106" s="22"/>
      <c r="M2106" s="22" t="s">
        <v>6817</v>
      </c>
      <c r="N2106" s="22">
        <v>60</v>
      </c>
      <c r="O2106" s="22" t="b">
        <v>0</v>
      </c>
      <c r="P2106" s="22" t="s">
        <v>3095</v>
      </c>
      <c r="Q2106" s="22" t="s">
        <v>1843</v>
      </c>
      <c r="R2106" s="22" t="s">
        <v>625</v>
      </c>
    </row>
    <row r="2107" spans="1:18" x14ac:dyDescent="0.25">
      <c r="A2107" s="22" t="s">
        <v>339</v>
      </c>
      <c r="B2107" s="22" t="s">
        <v>895</v>
      </c>
      <c r="C2107" s="22" t="s">
        <v>1837</v>
      </c>
      <c r="D2107" s="22" t="s">
        <v>1838</v>
      </c>
      <c r="E2107" s="22" t="s">
        <v>1958</v>
      </c>
      <c r="F2107" s="22"/>
      <c r="G2107" s="22" t="s">
        <v>65</v>
      </c>
      <c r="H2107" s="22" t="s">
        <v>1796</v>
      </c>
      <c r="I2107" s="22" t="s">
        <v>5570</v>
      </c>
      <c r="J2107" s="22" t="s">
        <v>1837</v>
      </c>
      <c r="K2107" s="22"/>
      <c r="L2107" s="22"/>
      <c r="M2107" s="22" t="s">
        <v>6818</v>
      </c>
      <c r="N2107" s="22">
        <v>60</v>
      </c>
      <c r="O2107" s="22" t="b">
        <v>0</v>
      </c>
      <c r="P2107" s="22" t="s">
        <v>3095</v>
      </c>
      <c r="Q2107" s="22" t="s">
        <v>1843</v>
      </c>
      <c r="R2107" s="22" t="s">
        <v>625</v>
      </c>
    </row>
    <row r="2108" spans="1:18" x14ac:dyDescent="0.25">
      <c r="A2108" s="22" t="s">
        <v>1515</v>
      </c>
      <c r="B2108" s="22" t="s">
        <v>895</v>
      </c>
      <c r="C2108" s="22" t="s">
        <v>1837</v>
      </c>
      <c r="D2108" s="22" t="s">
        <v>1838</v>
      </c>
      <c r="E2108" s="22" t="s">
        <v>1958</v>
      </c>
      <c r="F2108" s="22"/>
      <c r="G2108" s="22" t="s">
        <v>65</v>
      </c>
      <c r="H2108" s="22" t="s">
        <v>1796</v>
      </c>
      <c r="I2108" s="22" t="s">
        <v>5570</v>
      </c>
      <c r="J2108" s="22" t="s">
        <v>1837</v>
      </c>
      <c r="K2108" s="22"/>
      <c r="L2108" s="22"/>
      <c r="M2108" s="22" t="s">
        <v>6819</v>
      </c>
      <c r="N2108" s="22">
        <v>60</v>
      </c>
      <c r="O2108" s="22" t="b">
        <v>0</v>
      </c>
      <c r="P2108" s="22" t="s">
        <v>3095</v>
      </c>
      <c r="Q2108" s="22" t="s">
        <v>1843</v>
      </c>
      <c r="R2108" s="22" t="s">
        <v>625</v>
      </c>
    </row>
    <row r="2109" spans="1:18" x14ac:dyDescent="0.25">
      <c r="A2109" s="22" t="s">
        <v>1516</v>
      </c>
      <c r="B2109" s="22" t="s">
        <v>893</v>
      </c>
      <c r="C2109" s="22" t="s">
        <v>1837</v>
      </c>
      <c r="D2109" s="22" t="s">
        <v>1838</v>
      </c>
      <c r="E2109" s="22" t="s">
        <v>4312</v>
      </c>
      <c r="F2109" s="22"/>
      <c r="G2109" s="22" t="s">
        <v>65</v>
      </c>
      <c r="H2109" s="22" t="s">
        <v>1796</v>
      </c>
      <c r="I2109" s="22" t="s">
        <v>5570</v>
      </c>
      <c r="J2109" s="22" t="s">
        <v>1837</v>
      </c>
      <c r="K2109" s="22"/>
      <c r="L2109" s="22"/>
      <c r="M2109" s="22" t="s">
        <v>6820</v>
      </c>
      <c r="N2109" s="22">
        <v>60</v>
      </c>
      <c r="O2109" s="22" t="b">
        <v>0</v>
      </c>
      <c r="P2109" s="22" t="s">
        <v>3095</v>
      </c>
      <c r="Q2109" s="22" t="s">
        <v>1843</v>
      </c>
      <c r="R2109" s="22" t="s">
        <v>625</v>
      </c>
    </row>
    <row r="2110" spans="1:18" x14ac:dyDescent="0.25">
      <c r="A2110" s="22" t="s">
        <v>1517</v>
      </c>
      <c r="B2110" s="22" t="s">
        <v>895</v>
      </c>
      <c r="C2110" s="22" t="s">
        <v>1837</v>
      </c>
      <c r="D2110" s="22" t="s">
        <v>1838</v>
      </c>
      <c r="E2110" s="22" t="s">
        <v>2754</v>
      </c>
      <c r="F2110" s="22"/>
      <c r="G2110" s="22" t="s">
        <v>1803</v>
      </c>
      <c r="H2110" s="22" t="s">
        <v>1804</v>
      </c>
      <c r="I2110" s="22" t="s">
        <v>5570</v>
      </c>
      <c r="J2110" s="22" t="s">
        <v>1837</v>
      </c>
      <c r="K2110" s="22"/>
      <c r="L2110" s="22"/>
      <c r="M2110" s="22" t="s">
        <v>6821</v>
      </c>
      <c r="N2110" s="22">
        <v>60</v>
      </c>
      <c r="O2110" s="22" t="b">
        <v>0</v>
      </c>
      <c r="P2110" s="22" t="s">
        <v>3095</v>
      </c>
      <c r="Q2110" s="22" t="s">
        <v>1843</v>
      </c>
      <c r="R2110" s="22" t="s">
        <v>625</v>
      </c>
    </row>
    <row r="2111" spans="1:18" x14ac:dyDescent="0.25">
      <c r="A2111" s="22" t="s">
        <v>115</v>
      </c>
      <c r="B2111" s="22" t="s">
        <v>895</v>
      </c>
      <c r="C2111" s="22" t="s">
        <v>1837</v>
      </c>
      <c r="D2111" s="22" t="s">
        <v>1838</v>
      </c>
      <c r="E2111" s="22" t="s">
        <v>4086</v>
      </c>
      <c r="F2111" s="22"/>
      <c r="G2111" s="22" t="s">
        <v>66</v>
      </c>
      <c r="H2111" s="22" t="s">
        <v>1794</v>
      </c>
      <c r="I2111" s="22" t="s">
        <v>5982</v>
      </c>
      <c r="J2111" s="22" t="s">
        <v>1837</v>
      </c>
      <c r="K2111" s="22"/>
      <c r="L2111" s="22"/>
      <c r="M2111" s="22" t="s">
        <v>6822</v>
      </c>
      <c r="N2111" s="22">
        <v>60</v>
      </c>
      <c r="O2111" s="22" t="b">
        <v>0</v>
      </c>
      <c r="P2111" s="22" t="s">
        <v>3095</v>
      </c>
      <c r="Q2111" s="22" t="s">
        <v>1843</v>
      </c>
      <c r="R2111" s="22" t="s">
        <v>625</v>
      </c>
    </row>
    <row r="2112" spans="1:18" x14ac:dyDescent="0.25">
      <c r="A2112" s="22" t="s">
        <v>1518</v>
      </c>
      <c r="B2112" s="22" t="s">
        <v>895</v>
      </c>
      <c r="C2112" s="22" t="s">
        <v>1837</v>
      </c>
      <c r="D2112" s="22" t="s">
        <v>1838</v>
      </c>
      <c r="E2112" s="22" t="s">
        <v>2754</v>
      </c>
      <c r="F2112" s="22"/>
      <c r="G2112" s="22" t="s">
        <v>1803</v>
      </c>
      <c r="H2112" s="22" t="s">
        <v>1804</v>
      </c>
      <c r="I2112" s="22" t="s">
        <v>5570</v>
      </c>
      <c r="J2112" s="22" t="s">
        <v>1837</v>
      </c>
      <c r="K2112" s="22"/>
      <c r="L2112" s="22"/>
      <c r="M2112" s="22" t="s">
        <v>6823</v>
      </c>
      <c r="N2112" s="22">
        <v>60</v>
      </c>
      <c r="O2112" s="22" t="b">
        <v>0</v>
      </c>
      <c r="P2112" s="22" t="s">
        <v>3095</v>
      </c>
      <c r="Q2112" s="22" t="s">
        <v>1843</v>
      </c>
      <c r="R2112" s="22" t="s">
        <v>625</v>
      </c>
    </row>
    <row r="2113" spans="1:18" x14ac:dyDescent="0.25">
      <c r="A2113" s="22" t="s">
        <v>524</v>
      </c>
      <c r="B2113" s="22" t="s">
        <v>895</v>
      </c>
      <c r="C2113" s="22" t="s">
        <v>1837</v>
      </c>
      <c r="D2113" s="22" t="s">
        <v>1838</v>
      </c>
      <c r="E2113" s="22" t="s">
        <v>1991</v>
      </c>
      <c r="F2113" s="22"/>
      <c r="G2113" s="22" t="s">
        <v>66</v>
      </c>
      <c r="H2113" s="22" t="s">
        <v>1794</v>
      </c>
      <c r="I2113" s="22" t="s">
        <v>5570</v>
      </c>
      <c r="J2113" s="22" t="s">
        <v>1837</v>
      </c>
      <c r="K2113" s="22"/>
      <c r="L2113" s="22"/>
      <c r="M2113" s="22" t="s">
        <v>6824</v>
      </c>
      <c r="N2113" s="22">
        <v>60</v>
      </c>
      <c r="O2113" s="22" t="b">
        <v>0</v>
      </c>
      <c r="P2113" s="22" t="s">
        <v>3095</v>
      </c>
      <c r="Q2113" s="22" t="s">
        <v>1843</v>
      </c>
      <c r="R2113" s="22" t="s">
        <v>625</v>
      </c>
    </row>
    <row r="2114" spans="1:18" x14ac:dyDescent="0.25">
      <c r="A2114" s="22" t="s">
        <v>1519</v>
      </c>
      <c r="B2114" s="22" t="s">
        <v>895</v>
      </c>
      <c r="C2114" s="22" t="s">
        <v>1837</v>
      </c>
      <c r="D2114" s="22" t="s">
        <v>1838</v>
      </c>
      <c r="E2114" s="22" t="s">
        <v>1975</v>
      </c>
      <c r="F2114" s="22"/>
      <c r="G2114" s="22" t="s">
        <v>1803</v>
      </c>
      <c r="H2114" s="22" t="s">
        <v>1804</v>
      </c>
      <c r="I2114" s="22" t="s">
        <v>5570</v>
      </c>
      <c r="J2114" s="22" t="s">
        <v>1837</v>
      </c>
      <c r="K2114" s="22"/>
      <c r="L2114" s="22"/>
      <c r="M2114" s="22" t="s">
        <v>6825</v>
      </c>
      <c r="N2114" s="22">
        <v>60</v>
      </c>
      <c r="O2114" s="22" t="b">
        <v>0</v>
      </c>
      <c r="P2114" s="22" t="s">
        <v>3095</v>
      </c>
      <c r="Q2114" s="22" t="s">
        <v>1843</v>
      </c>
      <c r="R2114" s="22" t="s">
        <v>625</v>
      </c>
    </row>
    <row r="2115" spans="1:18" x14ac:dyDescent="0.25">
      <c r="A2115" s="23" t="s">
        <v>1520</v>
      </c>
      <c r="B2115" s="23" t="s">
        <v>893</v>
      </c>
      <c r="C2115" s="23" t="s">
        <v>1837</v>
      </c>
      <c r="D2115" s="23" t="s">
        <v>1838</v>
      </c>
      <c r="E2115" s="23" t="s">
        <v>2050</v>
      </c>
      <c r="F2115" s="23"/>
      <c r="G2115" s="23" t="s">
        <v>65</v>
      </c>
      <c r="H2115" s="23" t="s">
        <v>1796</v>
      </c>
      <c r="I2115" s="23" t="s">
        <v>5570</v>
      </c>
      <c r="J2115" s="23" t="s">
        <v>1837</v>
      </c>
      <c r="K2115" s="23"/>
      <c r="L2115" s="23"/>
      <c r="M2115" s="23" t="s">
        <v>6826</v>
      </c>
      <c r="N2115" s="23">
        <v>60</v>
      </c>
      <c r="O2115" s="23" t="b">
        <v>0</v>
      </c>
      <c r="P2115" s="23" t="s">
        <v>3095</v>
      </c>
      <c r="Q2115" s="23" t="s">
        <v>1843</v>
      </c>
      <c r="R2115" s="23" t="s">
        <v>625</v>
      </c>
    </row>
    <row r="2116" spans="1:18" x14ac:dyDescent="0.25">
      <c r="A2116" s="23" t="s">
        <v>344</v>
      </c>
      <c r="B2116" s="23" t="s">
        <v>895</v>
      </c>
      <c r="C2116" s="23" t="s">
        <v>1837</v>
      </c>
      <c r="D2116" s="23" t="s">
        <v>1838</v>
      </c>
      <c r="E2116" s="23" t="s">
        <v>1975</v>
      </c>
      <c r="F2116" s="23"/>
      <c r="G2116" s="23" t="s">
        <v>1803</v>
      </c>
      <c r="H2116" s="23" t="s">
        <v>1804</v>
      </c>
      <c r="I2116" s="23" t="s">
        <v>5570</v>
      </c>
      <c r="J2116" s="23" t="s">
        <v>1837</v>
      </c>
      <c r="K2116" s="23"/>
      <c r="L2116" s="23"/>
      <c r="M2116" s="23" t="s">
        <v>6827</v>
      </c>
      <c r="N2116" s="23">
        <v>60</v>
      </c>
      <c r="O2116" s="23" t="b">
        <v>0</v>
      </c>
      <c r="P2116" s="23" t="s">
        <v>3095</v>
      </c>
      <c r="Q2116" s="23" t="s">
        <v>1843</v>
      </c>
      <c r="R2116" s="23" t="s">
        <v>625</v>
      </c>
    </row>
    <row r="2117" spans="1:18" x14ac:dyDescent="0.25">
      <c r="A2117" s="22" t="s">
        <v>342</v>
      </c>
      <c r="B2117" s="22" t="s">
        <v>895</v>
      </c>
      <c r="C2117" s="22" t="s">
        <v>1837</v>
      </c>
      <c r="D2117" s="22" t="s">
        <v>1838</v>
      </c>
      <c r="E2117" s="22" t="s">
        <v>1878</v>
      </c>
      <c r="F2117" s="22"/>
      <c r="G2117" s="22" t="s">
        <v>1803</v>
      </c>
      <c r="H2117" s="22" t="s">
        <v>1804</v>
      </c>
      <c r="I2117" s="22" t="s">
        <v>5570</v>
      </c>
      <c r="J2117" s="22" t="s">
        <v>1837</v>
      </c>
      <c r="K2117" s="22"/>
      <c r="L2117" s="22"/>
      <c r="M2117" s="22" t="s">
        <v>6828</v>
      </c>
      <c r="N2117" s="22">
        <v>60</v>
      </c>
      <c r="O2117" s="22" t="b">
        <v>0</v>
      </c>
      <c r="P2117" s="22" t="s">
        <v>3095</v>
      </c>
      <c r="Q2117" s="22" t="s">
        <v>1843</v>
      </c>
      <c r="R2117" s="22" t="s">
        <v>625</v>
      </c>
    </row>
    <row r="2118" spans="1:18" x14ac:dyDescent="0.25">
      <c r="A2118" s="22" t="s">
        <v>343</v>
      </c>
      <c r="B2118" s="22" t="s">
        <v>895</v>
      </c>
      <c r="C2118" s="22" t="s">
        <v>1837</v>
      </c>
      <c r="D2118" s="22" t="s">
        <v>1838</v>
      </c>
      <c r="E2118" s="22" t="s">
        <v>1991</v>
      </c>
      <c r="F2118" s="22"/>
      <c r="G2118" s="22" t="s">
        <v>66</v>
      </c>
      <c r="H2118" s="22" t="s">
        <v>1794</v>
      </c>
      <c r="I2118" s="22" t="s">
        <v>5570</v>
      </c>
      <c r="J2118" s="22" t="s">
        <v>1837</v>
      </c>
      <c r="K2118" s="22"/>
      <c r="L2118" s="22"/>
      <c r="M2118" s="22" t="s">
        <v>6829</v>
      </c>
      <c r="N2118" s="22">
        <v>60</v>
      </c>
      <c r="O2118" s="22" t="b">
        <v>0</v>
      </c>
      <c r="P2118" s="22" t="s">
        <v>3095</v>
      </c>
      <c r="Q2118" s="22" t="s">
        <v>1843</v>
      </c>
      <c r="R2118" s="22" t="s">
        <v>625</v>
      </c>
    </row>
    <row r="2119" spans="1:18" x14ac:dyDescent="0.25">
      <c r="A2119" s="22" t="s">
        <v>345</v>
      </c>
      <c r="B2119" s="22" t="s">
        <v>895</v>
      </c>
      <c r="C2119" s="22" t="s">
        <v>626</v>
      </c>
      <c r="D2119" s="22" t="s">
        <v>1838</v>
      </c>
      <c r="E2119" s="22" t="s">
        <v>1975</v>
      </c>
      <c r="F2119" s="22"/>
      <c r="G2119" s="22" t="s">
        <v>1803</v>
      </c>
      <c r="H2119" s="22" t="s">
        <v>1804</v>
      </c>
      <c r="I2119" s="22" t="s">
        <v>5570</v>
      </c>
      <c r="J2119" s="22" t="s">
        <v>1837</v>
      </c>
      <c r="K2119" s="22"/>
      <c r="L2119" s="22"/>
      <c r="M2119" s="22" t="s">
        <v>6830</v>
      </c>
      <c r="N2119" s="22">
        <v>60</v>
      </c>
      <c r="O2119" s="22" t="b">
        <v>0</v>
      </c>
      <c r="P2119" s="22" t="s">
        <v>3095</v>
      </c>
      <c r="Q2119" s="22" t="s">
        <v>1843</v>
      </c>
      <c r="R2119" s="22" t="s">
        <v>625</v>
      </c>
    </row>
    <row r="2120" spans="1:18" x14ac:dyDescent="0.25">
      <c r="A2120" s="23" t="s">
        <v>1521</v>
      </c>
      <c r="B2120" s="23" t="s">
        <v>895</v>
      </c>
      <c r="C2120" s="23" t="s">
        <v>1837</v>
      </c>
      <c r="D2120" s="23" t="s">
        <v>1838</v>
      </c>
      <c r="E2120" s="23" t="s">
        <v>2754</v>
      </c>
      <c r="F2120" s="23"/>
      <c r="G2120" s="23" t="s">
        <v>1803</v>
      </c>
      <c r="H2120" s="23" t="s">
        <v>1804</v>
      </c>
      <c r="I2120" s="23" t="s">
        <v>5570</v>
      </c>
      <c r="J2120" s="23" t="s">
        <v>1837</v>
      </c>
      <c r="K2120" s="23"/>
      <c r="L2120" s="23"/>
      <c r="M2120" s="23" t="s">
        <v>6831</v>
      </c>
      <c r="N2120" s="23">
        <v>60</v>
      </c>
      <c r="O2120" s="23" t="b">
        <v>0</v>
      </c>
      <c r="P2120" s="23" t="s">
        <v>3095</v>
      </c>
      <c r="Q2120" s="23" t="s">
        <v>1843</v>
      </c>
      <c r="R2120" s="23" t="s">
        <v>625</v>
      </c>
    </row>
    <row r="2121" spans="1:18" x14ac:dyDescent="0.25">
      <c r="A2121" s="22" t="s">
        <v>1522</v>
      </c>
      <c r="B2121" s="22" t="s">
        <v>895</v>
      </c>
      <c r="C2121" s="22" t="s">
        <v>1837</v>
      </c>
      <c r="D2121" s="22" t="s">
        <v>1838</v>
      </c>
      <c r="E2121" s="22" t="s">
        <v>2754</v>
      </c>
      <c r="F2121" s="22"/>
      <c r="G2121" s="22" t="s">
        <v>1803</v>
      </c>
      <c r="H2121" s="22" t="s">
        <v>1804</v>
      </c>
      <c r="I2121" s="22" t="s">
        <v>5570</v>
      </c>
      <c r="J2121" s="22" t="s">
        <v>1837</v>
      </c>
      <c r="K2121" s="22"/>
      <c r="L2121" s="22"/>
      <c r="M2121" s="22" t="s">
        <v>6832</v>
      </c>
      <c r="N2121" s="22">
        <v>60</v>
      </c>
      <c r="O2121" s="22" t="b">
        <v>0</v>
      </c>
      <c r="P2121" s="22" t="s">
        <v>3095</v>
      </c>
      <c r="Q2121" s="22" t="s">
        <v>1843</v>
      </c>
      <c r="R2121" s="22" t="s">
        <v>625</v>
      </c>
    </row>
    <row r="2122" spans="1:18" x14ac:dyDescent="0.25">
      <c r="A2122" s="22" t="s">
        <v>211</v>
      </c>
      <c r="B2122" s="22" t="s">
        <v>895</v>
      </c>
      <c r="C2122" s="22" t="s">
        <v>1837</v>
      </c>
      <c r="D2122" s="22" t="s">
        <v>1838</v>
      </c>
      <c r="E2122" s="22" t="s">
        <v>1950</v>
      </c>
      <c r="F2122" s="22"/>
      <c r="G2122" s="22" t="s">
        <v>66</v>
      </c>
      <c r="H2122" s="22" t="s">
        <v>1794</v>
      </c>
      <c r="I2122" s="22" t="s">
        <v>5570</v>
      </c>
      <c r="J2122" s="22" t="s">
        <v>1837</v>
      </c>
      <c r="K2122" s="22"/>
      <c r="L2122" s="22"/>
      <c r="M2122" s="22" t="s">
        <v>6833</v>
      </c>
      <c r="N2122" s="22">
        <v>60</v>
      </c>
      <c r="O2122" s="22" t="b">
        <v>0</v>
      </c>
      <c r="P2122" s="22" t="s">
        <v>3095</v>
      </c>
      <c r="Q2122" s="22" t="s">
        <v>1843</v>
      </c>
      <c r="R2122" s="22" t="s">
        <v>625</v>
      </c>
    </row>
    <row r="2123" spans="1:18" x14ac:dyDescent="0.25">
      <c r="A2123" s="22" t="s">
        <v>347</v>
      </c>
      <c r="B2123" s="22" t="s">
        <v>895</v>
      </c>
      <c r="C2123" s="22" t="s">
        <v>1837</v>
      </c>
      <c r="D2123" s="22" t="s">
        <v>1838</v>
      </c>
      <c r="E2123" s="22" t="s">
        <v>1958</v>
      </c>
      <c r="F2123" s="22"/>
      <c r="G2123" s="22" t="s">
        <v>65</v>
      </c>
      <c r="H2123" s="22" t="s">
        <v>1796</v>
      </c>
      <c r="I2123" s="22" t="s">
        <v>5570</v>
      </c>
      <c r="J2123" s="22" t="s">
        <v>1837</v>
      </c>
      <c r="K2123" s="22"/>
      <c r="L2123" s="22"/>
      <c r="M2123" s="22" t="s">
        <v>6834</v>
      </c>
      <c r="N2123" s="22">
        <v>60</v>
      </c>
      <c r="O2123" s="22" t="b">
        <v>0</v>
      </c>
      <c r="P2123" s="22" t="s">
        <v>3095</v>
      </c>
      <c r="Q2123" s="22" t="s">
        <v>1843</v>
      </c>
      <c r="R2123" s="22" t="s">
        <v>625</v>
      </c>
    </row>
    <row r="2124" spans="1:18" x14ac:dyDescent="0.25">
      <c r="A2124" s="22" t="s">
        <v>1523</v>
      </c>
      <c r="B2124" s="22" t="s">
        <v>895</v>
      </c>
      <c r="C2124" s="22" t="s">
        <v>1837</v>
      </c>
      <c r="D2124" s="22" t="s">
        <v>1838</v>
      </c>
      <c r="E2124" s="22" t="s">
        <v>1906</v>
      </c>
      <c r="F2124" s="22"/>
      <c r="G2124" s="22" t="s">
        <v>1803</v>
      </c>
      <c r="H2124" s="22" t="s">
        <v>1804</v>
      </c>
      <c r="I2124" s="22" t="s">
        <v>5570</v>
      </c>
      <c r="J2124" s="22" t="s">
        <v>1837</v>
      </c>
      <c r="K2124" s="22"/>
      <c r="L2124" s="22"/>
      <c r="M2124" s="22" t="s">
        <v>6835</v>
      </c>
      <c r="N2124" s="22">
        <v>60</v>
      </c>
      <c r="O2124" s="22" t="b">
        <v>0</v>
      </c>
      <c r="P2124" s="22" t="s">
        <v>3095</v>
      </c>
      <c r="Q2124" s="22" t="s">
        <v>1843</v>
      </c>
      <c r="R2124" s="22" t="s">
        <v>625</v>
      </c>
    </row>
    <row r="2125" spans="1:18" x14ac:dyDescent="0.25">
      <c r="A2125" s="22" t="s">
        <v>1524</v>
      </c>
      <c r="B2125" s="22" t="s">
        <v>895</v>
      </c>
      <c r="C2125" s="22" t="s">
        <v>1837</v>
      </c>
      <c r="D2125" s="22" t="s">
        <v>1838</v>
      </c>
      <c r="E2125" s="22" t="s">
        <v>1852</v>
      </c>
      <c r="F2125" s="22"/>
      <c r="G2125" s="22" t="s">
        <v>65</v>
      </c>
      <c r="H2125" s="22" t="s">
        <v>1796</v>
      </c>
      <c r="I2125" s="22" t="s">
        <v>5570</v>
      </c>
      <c r="J2125" s="22" t="s">
        <v>1837</v>
      </c>
      <c r="K2125" s="22"/>
      <c r="L2125" s="22"/>
      <c r="M2125" s="22" t="s">
        <v>6836</v>
      </c>
      <c r="N2125" s="22">
        <v>60</v>
      </c>
      <c r="O2125" s="22" t="b">
        <v>0</v>
      </c>
      <c r="P2125" s="22" t="s">
        <v>3095</v>
      </c>
      <c r="Q2125" s="22" t="s">
        <v>1843</v>
      </c>
      <c r="R2125" s="22" t="s">
        <v>625</v>
      </c>
    </row>
    <row r="2126" spans="1:18" x14ac:dyDescent="0.25">
      <c r="A2126" s="22" t="s">
        <v>349</v>
      </c>
      <c r="B2126" s="22" t="s">
        <v>895</v>
      </c>
      <c r="C2126" s="22" t="s">
        <v>1837</v>
      </c>
      <c r="D2126" s="22" t="s">
        <v>1838</v>
      </c>
      <c r="E2126" s="22" t="s">
        <v>2754</v>
      </c>
      <c r="F2126" s="22"/>
      <c r="G2126" s="22" t="s">
        <v>1803</v>
      </c>
      <c r="H2126" s="22" t="s">
        <v>1804</v>
      </c>
      <c r="I2126" s="22" t="s">
        <v>5570</v>
      </c>
      <c r="J2126" s="22" t="s">
        <v>1837</v>
      </c>
      <c r="K2126" s="22"/>
      <c r="L2126" s="22"/>
      <c r="M2126" s="22" t="s">
        <v>6837</v>
      </c>
      <c r="N2126" s="22">
        <v>60</v>
      </c>
      <c r="O2126" s="22" t="b">
        <v>0</v>
      </c>
      <c r="P2126" s="22" t="s">
        <v>3095</v>
      </c>
      <c r="Q2126" s="22" t="s">
        <v>1843</v>
      </c>
      <c r="R2126" s="22" t="s">
        <v>625</v>
      </c>
    </row>
    <row r="2127" spans="1:18" x14ac:dyDescent="0.25">
      <c r="A2127" s="22" t="s">
        <v>1525</v>
      </c>
      <c r="B2127" s="22" t="s">
        <v>895</v>
      </c>
      <c r="C2127" s="22" t="s">
        <v>1837</v>
      </c>
      <c r="D2127" s="22" t="s">
        <v>1838</v>
      </c>
      <c r="E2127" s="22" t="s">
        <v>2754</v>
      </c>
      <c r="F2127" s="22"/>
      <c r="G2127" s="22" t="s">
        <v>1803</v>
      </c>
      <c r="H2127" s="22" t="s">
        <v>1804</v>
      </c>
      <c r="I2127" s="22" t="s">
        <v>5570</v>
      </c>
      <c r="J2127" s="22" t="s">
        <v>1837</v>
      </c>
      <c r="K2127" s="22"/>
      <c r="L2127" s="22"/>
      <c r="M2127" s="22" t="s">
        <v>6838</v>
      </c>
      <c r="N2127" s="22">
        <v>60</v>
      </c>
      <c r="O2127" s="22" t="b">
        <v>0</v>
      </c>
      <c r="P2127" s="22" t="s">
        <v>3095</v>
      </c>
      <c r="Q2127" s="22" t="s">
        <v>1843</v>
      </c>
      <c r="R2127" s="22" t="s">
        <v>625</v>
      </c>
    </row>
    <row r="2128" spans="1:18" x14ac:dyDescent="0.25">
      <c r="A2128" s="22" t="s">
        <v>1526</v>
      </c>
      <c r="B2128" s="22" t="s">
        <v>895</v>
      </c>
      <c r="C2128" s="22" t="s">
        <v>1837</v>
      </c>
      <c r="D2128" s="22" t="s">
        <v>1838</v>
      </c>
      <c r="E2128" s="22" t="s">
        <v>2106</v>
      </c>
      <c r="F2128" s="22"/>
      <c r="G2128" s="22" t="s">
        <v>65</v>
      </c>
      <c r="H2128" s="22" t="s">
        <v>1796</v>
      </c>
      <c r="I2128" s="22" t="s">
        <v>5570</v>
      </c>
      <c r="J2128" s="22" t="s">
        <v>1837</v>
      </c>
      <c r="K2128" s="22"/>
      <c r="L2128" s="22"/>
      <c r="M2128" s="22" t="s">
        <v>6839</v>
      </c>
      <c r="N2128" s="22">
        <v>60</v>
      </c>
      <c r="O2128" s="22" t="b">
        <v>0</v>
      </c>
      <c r="P2128" s="22" t="s">
        <v>3095</v>
      </c>
      <c r="Q2128" s="22" t="s">
        <v>1843</v>
      </c>
      <c r="R2128" s="22" t="s">
        <v>625</v>
      </c>
    </row>
    <row r="2129" spans="1:18" x14ac:dyDescent="0.25">
      <c r="A2129" s="22" t="s">
        <v>1527</v>
      </c>
      <c r="B2129" s="22" t="s">
        <v>895</v>
      </c>
      <c r="C2129" s="22" t="s">
        <v>1837</v>
      </c>
      <c r="D2129" s="22" t="s">
        <v>1838</v>
      </c>
      <c r="E2129" s="22" t="s">
        <v>2073</v>
      </c>
      <c r="F2129" s="22"/>
      <c r="G2129" s="22" t="s">
        <v>66</v>
      </c>
      <c r="H2129" s="22" t="s">
        <v>1794</v>
      </c>
      <c r="I2129" s="22" t="s">
        <v>5570</v>
      </c>
      <c r="J2129" s="22" t="s">
        <v>1837</v>
      </c>
      <c r="K2129" s="22"/>
      <c r="L2129" s="22"/>
      <c r="M2129" s="22" t="s">
        <v>6840</v>
      </c>
      <c r="N2129" s="22">
        <v>60</v>
      </c>
      <c r="O2129" s="22" t="b">
        <v>0</v>
      </c>
      <c r="P2129" s="22" t="s">
        <v>3095</v>
      </c>
      <c r="Q2129" s="22" t="s">
        <v>1843</v>
      </c>
      <c r="R2129" s="22" t="s">
        <v>625</v>
      </c>
    </row>
    <row r="2130" spans="1:18" x14ac:dyDescent="0.25">
      <c r="A2130" s="22" t="s">
        <v>1528</v>
      </c>
      <c r="B2130" s="22" t="s">
        <v>895</v>
      </c>
      <c r="C2130" s="22" t="s">
        <v>1837</v>
      </c>
      <c r="D2130" s="22" t="s">
        <v>1838</v>
      </c>
      <c r="E2130" s="22" t="s">
        <v>2754</v>
      </c>
      <c r="F2130" s="22"/>
      <c r="G2130" s="22" t="s">
        <v>1803</v>
      </c>
      <c r="H2130" s="22" t="s">
        <v>1804</v>
      </c>
      <c r="I2130" s="22" t="s">
        <v>5570</v>
      </c>
      <c r="J2130" s="22" t="s">
        <v>1837</v>
      </c>
      <c r="K2130" s="22"/>
      <c r="L2130" s="22"/>
      <c r="M2130" s="22" t="s">
        <v>6841</v>
      </c>
      <c r="N2130" s="22">
        <v>60</v>
      </c>
      <c r="O2130" s="22" t="b">
        <v>0</v>
      </c>
      <c r="P2130" s="22" t="s">
        <v>3095</v>
      </c>
      <c r="Q2130" s="22" t="s">
        <v>1843</v>
      </c>
      <c r="R2130" s="22" t="s">
        <v>625</v>
      </c>
    </row>
    <row r="2131" spans="1:18" x14ac:dyDescent="0.25">
      <c r="A2131" s="22" t="s">
        <v>67</v>
      </c>
      <c r="B2131" s="22" t="s">
        <v>895</v>
      </c>
      <c r="C2131" s="22" t="s">
        <v>1837</v>
      </c>
      <c r="D2131" s="22" t="s">
        <v>1838</v>
      </c>
      <c r="E2131" s="22" t="s">
        <v>2754</v>
      </c>
      <c r="F2131" s="22"/>
      <c r="G2131" s="22" t="s">
        <v>1803</v>
      </c>
      <c r="H2131" s="22" t="s">
        <v>1804</v>
      </c>
      <c r="I2131" s="22" t="s">
        <v>5570</v>
      </c>
      <c r="J2131" s="22" t="s">
        <v>1837</v>
      </c>
      <c r="K2131" s="22"/>
      <c r="L2131" s="22"/>
      <c r="M2131" s="22" t="s">
        <v>6842</v>
      </c>
      <c r="N2131" s="22">
        <v>60</v>
      </c>
      <c r="O2131" s="22" t="b">
        <v>0</v>
      </c>
      <c r="P2131" s="22" t="s">
        <v>3095</v>
      </c>
      <c r="Q2131" s="22" t="s">
        <v>1843</v>
      </c>
      <c r="R2131" s="22" t="s">
        <v>625</v>
      </c>
    </row>
    <row r="2132" spans="1:18" x14ac:dyDescent="0.25">
      <c r="A2132" s="22" t="s">
        <v>1529</v>
      </c>
      <c r="B2132" s="22" t="s">
        <v>895</v>
      </c>
      <c r="C2132" s="22" t="s">
        <v>1837</v>
      </c>
      <c r="D2132" s="22" t="s">
        <v>1838</v>
      </c>
      <c r="E2132" s="22" t="s">
        <v>1901</v>
      </c>
      <c r="F2132" s="22"/>
      <c r="G2132" s="22" t="s">
        <v>66</v>
      </c>
      <c r="H2132" s="22" t="s">
        <v>1794</v>
      </c>
      <c r="I2132" s="22" t="s">
        <v>5570</v>
      </c>
      <c r="J2132" s="22" t="s">
        <v>1837</v>
      </c>
      <c r="K2132" s="22"/>
      <c r="L2132" s="22"/>
      <c r="M2132" s="22" t="s">
        <v>6843</v>
      </c>
      <c r="N2132" s="22">
        <v>60</v>
      </c>
      <c r="O2132" s="22" t="b">
        <v>0</v>
      </c>
      <c r="P2132" s="22" t="s">
        <v>3095</v>
      </c>
      <c r="Q2132" s="22" t="s">
        <v>1843</v>
      </c>
      <c r="R2132" s="22" t="s">
        <v>625</v>
      </c>
    </row>
    <row r="2133" spans="1:18" x14ac:dyDescent="0.25">
      <c r="A2133" s="22" t="s">
        <v>1530</v>
      </c>
      <c r="B2133" s="22" t="s">
        <v>893</v>
      </c>
      <c r="C2133" s="22" t="s">
        <v>1837</v>
      </c>
      <c r="D2133" s="22" t="s">
        <v>1838</v>
      </c>
      <c r="E2133" s="22" t="s">
        <v>2106</v>
      </c>
      <c r="F2133" s="22"/>
      <c r="G2133" s="22" t="s">
        <v>65</v>
      </c>
      <c r="H2133" s="22" t="s">
        <v>1796</v>
      </c>
      <c r="I2133" s="22" t="s">
        <v>5570</v>
      </c>
      <c r="J2133" s="22" t="s">
        <v>1837</v>
      </c>
      <c r="K2133" s="22"/>
      <c r="L2133" s="22"/>
      <c r="M2133" s="22" t="s">
        <v>6844</v>
      </c>
      <c r="N2133" s="22">
        <v>60</v>
      </c>
      <c r="O2133" s="22" t="b">
        <v>0</v>
      </c>
      <c r="P2133" s="22" t="s">
        <v>3095</v>
      </c>
      <c r="Q2133" s="22" t="s">
        <v>1843</v>
      </c>
      <c r="R2133" s="22" t="s">
        <v>625</v>
      </c>
    </row>
    <row r="2134" spans="1:18" x14ac:dyDescent="0.25">
      <c r="A2134" s="22" t="s">
        <v>1531</v>
      </c>
      <c r="B2134" s="22" t="s">
        <v>895</v>
      </c>
      <c r="C2134" s="22" t="s">
        <v>1837</v>
      </c>
      <c r="D2134" s="22" t="s">
        <v>1838</v>
      </c>
      <c r="E2134" s="22" t="s">
        <v>2754</v>
      </c>
      <c r="F2134" s="22"/>
      <c r="G2134" s="22" t="s">
        <v>1803</v>
      </c>
      <c r="H2134" s="22" t="s">
        <v>1804</v>
      </c>
      <c r="I2134" s="22" t="s">
        <v>5570</v>
      </c>
      <c r="J2134" s="22" t="s">
        <v>1837</v>
      </c>
      <c r="K2134" s="22"/>
      <c r="L2134" s="22"/>
      <c r="M2134" s="22" t="s">
        <v>6845</v>
      </c>
      <c r="N2134" s="22">
        <v>60</v>
      </c>
      <c r="O2134" s="22" t="b">
        <v>0</v>
      </c>
      <c r="P2134" s="22" t="s">
        <v>3095</v>
      </c>
      <c r="Q2134" s="22" t="s">
        <v>1843</v>
      </c>
      <c r="R2134" s="22" t="s">
        <v>625</v>
      </c>
    </row>
    <row r="2135" spans="1:18" x14ac:dyDescent="0.25">
      <c r="A2135" s="23" t="s">
        <v>351</v>
      </c>
      <c r="B2135" s="23" t="s">
        <v>895</v>
      </c>
      <c r="C2135" s="23" t="s">
        <v>1837</v>
      </c>
      <c r="D2135" s="23" t="s">
        <v>1838</v>
      </c>
      <c r="E2135" s="23" t="s">
        <v>2754</v>
      </c>
      <c r="F2135" s="23"/>
      <c r="G2135" s="23" t="s">
        <v>65</v>
      </c>
      <c r="H2135" s="23" t="s">
        <v>1796</v>
      </c>
      <c r="I2135" s="23" t="s">
        <v>5570</v>
      </c>
      <c r="J2135" s="23" t="s">
        <v>1837</v>
      </c>
      <c r="K2135" s="23"/>
      <c r="L2135" s="23"/>
      <c r="M2135" s="23" t="s">
        <v>6846</v>
      </c>
      <c r="N2135" s="23">
        <v>60</v>
      </c>
      <c r="O2135" s="23" t="b">
        <v>0</v>
      </c>
      <c r="P2135" s="23" t="s">
        <v>3095</v>
      </c>
      <c r="Q2135" s="23" t="s">
        <v>1843</v>
      </c>
      <c r="R2135" s="23" t="s">
        <v>625</v>
      </c>
    </row>
    <row r="2136" spans="1:18" x14ac:dyDescent="0.25">
      <c r="A2136" s="22" t="s">
        <v>1532</v>
      </c>
      <c r="B2136" s="22" t="s">
        <v>895</v>
      </c>
      <c r="C2136" s="22" t="s">
        <v>1837</v>
      </c>
      <c r="D2136" s="22" t="s">
        <v>1838</v>
      </c>
      <c r="E2136" s="22" t="s">
        <v>2106</v>
      </c>
      <c r="F2136" s="22"/>
      <c r="G2136" s="22" t="s">
        <v>65</v>
      </c>
      <c r="H2136" s="22" t="s">
        <v>1796</v>
      </c>
      <c r="I2136" s="22" t="s">
        <v>5570</v>
      </c>
      <c r="J2136" s="22" t="s">
        <v>1837</v>
      </c>
      <c r="K2136" s="22"/>
      <c r="L2136" s="22"/>
      <c r="M2136" s="22" t="s">
        <v>6847</v>
      </c>
      <c r="N2136" s="22">
        <v>60</v>
      </c>
      <c r="O2136" s="22" t="b">
        <v>0</v>
      </c>
      <c r="P2136" s="22" t="s">
        <v>3095</v>
      </c>
      <c r="Q2136" s="22" t="s">
        <v>1843</v>
      </c>
      <c r="R2136" s="22" t="s">
        <v>625</v>
      </c>
    </row>
    <row r="2137" spans="1:18" x14ac:dyDescent="0.25">
      <c r="A2137" s="22" t="s">
        <v>352</v>
      </c>
      <c r="B2137" s="22" t="s">
        <v>895</v>
      </c>
      <c r="C2137" s="22" t="s">
        <v>1837</v>
      </c>
      <c r="D2137" s="22" t="s">
        <v>1838</v>
      </c>
      <c r="E2137" s="22" t="s">
        <v>1852</v>
      </c>
      <c r="F2137" s="22"/>
      <c r="G2137" s="22" t="s">
        <v>65</v>
      </c>
      <c r="H2137" s="22" t="s">
        <v>1796</v>
      </c>
      <c r="I2137" s="22" t="s">
        <v>5570</v>
      </c>
      <c r="J2137" s="22" t="s">
        <v>1837</v>
      </c>
      <c r="K2137" s="22"/>
      <c r="L2137" s="22"/>
      <c r="M2137" s="22" t="s">
        <v>6848</v>
      </c>
      <c r="N2137" s="22">
        <v>60</v>
      </c>
      <c r="O2137" s="22" t="b">
        <v>0</v>
      </c>
      <c r="P2137" s="22" t="s">
        <v>3095</v>
      </c>
      <c r="Q2137" s="22" t="s">
        <v>1843</v>
      </c>
      <c r="R2137" s="22" t="s">
        <v>625</v>
      </c>
    </row>
    <row r="2138" spans="1:18" x14ac:dyDescent="0.25">
      <c r="A2138" s="23" t="s">
        <v>1533</v>
      </c>
      <c r="B2138" s="23" t="s">
        <v>895</v>
      </c>
      <c r="C2138" s="23" t="s">
        <v>1837</v>
      </c>
      <c r="D2138" s="23" t="s">
        <v>1838</v>
      </c>
      <c r="E2138" s="23" t="s">
        <v>1906</v>
      </c>
      <c r="F2138" s="23"/>
      <c r="G2138" s="23" t="s">
        <v>1803</v>
      </c>
      <c r="H2138" s="23" t="s">
        <v>1804</v>
      </c>
      <c r="I2138" s="23" t="s">
        <v>5570</v>
      </c>
      <c r="J2138" s="23" t="s">
        <v>1837</v>
      </c>
      <c r="K2138" s="23"/>
      <c r="L2138" s="23"/>
      <c r="M2138" s="23" t="s">
        <v>6849</v>
      </c>
      <c r="N2138" s="23">
        <v>60</v>
      </c>
      <c r="O2138" s="23" t="b">
        <v>0</v>
      </c>
      <c r="P2138" s="23" t="s">
        <v>3095</v>
      </c>
      <c r="Q2138" s="23" t="s">
        <v>1843</v>
      </c>
      <c r="R2138" s="23" t="s">
        <v>625</v>
      </c>
    </row>
    <row r="2139" spans="1:18" x14ac:dyDescent="0.25">
      <c r="A2139" s="23" t="s">
        <v>118</v>
      </c>
      <c r="B2139" s="23" t="s">
        <v>895</v>
      </c>
      <c r="C2139" s="23" t="s">
        <v>1837</v>
      </c>
      <c r="D2139" s="23" t="s">
        <v>1838</v>
      </c>
      <c r="E2139" s="23" t="s">
        <v>6081</v>
      </c>
      <c r="F2139" s="23"/>
      <c r="G2139" s="23" t="s">
        <v>1803</v>
      </c>
      <c r="H2139" s="23" t="s">
        <v>1804</v>
      </c>
      <c r="I2139" s="23" t="s">
        <v>5570</v>
      </c>
      <c r="J2139" s="23" t="s">
        <v>1837</v>
      </c>
      <c r="K2139" s="23"/>
      <c r="L2139" s="23"/>
      <c r="M2139" s="23" t="s">
        <v>6850</v>
      </c>
      <c r="N2139" s="23">
        <v>60</v>
      </c>
      <c r="O2139" s="23" t="b">
        <v>0</v>
      </c>
      <c r="P2139" s="23" t="s">
        <v>3095</v>
      </c>
      <c r="Q2139" s="23" t="s">
        <v>1843</v>
      </c>
      <c r="R2139" s="23" t="s">
        <v>625</v>
      </c>
    </row>
    <row r="2140" spans="1:18" x14ac:dyDescent="0.25">
      <c r="A2140" s="22" t="s">
        <v>1534</v>
      </c>
      <c r="B2140" s="22" t="s">
        <v>895</v>
      </c>
      <c r="C2140" s="22" t="s">
        <v>1837</v>
      </c>
      <c r="D2140" s="22" t="s">
        <v>1838</v>
      </c>
      <c r="E2140" s="22" t="s">
        <v>1975</v>
      </c>
      <c r="F2140" s="22"/>
      <c r="G2140" s="22" t="s">
        <v>1803</v>
      </c>
      <c r="H2140" s="22" t="s">
        <v>1804</v>
      </c>
      <c r="I2140" s="22" t="s">
        <v>5570</v>
      </c>
      <c r="J2140" s="22" t="s">
        <v>1837</v>
      </c>
      <c r="K2140" s="22"/>
      <c r="L2140" s="22"/>
      <c r="M2140" s="22" t="s">
        <v>6851</v>
      </c>
      <c r="N2140" s="22">
        <v>60</v>
      </c>
      <c r="O2140" s="22" t="b">
        <v>0</v>
      </c>
      <c r="P2140" s="22" t="s">
        <v>3095</v>
      </c>
      <c r="Q2140" s="22" t="s">
        <v>1843</v>
      </c>
      <c r="R2140" s="22" t="s">
        <v>625</v>
      </c>
    </row>
    <row r="2141" spans="1:18" x14ac:dyDescent="0.25">
      <c r="A2141" s="22" t="s">
        <v>6852</v>
      </c>
      <c r="B2141" s="22" t="s">
        <v>895</v>
      </c>
      <c r="C2141" s="22" t="s">
        <v>1837</v>
      </c>
      <c r="D2141" s="22" t="s">
        <v>1838</v>
      </c>
      <c r="E2141" s="22" t="s">
        <v>2754</v>
      </c>
      <c r="F2141" s="22"/>
      <c r="G2141" s="22" t="s">
        <v>66</v>
      </c>
      <c r="H2141" s="22" t="s">
        <v>1794</v>
      </c>
      <c r="I2141" s="22" t="s">
        <v>5570</v>
      </c>
      <c r="J2141" s="22" t="s">
        <v>1837</v>
      </c>
      <c r="K2141" s="22"/>
      <c r="L2141" s="22"/>
      <c r="M2141" s="22" t="s">
        <v>6853</v>
      </c>
      <c r="N2141" s="22">
        <v>60</v>
      </c>
      <c r="O2141" s="22" t="b">
        <v>0</v>
      </c>
      <c r="P2141" s="22" t="s">
        <v>3095</v>
      </c>
      <c r="Q2141" s="22" t="s">
        <v>1843</v>
      </c>
      <c r="R2141" s="22" t="s">
        <v>625</v>
      </c>
    </row>
    <row r="2142" spans="1:18" x14ac:dyDescent="0.25">
      <c r="A2142" s="22" t="s">
        <v>1535</v>
      </c>
      <c r="B2142" s="22" t="s">
        <v>893</v>
      </c>
      <c r="C2142" s="22" t="s">
        <v>1837</v>
      </c>
      <c r="D2142" s="22" t="s">
        <v>1838</v>
      </c>
      <c r="E2142" s="22" t="s">
        <v>6068</v>
      </c>
      <c r="F2142" s="22"/>
      <c r="G2142" s="22" t="s">
        <v>65</v>
      </c>
      <c r="H2142" s="22" t="s">
        <v>1796</v>
      </c>
      <c r="I2142" s="22" t="s">
        <v>5570</v>
      </c>
      <c r="J2142" s="22" t="s">
        <v>1837</v>
      </c>
      <c r="K2142" s="22"/>
      <c r="L2142" s="22"/>
      <c r="M2142" s="22" t="s">
        <v>6854</v>
      </c>
      <c r="N2142" s="22">
        <v>60</v>
      </c>
      <c r="O2142" s="22" t="b">
        <v>0</v>
      </c>
      <c r="P2142" s="22" t="s">
        <v>3095</v>
      </c>
      <c r="Q2142" s="22" t="s">
        <v>1843</v>
      </c>
      <c r="R2142" s="22" t="s">
        <v>625</v>
      </c>
    </row>
    <row r="2143" spans="1:18" x14ac:dyDescent="0.25">
      <c r="A2143" s="22" t="s">
        <v>226</v>
      </c>
      <c r="B2143" s="22" t="s">
        <v>895</v>
      </c>
      <c r="C2143" s="22" t="s">
        <v>1837</v>
      </c>
      <c r="D2143" s="22" t="s">
        <v>1838</v>
      </c>
      <c r="E2143" s="22" t="s">
        <v>1878</v>
      </c>
      <c r="F2143" s="22"/>
      <c r="G2143" s="22" t="s">
        <v>1803</v>
      </c>
      <c r="H2143" s="22" t="s">
        <v>1804</v>
      </c>
      <c r="I2143" s="22" t="s">
        <v>5570</v>
      </c>
      <c r="J2143" s="22" t="s">
        <v>1837</v>
      </c>
      <c r="K2143" s="22"/>
      <c r="L2143" s="22"/>
      <c r="M2143" s="22" t="s">
        <v>6855</v>
      </c>
      <c r="N2143" s="22">
        <v>60</v>
      </c>
      <c r="O2143" s="22" t="b">
        <v>0</v>
      </c>
      <c r="P2143" s="22" t="s">
        <v>3095</v>
      </c>
      <c r="Q2143" s="22" t="s">
        <v>1843</v>
      </c>
      <c r="R2143" s="22" t="s">
        <v>625</v>
      </c>
    </row>
    <row r="2144" spans="1:18" x14ac:dyDescent="0.25">
      <c r="A2144" s="22" t="s">
        <v>119</v>
      </c>
      <c r="B2144" s="22" t="s">
        <v>895</v>
      </c>
      <c r="C2144" s="22" t="s">
        <v>1837</v>
      </c>
      <c r="D2144" s="22" t="s">
        <v>1838</v>
      </c>
      <c r="E2144" s="22" t="s">
        <v>2754</v>
      </c>
      <c r="F2144" s="22"/>
      <c r="G2144" s="22" t="s">
        <v>66</v>
      </c>
      <c r="H2144" s="22" t="s">
        <v>1794</v>
      </c>
      <c r="I2144" s="22" t="s">
        <v>5570</v>
      </c>
      <c r="J2144" s="22" t="s">
        <v>1837</v>
      </c>
      <c r="K2144" s="22"/>
      <c r="L2144" s="22"/>
      <c r="M2144" s="22" t="s">
        <v>6856</v>
      </c>
      <c r="N2144" s="22">
        <v>60</v>
      </c>
      <c r="O2144" s="22" t="b">
        <v>0</v>
      </c>
      <c r="P2144" s="22" t="s">
        <v>3095</v>
      </c>
      <c r="Q2144" s="22" t="s">
        <v>1843</v>
      </c>
      <c r="R2144" s="22" t="s">
        <v>625</v>
      </c>
    </row>
    <row r="2145" spans="1:18" x14ac:dyDescent="0.25">
      <c r="A2145" s="22" t="s">
        <v>206</v>
      </c>
      <c r="B2145" s="22" t="s">
        <v>895</v>
      </c>
      <c r="C2145" s="22" t="s">
        <v>1837</v>
      </c>
      <c r="D2145" s="22" t="s">
        <v>1838</v>
      </c>
      <c r="E2145" s="22" t="s">
        <v>2754</v>
      </c>
      <c r="F2145" s="22"/>
      <c r="G2145" s="22" t="s">
        <v>1803</v>
      </c>
      <c r="H2145" s="22" t="s">
        <v>1804</v>
      </c>
      <c r="I2145" s="22" t="s">
        <v>5570</v>
      </c>
      <c r="J2145" s="22" t="s">
        <v>1837</v>
      </c>
      <c r="K2145" s="22"/>
      <c r="L2145" s="22"/>
      <c r="M2145" s="22" t="s">
        <v>6857</v>
      </c>
      <c r="N2145" s="22">
        <v>60</v>
      </c>
      <c r="O2145" s="22" t="b">
        <v>0</v>
      </c>
      <c r="P2145" s="22" t="s">
        <v>3095</v>
      </c>
      <c r="Q2145" s="22" t="s">
        <v>1843</v>
      </c>
      <c r="R2145" s="22" t="s">
        <v>625</v>
      </c>
    </row>
    <row r="2146" spans="1:18" x14ac:dyDescent="0.25">
      <c r="A2146" s="22" t="s">
        <v>121</v>
      </c>
      <c r="B2146" s="22" t="s">
        <v>895</v>
      </c>
      <c r="C2146" s="22" t="s">
        <v>1837</v>
      </c>
      <c r="D2146" s="22" t="s">
        <v>1838</v>
      </c>
      <c r="E2146" s="22" t="s">
        <v>2754</v>
      </c>
      <c r="F2146" s="22"/>
      <c r="G2146" s="22" t="s">
        <v>1803</v>
      </c>
      <c r="H2146" s="22" t="s">
        <v>1804</v>
      </c>
      <c r="I2146" s="22" t="s">
        <v>5570</v>
      </c>
      <c r="J2146" s="22" t="s">
        <v>1837</v>
      </c>
      <c r="K2146" s="22"/>
      <c r="L2146" s="22"/>
      <c r="M2146" s="22" t="s">
        <v>6858</v>
      </c>
      <c r="N2146" s="22">
        <v>60</v>
      </c>
      <c r="O2146" s="22" t="b">
        <v>0</v>
      </c>
      <c r="P2146" s="22" t="s">
        <v>3095</v>
      </c>
      <c r="Q2146" s="22" t="s">
        <v>1843</v>
      </c>
      <c r="R2146" s="22" t="s">
        <v>625</v>
      </c>
    </row>
    <row r="2147" spans="1:18" x14ac:dyDescent="0.25">
      <c r="A2147" s="22" t="s">
        <v>1536</v>
      </c>
      <c r="B2147" s="22" t="s">
        <v>895</v>
      </c>
      <c r="C2147" s="22" t="s">
        <v>1837</v>
      </c>
      <c r="D2147" s="22" t="s">
        <v>1838</v>
      </c>
      <c r="E2147" s="22" t="s">
        <v>4086</v>
      </c>
      <c r="F2147" s="22"/>
      <c r="G2147" s="22" t="s">
        <v>66</v>
      </c>
      <c r="H2147" s="22" t="s">
        <v>1794</v>
      </c>
      <c r="I2147" s="22" t="s">
        <v>5982</v>
      </c>
      <c r="J2147" s="22" t="s">
        <v>1837</v>
      </c>
      <c r="K2147" s="22"/>
      <c r="L2147" s="22"/>
      <c r="M2147" s="22" t="s">
        <v>6859</v>
      </c>
      <c r="N2147" s="22">
        <v>60</v>
      </c>
      <c r="O2147" s="22" t="b">
        <v>0</v>
      </c>
      <c r="P2147" s="22" t="s">
        <v>3095</v>
      </c>
      <c r="Q2147" s="22" t="s">
        <v>1843</v>
      </c>
      <c r="R2147" s="22" t="s">
        <v>625</v>
      </c>
    </row>
    <row r="2148" spans="1:18" x14ac:dyDescent="0.25">
      <c r="A2148" s="22" t="s">
        <v>1537</v>
      </c>
      <c r="B2148" s="22" t="s">
        <v>893</v>
      </c>
      <c r="C2148" s="22" t="s">
        <v>1837</v>
      </c>
      <c r="D2148" s="22" t="s">
        <v>1838</v>
      </c>
      <c r="E2148" s="22" t="s">
        <v>3800</v>
      </c>
      <c r="F2148" s="22"/>
      <c r="G2148" s="22" t="s">
        <v>1803</v>
      </c>
      <c r="H2148" s="22" t="s">
        <v>1804</v>
      </c>
      <c r="I2148" s="22" t="s">
        <v>5570</v>
      </c>
      <c r="J2148" s="22" t="s">
        <v>1837</v>
      </c>
      <c r="K2148" s="22"/>
      <c r="L2148" s="22"/>
      <c r="M2148" s="22" t="s">
        <v>6860</v>
      </c>
      <c r="N2148" s="22">
        <v>60</v>
      </c>
      <c r="O2148" s="22" t="b">
        <v>0</v>
      </c>
      <c r="P2148" s="22" t="s">
        <v>3095</v>
      </c>
      <c r="Q2148" s="22" t="s">
        <v>1843</v>
      </c>
      <c r="R2148" s="22" t="s">
        <v>625</v>
      </c>
    </row>
    <row r="2149" spans="1:18" x14ac:dyDescent="0.25">
      <c r="A2149" s="22" t="s">
        <v>354</v>
      </c>
      <c r="B2149" s="22" t="s">
        <v>895</v>
      </c>
      <c r="C2149" s="22" t="s">
        <v>1837</v>
      </c>
      <c r="D2149" s="22" t="s">
        <v>1838</v>
      </c>
      <c r="E2149" s="22" t="s">
        <v>1958</v>
      </c>
      <c r="F2149" s="22"/>
      <c r="G2149" s="22" t="s">
        <v>65</v>
      </c>
      <c r="H2149" s="22" t="s">
        <v>1796</v>
      </c>
      <c r="I2149" s="22" t="s">
        <v>5570</v>
      </c>
      <c r="J2149" s="22" t="s">
        <v>1837</v>
      </c>
      <c r="K2149" s="22"/>
      <c r="L2149" s="22"/>
      <c r="M2149" s="22" t="s">
        <v>6861</v>
      </c>
      <c r="N2149" s="22">
        <v>60</v>
      </c>
      <c r="O2149" s="22" t="b">
        <v>0</v>
      </c>
      <c r="P2149" s="22" t="s">
        <v>3095</v>
      </c>
      <c r="Q2149" s="22" t="s">
        <v>1843</v>
      </c>
      <c r="R2149" s="22" t="s">
        <v>625</v>
      </c>
    </row>
    <row r="2150" spans="1:18" x14ac:dyDescent="0.25">
      <c r="A2150" s="22" t="s">
        <v>212</v>
      </c>
      <c r="B2150" s="22" t="s">
        <v>895</v>
      </c>
      <c r="C2150" s="22" t="s">
        <v>1837</v>
      </c>
      <c r="D2150" s="22" t="s">
        <v>1838</v>
      </c>
      <c r="E2150" s="22" t="s">
        <v>2106</v>
      </c>
      <c r="F2150" s="22"/>
      <c r="G2150" s="22" t="s">
        <v>65</v>
      </c>
      <c r="H2150" s="22" t="s">
        <v>1796</v>
      </c>
      <c r="I2150" s="22" t="s">
        <v>5570</v>
      </c>
      <c r="J2150" s="22" t="s">
        <v>1837</v>
      </c>
      <c r="K2150" s="22"/>
      <c r="L2150" s="22"/>
      <c r="M2150" s="22" t="s">
        <v>6862</v>
      </c>
      <c r="N2150" s="22">
        <v>60</v>
      </c>
      <c r="O2150" s="22" t="b">
        <v>0</v>
      </c>
      <c r="P2150" s="22" t="s">
        <v>3095</v>
      </c>
      <c r="Q2150" s="22" t="s">
        <v>1843</v>
      </c>
      <c r="R2150" s="22" t="s">
        <v>625</v>
      </c>
    </row>
    <row r="2151" spans="1:18" x14ac:dyDescent="0.25">
      <c r="A2151" s="22" t="s">
        <v>355</v>
      </c>
      <c r="B2151" s="22" t="s">
        <v>895</v>
      </c>
      <c r="C2151" s="22" t="s">
        <v>1837</v>
      </c>
      <c r="D2151" s="22" t="s">
        <v>1838</v>
      </c>
      <c r="E2151" s="22" t="s">
        <v>1931</v>
      </c>
      <c r="F2151" s="22"/>
      <c r="G2151" s="22" t="s">
        <v>66</v>
      </c>
      <c r="H2151" s="22" t="s">
        <v>1794</v>
      </c>
      <c r="I2151" s="22" t="s">
        <v>5570</v>
      </c>
      <c r="J2151" s="22" t="s">
        <v>1837</v>
      </c>
      <c r="K2151" s="22"/>
      <c r="L2151" s="22"/>
      <c r="M2151" s="22" t="s">
        <v>6863</v>
      </c>
      <c r="N2151" s="22">
        <v>60</v>
      </c>
      <c r="O2151" s="22" t="b">
        <v>0</v>
      </c>
      <c r="P2151" s="22" t="s">
        <v>3095</v>
      </c>
      <c r="Q2151" s="22" t="s">
        <v>1843</v>
      </c>
      <c r="R2151" s="22" t="s">
        <v>625</v>
      </c>
    </row>
    <row r="2152" spans="1:18" x14ac:dyDescent="0.25">
      <c r="A2152" s="22" t="s">
        <v>1538</v>
      </c>
      <c r="B2152" s="22" t="s">
        <v>895</v>
      </c>
      <c r="C2152" s="22" t="s">
        <v>1837</v>
      </c>
      <c r="D2152" s="22" t="s">
        <v>1838</v>
      </c>
      <c r="E2152" s="22" t="s">
        <v>1931</v>
      </c>
      <c r="F2152" s="22"/>
      <c r="G2152" s="22" t="s">
        <v>66</v>
      </c>
      <c r="H2152" s="22" t="s">
        <v>1794</v>
      </c>
      <c r="I2152" s="22" t="s">
        <v>5570</v>
      </c>
      <c r="J2152" s="22" t="s">
        <v>1837</v>
      </c>
      <c r="K2152" s="22"/>
      <c r="L2152" s="22"/>
      <c r="M2152" s="22" t="s">
        <v>6864</v>
      </c>
      <c r="N2152" s="22">
        <v>60</v>
      </c>
      <c r="O2152" s="22" t="b">
        <v>0</v>
      </c>
      <c r="P2152" s="22" t="s">
        <v>3095</v>
      </c>
      <c r="Q2152" s="22" t="s">
        <v>1843</v>
      </c>
      <c r="R2152" s="22" t="s">
        <v>625</v>
      </c>
    </row>
    <row r="2153" spans="1:18" x14ac:dyDescent="0.25">
      <c r="A2153" s="22" t="s">
        <v>120</v>
      </c>
      <c r="B2153" s="22" t="s">
        <v>895</v>
      </c>
      <c r="C2153" s="22" t="s">
        <v>1837</v>
      </c>
      <c r="D2153" s="22" t="s">
        <v>1838</v>
      </c>
      <c r="E2153" s="22" t="s">
        <v>5316</v>
      </c>
      <c r="F2153" s="22"/>
      <c r="G2153" s="22" t="s">
        <v>1803</v>
      </c>
      <c r="H2153" s="22" t="s">
        <v>1804</v>
      </c>
      <c r="I2153" s="22" t="s">
        <v>5570</v>
      </c>
      <c r="J2153" s="22" t="s">
        <v>1837</v>
      </c>
      <c r="K2153" s="22"/>
      <c r="L2153" s="22"/>
      <c r="M2153" s="22" t="s">
        <v>6865</v>
      </c>
      <c r="N2153" s="22">
        <v>60</v>
      </c>
      <c r="O2153" s="22" t="b">
        <v>0</v>
      </c>
      <c r="P2153" s="22" t="s">
        <v>3095</v>
      </c>
      <c r="Q2153" s="22" t="s">
        <v>1843</v>
      </c>
      <c r="R2153" s="22" t="s">
        <v>625</v>
      </c>
    </row>
    <row r="2154" spans="1:18" x14ac:dyDescent="0.25">
      <c r="A2154" s="22" t="s">
        <v>1539</v>
      </c>
      <c r="B2154" s="22" t="s">
        <v>893</v>
      </c>
      <c r="C2154" s="22" t="s">
        <v>1837</v>
      </c>
      <c r="D2154" s="22" t="s">
        <v>1838</v>
      </c>
      <c r="E2154" s="22" t="s">
        <v>3343</v>
      </c>
      <c r="F2154" s="22"/>
      <c r="G2154" s="22" t="s">
        <v>1803</v>
      </c>
      <c r="H2154" s="22" t="s">
        <v>1804</v>
      </c>
      <c r="I2154" s="22" t="s">
        <v>5570</v>
      </c>
      <c r="J2154" s="22" t="s">
        <v>1837</v>
      </c>
      <c r="K2154" s="22"/>
      <c r="L2154" s="22"/>
      <c r="M2154" s="22" t="s">
        <v>6866</v>
      </c>
      <c r="N2154" s="22">
        <v>60</v>
      </c>
      <c r="O2154" s="22" t="b">
        <v>0</v>
      </c>
      <c r="P2154" s="22" t="s">
        <v>3095</v>
      </c>
      <c r="Q2154" s="22" t="s">
        <v>1843</v>
      </c>
      <c r="R2154" s="22" t="s">
        <v>625</v>
      </c>
    </row>
    <row r="2155" spans="1:18" x14ac:dyDescent="0.25">
      <c r="A2155" s="22" t="s">
        <v>1540</v>
      </c>
      <c r="B2155" s="22" t="s">
        <v>5645</v>
      </c>
      <c r="C2155" s="22" t="s">
        <v>1837</v>
      </c>
      <c r="D2155" s="22" t="s">
        <v>1838</v>
      </c>
      <c r="E2155" s="22" t="s">
        <v>6074</v>
      </c>
      <c r="F2155" s="22"/>
      <c r="G2155" s="22" t="s">
        <v>1803</v>
      </c>
      <c r="H2155" s="22" t="s">
        <v>1804</v>
      </c>
      <c r="I2155" s="22" t="s">
        <v>5570</v>
      </c>
      <c r="J2155" s="22" t="s">
        <v>1837</v>
      </c>
      <c r="K2155" s="22"/>
      <c r="L2155" s="22"/>
      <c r="M2155" s="22" t="s">
        <v>6867</v>
      </c>
      <c r="N2155" s="22">
        <v>60</v>
      </c>
      <c r="O2155" s="22" t="b">
        <v>0</v>
      </c>
      <c r="P2155" s="22" t="s">
        <v>3095</v>
      </c>
      <c r="Q2155" s="22" t="s">
        <v>1843</v>
      </c>
      <c r="R2155" s="22" t="s">
        <v>625</v>
      </c>
    </row>
    <row r="2156" spans="1:18" x14ac:dyDescent="0.25">
      <c r="A2156" s="22" t="s">
        <v>357</v>
      </c>
      <c r="B2156" s="22" t="s">
        <v>895</v>
      </c>
      <c r="C2156" s="22" t="s">
        <v>1837</v>
      </c>
      <c r="D2156" s="22" t="s">
        <v>1838</v>
      </c>
      <c r="E2156" s="22" t="s">
        <v>1958</v>
      </c>
      <c r="F2156" s="22"/>
      <c r="G2156" s="22" t="s">
        <v>65</v>
      </c>
      <c r="H2156" s="22" t="s">
        <v>1796</v>
      </c>
      <c r="I2156" s="22" t="s">
        <v>5570</v>
      </c>
      <c r="J2156" s="22" t="s">
        <v>1837</v>
      </c>
      <c r="K2156" s="22"/>
      <c r="L2156" s="22"/>
      <c r="M2156" s="22" t="s">
        <v>6868</v>
      </c>
      <c r="N2156" s="22">
        <v>60</v>
      </c>
      <c r="O2156" s="22" t="b">
        <v>0</v>
      </c>
      <c r="P2156" s="22" t="s">
        <v>3095</v>
      </c>
      <c r="Q2156" s="22" t="s">
        <v>1843</v>
      </c>
      <c r="R2156" s="22" t="s">
        <v>625</v>
      </c>
    </row>
    <row r="2157" spans="1:18" x14ac:dyDescent="0.25">
      <c r="A2157" s="23" t="s">
        <v>91</v>
      </c>
      <c r="B2157" s="23" t="s">
        <v>895</v>
      </c>
      <c r="C2157" s="23" t="s">
        <v>1837</v>
      </c>
      <c r="D2157" s="23" t="s">
        <v>1838</v>
      </c>
      <c r="E2157" s="23" t="s">
        <v>1958</v>
      </c>
      <c r="F2157" s="23"/>
      <c r="G2157" s="23" t="s">
        <v>65</v>
      </c>
      <c r="H2157" s="23" t="s">
        <v>1796</v>
      </c>
      <c r="I2157" s="23" t="s">
        <v>5570</v>
      </c>
      <c r="J2157" s="23" t="s">
        <v>1837</v>
      </c>
      <c r="K2157" s="23"/>
      <c r="L2157" s="23"/>
      <c r="M2157" s="23" t="s">
        <v>6869</v>
      </c>
      <c r="N2157" s="23">
        <v>60</v>
      </c>
      <c r="O2157" s="23" t="b">
        <v>0</v>
      </c>
      <c r="P2157" s="23" t="s">
        <v>3095</v>
      </c>
      <c r="Q2157" s="23" t="s">
        <v>1843</v>
      </c>
      <c r="R2157" s="23" t="s">
        <v>625</v>
      </c>
    </row>
    <row r="2158" spans="1:18" x14ac:dyDescent="0.25">
      <c r="A2158" s="23" t="s">
        <v>505</v>
      </c>
      <c r="B2158" s="23" t="s">
        <v>895</v>
      </c>
      <c r="C2158" s="23" t="s">
        <v>1837</v>
      </c>
      <c r="D2158" s="23" t="s">
        <v>1838</v>
      </c>
      <c r="E2158" s="23" t="s">
        <v>1906</v>
      </c>
      <c r="F2158" s="23"/>
      <c r="G2158" s="23" t="s">
        <v>1803</v>
      </c>
      <c r="H2158" s="23" t="s">
        <v>1804</v>
      </c>
      <c r="I2158" s="23" t="s">
        <v>5570</v>
      </c>
      <c r="J2158" s="23" t="s">
        <v>1837</v>
      </c>
      <c r="K2158" s="23"/>
      <c r="L2158" s="23"/>
      <c r="M2158" s="23" t="s">
        <v>6870</v>
      </c>
      <c r="N2158" s="23">
        <v>60</v>
      </c>
      <c r="O2158" s="23" t="b">
        <v>0</v>
      </c>
      <c r="P2158" s="23" t="s">
        <v>3095</v>
      </c>
      <c r="Q2158" s="23" t="s">
        <v>1843</v>
      </c>
      <c r="R2158" s="23" t="s">
        <v>625</v>
      </c>
    </row>
    <row r="2159" spans="1:18" x14ac:dyDescent="0.25">
      <c r="A2159" s="22" t="s">
        <v>358</v>
      </c>
      <c r="B2159" s="22" t="s">
        <v>895</v>
      </c>
      <c r="C2159" s="22" t="s">
        <v>1837</v>
      </c>
      <c r="D2159" s="22" t="s">
        <v>1838</v>
      </c>
      <c r="E2159" s="22" t="s">
        <v>1975</v>
      </c>
      <c r="F2159" s="22"/>
      <c r="G2159" s="22" t="s">
        <v>1803</v>
      </c>
      <c r="H2159" s="22" t="s">
        <v>1804</v>
      </c>
      <c r="I2159" s="22" t="s">
        <v>5570</v>
      </c>
      <c r="J2159" s="22" t="s">
        <v>1837</v>
      </c>
      <c r="K2159" s="22"/>
      <c r="L2159" s="22"/>
      <c r="M2159" s="22" t="s">
        <v>6871</v>
      </c>
      <c r="N2159" s="22">
        <v>60</v>
      </c>
      <c r="O2159" s="22" t="b">
        <v>0</v>
      </c>
      <c r="P2159" s="22" t="s">
        <v>3095</v>
      </c>
      <c r="Q2159" s="22" t="s">
        <v>1843</v>
      </c>
      <c r="R2159" s="22" t="s">
        <v>625</v>
      </c>
    </row>
    <row r="2160" spans="1:18" x14ac:dyDescent="0.25">
      <c r="A2160" s="22" t="s">
        <v>1541</v>
      </c>
      <c r="B2160" s="22" t="s">
        <v>895</v>
      </c>
      <c r="C2160" s="22" t="s">
        <v>1837</v>
      </c>
      <c r="D2160" s="22" t="s">
        <v>1838</v>
      </c>
      <c r="E2160" s="22" t="s">
        <v>1901</v>
      </c>
      <c r="F2160" s="22"/>
      <c r="G2160" s="22" t="s">
        <v>66</v>
      </c>
      <c r="H2160" s="22" t="s">
        <v>1794</v>
      </c>
      <c r="I2160" s="22" t="s">
        <v>5570</v>
      </c>
      <c r="J2160" s="22" t="s">
        <v>1837</v>
      </c>
      <c r="K2160" s="22"/>
      <c r="L2160" s="22"/>
      <c r="M2160" s="22" t="s">
        <v>6872</v>
      </c>
      <c r="N2160" s="22">
        <v>60</v>
      </c>
      <c r="O2160" s="22" t="b">
        <v>0</v>
      </c>
      <c r="P2160" s="22" t="s">
        <v>3095</v>
      </c>
      <c r="Q2160" s="22" t="s">
        <v>1843</v>
      </c>
      <c r="R2160" s="22" t="s">
        <v>625</v>
      </c>
    </row>
    <row r="2161" spans="1:18" x14ac:dyDescent="0.25">
      <c r="A2161" s="23" t="s">
        <v>122</v>
      </c>
      <c r="B2161" s="23" t="s">
        <v>895</v>
      </c>
      <c r="C2161" s="23" t="s">
        <v>1837</v>
      </c>
      <c r="D2161" s="23" t="s">
        <v>1838</v>
      </c>
      <c r="E2161" s="23" t="s">
        <v>5324</v>
      </c>
      <c r="F2161" s="23"/>
      <c r="G2161" s="23" t="s">
        <v>1803</v>
      </c>
      <c r="H2161" s="23" t="s">
        <v>1804</v>
      </c>
      <c r="I2161" s="23" t="s">
        <v>5570</v>
      </c>
      <c r="J2161" s="23" t="s">
        <v>1837</v>
      </c>
      <c r="K2161" s="23"/>
      <c r="L2161" s="23"/>
      <c r="M2161" s="23" t="s">
        <v>6873</v>
      </c>
      <c r="N2161" s="23">
        <v>60</v>
      </c>
      <c r="O2161" s="23" t="b">
        <v>0</v>
      </c>
      <c r="P2161" s="23" t="s">
        <v>3095</v>
      </c>
      <c r="Q2161" s="23" t="s">
        <v>1843</v>
      </c>
      <c r="R2161" s="23" t="s">
        <v>625</v>
      </c>
    </row>
    <row r="2162" spans="1:18" x14ac:dyDescent="0.25">
      <c r="A2162" s="22" t="s">
        <v>359</v>
      </c>
      <c r="B2162" s="22" t="s">
        <v>895</v>
      </c>
      <c r="C2162" s="22" t="s">
        <v>1837</v>
      </c>
      <c r="D2162" s="22" t="s">
        <v>1838</v>
      </c>
      <c r="E2162" s="22" t="s">
        <v>1852</v>
      </c>
      <c r="F2162" s="22"/>
      <c r="G2162" s="22" t="s">
        <v>65</v>
      </c>
      <c r="H2162" s="22" t="s">
        <v>1796</v>
      </c>
      <c r="I2162" s="22" t="s">
        <v>5570</v>
      </c>
      <c r="J2162" s="22" t="s">
        <v>1837</v>
      </c>
      <c r="K2162" s="22"/>
      <c r="L2162" s="22"/>
      <c r="M2162" s="22" t="s">
        <v>6874</v>
      </c>
      <c r="N2162" s="22">
        <v>60</v>
      </c>
      <c r="O2162" s="22" t="b">
        <v>0</v>
      </c>
      <c r="P2162" s="22" t="s">
        <v>3095</v>
      </c>
      <c r="Q2162" s="22" t="s">
        <v>1843</v>
      </c>
      <c r="R2162" s="22" t="s">
        <v>625</v>
      </c>
    </row>
    <row r="2163" spans="1:18" x14ac:dyDescent="0.25">
      <c r="A2163" s="22" t="s">
        <v>360</v>
      </c>
      <c r="B2163" s="22" t="s">
        <v>895</v>
      </c>
      <c r="C2163" s="22" t="s">
        <v>1837</v>
      </c>
      <c r="D2163" s="22" t="s">
        <v>1838</v>
      </c>
      <c r="E2163" s="22" t="s">
        <v>1901</v>
      </c>
      <c r="F2163" s="22"/>
      <c r="G2163" s="22" t="s">
        <v>66</v>
      </c>
      <c r="H2163" s="22" t="s">
        <v>1794</v>
      </c>
      <c r="I2163" s="22" t="s">
        <v>5570</v>
      </c>
      <c r="J2163" s="22" t="s">
        <v>1837</v>
      </c>
      <c r="K2163" s="22"/>
      <c r="L2163" s="22"/>
      <c r="M2163" s="22" t="s">
        <v>6875</v>
      </c>
      <c r="N2163" s="22">
        <v>60</v>
      </c>
      <c r="O2163" s="22" t="b">
        <v>0</v>
      </c>
      <c r="P2163" s="22" t="s">
        <v>3095</v>
      </c>
      <c r="Q2163" s="22" t="s">
        <v>1843</v>
      </c>
      <c r="R2163" s="22" t="s">
        <v>625</v>
      </c>
    </row>
    <row r="2164" spans="1:18" x14ac:dyDescent="0.25">
      <c r="A2164" s="23" t="s">
        <v>1542</v>
      </c>
      <c r="B2164" s="23" t="s">
        <v>893</v>
      </c>
      <c r="C2164" s="23" t="s">
        <v>1837</v>
      </c>
      <c r="D2164" s="23" t="s">
        <v>1838</v>
      </c>
      <c r="E2164" s="23" t="s">
        <v>6068</v>
      </c>
      <c r="F2164" s="23"/>
      <c r="G2164" s="23" t="s">
        <v>65</v>
      </c>
      <c r="H2164" s="23" t="s">
        <v>1796</v>
      </c>
      <c r="I2164" s="23" t="s">
        <v>5570</v>
      </c>
      <c r="J2164" s="23" t="s">
        <v>1837</v>
      </c>
      <c r="K2164" s="23"/>
      <c r="L2164" s="23"/>
      <c r="M2164" s="23" t="s">
        <v>6876</v>
      </c>
      <c r="N2164" s="23">
        <v>60</v>
      </c>
      <c r="O2164" s="23" t="b">
        <v>0</v>
      </c>
      <c r="P2164" s="23" t="s">
        <v>3095</v>
      </c>
      <c r="Q2164" s="23" t="s">
        <v>1843</v>
      </c>
      <c r="R2164" s="23" t="s">
        <v>625</v>
      </c>
    </row>
    <row r="2165" spans="1:18" x14ac:dyDescent="0.25">
      <c r="A2165" s="22" t="s">
        <v>6877</v>
      </c>
      <c r="B2165" s="22" t="s">
        <v>895</v>
      </c>
      <c r="C2165" s="22" t="s">
        <v>1837</v>
      </c>
      <c r="D2165" s="22" t="s">
        <v>1838</v>
      </c>
      <c r="E2165" s="22" t="s">
        <v>6081</v>
      </c>
      <c r="F2165" s="22"/>
      <c r="G2165" s="22" t="s">
        <v>1803</v>
      </c>
      <c r="H2165" s="22" t="s">
        <v>1804</v>
      </c>
      <c r="I2165" s="22" t="s">
        <v>5570</v>
      </c>
      <c r="J2165" s="22" t="s">
        <v>1837</v>
      </c>
      <c r="K2165" s="22"/>
      <c r="L2165" s="22"/>
      <c r="M2165" s="22" t="s">
        <v>6878</v>
      </c>
      <c r="N2165" s="22">
        <v>60</v>
      </c>
      <c r="O2165" s="22" t="b">
        <v>0</v>
      </c>
      <c r="P2165" s="22" t="s">
        <v>3095</v>
      </c>
      <c r="Q2165" s="22" t="s">
        <v>1843</v>
      </c>
      <c r="R2165" s="22" t="s">
        <v>625</v>
      </c>
    </row>
    <row r="2166" spans="1:18" x14ac:dyDescent="0.25">
      <c r="A2166" s="22" t="s">
        <v>1543</v>
      </c>
      <c r="B2166" s="22" t="s">
        <v>895</v>
      </c>
      <c r="C2166" s="22" t="s">
        <v>1837</v>
      </c>
      <c r="D2166" s="22" t="s">
        <v>1838</v>
      </c>
      <c r="E2166" s="22" t="s">
        <v>1975</v>
      </c>
      <c r="F2166" s="22"/>
      <c r="G2166" s="22" t="s">
        <v>1803</v>
      </c>
      <c r="H2166" s="22" t="s">
        <v>1804</v>
      </c>
      <c r="I2166" s="22" t="s">
        <v>5570</v>
      </c>
      <c r="J2166" s="22" t="s">
        <v>1837</v>
      </c>
      <c r="K2166" s="22"/>
      <c r="L2166" s="22"/>
      <c r="M2166" s="22" t="s">
        <v>6879</v>
      </c>
      <c r="N2166" s="22">
        <v>60</v>
      </c>
      <c r="O2166" s="22" t="b">
        <v>0</v>
      </c>
      <c r="P2166" s="22" t="s">
        <v>3095</v>
      </c>
      <c r="Q2166" s="22" t="s">
        <v>1843</v>
      </c>
      <c r="R2166" s="22" t="s">
        <v>625</v>
      </c>
    </row>
    <row r="2167" spans="1:18" x14ac:dyDescent="0.25">
      <c r="A2167" s="22" t="s">
        <v>1544</v>
      </c>
      <c r="B2167" s="22" t="s">
        <v>893</v>
      </c>
      <c r="C2167" s="22" t="s">
        <v>1837</v>
      </c>
      <c r="D2167" s="22" t="s">
        <v>1838</v>
      </c>
      <c r="E2167" s="22" t="s">
        <v>2092</v>
      </c>
      <c r="F2167" s="22"/>
      <c r="G2167" s="22" t="s">
        <v>1803</v>
      </c>
      <c r="H2167" s="22" t="s">
        <v>1804</v>
      </c>
      <c r="I2167" s="22" t="s">
        <v>5570</v>
      </c>
      <c r="J2167" s="22" t="s">
        <v>1837</v>
      </c>
      <c r="K2167" s="22"/>
      <c r="L2167" s="22"/>
      <c r="M2167" s="22" t="s">
        <v>6880</v>
      </c>
      <c r="N2167" s="22">
        <v>60</v>
      </c>
      <c r="O2167" s="22" t="b">
        <v>0</v>
      </c>
      <c r="P2167" s="22" t="s">
        <v>3095</v>
      </c>
      <c r="Q2167" s="22" t="s">
        <v>1843</v>
      </c>
      <c r="R2167" s="22" t="s">
        <v>625</v>
      </c>
    </row>
    <row r="2168" spans="1:18" x14ac:dyDescent="0.25">
      <c r="A2168" s="23" t="s">
        <v>125</v>
      </c>
      <c r="B2168" s="23" t="s">
        <v>895</v>
      </c>
      <c r="C2168" s="23" t="s">
        <v>1837</v>
      </c>
      <c r="D2168" s="23" t="s">
        <v>1838</v>
      </c>
      <c r="E2168" s="23" t="s">
        <v>4086</v>
      </c>
      <c r="F2168" s="23"/>
      <c r="G2168" s="23" t="s">
        <v>66</v>
      </c>
      <c r="H2168" s="23" t="s">
        <v>1794</v>
      </c>
      <c r="I2168" s="23" t="s">
        <v>5982</v>
      </c>
      <c r="J2168" s="23" t="s">
        <v>1837</v>
      </c>
      <c r="K2168" s="23"/>
      <c r="L2168" s="23"/>
      <c r="M2168" s="23" t="s">
        <v>6881</v>
      </c>
      <c r="N2168" s="23">
        <v>60</v>
      </c>
      <c r="O2168" s="23" t="b">
        <v>0</v>
      </c>
      <c r="P2168" s="23" t="s">
        <v>3095</v>
      </c>
      <c r="Q2168" s="23" t="s">
        <v>1843</v>
      </c>
      <c r="R2168" s="23" t="s">
        <v>625</v>
      </c>
    </row>
    <row r="2169" spans="1:18" x14ac:dyDescent="0.25">
      <c r="A2169" s="23" t="s">
        <v>129</v>
      </c>
      <c r="B2169" s="23" t="s">
        <v>895</v>
      </c>
      <c r="C2169" s="23" t="s">
        <v>1837</v>
      </c>
      <c r="D2169" s="23" t="s">
        <v>1838</v>
      </c>
      <c r="E2169" s="23" t="s">
        <v>4086</v>
      </c>
      <c r="F2169" s="23"/>
      <c r="G2169" s="23" t="s">
        <v>66</v>
      </c>
      <c r="H2169" s="23" t="s">
        <v>1794</v>
      </c>
      <c r="I2169" s="23" t="s">
        <v>5982</v>
      </c>
      <c r="J2169" s="23" t="s">
        <v>1837</v>
      </c>
      <c r="K2169" s="23"/>
      <c r="L2169" s="23"/>
      <c r="M2169" s="23" t="s">
        <v>6882</v>
      </c>
      <c r="N2169" s="23">
        <v>60</v>
      </c>
      <c r="O2169" s="23" t="b">
        <v>0</v>
      </c>
      <c r="P2169" s="23" t="s">
        <v>3095</v>
      </c>
      <c r="Q2169" s="23" t="s">
        <v>1843</v>
      </c>
      <c r="R2169" s="23" t="s">
        <v>625</v>
      </c>
    </row>
    <row r="2170" spans="1:18" x14ac:dyDescent="0.25">
      <c r="A2170" s="22" t="s">
        <v>1545</v>
      </c>
      <c r="B2170" s="22" t="s">
        <v>893</v>
      </c>
      <c r="C2170" s="22" t="s">
        <v>1837</v>
      </c>
      <c r="D2170" s="22" t="s">
        <v>1838</v>
      </c>
      <c r="E2170" s="22" t="s">
        <v>2106</v>
      </c>
      <c r="F2170" s="22"/>
      <c r="G2170" s="22" t="s">
        <v>65</v>
      </c>
      <c r="H2170" s="22" t="s">
        <v>1796</v>
      </c>
      <c r="I2170" s="22" t="s">
        <v>5570</v>
      </c>
      <c r="J2170" s="22" t="s">
        <v>1837</v>
      </c>
      <c r="K2170" s="22"/>
      <c r="L2170" s="22"/>
      <c r="M2170" s="22" t="s">
        <v>6883</v>
      </c>
      <c r="N2170" s="22">
        <v>60</v>
      </c>
      <c r="O2170" s="22" t="b">
        <v>0</v>
      </c>
      <c r="P2170" s="22" t="s">
        <v>3095</v>
      </c>
      <c r="Q2170" s="22" t="s">
        <v>1843</v>
      </c>
      <c r="R2170" s="22" t="s">
        <v>625</v>
      </c>
    </row>
    <row r="2171" spans="1:18" x14ac:dyDescent="0.25">
      <c r="A2171" s="23" t="s">
        <v>1546</v>
      </c>
      <c r="B2171" s="23" t="s">
        <v>895</v>
      </c>
      <c r="C2171" s="23" t="s">
        <v>1837</v>
      </c>
      <c r="D2171" s="23" t="s">
        <v>1838</v>
      </c>
      <c r="E2171" s="23" t="s">
        <v>1958</v>
      </c>
      <c r="F2171" s="23"/>
      <c r="G2171" s="23" t="s">
        <v>65</v>
      </c>
      <c r="H2171" s="23" t="s">
        <v>1796</v>
      </c>
      <c r="I2171" s="23" t="s">
        <v>5570</v>
      </c>
      <c r="J2171" s="23" t="s">
        <v>1837</v>
      </c>
      <c r="K2171" s="23"/>
      <c r="L2171" s="23"/>
      <c r="M2171" s="23" t="s">
        <v>6884</v>
      </c>
      <c r="N2171" s="23">
        <v>60</v>
      </c>
      <c r="O2171" s="23" t="b">
        <v>0</v>
      </c>
      <c r="P2171" s="23" t="s">
        <v>3095</v>
      </c>
      <c r="Q2171" s="23" t="s">
        <v>1843</v>
      </c>
      <c r="R2171" s="23" t="s">
        <v>625</v>
      </c>
    </row>
    <row r="2172" spans="1:18" x14ac:dyDescent="0.25">
      <c r="A2172" s="23" t="s">
        <v>123</v>
      </c>
      <c r="B2172" s="23" t="s">
        <v>895</v>
      </c>
      <c r="C2172" s="23" t="s">
        <v>1837</v>
      </c>
      <c r="D2172" s="23" t="s">
        <v>1838</v>
      </c>
      <c r="E2172" s="23" t="s">
        <v>6081</v>
      </c>
      <c r="F2172" s="23"/>
      <c r="G2172" s="23" t="s">
        <v>1803</v>
      </c>
      <c r="H2172" s="23" t="s">
        <v>1804</v>
      </c>
      <c r="I2172" s="23" t="s">
        <v>5570</v>
      </c>
      <c r="J2172" s="23" t="s">
        <v>1837</v>
      </c>
      <c r="K2172" s="23"/>
      <c r="L2172" s="23"/>
      <c r="M2172" s="23" t="s">
        <v>6885</v>
      </c>
      <c r="N2172" s="23">
        <v>60</v>
      </c>
      <c r="O2172" s="23" t="b">
        <v>0</v>
      </c>
      <c r="P2172" s="23" t="s">
        <v>3095</v>
      </c>
      <c r="Q2172" s="23" t="s">
        <v>1843</v>
      </c>
      <c r="R2172" s="23" t="s">
        <v>625</v>
      </c>
    </row>
    <row r="2173" spans="1:18" x14ac:dyDescent="0.25">
      <c r="A2173" s="22" t="s">
        <v>1547</v>
      </c>
      <c r="B2173" s="22" t="s">
        <v>895</v>
      </c>
      <c r="C2173" s="22" t="s">
        <v>1837</v>
      </c>
      <c r="D2173" s="22" t="s">
        <v>1838</v>
      </c>
      <c r="E2173" s="22" t="s">
        <v>4086</v>
      </c>
      <c r="F2173" s="22"/>
      <c r="G2173" s="22" t="s">
        <v>66</v>
      </c>
      <c r="H2173" s="22" t="s">
        <v>1794</v>
      </c>
      <c r="I2173" s="22" t="s">
        <v>5982</v>
      </c>
      <c r="J2173" s="22" t="s">
        <v>1837</v>
      </c>
      <c r="K2173" s="22"/>
      <c r="L2173" s="22"/>
      <c r="M2173" s="22" t="s">
        <v>6886</v>
      </c>
      <c r="N2173" s="22">
        <v>60</v>
      </c>
      <c r="O2173" s="22" t="b">
        <v>0</v>
      </c>
      <c r="P2173" s="22" t="s">
        <v>3095</v>
      </c>
      <c r="Q2173" s="22" t="s">
        <v>1843</v>
      </c>
      <c r="R2173" s="22" t="s">
        <v>625</v>
      </c>
    </row>
    <row r="2174" spans="1:18" x14ac:dyDescent="0.25">
      <c r="A2174" s="23" t="s">
        <v>124</v>
      </c>
      <c r="B2174" s="23" t="s">
        <v>895</v>
      </c>
      <c r="C2174" s="23" t="s">
        <v>1837</v>
      </c>
      <c r="D2174" s="23" t="s">
        <v>1838</v>
      </c>
      <c r="E2174" s="23" t="s">
        <v>2073</v>
      </c>
      <c r="F2174" s="23"/>
      <c r="G2174" s="23" t="s">
        <v>66</v>
      </c>
      <c r="H2174" s="23" t="s">
        <v>1794</v>
      </c>
      <c r="I2174" s="23" t="s">
        <v>5570</v>
      </c>
      <c r="J2174" s="23" t="s">
        <v>1837</v>
      </c>
      <c r="K2174" s="23"/>
      <c r="L2174" s="23"/>
      <c r="M2174" s="23" t="s">
        <v>6887</v>
      </c>
      <c r="N2174" s="23">
        <v>60</v>
      </c>
      <c r="O2174" s="23" t="b">
        <v>0</v>
      </c>
      <c r="P2174" s="23" t="s">
        <v>3095</v>
      </c>
      <c r="Q2174" s="23" t="s">
        <v>1843</v>
      </c>
      <c r="R2174" s="23" t="s">
        <v>625</v>
      </c>
    </row>
    <row r="2175" spans="1:18" x14ac:dyDescent="0.25">
      <c r="A2175" s="22" t="s">
        <v>229</v>
      </c>
      <c r="B2175" s="22" t="s">
        <v>895</v>
      </c>
      <c r="C2175" s="22" t="s">
        <v>1837</v>
      </c>
      <c r="D2175" s="22" t="s">
        <v>1838</v>
      </c>
      <c r="E2175" s="22" t="s">
        <v>1958</v>
      </c>
      <c r="F2175" s="22"/>
      <c r="G2175" s="22" t="s">
        <v>65</v>
      </c>
      <c r="H2175" s="22" t="s">
        <v>1796</v>
      </c>
      <c r="I2175" s="22" t="s">
        <v>5570</v>
      </c>
      <c r="J2175" s="22" t="s">
        <v>1837</v>
      </c>
      <c r="K2175" s="22"/>
      <c r="L2175" s="22"/>
      <c r="M2175" s="22" t="s">
        <v>6888</v>
      </c>
      <c r="N2175" s="22">
        <v>60</v>
      </c>
      <c r="O2175" s="22" t="b">
        <v>0</v>
      </c>
      <c r="P2175" s="22" t="s">
        <v>3095</v>
      </c>
      <c r="Q2175" s="22" t="s">
        <v>1843</v>
      </c>
      <c r="R2175" s="22" t="s">
        <v>625</v>
      </c>
    </row>
    <row r="2176" spans="1:18" x14ac:dyDescent="0.25">
      <c r="A2176" s="22" t="s">
        <v>1548</v>
      </c>
      <c r="B2176" s="22" t="s">
        <v>5645</v>
      </c>
      <c r="C2176" s="22" t="s">
        <v>1837</v>
      </c>
      <c r="D2176" s="22" t="s">
        <v>1838</v>
      </c>
      <c r="E2176" s="22" t="s">
        <v>2122</v>
      </c>
      <c r="F2176" s="22"/>
      <c r="G2176" s="22" t="s">
        <v>1803</v>
      </c>
      <c r="H2176" s="22" t="s">
        <v>1804</v>
      </c>
      <c r="I2176" s="22" t="s">
        <v>5570</v>
      </c>
      <c r="J2176" s="22" t="s">
        <v>1837</v>
      </c>
      <c r="K2176" s="22"/>
      <c r="L2176" s="22"/>
      <c r="M2176" s="22" t="s">
        <v>6889</v>
      </c>
      <c r="N2176" s="22">
        <v>60</v>
      </c>
      <c r="O2176" s="22" t="b">
        <v>0</v>
      </c>
      <c r="P2176" s="22" t="s">
        <v>3095</v>
      </c>
      <c r="Q2176" s="22" t="s">
        <v>1843</v>
      </c>
      <c r="R2176" s="22" t="s">
        <v>625</v>
      </c>
    </row>
    <row r="2177" spans="1:18" x14ac:dyDescent="0.25">
      <c r="A2177" s="22" t="s">
        <v>1549</v>
      </c>
      <c r="B2177" s="22" t="s">
        <v>5645</v>
      </c>
      <c r="C2177" s="22" t="s">
        <v>1837</v>
      </c>
      <c r="D2177" s="22" t="s">
        <v>1838</v>
      </c>
      <c r="E2177" s="22" t="s">
        <v>6074</v>
      </c>
      <c r="F2177" s="22"/>
      <c r="G2177" s="22" t="s">
        <v>1803</v>
      </c>
      <c r="H2177" s="22" t="s">
        <v>1804</v>
      </c>
      <c r="I2177" s="22" t="s">
        <v>5570</v>
      </c>
      <c r="J2177" s="22" t="s">
        <v>1837</v>
      </c>
      <c r="K2177" s="22"/>
      <c r="L2177" s="22"/>
      <c r="M2177" s="22" t="s">
        <v>6890</v>
      </c>
      <c r="N2177" s="22">
        <v>60</v>
      </c>
      <c r="O2177" s="22" t="b">
        <v>0</v>
      </c>
      <c r="P2177" s="22" t="s">
        <v>3095</v>
      </c>
      <c r="Q2177" s="22" t="s">
        <v>1843</v>
      </c>
      <c r="R2177" s="22" t="s">
        <v>625</v>
      </c>
    </row>
    <row r="2178" spans="1:18" x14ac:dyDescent="0.25">
      <c r="A2178" s="22" t="s">
        <v>1550</v>
      </c>
      <c r="B2178" s="22" t="s">
        <v>895</v>
      </c>
      <c r="C2178" s="22" t="s">
        <v>1837</v>
      </c>
      <c r="D2178" s="22" t="s">
        <v>1838</v>
      </c>
      <c r="E2178" s="22" t="s">
        <v>1991</v>
      </c>
      <c r="F2178" s="22"/>
      <c r="G2178" s="22" t="s">
        <v>66</v>
      </c>
      <c r="H2178" s="22" t="s">
        <v>1794</v>
      </c>
      <c r="I2178" s="22" t="s">
        <v>5570</v>
      </c>
      <c r="J2178" s="22" t="s">
        <v>1837</v>
      </c>
      <c r="K2178" s="22"/>
      <c r="L2178" s="22"/>
      <c r="M2178" s="22" t="s">
        <v>6891</v>
      </c>
      <c r="N2178" s="22">
        <v>60</v>
      </c>
      <c r="O2178" s="22" t="b">
        <v>0</v>
      </c>
      <c r="P2178" s="22" t="s">
        <v>3095</v>
      </c>
      <c r="Q2178" s="22" t="s">
        <v>1843</v>
      </c>
      <c r="R2178" s="22" t="s">
        <v>625</v>
      </c>
    </row>
    <row r="2179" spans="1:18" x14ac:dyDescent="0.25">
      <c r="A2179" s="23" t="s">
        <v>127</v>
      </c>
      <c r="B2179" s="23" t="s">
        <v>895</v>
      </c>
      <c r="C2179" s="23" t="s">
        <v>1837</v>
      </c>
      <c r="D2179" s="23" t="s">
        <v>1838</v>
      </c>
      <c r="E2179" s="23" t="s">
        <v>4086</v>
      </c>
      <c r="F2179" s="23"/>
      <c r="G2179" s="23" t="s">
        <v>66</v>
      </c>
      <c r="H2179" s="23" t="s">
        <v>1794</v>
      </c>
      <c r="I2179" s="23" t="s">
        <v>5982</v>
      </c>
      <c r="J2179" s="23" t="s">
        <v>1837</v>
      </c>
      <c r="K2179" s="23"/>
      <c r="L2179" s="23"/>
      <c r="M2179" s="23" t="s">
        <v>6892</v>
      </c>
      <c r="N2179" s="23">
        <v>60</v>
      </c>
      <c r="O2179" s="23" t="b">
        <v>0</v>
      </c>
      <c r="P2179" s="23" t="s">
        <v>3095</v>
      </c>
      <c r="Q2179" s="23" t="s">
        <v>1843</v>
      </c>
      <c r="R2179" s="23" t="s">
        <v>625</v>
      </c>
    </row>
    <row r="2180" spans="1:18" x14ac:dyDescent="0.25">
      <c r="A2180" s="22" t="s">
        <v>1551</v>
      </c>
      <c r="B2180" s="22" t="s">
        <v>895</v>
      </c>
      <c r="C2180" s="22" t="s">
        <v>1837</v>
      </c>
      <c r="D2180" s="22" t="s">
        <v>1838</v>
      </c>
      <c r="E2180" s="22" t="s">
        <v>2754</v>
      </c>
      <c r="F2180" s="22"/>
      <c r="G2180" s="22" t="s">
        <v>1803</v>
      </c>
      <c r="H2180" s="22" t="s">
        <v>1804</v>
      </c>
      <c r="I2180" s="22" t="s">
        <v>5570</v>
      </c>
      <c r="J2180" s="22" t="s">
        <v>1837</v>
      </c>
      <c r="K2180" s="22"/>
      <c r="L2180" s="22"/>
      <c r="M2180" s="22" t="s">
        <v>6893</v>
      </c>
      <c r="N2180" s="22">
        <v>60</v>
      </c>
      <c r="O2180" s="22" t="b">
        <v>0</v>
      </c>
      <c r="P2180" s="22" t="s">
        <v>3095</v>
      </c>
      <c r="Q2180" s="22" t="s">
        <v>1843</v>
      </c>
      <c r="R2180" s="22" t="s">
        <v>625</v>
      </c>
    </row>
    <row r="2181" spans="1:18" x14ac:dyDescent="0.25">
      <c r="A2181" s="22" t="s">
        <v>90</v>
      </c>
      <c r="B2181" s="22" t="s">
        <v>895</v>
      </c>
      <c r="C2181" s="22" t="s">
        <v>1837</v>
      </c>
      <c r="D2181" s="22" t="s">
        <v>1838</v>
      </c>
      <c r="E2181" s="22" t="s">
        <v>4086</v>
      </c>
      <c r="F2181" s="22"/>
      <c r="G2181" s="22" t="s">
        <v>66</v>
      </c>
      <c r="H2181" s="22" t="s">
        <v>1794</v>
      </c>
      <c r="I2181" s="22" t="s">
        <v>5982</v>
      </c>
      <c r="J2181" s="22" t="s">
        <v>1837</v>
      </c>
      <c r="K2181" s="22"/>
      <c r="L2181" s="22"/>
      <c r="M2181" s="22" t="s">
        <v>6894</v>
      </c>
      <c r="N2181" s="22">
        <v>60</v>
      </c>
      <c r="O2181" s="22" t="b">
        <v>0</v>
      </c>
      <c r="P2181" s="22" t="s">
        <v>3095</v>
      </c>
      <c r="Q2181" s="22" t="s">
        <v>1843</v>
      </c>
      <c r="R2181" s="22" t="s">
        <v>625</v>
      </c>
    </row>
    <row r="2182" spans="1:18" x14ac:dyDescent="0.25">
      <c r="A2182" s="22" t="s">
        <v>1552</v>
      </c>
      <c r="B2182" s="22" t="s">
        <v>895</v>
      </c>
      <c r="C2182" s="22" t="s">
        <v>1837</v>
      </c>
      <c r="D2182" s="22" t="s">
        <v>1838</v>
      </c>
      <c r="E2182" s="22" t="s">
        <v>6081</v>
      </c>
      <c r="F2182" s="22"/>
      <c r="G2182" s="22" t="s">
        <v>1803</v>
      </c>
      <c r="H2182" s="22" t="s">
        <v>1804</v>
      </c>
      <c r="I2182" s="22" t="s">
        <v>5570</v>
      </c>
      <c r="J2182" s="22" t="s">
        <v>1837</v>
      </c>
      <c r="K2182" s="22"/>
      <c r="L2182" s="22"/>
      <c r="M2182" s="22" t="s">
        <v>6895</v>
      </c>
      <c r="N2182" s="22">
        <v>60</v>
      </c>
      <c r="O2182" s="22" t="b">
        <v>0</v>
      </c>
      <c r="P2182" s="22" t="s">
        <v>3095</v>
      </c>
      <c r="Q2182" s="22" t="s">
        <v>1843</v>
      </c>
      <c r="R2182" s="22" t="s">
        <v>625</v>
      </c>
    </row>
    <row r="2183" spans="1:18" x14ac:dyDescent="0.25">
      <c r="A2183" s="22" t="s">
        <v>1553</v>
      </c>
      <c r="B2183" s="22" t="s">
        <v>895</v>
      </c>
      <c r="C2183" s="22" t="s">
        <v>1837</v>
      </c>
      <c r="D2183" s="22" t="s">
        <v>1838</v>
      </c>
      <c r="E2183" s="22" t="s">
        <v>2122</v>
      </c>
      <c r="F2183" s="22"/>
      <c r="G2183" s="22" t="s">
        <v>1803</v>
      </c>
      <c r="H2183" s="22" t="s">
        <v>1804</v>
      </c>
      <c r="I2183" s="22" t="s">
        <v>5570</v>
      </c>
      <c r="J2183" s="22" t="s">
        <v>1837</v>
      </c>
      <c r="K2183" s="22"/>
      <c r="L2183" s="22"/>
      <c r="M2183" s="22" t="s">
        <v>6896</v>
      </c>
      <c r="N2183" s="22">
        <v>60</v>
      </c>
      <c r="O2183" s="22" t="b">
        <v>0</v>
      </c>
      <c r="P2183" s="22" t="s">
        <v>3095</v>
      </c>
      <c r="Q2183" s="22" t="s">
        <v>1843</v>
      </c>
      <c r="R2183" s="22" t="s">
        <v>625</v>
      </c>
    </row>
    <row r="2184" spans="1:18" x14ac:dyDescent="0.25">
      <c r="A2184" s="22" t="s">
        <v>126</v>
      </c>
      <c r="B2184" s="22" t="s">
        <v>895</v>
      </c>
      <c r="C2184" s="22" t="s">
        <v>1837</v>
      </c>
      <c r="D2184" s="22" t="s">
        <v>1838</v>
      </c>
      <c r="E2184" s="22" t="s">
        <v>4086</v>
      </c>
      <c r="F2184" s="22"/>
      <c r="G2184" s="22" t="s">
        <v>66</v>
      </c>
      <c r="H2184" s="22" t="s">
        <v>1794</v>
      </c>
      <c r="I2184" s="22" t="s">
        <v>5982</v>
      </c>
      <c r="J2184" s="22" t="s">
        <v>1837</v>
      </c>
      <c r="K2184" s="22"/>
      <c r="L2184" s="22"/>
      <c r="M2184" s="22" t="s">
        <v>6897</v>
      </c>
      <c r="N2184" s="22">
        <v>60</v>
      </c>
      <c r="O2184" s="22" t="b">
        <v>0</v>
      </c>
      <c r="P2184" s="22" t="s">
        <v>3095</v>
      </c>
      <c r="Q2184" s="22" t="s">
        <v>1843</v>
      </c>
      <c r="R2184" s="22" t="s">
        <v>625</v>
      </c>
    </row>
    <row r="2185" spans="1:18" x14ac:dyDescent="0.25">
      <c r="A2185" s="23" t="s">
        <v>231</v>
      </c>
      <c r="B2185" s="23" t="s">
        <v>895</v>
      </c>
      <c r="C2185" s="23" t="s">
        <v>1837</v>
      </c>
      <c r="D2185" s="23" t="s">
        <v>1838</v>
      </c>
      <c r="E2185" s="23" t="s">
        <v>1958</v>
      </c>
      <c r="F2185" s="23"/>
      <c r="G2185" s="23" t="s">
        <v>65</v>
      </c>
      <c r="H2185" s="23" t="s">
        <v>1796</v>
      </c>
      <c r="I2185" s="23" t="s">
        <v>5570</v>
      </c>
      <c r="J2185" s="23" t="s">
        <v>1837</v>
      </c>
      <c r="K2185" s="23"/>
      <c r="L2185" s="23"/>
      <c r="M2185" s="23" t="s">
        <v>6898</v>
      </c>
      <c r="N2185" s="23">
        <v>60</v>
      </c>
      <c r="O2185" s="23" t="b">
        <v>0</v>
      </c>
      <c r="P2185" s="23" t="s">
        <v>3095</v>
      </c>
      <c r="Q2185" s="23" t="s">
        <v>1843</v>
      </c>
      <c r="R2185" s="23" t="s">
        <v>625</v>
      </c>
    </row>
    <row r="2186" spans="1:18" x14ac:dyDescent="0.25">
      <c r="A2186" s="22" t="s">
        <v>1554</v>
      </c>
      <c r="B2186" s="22" t="s">
        <v>895</v>
      </c>
      <c r="C2186" s="22" t="s">
        <v>1837</v>
      </c>
      <c r="D2186" s="22" t="s">
        <v>1838</v>
      </c>
      <c r="E2186" s="22" t="s">
        <v>4086</v>
      </c>
      <c r="F2186" s="22"/>
      <c r="G2186" s="22" t="s">
        <v>66</v>
      </c>
      <c r="H2186" s="22" t="s">
        <v>1794</v>
      </c>
      <c r="I2186" s="22" t="s">
        <v>5982</v>
      </c>
      <c r="J2186" s="22" t="s">
        <v>1837</v>
      </c>
      <c r="K2186" s="22"/>
      <c r="L2186" s="22"/>
      <c r="M2186" s="22" t="s">
        <v>6899</v>
      </c>
      <c r="N2186" s="22">
        <v>60</v>
      </c>
      <c r="O2186" s="22" t="b">
        <v>0</v>
      </c>
      <c r="P2186" s="22" t="s">
        <v>3095</v>
      </c>
      <c r="Q2186" s="22" t="s">
        <v>1843</v>
      </c>
      <c r="R2186" s="22" t="s">
        <v>625</v>
      </c>
    </row>
    <row r="2187" spans="1:18" x14ac:dyDescent="0.25">
      <c r="A2187" s="22" t="s">
        <v>1555</v>
      </c>
      <c r="B2187" s="22" t="s">
        <v>895</v>
      </c>
      <c r="C2187" s="22" t="s">
        <v>1837</v>
      </c>
      <c r="D2187" s="22" t="s">
        <v>1838</v>
      </c>
      <c r="E2187" s="22" t="s">
        <v>1946</v>
      </c>
      <c r="F2187" s="22"/>
      <c r="G2187" s="22" t="s">
        <v>65</v>
      </c>
      <c r="H2187" s="22" t="s">
        <v>1796</v>
      </c>
      <c r="I2187" s="22" t="s">
        <v>5570</v>
      </c>
      <c r="J2187" s="22" t="s">
        <v>1837</v>
      </c>
      <c r="K2187" s="22"/>
      <c r="L2187" s="22"/>
      <c r="M2187" s="22" t="s">
        <v>6900</v>
      </c>
      <c r="N2187" s="22">
        <v>60</v>
      </c>
      <c r="O2187" s="22" t="b">
        <v>0</v>
      </c>
      <c r="P2187" s="22" t="s">
        <v>3095</v>
      </c>
      <c r="Q2187" s="22" t="s">
        <v>1843</v>
      </c>
      <c r="R2187" s="22" t="s">
        <v>625</v>
      </c>
    </row>
    <row r="2188" spans="1:18" x14ac:dyDescent="0.25">
      <c r="A2188" s="22" t="s">
        <v>1556</v>
      </c>
      <c r="B2188" s="22" t="s">
        <v>895</v>
      </c>
      <c r="C2188" s="22" t="s">
        <v>1837</v>
      </c>
      <c r="D2188" s="22" t="s">
        <v>1838</v>
      </c>
      <c r="E2188" s="22" t="s">
        <v>4086</v>
      </c>
      <c r="F2188" s="22"/>
      <c r="G2188" s="22" t="s">
        <v>66</v>
      </c>
      <c r="H2188" s="22" t="s">
        <v>1794</v>
      </c>
      <c r="I2188" s="22" t="s">
        <v>5982</v>
      </c>
      <c r="J2188" s="22" t="s">
        <v>1837</v>
      </c>
      <c r="K2188" s="22"/>
      <c r="L2188" s="22"/>
      <c r="M2188" s="22" t="s">
        <v>6901</v>
      </c>
      <c r="N2188" s="22">
        <v>60</v>
      </c>
      <c r="O2188" s="22" t="b">
        <v>0</v>
      </c>
      <c r="P2188" s="22" t="s">
        <v>3095</v>
      </c>
      <c r="Q2188" s="22" t="s">
        <v>1843</v>
      </c>
      <c r="R2188" s="22" t="s">
        <v>625</v>
      </c>
    </row>
    <row r="2189" spans="1:18" x14ac:dyDescent="0.25">
      <c r="A2189" s="23" t="s">
        <v>1557</v>
      </c>
      <c r="B2189" s="23" t="s">
        <v>895</v>
      </c>
      <c r="C2189" s="23" t="s">
        <v>1837</v>
      </c>
      <c r="D2189" s="23" t="s">
        <v>1838</v>
      </c>
      <c r="E2189" s="23" t="s">
        <v>1958</v>
      </c>
      <c r="F2189" s="23"/>
      <c r="G2189" s="23" t="s">
        <v>65</v>
      </c>
      <c r="H2189" s="23" t="s">
        <v>1796</v>
      </c>
      <c r="I2189" s="23" t="s">
        <v>5570</v>
      </c>
      <c r="J2189" s="23" t="s">
        <v>1837</v>
      </c>
      <c r="K2189" s="23"/>
      <c r="L2189" s="23"/>
      <c r="M2189" s="23" t="s">
        <v>6902</v>
      </c>
      <c r="N2189" s="23">
        <v>60</v>
      </c>
      <c r="O2189" s="23" t="b">
        <v>0</v>
      </c>
      <c r="P2189" s="23" t="s">
        <v>3095</v>
      </c>
      <c r="Q2189" s="23" t="s">
        <v>1843</v>
      </c>
      <c r="R2189" s="23" t="s">
        <v>625</v>
      </c>
    </row>
    <row r="2190" spans="1:18" x14ac:dyDescent="0.25">
      <c r="A2190" s="22" t="s">
        <v>1558</v>
      </c>
      <c r="B2190" s="22" t="s">
        <v>895</v>
      </c>
      <c r="C2190" s="22" t="s">
        <v>1837</v>
      </c>
      <c r="D2190" s="22" t="s">
        <v>1838</v>
      </c>
      <c r="E2190" s="22" t="s">
        <v>1991</v>
      </c>
      <c r="F2190" s="22"/>
      <c r="G2190" s="22" t="s">
        <v>66</v>
      </c>
      <c r="H2190" s="22" t="s">
        <v>1794</v>
      </c>
      <c r="I2190" s="22" t="s">
        <v>5570</v>
      </c>
      <c r="J2190" s="22" t="s">
        <v>1837</v>
      </c>
      <c r="K2190" s="22"/>
      <c r="L2190" s="22"/>
      <c r="M2190" s="22" t="s">
        <v>6903</v>
      </c>
      <c r="N2190" s="22">
        <v>60</v>
      </c>
      <c r="O2190" s="22" t="b">
        <v>0</v>
      </c>
      <c r="P2190" s="22" t="s">
        <v>3095</v>
      </c>
      <c r="Q2190" s="22" t="s">
        <v>1843</v>
      </c>
      <c r="R2190" s="22" t="s">
        <v>625</v>
      </c>
    </row>
    <row r="2191" spans="1:18" x14ac:dyDescent="0.25">
      <c r="A2191" s="22" t="s">
        <v>232</v>
      </c>
      <c r="B2191" s="22" t="s">
        <v>895</v>
      </c>
      <c r="C2191" s="22" t="s">
        <v>1837</v>
      </c>
      <c r="D2191" s="22" t="s">
        <v>1838</v>
      </c>
      <c r="E2191" s="22" t="s">
        <v>1950</v>
      </c>
      <c r="F2191" s="22"/>
      <c r="G2191" s="22" t="s">
        <v>66</v>
      </c>
      <c r="H2191" s="22" t="s">
        <v>1794</v>
      </c>
      <c r="I2191" s="22" t="s">
        <v>5570</v>
      </c>
      <c r="J2191" s="22" t="s">
        <v>1837</v>
      </c>
      <c r="K2191" s="22"/>
      <c r="L2191" s="22"/>
      <c r="M2191" s="22" t="s">
        <v>6904</v>
      </c>
      <c r="N2191" s="22">
        <v>60</v>
      </c>
      <c r="O2191" s="22" t="b">
        <v>0</v>
      </c>
      <c r="P2191" s="22" t="s">
        <v>3095</v>
      </c>
      <c r="Q2191" s="22" t="s">
        <v>1843</v>
      </c>
      <c r="R2191" s="22" t="s">
        <v>625</v>
      </c>
    </row>
    <row r="2192" spans="1:18" x14ac:dyDescent="0.25">
      <c r="A2192" s="22" t="s">
        <v>1559</v>
      </c>
      <c r="B2192" s="22" t="s">
        <v>895</v>
      </c>
      <c r="C2192" s="22" t="s">
        <v>1837</v>
      </c>
      <c r="D2192" s="22" t="s">
        <v>1838</v>
      </c>
      <c r="E2192" s="22" t="s">
        <v>1946</v>
      </c>
      <c r="F2192" s="22"/>
      <c r="G2192" s="22" t="s">
        <v>65</v>
      </c>
      <c r="H2192" s="22" t="s">
        <v>1796</v>
      </c>
      <c r="I2192" s="22" t="s">
        <v>5570</v>
      </c>
      <c r="J2192" s="22" t="s">
        <v>1837</v>
      </c>
      <c r="K2192" s="22"/>
      <c r="L2192" s="22"/>
      <c r="M2192" s="22" t="s">
        <v>6905</v>
      </c>
      <c r="N2192" s="22">
        <v>60</v>
      </c>
      <c r="O2192" s="22" t="b">
        <v>0</v>
      </c>
      <c r="P2192" s="22" t="s">
        <v>3095</v>
      </c>
      <c r="Q2192" s="22" t="s">
        <v>1843</v>
      </c>
      <c r="R2192" s="22" t="s">
        <v>625</v>
      </c>
    </row>
    <row r="2193" spans="1:18" x14ac:dyDescent="0.25">
      <c r="A2193" s="22" t="s">
        <v>84</v>
      </c>
      <c r="B2193" s="22" t="s">
        <v>895</v>
      </c>
      <c r="C2193" s="22" t="s">
        <v>1837</v>
      </c>
      <c r="D2193" s="22" t="s">
        <v>1838</v>
      </c>
      <c r="E2193" s="22" t="s">
        <v>2073</v>
      </c>
      <c r="F2193" s="22"/>
      <c r="G2193" s="22" t="s">
        <v>66</v>
      </c>
      <c r="H2193" s="22" t="s">
        <v>1794</v>
      </c>
      <c r="I2193" s="22" t="s">
        <v>5570</v>
      </c>
      <c r="J2193" s="22" t="s">
        <v>1837</v>
      </c>
      <c r="K2193" s="22"/>
      <c r="L2193" s="22"/>
      <c r="M2193" s="22" t="s">
        <v>6906</v>
      </c>
      <c r="N2193" s="22">
        <v>60</v>
      </c>
      <c r="O2193" s="22" t="b">
        <v>0</v>
      </c>
      <c r="P2193" s="22" t="s">
        <v>3095</v>
      </c>
      <c r="Q2193" s="22" t="s">
        <v>1843</v>
      </c>
      <c r="R2193" s="22" t="s">
        <v>625</v>
      </c>
    </row>
    <row r="2194" spans="1:18" x14ac:dyDescent="0.25">
      <c r="A2194" s="22" t="s">
        <v>1560</v>
      </c>
      <c r="B2194" s="22" t="s">
        <v>895</v>
      </c>
      <c r="C2194" s="22" t="s">
        <v>1837</v>
      </c>
      <c r="D2194" s="22" t="s">
        <v>1838</v>
      </c>
      <c r="E2194" s="22" t="s">
        <v>6081</v>
      </c>
      <c r="F2194" s="22"/>
      <c r="G2194" s="22" t="s">
        <v>1803</v>
      </c>
      <c r="H2194" s="22" t="s">
        <v>1804</v>
      </c>
      <c r="I2194" s="22" t="s">
        <v>5570</v>
      </c>
      <c r="J2194" s="22" t="s">
        <v>1837</v>
      </c>
      <c r="K2194" s="22"/>
      <c r="L2194" s="22"/>
      <c r="M2194" s="22" t="s">
        <v>6907</v>
      </c>
      <c r="N2194" s="22">
        <v>60</v>
      </c>
      <c r="O2194" s="22" t="b">
        <v>0</v>
      </c>
      <c r="P2194" s="22" t="s">
        <v>3095</v>
      </c>
      <c r="Q2194" s="22" t="s">
        <v>1843</v>
      </c>
      <c r="R2194" s="22" t="s">
        <v>625</v>
      </c>
    </row>
    <row r="2195" spans="1:18" x14ac:dyDescent="0.25">
      <c r="A2195" s="22" t="s">
        <v>1561</v>
      </c>
      <c r="B2195" s="22" t="s">
        <v>893</v>
      </c>
      <c r="C2195" s="22" t="s">
        <v>1837</v>
      </c>
      <c r="D2195" s="22" t="s">
        <v>1838</v>
      </c>
      <c r="E2195" s="22" t="s">
        <v>3343</v>
      </c>
      <c r="F2195" s="22"/>
      <c r="G2195" s="22" t="s">
        <v>1803</v>
      </c>
      <c r="H2195" s="22" t="s">
        <v>1804</v>
      </c>
      <c r="I2195" s="22" t="s">
        <v>5570</v>
      </c>
      <c r="J2195" s="22" t="s">
        <v>1837</v>
      </c>
      <c r="K2195" s="22"/>
      <c r="L2195" s="22"/>
      <c r="M2195" s="22" t="s">
        <v>6908</v>
      </c>
      <c r="N2195" s="22">
        <v>60</v>
      </c>
      <c r="O2195" s="22" t="b">
        <v>0</v>
      </c>
      <c r="P2195" s="22" t="s">
        <v>3095</v>
      </c>
      <c r="Q2195" s="22" t="s">
        <v>1843</v>
      </c>
      <c r="R2195" s="22" t="s">
        <v>625</v>
      </c>
    </row>
    <row r="2196" spans="1:18" x14ac:dyDescent="0.25">
      <c r="A2196" s="22" t="s">
        <v>233</v>
      </c>
      <c r="B2196" s="22" t="s">
        <v>895</v>
      </c>
      <c r="C2196" s="22" t="s">
        <v>1837</v>
      </c>
      <c r="D2196" s="22" t="s">
        <v>1838</v>
      </c>
      <c r="E2196" s="22" t="s">
        <v>1975</v>
      </c>
      <c r="F2196" s="22"/>
      <c r="G2196" s="22" t="s">
        <v>1803</v>
      </c>
      <c r="H2196" s="22" t="s">
        <v>1804</v>
      </c>
      <c r="I2196" s="22" t="s">
        <v>5570</v>
      </c>
      <c r="J2196" s="22" t="s">
        <v>1837</v>
      </c>
      <c r="K2196" s="22"/>
      <c r="L2196" s="22"/>
      <c r="M2196" s="22" t="s">
        <v>6909</v>
      </c>
      <c r="N2196" s="22">
        <v>60</v>
      </c>
      <c r="O2196" s="22" t="b">
        <v>0</v>
      </c>
      <c r="P2196" s="22" t="s">
        <v>3095</v>
      </c>
      <c r="Q2196" s="22" t="s">
        <v>1843</v>
      </c>
      <c r="R2196" s="22" t="s">
        <v>625</v>
      </c>
    </row>
    <row r="2197" spans="1:18" x14ac:dyDescent="0.25">
      <c r="A2197" s="22" t="s">
        <v>1562</v>
      </c>
      <c r="B2197" s="22" t="s">
        <v>893</v>
      </c>
      <c r="C2197" s="22" t="s">
        <v>1837</v>
      </c>
      <c r="D2197" s="22" t="s">
        <v>1838</v>
      </c>
      <c r="E2197" s="22" t="s">
        <v>5989</v>
      </c>
      <c r="F2197" s="22"/>
      <c r="G2197" s="22" t="s">
        <v>65</v>
      </c>
      <c r="H2197" s="22" t="s">
        <v>1796</v>
      </c>
      <c r="I2197" s="22" t="s">
        <v>5570</v>
      </c>
      <c r="J2197" s="22" t="s">
        <v>1837</v>
      </c>
      <c r="K2197" s="22"/>
      <c r="L2197" s="22"/>
      <c r="M2197" s="22" t="s">
        <v>6910</v>
      </c>
      <c r="N2197" s="22">
        <v>60</v>
      </c>
      <c r="O2197" s="22" t="b">
        <v>0</v>
      </c>
      <c r="P2197" s="22" t="s">
        <v>3095</v>
      </c>
      <c r="Q2197" s="22" t="s">
        <v>1843</v>
      </c>
      <c r="R2197" s="22" t="s">
        <v>625</v>
      </c>
    </row>
    <row r="2198" spans="1:18" x14ac:dyDescent="0.25">
      <c r="A2198" s="22" t="s">
        <v>234</v>
      </c>
      <c r="B2198" s="22" t="s">
        <v>895</v>
      </c>
      <c r="C2198" s="22" t="s">
        <v>1837</v>
      </c>
      <c r="D2198" s="22" t="s">
        <v>1838</v>
      </c>
      <c r="E2198" s="22" t="s">
        <v>1852</v>
      </c>
      <c r="F2198" s="22"/>
      <c r="G2198" s="22" t="s">
        <v>65</v>
      </c>
      <c r="H2198" s="22" t="s">
        <v>1796</v>
      </c>
      <c r="I2198" s="22" t="s">
        <v>5570</v>
      </c>
      <c r="J2198" s="22" t="s">
        <v>1837</v>
      </c>
      <c r="K2198" s="22"/>
      <c r="L2198" s="22"/>
      <c r="M2198" s="22" t="s">
        <v>6911</v>
      </c>
      <c r="N2198" s="22">
        <v>60</v>
      </c>
      <c r="O2198" s="22" t="b">
        <v>0</v>
      </c>
      <c r="P2198" s="22" t="s">
        <v>3095</v>
      </c>
      <c r="Q2198" s="22" t="s">
        <v>1843</v>
      </c>
      <c r="R2198" s="22" t="s">
        <v>625</v>
      </c>
    </row>
    <row r="2199" spans="1:18" x14ac:dyDescent="0.25">
      <c r="A2199" s="22" t="s">
        <v>236</v>
      </c>
      <c r="B2199" s="22" t="s">
        <v>895</v>
      </c>
      <c r="C2199" s="22" t="s">
        <v>1837</v>
      </c>
      <c r="D2199" s="22" t="s">
        <v>1838</v>
      </c>
      <c r="E2199" s="22" t="s">
        <v>1852</v>
      </c>
      <c r="F2199" s="22"/>
      <c r="G2199" s="22" t="s">
        <v>65</v>
      </c>
      <c r="H2199" s="22" t="s">
        <v>1796</v>
      </c>
      <c r="I2199" s="22" t="s">
        <v>5570</v>
      </c>
      <c r="J2199" s="22" t="s">
        <v>1837</v>
      </c>
      <c r="K2199" s="22"/>
      <c r="L2199" s="22"/>
      <c r="M2199" s="22" t="s">
        <v>6912</v>
      </c>
      <c r="N2199" s="22">
        <v>60</v>
      </c>
      <c r="O2199" s="22" t="b">
        <v>0</v>
      </c>
      <c r="P2199" s="22" t="s">
        <v>3095</v>
      </c>
      <c r="Q2199" s="22" t="s">
        <v>1843</v>
      </c>
      <c r="R2199" s="22" t="s">
        <v>625</v>
      </c>
    </row>
    <row r="2200" spans="1:18" x14ac:dyDescent="0.25">
      <c r="A2200" s="23" t="s">
        <v>1563</v>
      </c>
      <c r="B2200" s="23" t="s">
        <v>5645</v>
      </c>
      <c r="C2200" s="23" t="s">
        <v>1837</v>
      </c>
      <c r="D2200" s="23" t="s">
        <v>1838</v>
      </c>
      <c r="E2200" s="23" t="s">
        <v>6074</v>
      </c>
      <c r="F2200" s="23"/>
      <c r="G2200" s="23" t="s">
        <v>1803</v>
      </c>
      <c r="H2200" s="23" t="s">
        <v>1804</v>
      </c>
      <c r="I2200" s="23" t="s">
        <v>5570</v>
      </c>
      <c r="J2200" s="23" t="s">
        <v>1837</v>
      </c>
      <c r="K2200" s="23"/>
      <c r="L2200" s="23"/>
      <c r="M2200" s="23" t="s">
        <v>6913</v>
      </c>
      <c r="N2200" s="23">
        <v>60</v>
      </c>
      <c r="O2200" s="23" t="b">
        <v>0</v>
      </c>
      <c r="P2200" s="23" t="s">
        <v>3095</v>
      </c>
      <c r="Q2200" s="23" t="s">
        <v>1843</v>
      </c>
      <c r="R2200" s="23" t="s">
        <v>625</v>
      </c>
    </row>
    <row r="2201" spans="1:18" x14ac:dyDescent="0.25">
      <c r="A2201" s="22" t="s">
        <v>1564</v>
      </c>
      <c r="B2201" s="22" t="s">
        <v>895</v>
      </c>
      <c r="C2201" s="22" t="s">
        <v>1837</v>
      </c>
      <c r="D2201" s="22" t="s">
        <v>1838</v>
      </c>
      <c r="E2201" s="22" t="s">
        <v>2073</v>
      </c>
      <c r="F2201" s="22"/>
      <c r="G2201" s="22" t="s">
        <v>66</v>
      </c>
      <c r="H2201" s="22" t="s">
        <v>1794</v>
      </c>
      <c r="I2201" s="22" t="s">
        <v>5570</v>
      </c>
      <c r="J2201" s="22" t="s">
        <v>1837</v>
      </c>
      <c r="K2201" s="22"/>
      <c r="L2201" s="22"/>
      <c r="M2201" s="22" t="s">
        <v>6914</v>
      </c>
      <c r="N2201" s="22">
        <v>60</v>
      </c>
      <c r="O2201" s="22" t="b">
        <v>0</v>
      </c>
      <c r="P2201" s="22" t="s">
        <v>3095</v>
      </c>
      <c r="Q2201" s="22" t="s">
        <v>1843</v>
      </c>
      <c r="R2201" s="22" t="s">
        <v>625</v>
      </c>
    </row>
    <row r="2202" spans="1:18" x14ac:dyDescent="0.25">
      <c r="A2202" s="23" t="s">
        <v>237</v>
      </c>
      <c r="B2202" s="23" t="s">
        <v>895</v>
      </c>
      <c r="C2202" s="23" t="s">
        <v>1837</v>
      </c>
      <c r="D2202" s="23" t="s">
        <v>1838</v>
      </c>
      <c r="E2202" s="23" t="s">
        <v>1901</v>
      </c>
      <c r="F2202" s="23"/>
      <c r="G2202" s="23" t="s">
        <v>66</v>
      </c>
      <c r="H2202" s="23" t="s">
        <v>1794</v>
      </c>
      <c r="I2202" s="23" t="s">
        <v>5570</v>
      </c>
      <c r="J2202" s="23" t="s">
        <v>1837</v>
      </c>
      <c r="K2202" s="23"/>
      <c r="L2202" s="23"/>
      <c r="M2202" s="23" t="s">
        <v>6915</v>
      </c>
      <c r="N2202" s="23">
        <v>60</v>
      </c>
      <c r="O2202" s="23" t="b">
        <v>0</v>
      </c>
      <c r="P2202" s="23" t="s">
        <v>3095</v>
      </c>
      <c r="Q2202" s="23" t="s">
        <v>1843</v>
      </c>
      <c r="R2202" s="23" t="s">
        <v>625</v>
      </c>
    </row>
    <row r="2203" spans="1:18" x14ac:dyDescent="0.25">
      <c r="A2203" s="22" t="s">
        <v>1565</v>
      </c>
      <c r="B2203" s="22" t="s">
        <v>895</v>
      </c>
      <c r="C2203" s="22" t="s">
        <v>1837</v>
      </c>
      <c r="D2203" s="22" t="s">
        <v>1838</v>
      </c>
      <c r="E2203" s="22" t="s">
        <v>2754</v>
      </c>
      <c r="F2203" s="22"/>
      <c r="G2203" s="22" t="s">
        <v>65</v>
      </c>
      <c r="H2203" s="22" t="s">
        <v>1796</v>
      </c>
      <c r="I2203" s="22" t="s">
        <v>5570</v>
      </c>
      <c r="J2203" s="22" t="s">
        <v>1837</v>
      </c>
      <c r="K2203" s="22"/>
      <c r="L2203" s="22"/>
      <c r="M2203" s="22" t="s">
        <v>6916</v>
      </c>
      <c r="N2203" s="22">
        <v>60</v>
      </c>
      <c r="O2203" s="22" t="b">
        <v>0</v>
      </c>
      <c r="P2203" s="22" t="s">
        <v>3095</v>
      </c>
      <c r="Q2203" s="22" t="s">
        <v>1843</v>
      </c>
      <c r="R2203" s="22" t="s">
        <v>625</v>
      </c>
    </row>
    <row r="2204" spans="1:18" x14ac:dyDescent="0.25">
      <c r="A2204" s="22" t="s">
        <v>240</v>
      </c>
      <c r="B2204" s="22" t="s">
        <v>895</v>
      </c>
      <c r="C2204" s="22" t="s">
        <v>1837</v>
      </c>
      <c r="D2204" s="22" t="s">
        <v>1838</v>
      </c>
      <c r="E2204" s="22" t="s">
        <v>2106</v>
      </c>
      <c r="F2204" s="22"/>
      <c r="G2204" s="22" t="s">
        <v>65</v>
      </c>
      <c r="H2204" s="22" t="s">
        <v>1796</v>
      </c>
      <c r="I2204" s="22" t="s">
        <v>5570</v>
      </c>
      <c r="J2204" s="22" t="s">
        <v>1837</v>
      </c>
      <c r="K2204" s="22"/>
      <c r="L2204" s="22"/>
      <c r="M2204" s="22" t="s">
        <v>6917</v>
      </c>
      <c r="N2204" s="22">
        <v>60</v>
      </c>
      <c r="O2204" s="22" t="b">
        <v>0</v>
      </c>
      <c r="P2204" s="22" t="s">
        <v>3095</v>
      </c>
      <c r="Q2204" s="22" t="s">
        <v>1843</v>
      </c>
      <c r="R2204" s="22" t="s">
        <v>625</v>
      </c>
    </row>
    <row r="2205" spans="1:18" x14ac:dyDescent="0.25">
      <c r="A2205" s="22" t="s">
        <v>1566</v>
      </c>
      <c r="B2205" s="22" t="s">
        <v>895</v>
      </c>
      <c r="C2205" s="22" t="s">
        <v>1837</v>
      </c>
      <c r="D2205" s="22" t="s">
        <v>1838</v>
      </c>
      <c r="E2205" s="22" t="s">
        <v>2073</v>
      </c>
      <c r="F2205" s="22"/>
      <c r="G2205" s="22" t="s">
        <v>66</v>
      </c>
      <c r="H2205" s="22" t="s">
        <v>1794</v>
      </c>
      <c r="I2205" s="22" t="s">
        <v>5570</v>
      </c>
      <c r="J2205" s="22" t="s">
        <v>1837</v>
      </c>
      <c r="K2205" s="22"/>
      <c r="L2205" s="22"/>
      <c r="M2205" s="22" t="s">
        <v>6918</v>
      </c>
      <c r="N2205" s="22">
        <v>60</v>
      </c>
      <c r="O2205" s="22" t="b">
        <v>0</v>
      </c>
      <c r="P2205" s="22" t="s">
        <v>3095</v>
      </c>
      <c r="Q2205" s="22" t="s">
        <v>1843</v>
      </c>
      <c r="R2205" s="22" t="s">
        <v>625</v>
      </c>
    </row>
    <row r="2206" spans="1:18" x14ac:dyDescent="0.25">
      <c r="A2206" s="22" t="s">
        <v>6919</v>
      </c>
      <c r="B2206" s="22" t="s">
        <v>893</v>
      </c>
      <c r="C2206" s="22" t="s">
        <v>1837</v>
      </c>
      <c r="D2206" s="22" t="s">
        <v>1838</v>
      </c>
      <c r="E2206" s="22" t="s">
        <v>3343</v>
      </c>
      <c r="F2206" s="22"/>
      <c r="G2206" s="22" t="s">
        <v>1803</v>
      </c>
      <c r="H2206" s="22" t="s">
        <v>1804</v>
      </c>
      <c r="I2206" s="22" t="s">
        <v>5570</v>
      </c>
      <c r="J2206" s="22" t="s">
        <v>1837</v>
      </c>
      <c r="K2206" s="22"/>
      <c r="L2206" s="22"/>
      <c r="M2206" s="22" t="s">
        <v>6920</v>
      </c>
      <c r="N2206" s="22">
        <v>60</v>
      </c>
      <c r="O2206" s="22" t="b">
        <v>0</v>
      </c>
      <c r="P2206" s="22" t="s">
        <v>3095</v>
      </c>
      <c r="Q2206" s="22" t="s">
        <v>1843</v>
      </c>
      <c r="R2206" s="22" t="s">
        <v>625</v>
      </c>
    </row>
    <row r="2207" spans="1:18" x14ac:dyDescent="0.25">
      <c r="A2207" s="22" t="s">
        <v>241</v>
      </c>
      <c r="B2207" s="22" t="s">
        <v>895</v>
      </c>
      <c r="C2207" s="22" t="s">
        <v>1837</v>
      </c>
      <c r="D2207" s="22" t="s">
        <v>1838</v>
      </c>
      <c r="E2207" s="22" t="s">
        <v>1931</v>
      </c>
      <c r="F2207" s="22"/>
      <c r="G2207" s="22" t="s">
        <v>66</v>
      </c>
      <c r="H2207" s="22" t="s">
        <v>1794</v>
      </c>
      <c r="I2207" s="22" t="s">
        <v>5570</v>
      </c>
      <c r="J2207" s="22" t="s">
        <v>1837</v>
      </c>
      <c r="K2207" s="22"/>
      <c r="L2207" s="22"/>
      <c r="M2207" s="22" t="s">
        <v>6921</v>
      </c>
      <c r="N2207" s="22">
        <v>60</v>
      </c>
      <c r="O2207" s="22" t="b">
        <v>0</v>
      </c>
      <c r="P2207" s="22" t="s">
        <v>3095</v>
      </c>
      <c r="Q2207" s="22" t="s">
        <v>1843</v>
      </c>
      <c r="R2207" s="22" t="s">
        <v>625</v>
      </c>
    </row>
    <row r="2208" spans="1:18" x14ac:dyDescent="0.25">
      <c r="A2208" s="22" t="s">
        <v>1567</v>
      </c>
      <c r="B2208" s="22" t="s">
        <v>893</v>
      </c>
      <c r="C2208" s="22" t="s">
        <v>1837</v>
      </c>
      <c r="D2208" s="22" t="s">
        <v>1838</v>
      </c>
      <c r="E2208" s="22" t="s">
        <v>6068</v>
      </c>
      <c r="F2208" s="22"/>
      <c r="G2208" s="22" t="s">
        <v>65</v>
      </c>
      <c r="H2208" s="22" t="s">
        <v>1796</v>
      </c>
      <c r="I2208" s="22" t="s">
        <v>5570</v>
      </c>
      <c r="J2208" s="22" t="s">
        <v>1837</v>
      </c>
      <c r="K2208" s="22"/>
      <c r="L2208" s="22"/>
      <c r="M2208" s="22" t="s">
        <v>6922</v>
      </c>
      <c r="N2208" s="22">
        <v>60</v>
      </c>
      <c r="O2208" s="22" t="b">
        <v>0</v>
      </c>
      <c r="P2208" s="22" t="s">
        <v>3095</v>
      </c>
      <c r="Q2208" s="22" t="s">
        <v>1843</v>
      </c>
      <c r="R2208" s="22" t="s">
        <v>625</v>
      </c>
    </row>
    <row r="2209" spans="1:18" x14ac:dyDescent="0.25">
      <c r="A2209" s="22" t="s">
        <v>244</v>
      </c>
      <c r="B2209" s="22" t="s">
        <v>895</v>
      </c>
      <c r="C2209" s="22" t="s">
        <v>1837</v>
      </c>
      <c r="D2209" s="22" t="s">
        <v>1838</v>
      </c>
      <c r="E2209" s="22" t="s">
        <v>1975</v>
      </c>
      <c r="F2209" s="22"/>
      <c r="G2209" s="22" t="s">
        <v>1803</v>
      </c>
      <c r="H2209" s="22" t="s">
        <v>1804</v>
      </c>
      <c r="I2209" s="22" t="s">
        <v>5570</v>
      </c>
      <c r="J2209" s="22" t="s">
        <v>1837</v>
      </c>
      <c r="K2209" s="22"/>
      <c r="L2209" s="22"/>
      <c r="M2209" s="22" t="s">
        <v>6923</v>
      </c>
      <c r="N2209" s="22">
        <v>60</v>
      </c>
      <c r="O2209" s="22" t="b">
        <v>0</v>
      </c>
      <c r="P2209" s="22" t="s">
        <v>3095</v>
      </c>
      <c r="Q2209" s="22" t="s">
        <v>1843</v>
      </c>
      <c r="R2209" s="22" t="s">
        <v>625</v>
      </c>
    </row>
    <row r="2210" spans="1:18" x14ac:dyDescent="0.25">
      <c r="A2210" s="23" t="s">
        <v>245</v>
      </c>
      <c r="B2210" s="23" t="s">
        <v>895</v>
      </c>
      <c r="C2210" s="23" t="s">
        <v>1837</v>
      </c>
      <c r="D2210" s="23" t="s">
        <v>1838</v>
      </c>
      <c r="E2210" s="23" t="s">
        <v>2106</v>
      </c>
      <c r="F2210" s="23"/>
      <c r="G2210" s="23" t="s">
        <v>65</v>
      </c>
      <c r="H2210" s="23" t="s">
        <v>1796</v>
      </c>
      <c r="I2210" s="23" t="s">
        <v>5570</v>
      </c>
      <c r="J2210" s="23" t="s">
        <v>1837</v>
      </c>
      <c r="K2210" s="23"/>
      <c r="L2210" s="23"/>
      <c r="M2210" s="23" t="s">
        <v>6924</v>
      </c>
      <c r="N2210" s="23">
        <v>60</v>
      </c>
      <c r="O2210" s="23" t="b">
        <v>0</v>
      </c>
      <c r="P2210" s="23" t="s">
        <v>3095</v>
      </c>
      <c r="Q2210" s="23" t="s">
        <v>1843</v>
      </c>
      <c r="R2210" s="23" t="s">
        <v>625</v>
      </c>
    </row>
    <row r="2211" spans="1:18" x14ac:dyDescent="0.25">
      <c r="A2211" s="23" t="s">
        <v>1568</v>
      </c>
      <c r="B2211" s="23" t="s">
        <v>895</v>
      </c>
      <c r="C2211" s="23" t="s">
        <v>1837</v>
      </c>
      <c r="D2211" s="23" t="s">
        <v>1838</v>
      </c>
      <c r="E2211" s="23" t="s">
        <v>4086</v>
      </c>
      <c r="F2211" s="23"/>
      <c r="G2211" s="23" t="s">
        <v>66</v>
      </c>
      <c r="H2211" s="23" t="s">
        <v>1794</v>
      </c>
      <c r="I2211" s="23" t="s">
        <v>5982</v>
      </c>
      <c r="J2211" s="23" t="s">
        <v>1837</v>
      </c>
      <c r="K2211" s="23"/>
      <c r="L2211" s="23"/>
      <c r="M2211" s="23" t="s">
        <v>6925</v>
      </c>
      <c r="N2211" s="23">
        <v>60</v>
      </c>
      <c r="O2211" s="23" t="b">
        <v>0</v>
      </c>
      <c r="P2211" s="23" t="s">
        <v>3095</v>
      </c>
      <c r="Q2211" s="23" t="s">
        <v>1843</v>
      </c>
      <c r="R2211" s="23" t="s">
        <v>625</v>
      </c>
    </row>
    <row r="2212" spans="1:18" x14ac:dyDescent="0.25">
      <c r="A2212" s="22" t="s">
        <v>1569</v>
      </c>
      <c r="B2212" s="22" t="s">
        <v>895</v>
      </c>
      <c r="C2212" s="22" t="s">
        <v>1837</v>
      </c>
      <c r="D2212" s="22" t="s">
        <v>1838</v>
      </c>
      <c r="E2212" s="22" t="s">
        <v>1931</v>
      </c>
      <c r="F2212" s="22"/>
      <c r="G2212" s="22" t="s">
        <v>66</v>
      </c>
      <c r="H2212" s="22" t="s">
        <v>1794</v>
      </c>
      <c r="I2212" s="22" t="s">
        <v>5570</v>
      </c>
      <c r="J2212" s="22" t="s">
        <v>1837</v>
      </c>
      <c r="K2212" s="22"/>
      <c r="L2212" s="22"/>
      <c r="M2212" s="22" t="s">
        <v>6926</v>
      </c>
      <c r="N2212" s="22">
        <v>60</v>
      </c>
      <c r="O2212" s="22" t="b">
        <v>0</v>
      </c>
      <c r="P2212" s="22" t="s">
        <v>3095</v>
      </c>
      <c r="Q2212" s="22" t="s">
        <v>1843</v>
      </c>
      <c r="R2212" s="22" t="s">
        <v>625</v>
      </c>
    </row>
    <row r="2213" spans="1:18" x14ac:dyDescent="0.25">
      <c r="A2213" s="23" t="s">
        <v>1570</v>
      </c>
      <c r="B2213" s="23" t="s">
        <v>895</v>
      </c>
      <c r="C2213" s="23" t="s">
        <v>1837</v>
      </c>
      <c r="D2213" s="23" t="s">
        <v>1838</v>
      </c>
      <c r="E2213" s="23" t="s">
        <v>4086</v>
      </c>
      <c r="F2213" s="23"/>
      <c r="G2213" s="23" t="s">
        <v>66</v>
      </c>
      <c r="H2213" s="23" t="s">
        <v>1794</v>
      </c>
      <c r="I2213" s="23" t="s">
        <v>5982</v>
      </c>
      <c r="J2213" s="23" t="s">
        <v>1837</v>
      </c>
      <c r="K2213" s="23"/>
      <c r="L2213" s="23"/>
      <c r="M2213" s="23" t="s">
        <v>6927</v>
      </c>
      <c r="N2213" s="23">
        <v>60</v>
      </c>
      <c r="O2213" s="23" t="b">
        <v>0</v>
      </c>
      <c r="P2213" s="23" t="s">
        <v>3095</v>
      </c>
      <c r="Q2213" s="23" t="s">
        <v>1843</v>
      </c>
      <c r="R2213" s="23" t="s">
        <v>625</v>
      </c>
    </row>
    <row r="2214" spans="1:18" x14ac:dyDescent="0.25">
      <c r="A2214" s="22" t="s">
        <v>1571</v>
      </c>
      <c r="B2214" s="22" t="s">
        <v>893</v>
      </c>
      <c r="C2214" s="22" t="s">
        <v>1837</v>
      </c>
      <c r="D2214" s="22" t="s">
        <v>1838</v>
      </c>
      <c r="E2214" s="22" t="s">
        <v>2106</v>
      </c>
      <c r="F2214" s="22"/>
      <c r="G2214" s="22" t="s">
        <v>65</v>
      </c>
      <c r="H2214" s="22" t="s">
        <v>1796</v>
      </c>
      <c r="I2214" s="22" t="s">
        <v>5570</v>
      </c>
      <c r="J2214" s="22" t="s">
        <v>1837</v>
      </c>
      <c r="K2214" s="22"/>
      <c r="L2214" s="22"/>
      <c r="M2214" s="22" t="s">
        <v>6928</v>
      </c>
      <c r="N2214" s="22">
        <v>60</v>
      </c>
      <c r="O2214" s="22" t="b">
        <v>0</v>
      </c>
      <c r="P2214" s="22" t="s">
        <v>3095</v>
      </c>
      <c r="Q2214" s="22" t="s">
        <v>1843</v>
      </c>
      <c r="R2214" s="22" t="s">
        <v>625</v>
      </c>
    </row>
    <row r="2215" spans="1:18" x14ac:dyDescent="0.25">
      <c r="A2215" s="22" t="s">
        <v>128</v>
      </c>
      <c r="B2215" s="22" t="s">
        <v>895</v>
      </c>
      <c r="C2215" s="22" t="s">
        <v>1837</v>
      </c>
      <c r="D2215" s="22" t="s">
        <v>1838</v>
      </c>
      <c r="E2215" s="22" t="s">
        <v>4086</v>
      </c>
      <c r="F2215" s="22"/>
      <c r="G2215" s="22" t="s">
        <v>66</v>
      </c>
      <c r="H2215" s="22" t="s">
        <v>1794</v>
      </c>
      <c r="I2215" s="22" t="s">
        <v>5982</v>
      </c>
      <c r="J2215" s="22" t="s">
        <v>1837</v>
      </c>
      <c r="K2215" s="22"/>
      <c r="L2215" s="22"/>
      <c r="M2215" s="22" t="s">
        <v>6929</v>
      </c>
      <c r="N2215" s="22">
        <v>60</v>
      </c>
      <c r="O2215" s="22" t="b">
        <v>0</v>
      </c>
      <c r="P2215" s="22" t="s">
        <v>3095</v>
      </c>
      <c r="Q2215" s="22" t="s">
        <v>1843</v>
      </c>
      <c r="R2215" s="22" t="s">
        <v>625</v>
      </c>
    </row>
    <row r="2216" spans="1:18" x14ac:dyDescent="0.25">
      <c r="A2216" s="23" t="s">
        <v>248</v>
      </c>
      <c r="B2216" s="23" t="s">
        <v>895</v>
      </c>
      <c r="C2216" s="23" t="s">
        <v>1837</v>
      </c>
      <c r="D2216" s="23" t="s">
        <v>1838</v>
      </c>
      <c r="E2216" s="23" t="s">
        <v>1946</v>
      </c>
      <c r="F2216" s="23"/>
      <c r="G2216" s="23" t="s">
        <v>65</v>
      </c>
      <c r="H2216" s="23" t="s">
        <v>1796</v>
      </c>
      <c r="I2216" s="23" t="s">
        <v>5570</v>
      </c>
      <c r="J2216" s="23" t="s">
        <v>1837</v>
      </c>
      <c r="K2216" s="23"/>
      <c r="L2216" s="23"/>
      <c r="M2216" s="23" t="s">
        <v>6930</v>
      </c>
      <c r="N2216" s="23">
        <v>60</v>
      </c>
      <c r="O2216" s="23" t="b">
        <v>0</v>
      </c>
      <c r="P2216" s="23" t="s">
        <v>3095</v>
      </c>
      <c r="Q2216" s="23" t="s">
        <v>1843</v>
      </c>
      <c r="R2216" s="23" t="s">
        <v>625</v>
      </c>
    </row>
    <row r="2217" spans="1:18" x14ac:dyDescent="0.25">
      <c r="A2217" s="23" t="s">
        <v>1572</v>
      </c>
      <c r="B2217" s="23" t="s">
        <v>895</v>
      </c>
      <c r="C2217" s="23" t="s">
        <v>1837</v>
      </c>
      <c r="D2217" s="23" t="s">
        <v>1838</v>
      </c>
      <c r="E2217" s="23" t="s">
        <v>1852</v>
      </c>
      <c r="F2217" s="23"/>
      <c r="G2217" s="23" t="s">
        <v>65</v>
      </c>
      <c r="H2217" s="23" t="s">
        <v>1796</v>
      </c>
      <c r="I2217" s="23" t="s">
        <v>5570</v>
      </c>
      <c r="J2217" s="23" t="s">
        <v>1837</v>
      </c>
      <c r="K2217" s="23"/>
      <c r="L2217" s="23"/>
      <c r="M2217" s="23" t="s">
        <v>6931</v>
      </c>
      <c r="N2217" s="23">
        <v>60</v>
      </c>
      <c r="O2217" s="23" t="b">
        <v>0</v>
      </c>
      <c r="P2217" s="23" t="s">
        <v>3095</v>
      </c>
      <c r="Q2217" s="23" t="s">
        <v>1843</v>
      </c>
      <c r="R2217" s="23" t="s">
        <v>625</v>
      </c>
    </row>
    <row r="2218" spans="1:18" x14ac:dyDescent="0.25">
      <c r="A2218" s="22" t="s">
        <v>1573</v>
      </c>
      <c r="B2218" s="22" t="s">
        <v>893</v>
      </c>
      <c r="C2218" s="22" t="s">
        <v>1837</v>
      </c>
      <c r="D2218" s="22" t="s">
        <v>1838</v>
      </c>
      <c r="E2218" s="22" t="s">
        <v>6068</v>
      </c>
      <c r="F2218" s="22"/>
      <c r="G2218" s="22" t="s">
        <v>65</v>
      </c>
      <c r="H2218" s="22" t="s">
        <v>1796</v>
      </c>
      <c r="I2218" s="22" t="s">
        <v>5570</v>
      </c>
      <c r="J2218" s="22" t="s">
        <v>1837</v>
      </c>
      <c r="K2218" s="22"/>
      <c r="L2218" s="22"/>
      <c r="M2218" s="22" t="s">
        <v>6932</v>
      </c>
      <c r="N2218" s="22">
        <v>60</v>
      </c>
      <c r="O2218" s="22" t="b">
        <v>0</v>
      </c>
      <c r="P2218" s="22" t="s">
        <v>3095</v>
      </c>
      <c r="Q2218" s="22" t="s">
        <v>1843</v>
      </c>
      <c r="R2218" s="22" t="s">
        <v>625</v>
      </c>
    </row>
    <row r="2219" spans="1:18" x14ac:dyDescent="0.25">
      <c r="A2219" s="23" t="s">
        <v>1574</v>
      </c>
      <c r="B2219" s="23" t="s">
        <v>893</v>
      </c>
      <c r="C2219" s="23" t="s">
        <v>1837</v>
      </c>
      <c r="D2219" s="23" t="s">
        <v>1838</v>
      </c>
      <c r="E2219" s="23" t="s">
        <v>4312</v>
      </c>
      <c r="F2219" s="23"/>
      <c r="G2219" s="23" t="s">
        <v>65</v>
      </c>
      <c r="H2219" s="23" t="s">
        <v>1796</v>
      </c>
      <c r="I2219" s="23" t="s">
        <v>5570</v>
      </c>
      <c r="J2219" s="23" t="s">
        <v>1837</v>
      </c>
      <c r="K2219" s="23"/>
      <c r="L2219" s="23"/>
      <c r="M2219" s="23" t="s">
        <v>6933</v>
      </c>
      <c r="N2219" s="23">
        <v>60</v>
      </c>
      <c r="O2219" s="23" t="b">
        <v>0</v>
      </c>
      <c r="P2219" s="23" t="s">
        <v>3095</v>
      </c>
      <c r="Q2219" s="23" t="s">
        <v>1843</v>
      </c>
      <c r="R2219" s="23" t="s">
        <v>625</v>
      </c>
    </row>
    <row r="2220" spans="1:18" x14ac:dyDescent="0.25">
      <c r="A2220" s="23" t="s">
        <v>132</v>
      </c>
      <c r="B2220" s="23" t="s">
        <v>895</v>
      </c>
      <c r="C2220" s="23" t="s">
        <v>1837</v>
      </c>
      <c r="D2220" s="23" t="s">
        <v>1838</v>
      </c>
      <c r="E2220" s="23" t="s">
        <v>5316</v>
      </c>
      <c r="F2220" s="23"/>
      <c r="G2220" s="23" t="s">
        <v>1803</v>
      </c>
      <c r="H2220" s="23" t="s">
        <v>1804</v>
      </c>
      <c r="I2220" s="23" t="s">
        <v>5570</v>
      </c>
      <c r="J2220" s="23" t="s">
        <v>1837</v>
      </c>
      <c r="K2220" s="23"/>
      <c r="L2220" s="23"/>
      <c r="M2220" s="23" t="s">
        <v>6934</v>
      </c>
      <c r="N2220" s="23">
        <v>60</v>
      </c>
      <c r="O2220" s="23" t="b">
        <v>0</v>
      </c>
      <c r="P2220" s="23" t="s">
        <v>3095</v>
      </c>
      <c r="Q2220" s="23" t="s">
        <v>1843</v>
      </c>
      <c r="R2220" s="23" t="s">
        <v>625</v>
      </c>
    </row>
    <row r="2221" spans="1:18" x14ac:dyDescent="0.25">
      <c r="A2221" s="22" t="s">
        <v>1575</v>
      </c>
      <c r="B2221" s="22" t="s">
        <v>893</v>
      </c>
      <c r="C2221" s="22" t="s">
        <v>1837</v>
      </c>
      <c r="D2221" s="22" t="s">
        <v>1838</v>
      </c>
      <c r="E2221" s="22" t="s">
        <v>6068</v>
      </c>
      <c r="F2221" s="22"/>
      <c r="G2221" s="22" t="s">
        <v>65</v>
      </c>
      <c r="H2221" s="22" t="s">
        <v>1796</v>
      </c>
      <c r="I2221" s="22" t="s">
        <v>5570</v>
      </c>
      <c r="J2221" s="22" t="s">
        <v>1837</v>
      </c>
      <c r="K2221" s="22"/>
      <c r="L2221" s="22"/>
      <c r="M2221" s="22" t="s">
        <v>6935</v>
      </c>
      <c r="N2221" s="22">
        <v>60</v>
      </c>
      <c r="O2221" s="22" t="b">
        <v>0</v>
      </c>
      <c r="P2221" s="22" t="s">
        <v>3095</v>
      </c>
      <c r="Q2221" s="22" t="s">
        <v>1843</v>
      </c>
      <c r="R2221" s="22" t="s">
        <v>625</v>
      </c>
    </row>
    <row r="2222" spans="1:18" x14ac:dyDescent="0.25">
      <c r="A2222" s="22" t="s">
        <v>499</v>
      </c>
      <c r="B2222" s="22" t="s">
        <v>895</v>
      </c>
      <c r="C2222" s="22" t="s">
        <v>1837</v>
      </c>
      <c r="D2222" s="22" t="s">
        <v>1838</v>
      </c>
      <c r="E2222" s="22" t="s">
        <v>1901</v>
      </c>
      <c r="F2222" s="22"/>
      <c r="G2222" s="22" t="s">
        <v>66</v>
      </c>
      <c r="H2222" s="22" t="s">
        <v>1794</v>
      </c>
      <c r="I2222" s="22" t="s">
        <v>5570</v>
      </c>
      <c r="J2222" s="22" t="s">
        <v>1837</v>
      </c>
      <c r="K2222" s="22"/>
      <c r="L2222" s="22"/>
      <c r="M2222" s="22" t="s">
        <v>6936</v>
      </c>
      <c r="N2222" s="22">
        <v>60</v>
      </c>
      <c r="O2222" s="22" t="b">
        <v>0</v>
      </c>
      <c r="P2222" s="22" t="s">
        <v>3095</v>
      </c>
      <c r="Q2222" s="22" t="s">
        <v>1843</v>
      </c>
      <c r="R2222" s="22" t="s">
        <v>625</v>
      </c>
    </row>
    <row r="2223" spans="1:18" x14ac:dyDescent="0.25">
      <c r="A2223" s="22" t="s">
        <v>1576</v>
      </c>
      <c r="B2223" s="22" t="s">
        <v>893</v>
      </c>
      <c r="C2223" s="22" t="s">
        <v>1837</v>
      </c>
      <c r="D2223" s="22" t="s">
        <v>1838</v>
      </c>
      <c r="E2223" s="22" t="s">
        <v>2050</v>
      </c>
      <c r="F2223" s="22"/>
      <c r="G2223" s="22" t="s">
        <v>65</v>
      </c>
      <c r="H2223" s="22" t="s">
        <v>1796</v>
      </c>
      <c r="I2223" s="22" t="s">
        <v>5570</v>
      </c>
      <c r="J2223" s="22" t="s">
        <v>1837</v>
      </c>
      <c r="K2223" s="22"/>
      <c r="L2223" s="22"/>
      <c r="M2223" s="22" t="s">
        <v>6937</v>
      </c>
      <c r="N2223" s="22">
        <v>60</v>
      </c>
      <c r="O2223" s="22" t="b">
        <v>0</v>
      </c>
      <c r="P2223" s="22" t="s">
        <v>3095</v>
      </c>
      <c r="Q2223" s="22" t="s">
        <v>1843</v>
      </c>
      <c r="R2223" s="22" t="s">
        <v>625</v>
      </c>
    </row>
    <row r="2224" spans="1:18" x14ac:dyDescent="0.25">
      <c r="A2224" s="22" t="s">
        <v>1577</v>
      </c>
      <c r="B2224" s="22" t="s">
        <v>893</v>
      </c>
      <c r="C2224" s="22" t="s">
        <v>1837</v>
      </c>
      <c r="D2224" s="22" t="s">
        <v>1838</v>
      </c>
      <c r="E2224" s="22" t="s">
        <v>6068</v>
      </c>
      <c r="F2224" s="22"/>
      <c r="G2224" s="22" t="s">
        <v>65</v>
      </c>
      <c r="H2224" s="22" t="s">
        <v>1796</v>
      </c>
      <c r="I2224" s="22" t="s">
        <v>5570</v>
      </c>
      <c r="J2224" s="22" t="s">
        <v>1837</v>
      </c>
      <c r="K2224" s="22"/>
      <c r="L2224" s="22"/>
      <c r="M2224" s="22" t="s">
        <v>6938</v>
      </c>
      <c r="N2224" s="22">
        <v>60</v>
      </c>
      <c r="O2224" s="22" t="b">
        <v>0</v>
      </c>
      <c r="P2224" s="22" t="s">
        <v>3095</v>
      </c>
      <c r="Q2224" s="22" t="s">
        <v>1843</v>
      </c>
      <c r="R2224" s="22" t="s">
        <v>625</v>
      </c>
    </row>
    <row r="2225" spans="1:18" x14ac:dyDescent="0.25">
      <c r="A2225" s="23" t="s">
        <v>1578</v>
      </c>
      <c r="B2225" s="23" t="s">
        <v>895</v>
      </c>
      <c r="C2225" s="23" t="s">
        <v>1837</v>
      </c>
      <c r="D2225" s="23" t="s">
        <v>1838</v>
      </c>
      <c r="E2225" s="23" t="s">
        <v>1946</v>
      </c>
      <c r="F2225" s="23"/>
      <c r="G2225" s="23" t="s">
        <v>65</v>
      </c>
      <c r="H2225" s="23" t="s">
        <v>1796</v>
      </c>
      <c r="I2225" s="23" t="s">
        <v>5570</v>
      </c>
      <c r="J2225" s="23" t="s">
        <v>1837</v>
      </c>
      <c r="K2225" s="23"/>
      <c r="L2225" s="23"/>
      <c r="M2225" s="23" t="s">
        <v>6939</v>
      </c>
      <c r="N2225" s="23">
        <v>60</v>
      </c>
      <c r="O2225" s="23" t="b">
        <v>0</v>
      </c>
      <c r="P2225" s="23" t="s">
        <v>3095</v>
      </c>
      <c r="Q2225" s="23" t="s">
        <v>1843</v>
      </c>
      <c r="R2225" s="23" t="s">
        <v>625</v>
      </c>
    </row>
    <row r="2226" spans="1:18" x14ac:dyDescent="0.25">
      <c r="A2226" s="22" t="s">
        <v>1579</v>
      </c>
      <c r="B2226" s="22" t="s">
        <v>895</v>
      </c>
      <c r="C2226" s="22" t="s">
        <v>1837</v>
      </c>
      <c r="D2226" s="22" t="s">
        <v>1838</v>
      </c>
      <c r="E2226" s="22" t="s">
        <v>1950</v>
      </c>
      <c r="F2226" s="22"/>
      <c r="G2226" s="22" t="s">
        <v>66</v>
      </c>
      <c r="H2226" s="22" t="s">
        <v>1794</v>
      </c>
      <c r="I2226" s="22" t="s">
        <v>5570</v>
      </c>
      <c r="J2226" s="22" t="s">
        <v>1837</v>
      </c>
      <c r="K2226" s="22"/>
      <c r="L2226" s="22"/>
      <c r="M2226" s="22" t="s">
        <v>6940</v>
      </c>
      <c r="N2226" s="22">
        <v>60</v>
      </c>
      <c r="O2226" s="22" t="b">
        <v>0</v>
      </c>
      <c r="P2226" s="22" t="s">
        <v>3095</v>
      </c>
      <c r="Q2226" s="22" t="s">
        <v>1843</v>
      </c>
      <c r="R2226" s="22" t="s">
        <v>625</v>
      </c>
    </row>
    <row r="2227" spans="1:18" x14ac:dyDescent="0.25">
      <c r="A2227" s="22" t="s">
        <v>6941</v>
      </c>
      <c r="B2227" s="22" t="s">
        <v>895</v>
      </c>
      <c r="C2227" s="22" t="s">
        <v>1837</v>
      </c>
      <c r="D2227" s="22" t="s">
        <v>1838</v>
      </c>
      <c r="E2227" s="22" t="s">
        <v>2073</v>
      </c>
      <c r="F2227" s="22"/>
      <c r="G2227" s="22" t="s">
        <v>66</v>
      </c>
      <c r="H2227" s="22" t="s">
        <v>1794</v>
      </c>
      <c r="I2227" s="22" t="s">
        <v>5570</v>
      </c>
      <c r="J2227" s="22" t="s">
        <v>1837</v>
      </c>
      <c r="K2227" s="22"/>
      <c r="L2227" s="22"/>
      <c r="M2227" s="22" t="s">
        <v>6942</v>
      </c>
      <c r="N2227" s="22">
        <v>60</v>
      </c>
      <c r="O2227" s="22" t="b">
        <v>0</v>
      </c>
      <c r="P2227" s="22" t="s">
        <v>3095</v>
      </c>
      <c r="Q2227" s="22" t="s">
        <v>1843</v>
      </c>
      <c r="R2227" s="22" t="s">
        <v>625</v>
      </c>
    </row>
    <row r="2228" spans="1:18" x14ac:dyDescent="0.25">
      <c r="A2228" s="22" t="s">
        <v>250</v>
      </c>
      <c r="B2228" s="22" t="s">
        <v>895</v>
      </c>
      <c r="C2228" s="22" t="s">
        <v>1837</v>
      </c>
      <c r="D2228" s="22" t="s">
        <v>1838</v>
      </c>
      <c r="E2228" s="22" t="s">
        <v>1958</v>
      </c>
      <c r="F2228" s="22"/>
      <c r="G2228" s="22" t="s">
        <v>65</v>
      </c>
      <c r="H2228" s="22" t="s">
        <v>1796</v>
      </c>
      <c r="I2228" s="22" t="s">
        <v>5570</v>
      </c>
      <c r="J2228" s="22" t="s">
        <v>1837</v>
      </c>
      <c r="K2228" s="22"/>
      <c r="L2228" s="22"/>
      <c r="M2228" s="22" t="s">
        <v>6943</v>
      </c>
      <c r="N2228" s="22">
        <v>60</v>
      </c>
      <c r="O2228" s="22" t="b">
        <v>0</v>
      </c>
      <c r="P2228" s="22" t="s">
        <v>3095</v>
      </c>
      <c r="Q2228" s="22" t="s">
        <v>1843</v>
      </c>
      <c r="R2228" s="22" t="s">
        <v>625</v>
      </c>
    </row>
    <row r="2229" spans="1:18" x14ac:dyDescent="0.25">
      <c r="A2229" s="23" t="s">
        <v>283</v>
      </c>
      <c r="B2229" s="23" t="s">
        <v>895</v>
      </c>
      <c r="C2229" s="23" t="s">
        <v>1837</v>
      </c>
      <c r="D2229" s="23" t="s">
        <v>1838</v>
      </c>
      <c r="E2229" s="23" t="s">
        <v>1958</v>
      </c>
      <c r="F2229" s="23"/>
      <c r="G2229" s="23" t="s">
        <v>65</v>
      </c>
      <c r="H2229" s="23" t="s">
        <v>1796</v>
      </c>
      <c r="I2229" s="23" t="s">
        <v>5570</v>
      </c>
      <c r="J2229" s="23" t="s">
        <v>1837</v>
      </c>
      <c r="K2229" s="23"/>
      <c r="L2229" s="23"/>
      <c r="M2229" s="23" t="s">
        <v>6944</v>
      </c>
      <c r="N2229" s="23">
        <v>60</v>
      </c>
      <c r="O2229" s="23" t="b">
        <v>0</v>
      </c>
      <c r="P2229" s="23" t="s">
        <v>3095</v>
      </c>
      <c r="Q2229" s="23" t="s">
        <v>1843</v>
      </c>
      <c r="R2229" s="23" t="s">
        <v>625</v>
      </c>
    </row>
    <row r="2230" spans="1:18" x14ac:dyDescent="0.25">
      <c r="A2230" s="23" t="s">
        <v>1580</v>
      </c>
      <c r="B2230" s="23" t="s">
        <v>893</v>
      </c>
      <c r="C2230" s="23" t="s">
        <v>1837</v>
      </c>
      <c r="D2230" s="23" t="s">
        <v>1838</v>
      </c>
      <c r="E2230" s="23" t="s">
        <v>6055</v>
      </c>
      <c r="F2230" s="23"/>
      <c r="G2230" s="23" t="s">
        <v>65</v>
      </c>
      <c r="H2230" s="23" t="s">
        <v>1796</v>
      </c>
      <c r="I2230" s="23" t="s">
        <v>5570</v>
      </c>
      <c r="J2230" s="23" t="s">
        <v>1837</v>
      </c>
      <c r="K2230" s="23"/>
      <c r="L2230" s="23"/>
      <c r="M2230" s="23" t="s">
        <v>6945</v>
      </c>
      <c r="N2230" s="23">
        <v>60</v>
      </c>
      <c r="O2230" s="23" t="b">
        <v>0</v>
      </c>
      <c r="P2230" s="23" t="s">
        <v>3095</v>
      </c>
      <c r="Q2230" s="23" t="s">
        <v>1843</v>
      </c>
      <c r="R2230" s="23" t="s">
        <v>625</v>
      </c>
    </row>
    <row r="2231" spans="1:18" x14ac:dyDescent="0.25">
      <c r="A2231" s="22" t="s">
        <v>252</v>
      </c>
      <c r="B2231" s="22" t="s">
        <v>895</v>
      </c>
      <c r="C2231" s="22" t="s">
        <v>1837</v>
      </c>
      <c r="D2231" s="22" t="s">
        <v>1838</v>
      </c>
      <c r="E2231" s="22" t="s">
        <v>1958</v>
      </c>
      <c r="F2231" s="22"/>
      <c r="G2231" s="22" t="s">
        <v>65</v>
      </c>
      <c r="H2231" s="22" t="s">
        <v>1796</v>
      </c>
      <c r="I2231" s="22" t="s">
        <v>5570</v>
      </c>
      <c r="J2231" s="22" t="s">
        <v>1837</v>
      </c>
      <c r="K2231" s="22"/>
      <c r="L2231" s="22"/>
      <c r="M2231" s="22" t="s">
        <v>6946</v>
      </c>
      <c r="N2231" s="22">
        <v>60</v>
      </c>
      <c r="O2231" s="22" t="b">
        <v>0</v>
      </c>
      <c r="P2231" s="22" t="s">
        <v>3095</v>
      </c>
      <c r="Q2231" s="22" t="s">
        <v>1843</v>
      </c>
      <c r="R2231" s="22" t="s">
        <v>625</v>
      </c>
    </row>
    <row r="2232" spans="1:18" x14ac:dyDescent="0.25">
      <c r="A2232" s="23" t="s">
        <v>1581</v>
      </c>
      <c r="B2232" s="23" t="s">
        <v>895</v>
      </c>
      <c r="C2232" s="23" t="s">
        <v>1837</v>
      </c>
      <c r="D2232" s="23" t="s">
        <v>1838</v>
      </c>
      <c r="E2232" s="23" t="s">
        <v>1946</v>
      </c>
      <c r="F2232" s="23"/>
      <c r="G2232" s="23" t="s">
        <v>65</v>
      </c>
      <c r="H2232" s="23" t="s">
        <v>1796</v>
      </c>
      <c r="I2232" s="23" t="s">
        <v>5570</v>
      </c>
      <c r="J2232" s="23" t="s">
        <v>1837</v>
      </c>
      <c r="K2232" s="23"/>
      <c r="L2232" s="23"/>
      <c r="M2232" s="23" t="s">
        <v>6947</v>
      </c>
      <c r="N2232" s="23">
        <v>60</v>
      </c>
      <c r="O2232" s="23" t="b">
        <v>0</v>
      </c>
      <c r="P2232" s="23" t="s">
        <v>3095</v>
      </c>
      <c r="Q2232" s="23" t="s">
        <v>1843</v>
      </c>
      <c r="R2232" s="23" t="s">
        <v>625</v>
      </c>
    </row>
    <row r="2233" spans="1:18" x14ac:dyDescent="0.25">
      <c r="A2233" s="22" t="s">
        <v>1582</v>
      </c>
      <c r="B2233" s="22" t="s">
        <v>895</v>
      </c>
      <c r="C2233" s="22" t="s">
        <v>1837</v>
      </c>
      <c r="D2233" s="22" t="s">
        <v>1838</v>
      </c>
      <c r="E2233" s="22" t="s">
        <v>2073</v>
      </c>
      <c r="F2233" s="22"/>
      <c r="G2233" s="22" t="s">
        <v>66</v>
      </c>
      <c r="H2233" s="22" t="s">
        <v>1794</v>
      </c>
      <c r="I2233" s="22" t="s">
        <v>5570</v>
      </c>
      <c r="J2233" s="22" t="s">
        <v>1837</v>
      </c>
      <c r="K2233" s="22"/>
      <c r="L2233" s="22"/>
      <c r="M2233" s="22" t="s">
        <v>6948</v>
      </c>
      <c r="N2233" s="22">
        <v>60</v>
      </c>
      <c r="O2233" s="22" t="b">
        <v>0</v>
      </c>
      <c r="P2233" s="22" t="s">
        <v>3095</v>
      </c>
      <c r="Q2233" s="22" t="s">
        <v>1843</v>
      </c>
      <c r="R2233" s="22" t="s">
        <v>625</v>
      </c>
    </row>
    <row r="2234" spans="1:18" x14ac:dyDescent="0.25">
      <c r="A2234" s="23" t="s">
        <v>1583</v>
      </c>
      <c r="B2234" s="23" t="s">
        <v>895</v>
      </c>
      <c r="C2234" s="23" t="s">
        <v>1837</v>
      </c>
      <c r="D2234" s="23" t="s">
        <v>1838</v>
      </c>
      <c r="E2234" s="23" t="s">
        <v>2122</v>
      </c>
      <c r="F2234" s="23"/>
      <c r="G2234" s="23" t="s">
        <v>1803</v>
      </c>
      <c r="H2234" s="23" t="s">
        <v>1804</v>
      </c>
      <c r="I2234" s="23" t="s">
        <v>5570</v>
      </c>
      <c r="J2234" s="23" t="s">
        <v>1837</v>
      </c>
      <c r="K2234" s="23"/>
      <c r="L2234" s="23"/>
      <c r="M2234" s="23" t="s">
        <v>6949</v>
      </c>
      <c r="N2234" s="23">
        <v>60</v>
      </c>
      <c r="O2234" s="23" t="b">
        <v>0</v>
      </c>
      <c r="P2234" s="23" t="s">
        <v>3095</v>
      </c>
      <c r="Q2234" s="23" t="s">
        <v>1843</v>
      </c>
      <c r="R2234" s="23" t="s">
        <v>625</v>
      </c>
    </row>
    <row r="2235" spans="1:18" x14ac:dyDescent="0.25">
      <c r="A2235" s="23" t="s">
        <v>527</v>
      </c>
      <c r="B2235" s="23" t="s">
        <v>895</v>
      </c>
      <c r="C2235" s="23" t="s">
        <v>1837</v>
      </c>
      <c r="D2235" s="23" t="s">
        <v>1838</v>
      </c>
      <c r="E2235" s="23" t="s">
        <v>1958</v>
      </c>
      <c r="F2235" s="23"/>
      <c r="G2235" s="23" t="s">
        <v>65</v>
      </c>
      <c r="H2235" s="23" t="s">
        <v>1796</v>
      </c>
      <c r="I2235" s="23" t="s">
        <v>5570</v>
      </c>
      <c r="J2235" s="23" t="s">
        <v>1837</v>
      </c>
      <c r="K2235" s="23"/>
      <c r="L2235" s="23"/>
      <c r="M2235" s="23" t="s">
        <v>6950</v>
      </c>
      <c r="N2235" s="23">
        <v>60</v>
      </c>
      <c r="O2235" s="23" t="b">
        <v>0</v>
      </c>
      <c r="P2235" s="23" t="s">
        <v>3095</v>
      </c>
      <c r="Q2235" s="23" t="s">
        <v>1843</v>
      </c>
      <c r="R2235" s="23" t="s">
        <v>625</v>
      </c>
    </row>
    <row r="2236" spans="1:18" x14ac:dyDescent="0.25">
      <c r="A2236" s="23" t="s">
        <v>1584</v>
      </c>
      <c r="B2236" s="23" t="s">
        <v>893</v>
      </c>
      <c r="C2236" s="23" t="s">
        <v>1837</v>
      </c>
      <c r="D2236" s="23" t="s">
        <v>1838</v>
      </c>
      <c r="E2236" s="23" t="s">
        <v>1946</v>
      </c>
      <c r="F2236" s="23"/>
      <c r="G2236" s="23" t="s">
        <v>1803</v>
      </c>
      <c r="H2236" s="23" t="s">
        <v>1804</v>
      </c>
      <c r="I2236" s="23" t="s">
        <v>5570</v>
      </c>
      <c r="J2236" s="23" t="s">
        <v>1837</v>
      </c>
      <c r="K2236" s="23"/>
      <c r="L2236" s="23"/>
      <c r="M2236" s="23" t="s">
        <v>6951</v>
      </c>
      <c r="N2236" s="23">
        <v>60</v>
      </c>
      <c r="O2236" s="23" t="b">
        <v>0</v>
      </c>
      <c r="P2236" s="23" t="s">
        <v>3095</v>
      </c>
      <c r="Q2236" s="23" t="s">
        <v>1843</v>
      </c>
      <c r="R2236" s="23" t="s">
        <v>625</v>
      </c>
    </row>
    <row r="2237" spans="1:18" x14ac:dyDescent="0.25">
      <c r="A2237" s="22" t="s">
        <v>254</v>
      </c>
      <c r="B2237" s="22" t="s">
        <v>895</v>
      </c>
      <c r="C2237" s="22" t="s">
        <v>1837</v>
      </c>
      <c r="D2237" s="22" t="s">
        <v>1838</v>
      </c>
      <c r="E2237" s="22" t="s">
        <v>1946</v>
      </c>
      <c r="F2237" s="22"/>
      <c r="G2237" s="22" t="s">
        <v>65</v>
      </c>
      <c r="H2237" s="22" t="s">
        <v>1796</v>
      </c>
      <c r="I2237" s="22" t="s">
        <v>5570</v>
      </c>
      <c r="J2237" s="22" t="s">
        <v>1837</v>
      </c>
      <c r="K2237" s="22"/>
      <c r="L2237" s="22"/>
      <c r="M2237" s="22" t="s">
        <v>6952</v>
      </c>
      <c r="N2237" s="22">
        <v>60</v>
      </c>
      <c r="O2237" s="22" t="b">
        <v>0</v>
      </c>
      <c r="P2237" s="22" t="s">
        <v>3095</v>
      </c>
      <c r="Q2237" s="22" t="s">
        <v>1843</v>
      </c>
      <c r="R2237" s="22" t="s">
        <v>625</v>
      </c>
    </row>
    <row r="2238" spans="1:18" x14ac:dyDescent="0.25">
      <c r="A2238" s="22" t="s">
        <v>1585</v>
      </c>
      <c r="B2238" s="22" t="s">
        <v>895</v>
      </c>
      <c r="C2238" s="22" t="s">
        <v>1837</v>
      </c>
      <c r="D2238" s="22" t="s">
        <v>1838</v>
      </c>
      <c r="E2238" s="22" t="s">
        <v>1839</v>
      </c>
      <c r="F2238" s="22"/>
      <c r="G2238" s="22" t="s">
        <v>66</v>
      </c>
      <c r="H2238" s="22" t="s">
        <v>1794</v>
      </c>
      <c r="I2238" s="22" t="s">
        <v>5570</v>
      </c>
      <c r="J2238" s="22" t="s">
        <v>1837</v>
      </c>
      <c r="K2238" s="22"/>
      <c r="L2238" s="22"/>
      <c r="M2238" s="22" t="s">
        <v>6953</v>
      </c>
      <c r="N2238" s="22">
        <v>60</v>
      </c>
      <c r="O2238" s="22" t="b">
        <v>0</v>
      </c>
      <c r="P2238" s="22" t="s">
        <v>3095</v>
      </c>
      <c r="Q2238" s="22" t="s">
        <v>1843</v>
      </c>
      <c r="R2238" s="22" t="s">
        <v>625</v>
      </c>
    </row>
    <row r="2239" spans="1:18" x14ac:dyDescent="0.25">
      <c r="A2239" s="22" t="s">
        <v>1586</v>
      </c>
      <c r="B2239" s="22" t="s">
        <v>895</v>
      </c>
      <c r="C2239" s="22" t="s">
        <v>1837</v>
      </c>
      <c r="D2239" s="22" t="s">
        <v>1838</v>
      </c>
      <c r="E2239" s="22" t="s">
        <v>1975</v>
      </c>
      <c r="F2239" s="22"/>
      <c r="G2239" s="22" t="s">
        <v>1803</v>
      </c>
      <c r="H2239" s="22" t="s">
        <v>1804</v>
      </c>
      <c r="I2239" s="22" t="s">
        <v>5570</v>
      </c>
      <c r="J2239" s="22" t="s">
        <v>1837</v>
      </c>
      <c r="K2239" s="22"/>
      <c r="L2239" s="22"/>
      <c r="M2239" s="22" t="s">
        <v>6954</v>
      </c>
      <c r="N2239" s="22">
        <v>60</v>
      </c>
      <c r="O2239" s="22" t="b">
        <v>0</v>
      </c>
      <c r="P2239" s="22" t="s">
        <v>3095</v>
      </c>
      <c r="Q2239" s="22" t="s">
        <v>1843</v>
      </c>
      <c r="R2239" s="22" t="s">
        <v>625</v>
      </c>
    </row>
    <row r="2240" spans="1:18" x14ac:dyDescent="0.25">
      <c r="A2240" s="22" t="s">
        <v>130</v>
      </c>
      <c r="B2240" s="22" t="s">
        <v>895</v>
      </c>
      <c r="C2240" s="22" t="s">
        <v>1837</v>
      </c>
      <c r="D2240" s="22" t="s">
        <v>1838</v>
      </c>
      <c r="E2240" s="22" t="s">
        <v>2073</v>
      </c>
      <c r="F2240" s="22"/>
      <c r="G2240" s="22" t="s">
        <v>66</v>
      </c>
      <c r="H2240" s="22" t="s">
        <v>1794</v>
      </c>
      <c r="I2240" s="22" t="s">
        <v>5570</v>
      </c>
      <c r="J2240" s="22" t="s">
        <v>1837</v>
      </c>
      <c r="K2240" s="22"/>
      <c r="L2240" s="22"/>
      <c r="M2240" s="22" t="s">
        <v>6955</v>
      </c>
      <c r="N2240" s="22">
        <v>60</v>
      </c>
      <c r="O2240" s="22" t="b">
        <v>0</v>
      </c>
      <c r="P2240" s="22" t="s">
        <v>3095</v>
      </c>
      <c r="Q2240" s="22" t="s">
        <v>1843</v>
      </c>
      <c r="R2240" s="22" t="s">
        <v>625</v>
      </c>
    </row>
    <row r="2241" spans="1:18" x14ac:dyDescent="0.25">
      <c r="A2241" s="22" t="s">
        <v>1587</v>
      </c>
      <c r="B2241" s="22" t="s">
        <v>895</v>
      </c>
      <c r="C2241" s="22" t="s">
        <v>1837</v>
      </c>
      <c r="D2241" s="22" t="s">
        <v>1838</v>
      </c>
      <c r="E2241" s="22" t="s">
        <v>1931</v>
      </c>
      <c r="F2241" s="22"/>
      <c r="G2241" s="22" t="s">
        <v>66</v>
      </c>
      <c r="H2241" s="22" t="s">
        <v>1794</v>
      </c>
      <c r="I2241" s="22" t="s">
        <v>5570</v>
      </c>
      <c r="J2241" s="22" t="s">
        <v>1837</v>
      </c>
      <c r="K2241" s="22"/>
      <c r="L2241" s="22"/>
      <c r="M2241" s="22" t="s">
        <v>6956</v>
      </c>
      <c r="N2241" s="22">
        <v>60</v>
      </c>
      <c r="O2241" s="22" t="b">
        <v>0</v>
      </c>
      <c r="P2241" s="22" t="s">
        <v>3095</v>
      </c>
      <c r="Q2241" s="22" t="s">
        <v>1843</v>
      </c>
      <c r="R2241" s="22" t="s">
        <v>625</v>
      </c>
    </row>
    <row r="2242" spans="1:18" x14ac:dyDescent="0.25">
      <c r="A2242" s="23" t="s">
        <v>131</v>
      </c>
      <c r="B2242" s="23" t="s">
        <v>895</v>
      </c>
      <c r="C2242" s="23" t="s">
        <v>1837</v>
      </c>
      <c r="D2242" s="23" t="s">
        <v>1838</v>
      </c>
      <c r="E2242" s="23" t="s">
        <v>2122</v>
      </c>
      <c r="F2242" s="23"/>
      <c r="G2242" s="23" t="s">
        <v>1803</v>
      </c>
      <c r="H2242" s="23" t="s">
        <v>1804</v>
      </c>
      <c r="I2242" s="23" t="s">
        <v>5570</v>
      </c>
      <c r="J2242" s="23" t="s">
        <v>1837</v>
      </c>
      <c r="K2242" s="23"/>
      <c r="L2242" s="23"/>
      <c r="M2242" s="23" t="s">
        <v>6957</v>
      </c>
      <c r="N2242" s="23">
        <v>60</v>
      </c>
      <c r="O2242" s="23" t="b">
        <v>0</v>
      </c>
      <c r="P2242" s="23" t="s">
        <v>3095</v>
      </c>
      <c r="Q2242" s="23" t="s">
        <v>1843</v>
      </c>
      <c r="R2242" s="23" t="s">
        <v>625</v>
      </c>
    </row>
    <row r="2243" spans="1:18" x14ac:dyDescent="0.25">
      <c r="A2243" s="23" t="s">
        <v>1588</v>
      </c>
      <c r="B2243" s="23" t="s">
        <v>893</v>
      </c>
      <c r="C2243" s="23" t="s">
        <v>1837</v>
      </c>
      <c r="D2243" s="23" t="s">
        <v>1838</v>
      </c>
      <c r="E2243" s="23" t="s">
        <v>2050</v>
      </c>
      <c r="F2243" s="23"/>
      <c r="G2243" s="23" t="s">
        <v>65</v>
      </c>
      <c r="H2243" s="23" t="s">
        <v>1796</v>
      </c>
      <c r="I2243" s="23" t="s">
        <v>5570</v>
      </c>
      <c r="J2243" s="23" t="s">
        <v>1837</v>
      </c>
      <c r="K2243" s="23"/>
      <c r="L2243" s="23"/>
      <c r="M2243" s="23" t="s">
        <v>6958</v>
      </c>
      <c r="N2243" s="23">
        <v>60</v>
      </c>
      <c r="O2243" s="23" t="b">
        <v>0</v>
      </c>
      <c r="P2243" s="23" t="s">
        <v>3095</v>
      </c>
      <c r="Q2243" s="23" t="s">
        <v>1843</v>
      </c>
      <c r="R2243" s="23" t="s">
        <v>625</v>
      </c>
    </row>
    <row r="2244" spans="1:18" x14ac:dyDescent="0.25">
      <c r="A2244" s="22" t="s">
        <v>259</v>
      </c>
      <c r="B2244" s="22" t="s">
        <v>895</v>
      </c>
      <c r="C2244" s="22" t="s">
        <v>1837</v>
      </c>
      <c r="D2244" s="22" t="s">
        <v>1838</v>
      </c>
      <c r="E2244" s="22" t="s">
        <v>1946</v>
      </c>
      <c r="F2244" s="22"/>
      <c r="G2244" s="22" t="s">
        <v>65</v>
      </c>
      <c r="H2244" s="22" t="s">
        <v>1796</v>
      </c>
      <c r="I2244" s="22" t="s">
        <v>5570</v>
      </c>
      <c r="J2244" s="22" t="s">
        <v>1837</v>
      </c>
      <c r="K2244" s="22"/>
      <c r="L2244" s="22"/>
      <c r="M2244" s="22" t="s">
        <v>6959</v>
      </c>
      <c r="N2244" s="22">
        <v>60</v>
      </c>
      <c r="O2244" s="22" t="b">
        <v>0</v>
      </c>
      <c r="P2244" s="22" t="s">
        <v>3095</v>
      </c>
      <c r="Q2244" s="22" t="s">
        <v>1843</v>
      </c>
      <c r="R2244" s="22" t="s">
        <v>625</v>
      </c>
    </row>
    <row r="2245" spans="1:18" x14ac:dyDescent="0.25">
      <c r="A2245" s="22" t="s">
        <v>1589</v>
      </c>
      <c r="B2245" s="22" t="s">
        <v>895</v>
      </c>
      <c r="C2245" s="22" t="s">
        <v>1837</v>
      </c>
      <c r="D2245" s="22" t="s">
        <v>1838</v>
      </c>
      <c r="E2245" s="22" t="s">
        <v>1946</v>
      </c>
      <c r="F2245" s="22"/>
      <c r="G2245" s="22" t="s">
        <v>65</v>
      </c>
      <c r="H2245" s="22" t="s">
        <v>1796</v>
      </c>
      <c r="I2245" s="22" t="s">
        <v>5570</v>
      </c>
      <c r="J2245" s="22" t="s">
        <v>1837</v>
      </c>
      <c r="K2245" s="22"/>
      <c r="L2245" s="22"/>
      <c r="M2245" s="22" t="s">
        <v>6960</v>
      </c>
      <c r="N2245" s="22">
        <v>60</v>
      </c>
      <c r="O2245" s="22" t="b">
        <v>0</v>
      </c>
      <c r="P2245" s="22" t="s">
        <v>3095</v>
      </c>
      <c r="Q2245" s="22" t="s">
        <v>1843</v>
      </c>
      <c r="R2245" s="22" t="s">
        <v>625</v>
      </c>
    </row>
    <row r="2246" spans="1:18" x14ac:dyDescent="0.25">
      <c r="A2246" s="22" t="s">
        <v>6961</v>
      </c>
      <c r="B2246" s="22" t="s">
        <v>6962</v>
      </c>
      <c r="C2246" s="22"/>
      <c r="D2246" s="22" t="s">
        <v>1922</v>
      </c>
      <c r="E2246" s="22" t="s">
        <v>6963</v>
      </c>
      <c r="F2246" s="22"/>
      <c r="G2246" s="22"/>
      <c r="H2246" s="22"/>
      <c r="I2246" s="22" t="s">
        <v>5982</v>
      </c>
      <c r="J2246" s="22" t="s">
        <v>6964</v>
      </c>
      <c r="K2246" s="22" t="s">
        <v>6965</v>
      </c>
      <c r="L2246" s="22" t="s">
        <v>1837</v>
      </c>
      <c r="M2246" s="22" t="s">
        <v>6965</v>
      </c>
      <c r="N2246" s="22">
        <v>60</v>
      </c>
      <c r="O2246" s="22" t="b">
        <v>0</v>
      </c>
      <c r="P2246" s="22" t="s">
        <v>1842</v>
      </c>
      <c r="Q2246" s="22" t="s">
        <v>1843</v>
      </c>
      <c r="R2246" s="22" t="s">
        <v>625</v>
      </c>
    </row>
    <row r="2247" spans="1:18" x14ac:dyDescent="0.25">
      <c r="A2247" s="22" t="s">
        <v>227</v>
      </c>
      <c r="B2247" s="22" t="s">
        <v>895</v>
      </c>
      <c r="C2247" s="22" t="s">
        <v>1837</v>
      </c>
      <c r="D2247" s="22" t="s">
        <v>1838</v>
      </c>
      <c r="E2247" s="22" t="s">
        <v>2122</v>
      </c>
      <c r="F2247" s="22"/>
      <c r="G2247" s="22" t="s">
        <v>65</v>
      </c>
      <c r="H2247" s="22" t="s">
        <v>1796</v>
      </c>
      <c r="I2247" s="22" t="s">
        <v>5570</v>
      </c>
      <c r="J2247" s="22" t="s">
        <v>1837</v>
      </c>
      <c r="K2247" s="22"/>
      <c r="L2247" s="22"/>
      <c r="M2247" s="22" t="s">
        <v>6966</v>
      </c>
      <c r="N2247" s="22">
        <v>60</v>
      </c>
      <c r="O2247" s="22" t="b">
        <v>0</v>
      </c>
      <c r="P2247" s="22" t="s">
        <v>3095</v>
      </c>
      <c r="Q2247" s="22" t="s">
        <v>1843</v>
      </c>
      <c r="R2247" s="22" t="s">
        <v>625</v>
      </c>
    </row>
    <row r="2248" spans="1:18" x14ac:dyDescent="0.25">
      <c r="A2248" s="22" t="s">
        <v>1590</v>
      </c>
      <c r="B2248" s="22" t="s">
        <v>895</v>
      </c>
      <c r="C2248" s="22" t="s">
        <v>1837</v>
      </c>
      <c r="D2248" s="22" t="s">
        <v>1838</v>
      </c>
      <c r="E2248" s="22" t="s">
        <v>4086</v>
      </c>
      <c r="F2248" s="22"/>
      <c r="G2248" s="22" t="s">
        <v>65</v>
      </c>
      <c r="H2248" s="22" t="s">
        <v>1796</v>
      </c>
      <c r="I2248" s="22" t="s">
        <v>5982</v>
      </c>
      <c r="J2248" s="22" t="s">
        <v>1837</v>
      </c>
      <c r="K2248" s="22"/>
      <c r="L2248" s="22"/>
      <c r="M2248" s="22" t="s">
        <v>6967</v>
      </c>
      <c r="N2248" s="22">
        <v>60</v>
      </c>
      <c r="O2248" s="22" t="b">
        <v>0</v>
      </c>
      <c r="P2248" s="22" t="s">
        <v>3095</v>
      </c>
      <c r="Q2248" s="22" t="s">
        <v>1843</v>
      </c>
      <c r="R2248" s="22" t="s">
        <v>625</v>
      </c>
    </row>
    <row r="2249" spans="1:18" x14ac:dyDescent="0.25">
      <c r="A2249" s="22" t="s">
        <v>1591</v>
      </c>
      <c r="B2249" s="22" t="s">
        <v>895</v>
      </c>
      <c r="C2249" s="22" t="s">
        <v>1837</v>
      </c>
      <c r="D2249" s="22" t="s">
        <v>1838</v>
      </c>
      <c r="E2249" s="22" t="s">
        <v>1958</v>
      </c>
      <c r="F2249" s="22"/>
      <c r="G2249" s="22" t="s">
        <v>65</v>
      </c>
      <c r="H2249" s="22" t="s">
        <v>1796</v>
      </c>
      <c r="I2249" s="22" t="s">
        <v>5570</v>
      </c>
      <c r="J2249" s="22" t="s">
        <v>1837</v>
      </c>
      <c r="K2249" s="22"/>
      <c r="L2249" s="22"/>
      <c r="M2249" s="22" t="s">
        <v>6968</v>
      </c>
      <c r="N2249" s="22">
        <v>60</v>
      </c>
      <c r="O2249" s="22" t="b">
        <v>0</v>
      </c>
      <c r="P2249" s="22" t="s">
        <v>3095</v>
      </c>
      <c r="Q2249" s="22" t="s">
        <v>1843</v>
      </c>
      <c r="R2249" s="22" t="s">
        <v>625</v>
      </c>
    </row>
    <row r="2250" spans="1:18" x14ac:dyDescent="0.25">
      <c r="A2250" s="23" t="s">
        <v>1592</v>
      </c>
      <c r="B2250" s="23" t="s">
        <v>895</v>
      </c>
      <c r="C2250" s="23" t="s">
        <v>1837</v>
      </c>
      <c r="D2250" s="23" t="s">
        <v>1838</v>
      </c>
      <c r="E2250" s="23" t="s">
        <v>2122</v>
      </c>
      <c r="F2250" s="23"/>
      <c r="G2250" s="23" t="s">
        <v>1803</v>
      </c>
      <c r="H2250" s="23" t="s">
        <v>1804</v>
      </c>
      <c r="I2250" s="23" t="s">
        <v>5570</v>
      </c>
      <c r="J2250" s="23" t="s">
        <v>1837</v>
      </c>
      <c r="K2250" s="23"/>
      <c r="L2250" s="23"/>
      <c r="M2250" s="23" t="s">
        <v>6969</v>
      </c>
      <c r="N2250" s="23">
        <v>60</v>
      </c>
      <c r="O2250" s="23" t="b">
        <v>0</v>
      </c>
      <c r="P2250" s="23" t="s">
        <v>3095</v>
      </c>
      <c r="Q2250" s="23" t="s">
        <v>1843</v>
      </c>
      <c r="R2250" s="23" t="s">
        <v>625</v>
      </c>
    </row>
    <row r="2251" spans="1:18" x14ac:dyDescent="0.25">
      <c r="A2251" s="22" t="s">
        <v>1593</v>
      </c>
      <c r="B2251" s="22" t="s">
        <v>895</v>
      </c>
      <c r="C2251" s="22" t="s">
        <v>1837</v>
      </c>
      <c r="D2251" s="22" t="s">
        <v>1838</v>
      </c>
      <c r="E2251" s="22" t="s">
        <v>1975</v>
      </c>
      <c r="F2251" s="22"/>
      <c r="G2251" s="22" t="s">
        <v>1803</v>
      </c>
      <c r="H2251" s="22" t="s">
        <v>1804</v>
      </c>
      <c r="I2251" s="22" t="s">
        <v>5570</v>
      </c>
      <c r="J2251" s="22" t="s">
        <v>1837</v>
      </c>
      <c r="K2251" s="22"/>
      <c r="L2251" s="22"/>
      <c r="M2251" s="22" t="s">
        <v>6970</v>
      </c>
      <c r="N2251" s="22">
        <v>60</v>
      </c>
      <c r="O2251" s="22" t="b">
        <v>0</v>
      </c>
      <c r="P2251" s="22" t="s">
        <v>3095</v>
      </c>
      <c r="Q2251" s="22" t="s">
        <v>1843</v>
      </c>
      <c r="R2251" s="22" t="s">
        <v>625</v>
      </c>
    </row>
    <row r="2252" spans="1:18" x14ac:dyDescent="0.25">
      <c r="A2252" s="22" t="s">
        <v>6971</v>
      </c>
      <c r="B2252" s="22" t="s">
        <v>895</v>
      </c>
      <c r="C2252" s="22" t="s">
        <v>1837</v>
      </c>
      <c r="D2252" s="22" t="s">
        <v>1838</v>
      </c>
      <c r="E2252" s="22" t="s">
        <v>1839</v>
      </c>
      <c r="F2252" s="22"/>
      <c r="G2252" s="22" t="s">
        <v>1803</v>
      </c>
      <c r="H2252" s="22" t="s">
        <v>1804</v>
      </c>
      <c r="I2252" s="22" t="s">
        <v>5570</v>
      </c>
      <c r="J2252" s="22" t="s">
        <v>1837</v>
      </c>
      <c r="K2252" s="22"/>
      <c r="L2252" s="22"/>
      <c r="M2252" s="22" t="s">
        <v>6972</v>
      </c>
      <c r="N2252" s="22">
        <v>60</v>
      </c>
      <c r="O2252" s="22" t="b">
        <v>0</v>
      </c>
      <c r="P2252" s="22" t="s">
        <v>3095</v>
      </c>
      <c r="Q2252" s="22" t="s">
        <v>1843</v>
      </c>
      <c r="R2252" s="22" t="s">
        <v>625</v>
      </c>
    </row>
    <row r="2253" spans="1:18" x14ac:dyDescent="0.25">
      <c r="A2253" s="22" t="s">
        <v>133</v>
      </c>
      <c r="B2253" s="22" t="s">
        <v>895</v>
      </c>
      <c r="C2253" s="22" t="s">
        <v>1837</v>
      </c>
      <c r="D2253" s="22" t="s">
        <v>1838</v>
      </c>
      <c r="E2253" s="22" t="s">
        <v>5316</v>
      </c>
      <c r="F2253" s="22"/>
      <c r="G2253" s="22" t="s">
        <v>1803</v>
      </c>
      <c r="H2253" s="22" t="s">
        <v>1804</v>
      </c>
      <c r="I2253" s="22" t="s">
        <v>5570</v>
      </c>
      <c r="J2253" s="22" t="s">
        <v>1837</v>
      </c>
      <c r="K2253" s="22"/>
      <c r="L2253" s="22"/>
      <c r="M2253" s="22" t="s">
        <v>6973</v>
      </c>
      <c r="N2253" s="22">
        <v>60</v>
      </c>
      <c r="O2253" s="22" t="b">
        <v>0</v>
      </c>
      <c r="P2253" s="22" t="s">
        <v>3095</v>
      </c>
      <c r="Q2253" s="22" t="s">
        <v>1843</v>
      </c>
      <c r="R2253" s="22" t="s">
        <v>625</v>
      </c>
    </row>
    <row r="2254" spans="1:18" x14ac:dyDescent="0.25">
      <c r="A2254" s="23" t="s">
        <v>1594</v>
      </c>
      <c r="B2254" s="23" t="s">
        <v>895</v>
      </c>
      <c r="C2254" s="23" t="s">
        <v>1837</v>
      </c>
      <c r="D2254" s="23" t="s">
        <v>1838</v>
      </c>
      <c r="E2254" s="23" t="s">
        <v>2106</v>
      </c>
      <c r="F2254" s="23"/>
      <c r="G2254" s="23" t="s">
        <v>65</v>
      </c>
      <c r="H2254" s="23" t="s">
        <v>1796</v>
      </c>
      <c r="I2254" s="23" t="s">
        <v>5570</v>
      </c>
      <c r="J2254" s="23" t="s">
        <v>1837</v>
      </c>
      <c r="K2254" s="23"/>
      <c r="L2254" s="23"/>
      <c r="M2254" s="23" t="s">
        <v>6974</v>
      </c>
      <c r="N2254" s="23">
        <v>60</v>
      </c>
      <c r="O2254" s="23" t="b">
        <v>0</v>
      </c>
      <c r="P2254" s="23" t="s">
        <v>3095</v>
      </c>
      <c r="Q2254" s="23" t="s">
        <v>1843</v>
      </c>
      <c r="R2254" s="23" t="s">
        <v>625</v>
      </c>
    </row>
    <row r="2255" spans="1:18" x14ac:dyDescent="0.25">
      <c r="A2255" s="22" t="s">
        <v>1595</v>
      </c>
      <c r="B2255" s="22" t="s">
        <v>895</v>
      </c>
      <c r="C2255" s="22" t="s">
        <v>1837</v>
      </c>
      <c r="D2255" s="22" t="s">
        <v>1838</v>
      </c>
      <c r="E2255" s="22" t="s">
        <v>1975</v>
      </c>
      <c r="F2255" s="22"/>
      <c r="G2255" s="22" t="s">
        <v>1803</v>
      </c>
      <c r="H2255" s="22" t="s">
        <v>1804</v>
      </c>
      <c r="I2255" s="22" t="s">
        <v>5570</v>
      </c>
      <c r="J2255" s="22" t="s">
        <v>1837</v>
      </c>
      <c r="K2255" s="22"/>
      <c r="L2255" s="22"/>
      <c r="M2255" s="22" t="s">
        <v>6975</v>
      </c>
      <c r="N2255" s="22">
        <v>60</v>
      </c>
      <c r="O2255" s="22" t="b">
        <v>0</v>
      </c>
      <c r="P2255" s="22" t="s">
        <v>3095</v>
      </c>
      <c r="Q2255" s="22" t="s">
        <v>1843</v>
      </c>
      <c r="R2255" s="22" t="s">
        <v>625</v>
      </c>
    </row>
    <row r="2256" spans="1:18" x14ac:dyDescent="0.25">
      <c r="A2256" s="22" t="s">
        <v>257</v>
      </c>
      <c r="B2256" s="22" t="s">
        <v>895</v>
      </c>
      <c r="C2256" s="22" t="s">
        <v>1837</v>
      </c>
      <c r="D2256" s="22" t="s">
        <v>1838</v>
      </c>
      <c r="E2256" s="22" t="s">
        <v>1991</v>
      </c>
      <c r="F2256" s="22"/>
      <c r="G2256" s="22" t="s">
        <v>66</v>
      </c>
      <c r="H2256" s="22" t="s">
        <v>1794</v>
      </c>
      <c r="I2256" s="22" t="s">
        <v>5570</v>
      </c>
      <c r="J2256" s="22" t="s">
        <v>1837</v>
      </c>
      <c r="K2256" s="22"/>
      <c r="L2256" s="22"/>
      <c r="M2256" s="22" t="s">
        <v>6976</v>
      </c>
      <c r="N2256" s="22">
        <v>60</v>
      </c>
      <c r="O2256" s="22" t="b">
        <v>0</v>
      </c>
      <c r="P2256" s="22" t="s">
        <v>3095</v>
      </c>
      <c r="Q2256" s="22" t="s">
        <v>1843</v>
      </c>
      <c r="R2256" s="22" t="s">
        <v>625</v>
      </c>
    </row>
    <row r="2257" spans="1:18" x14ac:dyDescent="0.25">
      <c r="A2257" s="22" t="s">
        <v>135</v>
      </c>
      <c r="B2257" s="22" t="s">
        <v>895</v>
      </c>
      <c r="C2257" s="22" t="s">
        <v>1837</v>
      </c>
      <c r="D2257" s="22" t="s">
        <v>1838</v>
      </c>
      <c r="E2257" s="22" t="s">
        <v>2754</v>
      </c>
      <c r="F2257" s="22"/>
      <c r="G2257" s="22" t="s">
        <v>1803</v>
      </c>
      <c r="H2257" s="22" t="s">
        <v>1804</v>
      </c>
      <c r="I2257" s="22" t="s">
        <v>5570</v>
      </c>
      <c r="J2257" s="22" t="s">
        <v>1837</v>
      </c>
      <c r="K2257" s="22"/>
      <c r="L2257" s="22"/>
      <c r="M2257" s="22" t="s">
        <v>6977</v>
      </c>
      <c r="N2257" s="22">
        <v>60</v>
      </c>
      <c r="O2257" s="22" t="b">
        <v>0</v>
      </c>
      <c r="P2257" s="22" t="s">
        <v>3095</v>
      </c>
      <c r="Q2257" s="22" t="s">
        <v>1843</v>
      </c>
      <c r="R2257" s="22" t="s">
        <v>625</v>
      </c>
    </row>
    <row r="2258" spans="1:18" x14ac:dyDescent="0.25">
      <c r="A2258" s="23" t="s">
        <v>1596</v>
      </c>
      <c r="B2258" s="23" t="s">
        <v>895</v>
      </c>
      <c r="C2258" s="23" t="s">
        <v>1837</v>
      </c>
      <c r="D2258" s="23" t="s">
        <v>1838</v>
      </c>
      <c r="E2258" s="23" t="s">
        <v>2754</v>
      </c>
      <c r="F2258" s="23"/>
      <c r="G2258" s="23" t="s">
        <v>1803</v>
      </c>
      <c r="H2258" s="23" t="s">
        <v>1804</v>
      </c>
      <c r="I2258" s="23" t="s">
        <v>5570</v>
      </c>
      <c r="J2258" s="23" t="s">
        <v>1837</v>
      </c>
      <c r="K2258" s="23"/>
      <c r="L2258" s="23"/>
      <c r="M2258" s="23" t="s">
        <v>6978</v>
      </c>
      <c r="N2258" s="23">
        <v>60</v>
      </c>
      <c r="O2258" s="23" t="b">
        <v>0</v>
      </c>
      <c r="P2258" s="23" t="s">
        <v>3095</v>
      </c>
      <c r="Q2258" s="23" t="s">
        <v>1843</v>
      </c>
      <c r="R2258" s="23" t="s">
        <v>625</v>
      </c>
    </row>
    <row r="2259" spans="1:18" x14ac:dyDescent="0.25">
      <c r="A2259" s="23" t="s">
        <v>1597</v>
      </c>
      <c r="B2259" s="23" t="s">
        <v>893</v>
      </c>
      <c r="C2259" s="23" t="s">
        <v>1837</v>
      </c>
      <c r="D2259" s="23" t="s">
        <v>1838</v>
      </c>
      <c r="E2259" s="23" t="s">
        <v>6055</v>
      </c>
      <c r="F2259" s="23"/>
      <c r="G2259" s="23" t="s">
        <v>65</v>
      </c>
      <c r="H2259" s="23" t="s">
        <v>1796</v>
      </c>
      <c r="I2259" s="23" t="s">
        <v>5570</v>
      </c>
      <c r="J2259" s="23" t="s">
        <v>1837</v>
      </c>
      <c r="K2259" s="23"/>
      <c r="L2259" s="23"/>
      <c r="M2259" s="23" t="s">
        <v>6979</v>
      </c>
      <c r="N2259" s="23">
        <v>60</v>
      </c>
      <c r="O2259" s="23" t="b">
        <v>0</v>
      </c>
      <c r="P2259" s="23" t="s">
        <v>3095</v>
      </c>
      <c r="Q2259" s="23" t="s">
        <v>1843</v>
      </c>
      <c r="R2259" s="23" t="s">
        <v>625</v>
      </c>
    </row>
    <row r="2260" spans="1:18" x14ac:dyDescent="0.25">
      <c r="A2260" s="22" t="s">
        <v>134</v>
      </c>
      <c r="B2260" s="22" t="s">
        <v>895</v>
      </c>
      <c r="C2260" s="22" t="s">
        <v>1837</v>
      </c>
      <c r="D2260" s="22" t="s">
        <v>1838</v>
      </c>
      <c r="E2260" s="22" t="s">
        <v>2122</v>
      </c>
      <c r="F2260" s="22"/>
      <c r="G2260" s="22" t="s">
        <v>1803</v>
      </c>
      <c r="H2260" s="22" t="s">
        <v>1804</v>
      </c>
      <c r="I2260" s="22" t="s">
        <v>5570</v>
      </c>
      <c r="J2260" s="22" t="s">
        <v>1837</v>
      </c>
      <c r="K2260" s="22"/>
      <c r="L2260" s="22"/>
      <c r="M2260" s="22" t="s">
        <v>6980</v>
      </c>
      <c r="N2260" s="22">
        <v>60</v>
      </c>
      <c r="O2260" s="22" t="b">
        <v>0</v>
      </c>
      <c r="P2260" s="22" t="s">
        <v>3095</v>
      </c>
      <c r="Q2260" s="22" t="s">
        <v>1843</v>
      </c>
      <c r="R2260" s="22" t="s">
        <v>625</v>
      </c>
    </row>
    <row r="2261" spans="1:18" x14ac:dyDescent="0.25">
      <c r="A2261" s="23" t="s">
        <v>1598</v>
      </c>
      <c r="B2261" s="23" t="s">
        <v>895</v>
      </c>
      <c r="C2261" s="23" t="s">
        <v>1837</v>
      </c>
      <c r="D2261" s="23" t="s">
        <v>1838</v>
      </c>
      <c r="E2261" s="23" t="s">
        <v>1906</v>
      </c>
      <c r="F2261" s="23"/>
      <c r="G2261" s="23" t="s">
        <v>1803</v>
      </c>
      <c r="H2261" s="23" t="s">
        <v>1804</v>
      </c>
      <c r="I2261" s="23" t="s">
        <v>5570</v>
      </c>
      <c r="J2261" s="23" t="s">
        <v>1837</v>
      </c>
      <c r="K2261" s="23"/>
      <c r="L2261" s="23"/>
      <c r="M2261" s="23" t="s">
        <v>6981</v>
      </c>
      <c r="N2261" s="23">
        <v>60</v>
      </c>
      <c r="O2261" s="23" t="b">
        <v>0</v>
      </c>
      <c r="P2261" s="23" t="s">
        <v>3095</v>
      </c>
      <c r="Q2261" s="23" t="s">
        <v>1843</v>
      </c>
      <c r="R2261" s="23" t="s">
        <v>625</v>
      </c>
    </row>
    <row r="2262" spans="1:18" x14ac:dyDescent="0.25">
      <c r="A2262" s="23" t="s">
        <v>1599</v>
      </c>
      <c r="B2262" s="23" t="s">
        <v>895</v>
      </c>
      <c r="C2262" s="23" t="s">
        <v>1837</v>
      </c>
      <c r="D2262" s="23" t="s">
        <v>1838</v>
      </c>
      <c r="E2262" s="23" t="s">
        <v>1958</v>
      </c>
      <c r="F2262" s="23"/>
      <c r="G2262" s="23" t="s">
        <v>65</v>
      </c>
      <c r="H2262" s="23" t="s">
        <v>1796</v>
      </c>
      <c r="I2262" s="23" t="s">
        <v>5570</v>
      </c>
      <c r="J2262" s="23" t="s">
        <v>1837</v>
      </c>
      <c r="K2262" s="23"/>
      <c r="L2262" s="23"/>
      <c r="M2262" s="23" t="s">
        <v>6982</v>
      </c>
      <c r="N2262" s="23">
        <v>60</v>
      </c>
      <c r="O2262" s="23" t="b">
        <v>0</v>
      </c>
      <c r="P2262" s="23" t="s">
        <v>3095</v>
      </c>
      <c r="Q2262" s="23" t="s">
        <v>1843</v>
      </c>
      <c r="R2262" s="23" t="s">
        <v>625</v>
      </c>
    </row>
    <row r="2263" spans="1:18" x14ac:dyDescent="0.25">
      <c r="A2263" s="23" t="s">
        <v>1600</v>
      </c>
      <c r="B2263" s="23" t="s">
        <v>893</v>
      </c>
      <c r="C2263" s="23" t="s">
        <v>1837</v>
      </c>
      <c r="D2263" s="23" t="s">
        <v>1838</v>
      </c>
      <c r="E2263" s="23" t="s">
        <v>3800</v>
      </c>
      <c r="F2263" s="23"/>
      <c r="G2263" s="23" t="s">
        <v>66</v>
      </c>
      <c r="H2263" s="23" t="s">
        <v>1794</v>
      </c>
      <c r="I2263" s="23" t="s">
        <v>5570</v>
      </c>
      <c r="J2263" s="23" t="s">
        <v>1837</v>
      </c>
      <c r="K2263" s="23"/>
      <c r="L2263" s="23"/>
      <c r="M2263" s="23" t="s">
        <v>6983</v>
      </c>
      <c r="N2263" s="23">
        <v>60</v>
      </c>
      <c r="O2263" s="23" t="b">
        <v>0</v>
      </c>
      <c r="P2263" s="23" t="s">
        <v>3095</v>
      </c>
      <c r="Q2263" s="23" t="s">
        <v>1843</v>
      </c>
      <c r="R2263" s="23" t="s">
        <v>625</v>
      </c>
    </row>
    <row r="2264" spans="1:18" x14ac:dyDescent="0.25">
      <c r="A2264" s="22" t="s">
        <v>1601</v>
      </c>
      <c r="B2264" s="22" t="s">
        <v>895</v>
      </c>
      <c r="C2264" s="22" t="s">
        <v>1837</v>
      </c>
      <c r="D2264" s="22" t="s">
        <v>1838</v>
      </c>
      <c r="E2264" s="22" t="s">
        <v>1852</v>
      </c>
      <c r="F2264" s="22"/>
      <c r="G2264" s="22" t="s">
        <v>65</v>
      </c>
      <c r="H2264" s="22" t="s">
        <v>1796</v>
      </c>
      <c r="I2264" s="22" t="s">
        <v>5570</v>
      </c>
      <c r="J2264" s="22" t="s">
        <v>1837</v>
      </c>
      <c r="K2264" s="22"/>
      <c r="L2264" s="22"/>
      <c r="M2264" s="22" t="s">
        <v>6984</v>
      </c>
      <c r="N2264" s="22">
        <v>60</v>
      </c>
      <c r="O2264" s="22" t="b">
        <v>0</v>
      </c>
      <c r="P2264" s="22" t="s">
        <v>3095</v>
      </c>
      <c r="Q2264" s="22" t="s">
        <v>1843</v>
      </c>
      <c r="R2264" s="22" t="s">
        <v>625</v>
      </c>
    </row>
    <row r="2265" spans="1:18" x14ac:dyDescent="0.25">
      <c r="A2265" s="23" t="s">
        <v>1602</v>
      </c>
      <c r="B2265" s="23" t="s">
        <v>893</v>
      </c>
      <c r="C2265" s="23" t="s">
        <v>1837</v>
      </c>
      <c r="D2265" s="23" t="s">
        <v>1838</v>
      </c>
      <c r="E2265" s="23" t="s">
        <v>6068</v>
      </c>
      <c r="F2265" s="23"/>
      <c r="G2265" s="23" t="s">
        <v>65</v>
      </c>
      <c r="H2265" s="23" t="s">
        <v>1796</v>
      </c>
      <c r="I2265" s="23" t="s">
        <v>5570</v>
      </c>
      <c r="J2265" s="23" t="s">
        <v>1837</v>
      </c>
      <c r="K2265" s="23"/>
      <c r="L2265" s="23"/>
      <c r="M2265" s="23" t="s">
        <v>6985</v>
      </c>
      <c r="N2265" s="23">
        <v>60</v>
      </c>
      <c r="O2265" s="23" t="b">
        <v>0</v>
      </c>
      <c r="P2265" s="23" t="s">
        <v>3095</v>
      </c>
      <c r="Q2265" s="23" t="s">
        <v>1843</v>
      </c>
      <c r="R2265" s="23" t="s">
        <v>625</v>
      </c>
    </row>
    <row r="2266" spans="1:18" x14ac:dyDescent="0.25">
      <c r="A2266" s="22" t="s">
        <v>1603</v>
      </c>
      <c r="B2266" s="22" t="s">
        <v>626</v>
      </c>
      <c r="C2266" s="22" t="s">
        <v>1837</v>
      </c>
      <c r="D2266" s="22" t="s">
        <v>1838</v>
      </c>
      <c r="E2266" s="22" t="s">
        <v>2073</v>
      </c>
      <c r="F2266" s="22"/>
      <c r="G2266" s="22" t="s">
        <v>66</v>
      </c>
      <c r="H2266" s="22" t="s">
        <v>1794</v>
      </c>
      <c r="I2266" s="22" t="s">
        <v>5570</v>
      </c>
      <c r="J2266" s="22" t="s">
        <v>1837</v>
      </c>
      <c r="K2266" s="22"/>
      <c r="L2266" s="22"/>
      <c r="M2266" s="22" t="s">
        <v>6986</v>
      </c>
      <c r="N2266" s="22">
        <v>60</v>
      </c>
      <c r="O2266" s="22" t="b">
        <v>0</v>
      </c>
      <c r="P2266" s="22" t="s">
        <v>3095</v>
      </c>
      <c r="Q2266" s="22" t="s">
        <v>1843</v>
      </c>
      <c r="R2266" s="22" t="s">
        <v>625</v>
      </c>
    </row>
    <row r="2267" spans="1:18" x14ac:dyDescent="0.25">
      <c r="A2267" s="22" t="s">
        <v>261</v>
      </c>
      <c r="B2267" s="22" t="s">
        <v>895</v>
      </c>
      <c r="C2267" s="22" t="s">
        <v>1837</v>
      </c>
      <c r="D2267" s="22" t="s">
        <v>1838</v>
      </c>
      <c r="E2267" s="22" t="s">
        <v>1901</v>
      </c>
      <c r="F2267" s="22"/>
      <c r="G2267" s="22" t="s">
        <v>66</v>
      </c>
      <c r="H2267" s="22" t="s">
        <v>1794</v>
      </c>
      <c r="I2267" s="22" t="s">
        <v>5570</v>
      </c>
      <c r="J2267" s="22" t="s">
        <v>1837</v>
      </c>
      <c r="K2267" s="22"/>
      <c r="L2267" s="22"/>
      <c r="M2267" s="22" t="s">
        <v>6987</v>
      </c>
      <c r="N2267" s="22">
        <v>60</v>
      </c>
      <c r="O2267" s="22" t="b">
        <v>0</v>
      </c>
      <c r="P2267" s="22" t="s">
        <v>3095</v>
      </c>
      <c r="Q2267" s="22" t="s">
        <v>1843</v>
      </c>
      <c r="R2267" s="22" t="s">
        <v>625</v>
      </c>
    </row>
    <row r="2268" spans="1:18" x14ac:dyDescent="0.25">
      <c r="A2268" s="23" t="s">
        <v>1604</v>
      </c>
      <c r="B2268" s="23" t="s">
        <v>893</v>
      </c>
      <c r="C2268" s="23" t="s">
        <v>1837</v>
      </c>
      <c r="D2268" s="23" t="s">
        <v>1838</v>
      </c>
      <c r="E2268" s="23" t="s">
        <v>2092</v>
      </c>
      <c r="F2268" s="23"/>
      <c r="G2268" s="23" t="s">
        <v>66</v>
      </c>
      <c r="H2268" s="23" t="s">
        <v>1794</v>
      </c>
      <c r="I2268" s="23" t="s">
        <v>5570</v>
      </c>
      <c r="J2268" s="23" t="s">
        <v>1837</v>
      </c>
      <c r="K2268" s="23"/>
      <c r="L2268" s="23"/>
      <c r="M2268" s="23" t="s">
        <v>6988</v>
      </c>
      <c r="N2268" s="23">
        <v>60</v>
      </c>
      <c r="O2268" s="23" t="b">
        <v>0</v>
      </c>
      <c r="P2268" s="23" t="s">
        <v>3095</v>
      </c>
      <c r="Q2268" s="23" t="s">
        <v>1843</v>
      </c>
      <c r="R2268" s="23" t="s">
        <v>625</v>
      </c>
    </row>
    <row r="2269" spans="1:18" x14ac:dyDescent="0.25">
      <c r="A2269" s="22" t="s">
        <v>137</v>
      </c>
      <c r="B2269" s="22" t="s">
        <v>895</v>
      </c>
      <c r="C2269" s="22" t="s">
        <v>1837</v>
      </c>
      <c r="D2269" s="22" t="s">
        <v>1838</v>
      </c>
      <c r="E2269" s="22" t="s">
        <v>2122</v>
      </c>
      <c r="F2269" s="22"/>
      <c r="G2269" s="22" t="s">
        <v>66</v>
      </c>
      <c r="H2269" s="22" t="s">
        <v>1794</v>
      </c>
      <c r="I2269" s="22" t="s">
        <v>5570</v>
      </c>
      <c r="J2269" s="22" t="s">
        <v>1837</v>
      </c>
      <c r="K2269" s="22"/>
      <c r="L2269" s="22"/>
      <c r="M2269" s="22" t="s">
        <v>6989</v>
      </c>
      <c r="N2269" s="22">
        <v>60</v>
      </c>
      <c r="O2269" s="22" t="b">
        <v>0</v>
      </c>
      <c r="P2269" s="22" t="s">
        <v>3095</v>
      </c>
      <c r="Q2269" s="22" t="s">
        <v>1843</v>
      </c>
      <c r="R2269" s="22" t="s">
        <v>625</v>
      </c>
    </row>
    <row r="2270" spans="1:18" x14ac:dyDescent="0.25">
      <c r="A2270" s="22" t="s">
        <v>1605</v>
      </c>
      <c r="B2270" s="22" t="s">
        <v>893</v>
      </c>
      <c r="C2270" s="22" t="s">
        <v>1837</v>
      </c>
      <c r="D2270" s="22" t="s">
        <v>1838</v>
      </c>
      <c r="E2270" s="22" t="s">
        <v>6055</v>
      </c>
      <c r="F2270" s="22"/>
      <c r="G2270" s="22" t="s">
        <v>65</v>
      </c>
      <c r="H2270" s="22" t="s">
        <v>1796</v>
      </c>
      <c r="I2270" s="22" t="s">
        <v>5570</v>
      </c>
      <c r="J2270" s="22" t="s">
        <v>1837</v>
      </c>
      <c r="K2270" s="22"/>
      <c r="L2270" s="22"/>
      <c r="M2270" s="22" t="s">
        <v>6990</v>
      </c>
      <c r="N2270" s="22">
        <v>60</v>
      </c>
      <c r="O2270" s="22" t="b">
        <v>0</v>
      </c>
      <c r="P2270" s="22" t="s">
        <v>3095</v>
      </c>
      <c r="Q2270" s="22" t="s">
        <v>1843</v>
      </c>
      <c r="R2270" s="22" t="s">
        <v>625</v>
      </c>
    </row>
    <row r="2271" spans="1:18" x14ac:dyDescent="0.25">
      <c r="A2271" s="22" t="s">
        <v>262</v>
      </c>
      <c r="B2271" s="22" t="s">
        <v>895</v>
      </c>
      <c r="C2271" s="22" t="s">
        <v>1837</v>
      </c>
      <c r="D2271" s="22" t="s">
        <v>1838</v>
      </c>
      <c r="E2271" s="22" t="s">
        <v>2106</v>
      </c>
      <c r="F2271" s="22"/>
      <c r="G2271" s="22" t="s">
        <v>65</v>
      </c>
      <c r="H2271" s="22" t="s">
        <v>1796</v>
      </c>
      <c r="I2271" s="22" t="s">
        <v>5570</v>
      </c>
      <c r="J2271" s="22" t="s">
        <v>1837</v>
      </c>
      <c r="K2271" s="22"/>
      <c r="L2271" s="22"/>
      <c r="M2271" s="22" t="s">
        <v>6991</v>
      </c>
      <c r="N2271" s="22">
        <v>60</v>
      </c>
      <c r="O2271" s="22" t="b">
        <v>0</v>
      </c>
      <c r="P2271" s="22" t="s">
        <v>3095</v>
      </c>
      <c r="Q2271" s="22" t="s">
        <v>1843</v>
      </c>
      <c r="R2271" s="22" t="s">
        <v>625</v>
      </c>
    </row>
    <row r="2272" spans="1:18" x14ac:dyDescent="0.25">
      <c r="A2272" s="22" t="s">
        <v>1606</v>
      </c>
      <c r="B2272" s="22" t="s">
        <v>893</v>
      </c>
      <c r="C2272" s="22" t="s">
        <v>1837</v>
      </c>
      <c r="D2272" s="22" t="s">
        <v>1838</v>
      </c>
      <c r="E2272" s="22" t="s">
        <v>5989</v>
      </c>
      <c r="F2272" s="22"/>
      <c r="G2272" s="22" t="s">
        <v>65</v>
      </c>
      <c r="H2272" s="22" t="s">
        <v>1796</v>
      </c>
      <c r="I2272" s="22" t="s">
        <v>5570</v>
      </c>
      <c r="J2272" s="22" t="s">
        <v>1837</v>
      </c>
      <c r="K2272" s="22"/>
      <c r="L2272" s="22"/>
      <c r="M2272" s="22" t="s">
        <v>6992</v>
      </c>
      <c r="N2272" s="22">
        <v>60</v>
      </c>
      <c r="O2272" s="22" t="b">
        <v>0</v>
      </c>
      <c r="P2272" s="22" t="s">
        <v>3095</v>
      </c>
      <c r="Q2272" s="22" t="s">
        <v>1843</v>
      </c>
      <c r="R2272" s="22" t="s">
        <v>625</v>
      </c>
    </row>
    <row r="2273" spans="1:18" x14ac:dyDescent="0.25">
      <c r="A2273" s="23" t="s">
        <v>1607</v>
      </c>
      <c r="B2273" s="23" t="s">
        <v>893</v>
      </c>
      <c r="C2273" s="23" t="s">
        <v>1837</v>
      </c>
      <c r="D2273" s="23" t="s">
        <v>1838</v>
      </c>
      <c r="E2273" s="23" t="s">
        <v>2106</v>
      </c>
      <c r="F2273" s="23"/>
      <c r="G2273" s="23" t="s">
        <v>65</v>
      </c>
      <c r="H2273" s="23" t="s">
        <v>1796</v>
      </c>
      <c r="I2273" s="23" t="s">
        <v>5570</v>
      </c>
      <c r="J2273" s="23" t="s">
        <v>1837</v>
      </c>
      <c r="K2273" s="23"/>
      <c r="L2273" s="23"/>
      <c r="M2273" s="23" t="s">
        <v>6993</v>
      </c>
      <c r="N2273" s="23">
        <v>60</v>
      </c>
      <c r="O2273" s="23" t="b">
        <v>0</v>
      </c>
      <c r="P2273" s="23" t="s">
        <v>3095</v>
      </c>
      <c r="Q2273" s="23" t="s">
        <v>1843</v>
      </c>
      <c r="R2273" s="23" t="s">
        <v>625</v>
      </c>
    </row>
    <row r="2274" spans="1:18" x14ac:dyDescent="0.25">
      <c r="A2274" s="23" t="s">
        <v>136</v>
      </c>
      <c r="B2274" s="23" t="s">
        <v>895</v>
      </c>
      <c r="C2274" s="23" t="s">
        <v>1837</v>
      </c>
      <c r="D2274" s="23" t="s">
        <v>1838</v>
      </c>
      <c r="E2274" s="23" t="s">
        <v>6737</v>
      </c>
      <c r="F2274" s="23"/>
      <c r="G2274" s="23" t="s">
        <v>65</v>
      </c>
      <c r="H2274" s="23" t="s">
        <v>1796</v>
      </c>
      <c r="I2274" s="23" t="s">
        <v>5570</v>
      </c>
      <c r="J2274" s="23" t="s">
        <v>1837</v>
      </c>
      <c r="K2274" s="23"/>
      <c r="L2274" s="23"/>
      <c r="M2274" s="23" t="s">
        <v>6994</v>
      </c>
      <c r="N2274" s="23">
        <v>60</v>
      </c>
      <c r="O2274" s="23" t="b">
        <v>0</v>
      </c>
      <c r="P2274" s="23" t="s">
        <v>3095</v>
      </c>
      <c r="Q2274" s="23" t="s">
        <v>1843</v>
      </c>
      <c r="R2274" s="23" t="s">
        <v>625</v>
      </c>
    </row>
    <row r="2275" spans="1:18" x14ac:dyDescent="0.25">
      <c r="A2275" s="22" t="s">
        <v>1608</v>
      </c>
      <c r="B2275" s="22" t="s">
        <v>893</v>
      </c>
      <c r="C2275" s="22" t="s">
        <v>1837</v>
      </c>
      <c r="D2275" s="22" t="s">
        <v>1838</v>
      </c>
      <c r="E2275" s="22" t="s">
        <v>1946</v>
      </c>
      <c r="F2275" s="22"/>
      <c r="G2275" s="22" t="s">
        <v>65</v>
      </c>
      <c r="H2275" s="22" t="s">
        <v>1796</v>
      </c>
      <c r="I2275" s="22" t="s">
        <v>5570</v>
      </c>
      <c r="J2275" s="22" t="s">
        <v>1837</v>
      </c>
      <c r="K2275" s="22"/>
      <c r="L2275" s="22"/>
      <c r="M2275" s="22" t="s">
        <v>6995</v>
      </c>
      <c r="N2275" s="22">
        <v>60</v>
      </c>
      <c r="O2275" s="22" t="b">
        <v>0</v>
      </c>
      <c r="P2275" s="22" t="s">
        <v>3095</v>
      </c>
      <c r="Q2275" s="22" t="s">
        <v>1843</v>
      </c>
      <c r="R2275" s="22" t="s">
        <v>625</v>
      </c>
    </row>
    <row r="2276" spans="1:18" x14ac:dyDescent="0.25">
      <c r="A2276" s="22" t="s">
        <v>214</v>
      </c>
      <c r="B2276" s="22" t="s">
        <v>895</v>
      </c>
      <c r="C2276" s="22" t="s">
        <v>1837</v>
      </c>
      <c r="D2276" s="22" t="s">
        <v>1838</v>
      </c>
      <c r="E2276" s="22" t="s">
        <v>2106</v>
      </c>
      <c r="F2276" s="22"/>
      <c r="G2276" s="22" t="s">
        <v>65</v>
      </c>
      <c r="H2276" s="22" t="s">
        <v>1796</v>
      </c>
      <c r="I2276" s="22" t="s">
        <v>5570</v>
      </c>
      <c r="J2276" s="22" t="s">
        <v>1837</v>
      </c>
      <c r="K2276" s="22"/>
      <c r="L2276" s="22"/>
      <c r="M2276" s="22" t="s">
        <v>6996</v>
      </c>
      <c r="N2276" s="22">
        <v>60</v>
      </c>
      <c r="O2276" s="22" t="b">
        <v>0</v>
      </c>
      <c r="P2276" s="22" t="s">
        <v>3095</v>
      </c>
      <c r="Q2276" s="22" t="s">
        <v>1843</v>
      </c>
      <c r="R2276" s="22" t="s">
        <v>625</v>
      </c>
    </row>
    <row r="2277" spans="1:18" x14ac:dyDescent="0.25">
      <c r="A2277" s="23" t="s">
        <v>1609</v>
      </c>
      <c r="B2277" s="23" t="s">
        <v>895</v>
      </c>
      <c r="C2277" s="23" t="s">
        <v>1837</v>
      </c>
      <c r="D2277" s="23" t="s">
        <v>1838</v>
      </c>
      <c r="E2277" s="23" t="s">
        <v>1839</v>
      </c>
      <c r="F2277" s="23"/>
      <c r="G2277" s="23" t="s">
        <v>1803</v>
      </c>
      <c r="H2277" s="23" t="s">
        <v>1804</v>
      </c>
      <c r="I2277" s="23" t="s">
        <v>5570</v>
      </c>
      <c r="J2277" s="23" t="s">
        <v>1837</v>
      </c>
      <c r="K2277" s="23"/>
      <c r="L2277" s="23"/>
      <c r="M2277" s="23" t="s">
        <v>6997</v>
      </c>
      <c r="N2277" s="23">
        <v>60</v>
      </c>
      <c r="O2277" s="23" t="b">
        <v>0</v>
      </c>
      <c r="P2277" s="23" t="s">
        <v>3095</v>
      </c>
      <c r="Q2277" s="23" t="s">
        <v>1843</v>
      </c>
      <c r="R2277" s="23" t="s">
        <v>625</v>
      </c>
    </row>
    <row r="2278" spans="1:18" x14ac:dyDescent="0.25">
      <c r="A2278" s="23" t="s">
        <v>510</v>
      </c>
      <c r="B2278" s="23" t="s">
        <v>895</v>
      </c>
      <c r="C2278" s="23" t="s">
        <v>1837</v>
      </c>
      <c r="D2278" s="23" t="s">
        <v>1838</v>
      </c>
      <c r="E2278" s="23" t="s">
        <v>1839</v>
      </c>
      <c r="F2278" s="23"/>
      <c r="G2278" s="23" t="s">
        <v>1803</v>
      </c>
      <c r="H2278" s="23" t="s">
        <v>1804</v>
      </c>
      <c r="I2278" s="23" t="s">
        <v>5570</v>
      </c>
      <c r="J2278" s="23" t="s">
        <v>1837</v>
      </c>
      <c r="K2278" s="23"/>
      <c r="L2278" s="23"/>
      <c r="M2278" s="23" t="s">
        <v>6998</v>
      </c>
      <c r="N2278" s="23">
        <v>60</v>
      </c>
      <c r="O2278" s="23" t="b">
        <v>0</v>
      </c>
      <c r="P2278" s="23" t="s">
        <v>3095</v>
      </c>
      <c r="Q2278" s="23" t="s">
        <v>1843</v>
      </c>
      <c r="R2278" s="23" t="s">
        <v>625</v>
      </c>
    </row>
    <row r="2279" spans="1:18" x14ac:dyDescent="0.25">
      <c r="A2279" s="22" t="s">
        <v>266</v>
      </c>
      <c r="B2279" s="22" t="s">
        <v>895</v>
      </c>
      <c r="C2279" s="22" t="s">
        <v>1837</v>
      </c>
      <c r="D2279" s="22" t="s">
        <v>1838</v>
      </c>
      <c r="E2279" s="22" t="s">
        <v>1946</v>
      </c>
      <c r="F2279" s="22"/>
      <c r="G2279" s="22" t="s">
        <v>65</v>
      </c>
      <c r="H2279" s="22" t="s">
        <v>1796</v>
      </c>
      <c r="I2279" s="22" t="s">
        <v>5570</v>
      </c>
      <c r="J2279" s="22" t="s">
        <v>1837</v>
      </c>
      <c r="K2279" s="22"/>
      <c r="L2279" s="22"/>
      <c r="M2279" s="22" t="s">
        <v>6999</v>
      </c>
      <c r="N2279" s="22">
        <v>60</v>
      </c>
      <c r="O2279" s="22" t="b">
        <v>0</v>
      </c>
      <c r="P2279" s="22" t="s">
        <v>3095</v>
      </c>
      <c r="Q2279" s="22" t="s">
        <v>1843</v>
      </c>
      <c r="R2279" s="22" t="s">
        <v>625</v>
      </c>
    </row>
    <row r="2280" spans="1:18" x14ac:dyDescent="0.25">
      <c r="A2280" s="22" t="s">
        <v>1610</v>
      </c>
      <c r="B2280" s="22" t="s">
        <v>895</v>
      </c>
      <c r="C2280" s="22" t="s">
        <v>1837</v>
      </c>
      <c r="D2280" s="22" t="s">
        <v>1838</v>
      </c>
      <c r="E2280" s="22" t="s">
        <v>2073</v>
      </c>
      <c r="F2280" s="22"/>
      <c r="G2280" s="22" t="s">
        <v>66</v>
      </c>
      <c r="H2280" s="22" t="s">
        <v>1794</v>
      </c>
      <c r="I2280" s="22" t="s">
        <v>5570</v>
      </c>
      <c r="J2280" s="22" t="s">
        <v>1837</v>
      </c>
      <c r="K2280" s="22"/>
      <c r="L2280" s="22"/>
      <c r="M2280" s="22" t="s">
        <v>7000</v>
      </c>
      <c r="N2280" s="22">
        <v>60</v>
      </c>
      <c r="O2280" s="22" t="b">
        <v>0</v>
      </c>
      <c r="P2280" s="22" t="s">
        <v>3095</v>
      </c>
      <c r="Q2280" s="22" t="s">
        <v>1843</v>
      </c>
      <c r="R2280" s="22" t="s">
        <v>625</v>
      </c>
    </row>
    <row r="2281" spans="1:18" x14ac:dyDescent="0.25">
      <c r="A2281" s="22" t="s">
        <v>1611</v>
      </c>
      <c r="B2281" s="22" t="s">
        <v>893</v>
      </c>
      <c r="C2281" s="22" t="s">
        <v>1837</v>
      </c>
      <c r="D2281" s="22" t="s">
        <v>1838</v>
      </c>
      <c r="E2281" s="22" t="s">
        <v>3343</v>
      </c>
      <c r="F2281" s="22"/>
      <c r="G2281" s="22" t="s">
        <v>1803</v>
      </c>
      <c r="H2281" s="22" t="s">
        <v>1804</v>
      </c>
      <c r="I2281" s="22" t="s">
        <v>5570</v>
      </c>
      <c r="J2281" s="22" t="s">
        <v>1837</v>
      </c>
      <c r="K2281" s="22"/>
      <c r="L2281" s="22"/>
      <c r="M2281" s="22" t="s">
        <v>7001</v>
      </c>
      <c r="N2281" s="22">
        <v>60</v>
      </c>
      <c r="O2281" s="22" t="b">
        <v>0</v>
      </c>
      <c r="P2281" s="22" t="s">
        <v>3095</v>
      </c>
      <c r="Q2281" s="22" t="s">
        <v>1843</v>
      </c>
      <c r="R2281" s="22" t="s">
        <v>625</v>
      </c>
    </row>
    <row r="2282" spans="1:18" x14ac:dyDescent="0.25">
      <c r="A2282" s="22" t="s">
        <v>140</v>
      </c>
      <c r="B2282" s="22" t="s">
        <v>895</v>
      </c>
      <c r="C2282" s="22" t="s">
        <v>1837</v>
      </c>
      <c r="D2282" s="22" t="s">
        <v>1838</v>
      </c>
      <c r="E2282" s="22" t="s">
        <v>2122</v>
      </c>
      <c r="F2282" s="22"/>
      <c r="G2282" s="22" t="s">
        <v>1803</v>
      </c>
      <c r="H2282" s="22" t="s">
        <v>1804</v>
      </c>
      <c r="I2282" s="22" t="s">
        <v>5570</v>
      </c>
      <c r="J2282" s="22" t="s">
        <v>1837</v>
      </c>
      <c r="K2282" s="22"/>
      <c r="L2282" s="22"/>
      <c r="M2282" s="22" t="s">
        <v>7002</v>
      </c>
      <c r="N2282" s="22">
        <v>60</v>
      </c>
      <c r="O2282" s="22" t="b">
        <v>0</v>
      </c>
      <c r="P2282" s="22" t="s">
        <v>3095</v>
      </c>
      <c r="Q2282" s="22" t="s">
        <v>1843</v>
      </c>
      <c r="R2282" s="22" t="s">
        <v>625</v>
      </c>
    </row>
    <row r="2283" spans="1:18" x14ac:dyDescent="0.25">
      <c r="A2283" s="23" t="s">
        <v>1612</v>
      </c>
      <c r="B2283" s="23" t="s">
        <v>893</v>
      </c>
      <c r="C2283" s="23" t="s">
        <v>1837</v>
      </c>
      <c r="D2283" s="23" t="s">
        <v>1838</v>
      </c>
      <c r="E2283" s="23" t="s">
        <v>2050</v>
      </c>
      <c r="F2283" s="23"/>
      <c r="G2283" s="23" t="s">
        <v>65</v>
      </c>
      <c r="H2283" s="23" t="s">
        <v>1796</v>
      </c>
      <c r="I2283" s="23" t="s">
        <v>5570</v>
      </c>
      <c r="J2283" s="23" t="s">
        <v>1837</v>
      </c>
      <c r="K2283" s="23"/>
      <c r="L2283" s="23"/>
      <c r="M2283" s="23" t="s">
        <v>7003</v>
      </c>
      <c r="N2283" s="23">
        <v>60</v>
      </c>
      <c r="O2283" s="23" t="b">
        <v>0</v>
      </c>
      <c r="P2283" s="23" t="s">
        <v>3095</v>
      </c>
      <c r="Q2283" s="23" t="s">
        <v>1843</v>
      </c>
      <c r="R2283" s="23" t="s">
        <v>625</v>
      </c>
    </row>
    <row r="2284" spans="1:18" x14ac:dyDescent="0.25">
      <c r="A2284" s="22" t="s">
        <v>1613</v>
      </c>
      <c r="B2284" s="22" t="s">
        <v>893</v>
      </c>
      <c r="C2284" s="22" t="s">
        <v>1837</v>
      </c>
      <c r="D2284" s="22" t="s">
        <v>1838</v>
      </c>
      <c r="E2284" s="22" t="s">
        <v>3154</v>
      </c>
      <c r="F2284" s="22"/>
      <c r="G2284" s="22" t="s">
        <v>1803</v>
      </c>
      <c r="H2284" s="22" t="s">
        <v>1804</v>
      </c>
      <c r="I2284" s="22" t="s">
        <v>5570</v>
      </c>
      <c r="J2284" s="22" t="s">
        <v>1837</v>
      </c>
      <c r="K2284" s="22"/>
      <c r="L2284" s="22"/>
      <c r="M2284" s="22" t="s">
        <v>7004</v>
      </c>
      <c r="N2284" s="22">
        <v>60</v>
      </c>
      <c r="O2284" s="22" t="b">
        <v>0</v>
      </c>
      <c r="P2284" s="22" t="s">
        <v>3095</v>
      </c>
      <c r="Q2284" s="22" t="s">
        <v>1843</v>
      </c>
      <c r="R2284" s="22" t="s">
        <v>625</v>
      </c>
    </row>
    <row r="2285" spans="1:18" x14ac:dyDescent="0.25">
      <c r="A2285" s="23" t="s">
        <v>138</v>
      </c>
      <c r="B2285" s="23" t="s">
        <v>895</v>
      </c>
      <c r="C2285" s="23" t="s">
        <v>1837</v>
      </c>
      <c r="D2285" s="23" t="s">
        <v>1838</v>
      </c>
      <c r="E2285" s="23" t="s">
        <v>5316</v>
      </c>
      <c r="F2285" s="23"/>
      <c r="G2285" s="23" t="s">
        <v>1803</v>
      </c>
      <c r="H2285" s="23" t="s">
        <v>1804</v>
      </c>
      <c r="I2285" s="23" t="s">
        <v>5570</v>
      </c>
      <c r="J2285" s="23" t="s">
        <v>1837</v>
      </c>
      <c r="K2285" s="23"/>
      <c r="L2285" s="23"/>
      <c r="M2285" s="23" t="s">
        <v>7005</v>
      </c>
      <c r="N2285" s="23">
        <v>60</v>
      </c>
      <c r="O2285" s="23" t="b">
        <v>0</v>
      </c>
      <c r="P2285" s="23" t="s">
        <v>3095</v>
      </c>
      <c r="Q2285" s="23" t="s">
        <v>1843</v>
      </c>
      <c r="R2285" s="23" t="s">
        <v>625</v>
      </c>
    </row>
    <row r="2286" spans="1:18" x14ac:dyDescent="0.25">
      <c r="A2286" s="22" t="s">
        <v>1614</v>
      </c>
      <c r="B2286" s="22" t="s">
        <v>895</v>
      </c>
      <c r="C2286" s="22" t="s">
        <v>1837</v>
      </c>
      <c r="D2286" s="22" t="s">
        <v>1838</v>
      </c>
      <c r="E2286" s="22" t="s">
        <v>4086</v>
      </c>
      <c r="F2286" s="22"/>
      <c r="G2286" s="22" t="s">
        <v>66</v>
      </c>
      <c r="H2286" s="22" t="s">
        <v>1794</v>
      </c>
      <c r="I2286" s="22" t="s">
        <v>5982</v>
      </c>
      <c r="J2286" s="22" t="s">
        <v>1837</v>
      </c>
      <c r="K2286" s="22"/>
      <c r="L2286" s="22"/>
      <c r="M2286" s="22" t="s">
        <v>7006</v>
      </c>
      <c r="N2286" s="22">
        <v>60</v>
      </c>
      <c r="O2286" s="22" t="b">
        <v>0</v>
      </c>
      <c r="P2286" s="22" t="s">
        <v>3095</v>
      </c>
      <c r="Q2286" s="22" t="s">
        <v>1843</v>
      </c>
      <c r="R2286" s="22" t="s">
        <v>625</v>
      </c>
    </row>
    <row r="2287" spans="1:18" x14ac:dyDescent="0.25">
      <c r="A2287" s="23" t="s">
        <v>1615</v>
      </c>
      <c r="B2287" s="23" t="s">
        <v>893</v>
      </c>
      <c r="C2287" s="23"/>
      <c r="D2287" s="23" t="s">
        <v>1838</v>
      </c>
      <c r="E2287" s="23" t="s">
        <v>3154</v>
      </c>
      <c r="F2287" s="23"/>
      <c r="G2287" s="23" t="s">
        <v>1803</v>
      </c>
      <c r="H2287" s="23" t="s">
        <v>1804</v>
      </c>
      <c r="I2287" s="23" t="s">
        <v>1872</v>
      </c>
      <c r="J2287" s="23" t="s">
        <v>7007</v>
      </c>
      <c r="K2287" s="23" t="s">
        <v>7008</v>
      </c>
      <c r="L2287" s="23"/>
      <c r="M2287" s="23" t="s">
        <v>7008</v>
      </c>
      <c r="N2287" s="23">
        <v>60</v>
      </c>
      <c r="O2287" s="23" t="b">
        <v>0</v>
      </c>
      <c r="P2287" s="23" t="s">
        <v>1842</v>
      </c>
      <c r="Q2287" s="23" t="s">
        <v>1843</v>
      </c>
      <c r="R2287" s="23" t="s">
        <v>625</v>
      </c>
    </row>
    <row r="2288" spans="1:18" x14ac:dyDescent="0.25">
      <c r="A2288" s="22" t="s">
        <v>1616</v>
      </c>
      <c r="B2288" s="22" t="s">
        <v>893</v>
      </c>
      <c r="C2288" s="22" t="s">
        <v>1837</v>
      </c>
      <c r="D2288" s="22" t="s">
        <v>1838</v>
      </c>
      <c r="E2288" s="22" t="s">
        <v>5989</v>
      </c>
      <c r="F2288" s="22"/>
      <c r="G2288" s="22" t="s">
        <v>65</v>
      </c>
      <c r="H2288" s="22" t="s">
        <v>1796</v>
      </c>
      <c r="I2288" s="22" t="s">
        <v>5570</v>
      </c>
      <c r="J2288" s="22" t="s">
        <v>1837</v>
      </c>
      <c r="K2288" s="22"/>
      <c r="L2288" s="22"/>
      <c r="M2288" s="22" t="s">
        <v>7009</v>
      </c>
      <c r="N2288" s="22">
        <v>60</v>
      </c>
      <c r="O2288" s="22" t="b">
        <v>0</v>
      </c>
      <c r="P2288" s="22" t="s">
        <v>3095</v>
      </c>
      <c r="Q2288" s="22" t="s">
        <v>1843</v>
      </c>
      <c r="R2288" s="22" t="s">
        <v>625</v>
      </c>
    </row>
    <row r="2289" spans="1:18" x14ac:dyDescent="0.25">
      <c r="A2289" s="22" t="s">
        <v>1617</v>
      </c>
      <c r="B2289" s="22" t="s">
        <v>893</v>
      </c>
      <c r="C2289" s="22" t="s">
        <v>1837</v>
      </c>
      <c r="D2289" s="22" t="s">
        <v>1838</v>
      </c>
      <c r="E2289" s="22" t="s">
        <v>6055</v>
      </c>
      <c r="F2289" s="22"/>
      <c r="G2289" s="22" t="s">
        <v>65</v>
      </c>
      <c r="H2289" s="22" t="s">
        <v>1796</v>
      </c>
      <c r="I2289" s="22" t="s">
        <v>5570</v>
      </c>
      <c r="J2289" s="22" t="s">
        <v>1837</v>
      </c>
      <c r="K2289" s="22"/>
      <c r="L2289" s="22"/>
      <c r="M2289" s="22" t="s">
        <v>7010</v>
      </c>
      <c r="N2289" s="22">
        <v>60</v>
      </c>
      <c r="O2289" s="22" t="b">
        <v>0</v>
      </c>
      <c r="P2289" s="22" t="s">
        <v>3095</v>
      </c>
      <c r="Q2289" s="22" t="s">
        <v>1843</v>
      </c>
      <c r="R2289" s="22" t="s">
        <v>625</v>
      </c>
    </row>
    <row r="2290" spans="1:18" x14ac:dyDescent="0.25">
      <c r="A2290" s="22" t="s">
        <v>7011</v>
      </c>
      <c r="B2290" s="22" t="s">
        <v>895</v>
      </c>
      <c r="C2290" s="22" t="s">
        <v>1837</v>
      </c>
      <c r="D2290" s="22" t="s">
        <v>1838</v>
      </c>
      <c r="E2290" s="22" t="s">
        <v>2122</v>
      </c>
      <c r="F2290" s="22"/>
      <c r="G2290" s="22" t="s">
        <v>1803</v>
      </c>
      <c r="H2290" s="22" t="s">
        <v>1804</v>
      </c>
      <c r="I2290" s="22" t="s">
        <v>5570</v>
      </c>
      <c r="J2290" s="22" t="s">
        <v>1837</v>
      </c>
      <c r="K2290" s="22"/>
      <c r="L2290" s="22"/>
      <c r="M2290" s="22" t="s">
        <v>7012</v>
      </c>
      <c r="N2290" s="22">
        <v>60</v>
      </c>
      <c r="O2290" s="22" t="b">
        <v>0</v>
      </c>
      <c r="P2290" s="22" t="s">
        <v>3095</v>
      </c>
      <c r="Q2290" s="22" t="s">
        <v>1843</v>
      </c>
      <c r="R2290" s="22" t="s">
        <v>625</v>
      </c>
    </row>
    <row r="2291" spans="1:18" x14ac:dyDescent="0.25">
      <c r="A2291" s="22" t="s">
        <v>1618</v>
      </c>
      <c r="B2291" s="22" t="s">
        <v>893</v>
      </c>
      <c r="C2291" s="22" t="s">
        <v>1837</v>
      </c>
      <c r="D2291" s="22" t="s">
        <v>1838</v>
      </c>
      <c r="E2291" s="22" t="s">
        <v>3343</v>
      </c>
      <c r="F2291" s="22"/>
      <c r="G2291" s="22" t="s">
        <v>1803</v>
      </c>
      <c r="H2291" s="22" t="s">
        <v>1804</v>
      </c>
      <c r="I2291" s="22" t="s">
        <v>5570</v>
      </c>
      <c r="J2291" s="22" t="s">
        <v>1837</v>
      </c>
      <c r="K2291" s="22"/>
      <c r="L2291" s="22"/>
      <c r="M2291" s="22" t="s">
        <v>7013</v>
      </c>
      <c r="N2291" s="22">
        <v>60</v>
      </c>
      <c r="O2291" s="22" t="b">
        <v>0</v>
      </c>
      <c r="P2291" s="22" t="s">
        <v>3095</v>
      </c>
      <c r="Q2291" s="22" t="s">
        <v>1843</v>
      </c>
      <c r="R2291" s="22" t="s">
        <v>625</v>
      </c>
    </row>
    <row r="2292" spans="1:18" x14ac:dyDescent="0.25">
      <c r="A2292" s="22" t="s">
        <v>1619</v>
      </c>
      <c r="B2292" s="22" t="s">
        <v>895</v>
      </c>
      <c r="C2292" s="22" t="s">
        <v>1837</v>
      </c>
      <c r="D2292" s="22" t="s">
        <v>1838</v>
      </c>
      <c r="E2292" s="22" t="s">
        <v>1946</v>
      </c>
      <c r="F2292" s="22"/>
      <c r="G2292" s="22" t="s">
        <v>65</v>
      </c>
      <c r="H2292" s="22" t="s">
        <v>1796</v>
      </c>
      <c r="I2292" s="22" t="s">
        <v>5570</v>
      </c>
      <c r="J2292" s="22" t="s">
        <v>1837</v>
      </c>
      <c r="K2292" s="22"/>
      <c r="L2292" s="22"/>
      <c r="M2292" s="22" t="s">
        <v>7014</v>
      </c>
      <c r="N2292" s="22">
        <v>60</v>
      </c>
      <c r="O2292" s="22" t="b">
        <v>0</v>
      </c>
      <c r="P2292" s="22" t="s">
        <v>3095</v>
      </c>
      <c r="Q2292" s="22" t="s">
        <v>1843</v>
      </c>
      <c r="R2292" s="22" t="s">
        <v>625</v>
      </c>
    </row>
    <row r="2293" spans="1:18" x14ac:dyDescent="0.25">
      <c r="A2293" s="22" t="s">
        <v>1620</v>
      </c>
      <c r="B2293" s="22" t="s">
        <v>895</v>
      </c>
      <c r="C2293" s="22" t="s">
        <v>1837</v>
      </c>
      <c r="D2293" s="22" t="s">
        <v>1838</v>
      </c>
      <c r="E2293" s="22" t="s">
        <v>5324</v>
      </c>
      <c r="F2293" s="22"/>
      <c r="G2293" s="22" t="s">
        <v>1803</v>
      </c>
      <c r="H2293" s="22" t="s">
        <v>1804</v>
      </c>
      <c r="I2293" s="22" t="s">
        <v>5570</v>
      </c>
      <c r="J2293" s="22" t="s">
        <v>1837</v>
      </c>
      <c r="K2293" s="22"/>
      <c r="L2293" s="22"/>
      <c r="M2293" s="22" t="s">
        <v>7015</v>
      </c>
      <c r="N2293" s="22">
        <v>60</v>
      </c>
      <c r="O2293" s="22" t="b">
        <v>0</v>
      </c>
      <c r="P2293" s="22" t="s">
        <v>3095</v>
      </c>
      <c r="Q2293" s="22" t="s">
        <v>1843</v>
      </c>
      <c r="R2293" s="22" t="s">
        <v>625</v>
      </c>
    </row>
    <row r="2294" spans="1:18" x14ac:dyDescent="0.25">
      <c r="A2294" s="23" t="s">
        <v>268</v>
      </c>
      <c r="B2294" s="23" t="s">
        <v>895</v>
      </c>
      <c r="C2294" s="23" t="s">
        <v>1837</v>
      </c>
      <c r="D2294" s="23" t="s">
        <v>1838</v>
      </c>
      <c r="E2294" s="23" t="s">
        <v>1931</v>
      </c>
      <c r="F2294" s="23"/>
      <c r="G2294" s="23" t="s">
        <v>1803</v>
      </c>
      <c r="H2294" s="23" t="s">
        <v>1804</v>
      </c>
      <c r="I2294" s="23" t="s">
        <v>5570</v>
      </c>
      <c r="J2294" s="23" t="s">
        <v>1837</v>
      </c>
      <c r="K2294" s="23"/>
      <c r="L2294" s="23"/>
      <c r="M2294" s="23" t="s">
        <v>7016</v>
      </c>
      <c r="N2294" s="23">
        <v>60</v>
      </c>
      <c r="O2294" s="23" t="b">
        <v>0</v>
      </c>
      <c r="P2294" s="23" t="s">
        <v>3095</v>
      </c>
      <c r="Q2294" s="23" t="s">
        <v>1843</v>
      </c>
      <c r="R2294" s="23" t="s">
        <v>625</v>
      </c>
    </row>
    <row r="2295" spans="1:18" x14ac:dyDescent="0.25">
      <c r="A2295" s="23" t="s">
        <v>1621</v>
      </c>
      <c r="B2295" s="23" t="s">
        <v>893</v>
      </c>
      <c r="C2295" s="23" t="s">
        <v>1837</v>
      </c>
      <c r="D2295" s="23" t="s">
        <v>1838</v>
      </c>
      <c r="E2295" s="23" t="s">
        <v>3800</v>
      </c>
      <c r="F2295" s="23"/>
      <c r="G2295" s="23" t="s">
        <v>1803</v>
      </c>
      <c r="H2295" s="23" t="s">
        <v>1804</v>
      </c>
      <c r="I2295" s="23" t="s">
        <v>5570</v>
      </c>
      <c r="J2295" s="23" t="s">
        <v>1837</v>
      </c>
      <c r="K2295" s="23"/>
      <c r="L2295" s="23"/>
      <c r="M2295" s="23" t="s">
        <v>7017</v>
      </c>
      <c r="N2295" s="23">
        <v>60</v>
      </c>
      <c r="O2295" s="23" t="b">
        <v>0</v>
      </c>
      <c r="P2295" s="23" t="s">
        <v>3095</v>
      </c>
      <c r="Q2295" s="23" t="s">
        <v>1843</v>
      </c>
      <c r="R2295" s="23" t="s">
        <v>625</v>
      </c>
    </row>
    <row r="2296" spans="1:18" x14ac:dyDescent="0.25">
      <c r="A2296" s="22" t="s">
        <v>1622</v>
      </c>
      <c r="B2296" s="22" t="s">
        <v>895</v>
      </c>
      <c r="C2296" s="22" t="s">
        <v>1837</v>
      </c>
      <c r="D2296" s="22" t="s">
        <v>1838</v>
      </c>
      <c r="E2296" s="22" t="s">
        <v>5324</v>
      </c>
      <c r="F2296" s="22"/>
      <c r="G2296" s="22" t="s">
        <v>1803</v>
      </c>
      <c r="H2296" s="22" t="s">
        <v>1804</v>
      </c>
      <c r="I2296" s="22" t="s">
        <v>5570</v>
      </c>
      <c r="J2296" s="22" t="s">
        <v>1837</v>
      </c>
      <c r="K2296" s="22"/>
      <c r="L2296" s="22"/>
      <c r="M2296" s="22" t="s">
        <v>7018</v>
      </c>
      <c r="N2296" s="22">
        <v>60</v>
      </c>
      <c r="O2296" s="22" t="b">
        <v>0</v>
      </c>
      <c r="P2296" s="22" t="s">
        <v>3095</v>
      </c>
      <c r="Q2296" s="22" t="s">
        <v>1843</v>
      </c>
      <c r="R2296" s="22" t="s">
        <v>625</v>
      </c>
    </row>
    <row r="2297" spans="1:18" x14ac:dyDescent="0.25">
      <c r="A2297" s="23" t="s">
        <v>1623</v>
      </c>
      <c r="B2297" s="23" t="s">
        <v>893</v>
      </c>
      <c r="C2297" s="23" t="s">
        <v>1837</v>
      </c>
      <c r="D2297" s="23" t="s">
        <v>1838</v>
      </c>
      <c r="E2297" s="23" t="s">
        <v>6055</v>
      </c>
      <c r="F2297" s="23"/>
      <c r="G2297" s="23" t="s">
        <v>65</v>
      </c>
      <c r="H2297" s="23" t="s">
        <v>1796</v>
      </c>
      <c r="I2297" s="23" t="s">
        <v>5570</v>
      </c>
      <c r="J2297" s="23" t="s">
        <v>1837</v>
      </c>
      <c r="K2297" s="23"/>
      <c r="L2297" s="23"/>
      <c r="M2297" s="23" t="s">
        <v>7019</v>
      </c>
      <c r="N2297" s="23">
        <v>60</v>
      </c>
      <c r="O2297" s="23" t="b">
        <v>0</v>
      </c>
      <c r="P2297" s="23" t="s">
        <v>3095</v>
      </c>
      <c r="Q2297" s="23" t="s">
        <v>1843</v>
      </c>
      <c r="R2297" s="23" t="s">
        <v>625</v>
      </c>
    </row>
    <row r="2298" spans="1:18" x14ac:dyDescent="0.25">
      <c r="A2298" s="22" t="s">
        <v>1624</v>
      </c>
      <c r="B2298" s="22" t="s">
        <v>893</v>
      </c>
      <c r="C2298" s="22" t="s">
        <v>1837</v>
      </c>
      <c r="D2298" s="22" t="s">
        <v>1838</v>
      </c>
      <c r="E2298" s="22" t="s">
        <v>3800</v>
      </c>
      <c r="F2298" s="22"/>
      <c r="G2298" s="22" t="s">
        <v>1803</v>
      </c>
      <c r="H2298" s="22" t="s">
        <v>1804</v>
      </c>
      <c r="I2298" s="22" t="s">
        <v>5570</v>
      </c>
      <c r="J2298" s="22" t="s">
        <v>1837</v>
      </c>
      <c r="K2298" s="22"/>
      <c r="L2298" s="22"/>
      <c r="M2298" s="22" t="s">
        <v>7020</v>
      </c>
      <c r="N2298" s="22">
        <v>60</v>
      </c>
      <c r="O2298" s="22" t="b">
        <v>0</v>
      </c>
      <c r="P2298" s="22" t="s">
        <v>3095</v>
      </c>
      <c r="Q2298" s="22" t="s">
        <v>1843</v>
      </c>
      <c r="R2298" s="22" t="s">
        <v>625</v>
      </c>
    </row>
    <row r="2299" spans="1:18" x14ac:dyDescent="0.25">
      <c r="A2299" s="23" t="s">
        <v>139</v>
      </c>
      <c r="B2299" s="23" t="s">
        <v>895</v>
      </c>
      <c r="C2299" s="23" t="s">
        <v>1837</v>
      </c>
      <c r="D2299" s="23" t="s">
        <v>1838</v>
      </c>
      <c r="E2299" s="23" t="s">
        <v>6737</v>
      </c>
      <c r="F2299" s="23"/>
      <c r="G2299" s="23" t="s">
        <v>65</v>
      </c>
      <c r="H2299" s="23" t="s">
        <v>1796</v>
      </c>
      <c r="I2299" s="23" t="s">
        <v>5570</v>
      </c>
      <c r="J2299" s="23" t="s">
        <v>1837</v>
      </c>
      <c r="K2299" s="23"/>
      <c r="L2299" s="23"/>
      <c r="M2299" s="23" t="s">
        <v>7021</v>
      </c>
      <c r="N2299" s="23">
        <v>60</v>
      </c>
      <c r="O2299" s="23" t="b">
        <v>0</v>
      </c>
      <c r="P2299" s="23" t="s">
        <v>3095</v>
      </c>
      <c r="Q2299" s="23" t="s">
        <v>1843</v>
      </c>
      <c r="R2299" s="23" t="s">
        <v>625</v>
      </c>
    </row>
    <row r="2300" spans="1:18" x14ac:dyDescent="0.25">
      <c r="A2300" s="22" t="s">
        <v>1625</v>
      </c>
      <c r="B2300" s="22" t="s">
        <v>893</v>
      </c>
      <c r="C2300" s="22" t="s">
        <v>1837</v>
      </c>
      <c r="D2300" s="22" t="s">
        <v>1838</v>
      </c>
      <c r="E2300" s="22" t="s">
        <v>4312</v>
      </c>
      <c r="F2300" s="22"/>
      <c r="G2300" s="22" t="s">
        <v>65</v>
      </c>
      <c r="H2300" s="22" t="s">
        <v>1796</v>
      </c>
      <c r="I2300" s="22" t="s">
        <v>5570</v>
      </c>
      <c r="J2300" s="22" t="s">
        <v>1837</v>
      </c>
      <c r="K2300" s="22"/>
      <c r="L2300" s="22"/>
      <c r="M2300" s="22" t="s">
        <v>7022</v>
      </c>
      <c r="N2300" s="22">
        <v>60</v>
      </c>
      <c r="O2300" s="22" t="b">
        <v>0</v>
      </c>
      <c r="P2300" s="22" t="s">
        <v>3095</v>
      </c>
      <c r="Q2300" s="22" t="s">
        <v>1843</v>
      </c>
      <c r="R2300" s="22" t="s">
        <v>625</v>
      </c>
    </row>
    <row r="2301" spans="1:18" x14ac:dyDescent="0.25">
      <c r="A2301" s="22" t="s">
        <v>1626</v>
      </c>
      <c r="B2301" s="22" t="s">
        <v>893</v>
      </c>
      <c r="C2301" s="22" t="s">
        <v>1837</v>
      </c>
      <c r="D2301" s="22" t="s">
        <v>1838</v>
      </c>
      <c r="E2301" s="22" t="s">
        <v>6055</v>
      </c>
      <c r="F2301" s="22"/>
      <c r="G2301" s="22" t="s">
        <v>65</v>
      </c>
      <c r="H2301" s="22" t="s">
        <v>1796</v>
      </c>
      <c r="I2301" s="22" t="s">
        <v>5570</v>
      </c>
      <c r="J2301" s="22" t="s">
        <v>1837</v>
      </c>
      <c r="K2301" s="22"/>
      <c r="L2301" s="22"/>
      <c r="M2301" s="22" t="s">
        <v>7023</v>
      </c>
      <c r="N2301" s="22">
        <v>60</v>
      </c>
      <c r="O2301" s="22" t="b">
        <v>0</v>
      </c>
      <c r="P2301" s="22" t="s">
        <v>3095</v>
      </c>
      <c r="Q2301" s="22" t="s">
        <v>1843</v>
      </c>
      <c r="R2301" s="22" t="s">
        <v>625</v>
      </c>
    </row>
    <row r="2302" spans="1:18" x14ac:dyDescent="0.25">
      <c r="A2302" s="22" t="s">
        <v>1627</v>
      </c>
      <c r="B2302" s="22" t="s">
        <v>895</v>
      </c>
      <c r="C2302" s="22" t="s">
        <v>1837</v>
      </c>
      <c r="D2302" s="22" t="s">
        <v>1838</v>
      </c>
      <c r="E2302" s="22" t="s">
        <v>2754</v>
      </c>
      <c r="F2302" s="22"/>
      <c r="G2302" s="22" t="s">
        <v>1803</v>
      </c>
      <c r="H2302" s="22" t="s">
        <v>1804</v>
      </c>
      <c r="I2302" s="22" t="s">
        <v>5570</v>
      </c>
      <c r="J2302" s="22" t="s">
        <v>1837</v>
      </c>
      <c r="K2302" s="22"/>
      <c r="L2302" s="22"/>
      <c r="M2302" s="22" t="s">
        <v>7024</v>
      </c>
      <c r="N2302" s="22">
        <v>60</v>
      </c>
      <c r="O2302" s="22" t="b">
        <v>0</v>
      </c>
      <c r="P2302" s="22" t="s">
        <v>3095</v>
      </c>
      <c r="Q2302" s="22" t="s">
        <v>1843</v>
      </c>
      <c r="R2302" s="22" t="s">
        <v>625</v>
      </c>
    </row>
    <row r="2303" spans="1:18" x14ac:dyDescent="0.25">
      <c r="A2303" s="22" t="s">
        <v>1628</v>
      </c>
      <c r="B2303" s="22" t="s">
        <v>893</v>
      </c>
      <c r="C2303" s="22" t="s">
        <v>1837</v>
      </c>
      <c r="D2303" s="22" t="s">
        <v>1838</v>
      </c>
      <c r="E2303" s="22" t="s">
        <v>4312</v>
      </c>
      <c r="F2303" s="22"/>
      <c r="G2303" s="22" t="s">
        <v>65</v>
      </c>
      <c r="H2303" s="22" t="s">
        <v>1796</v>
      </c>
      <c r="I2303" s="22" t="s">
        <v>5570</v>
      </c>
      <c r="J2303" s="22" t="s">
        <v>1837</v>
      </c>
      <c r="K2303" s="22"/>
      <c r="L2303" s="22"/>
      <c r="M2303" s="22" t="s">
        <v>7025</v>
      </c>
      <c r="N2303" s="22">
        <v>60</v>
      </c>
      <c r="O2303" s="22" t="b">
        <v>0</v>
      </c>
      <c r="P2303" s="22" t="s">
        <v>3095</v>
      </c>
      <c r="Q2303" s="22" t="s">
        <v>1843</v>
      </c>
      <c r="R2303" s="22" t="s">
        <v>625</v>
      </c>
    </row>
    <row r="2304" spans="1:18" x14ac:dyDescent="0.25">
      <c r="A2304" s="23" t="s">
        <v>145</v>
      </c>
      <c r="B2304" s="23" t="s">
        <v>895</v>
      </c>
      <c r="C2304" s="23" t="s">
        <v>1837</v>
      </c>
      <c r="D2304" s="23" t="s">
        <v>1838</v>
      </c>
      <c r="E2304" s="23" t="s">
        <v>4086</v>
      </c>
      <c r="F2304" s="23"/>
      <c r="G2304" s="23" t="s">
        <v>66</v>
      </c>
      <c r="H2304" s="23" t="s">
        <v>1794</v>
      </c>
      <c r="I2304" s="23" t="s">
        <v>5982</v>
      </c>
      <c r="J2304" s="23" t="s">
        <v>1837</v>
      </c>
      <c r="K2304" s="23"/>
      <c r="L2304" s="23"/>
      <c r="M2304" s="23" t="s">
        <v>7026</v>
      </c>
      <c r="N2304" s="23">
        <v>60</v>
      </c>
      <c r="O2304" s="23" t="b">
        <v>0</v>
      </c>
      <c r="P2304" s="23" t="s">
        <v>3095</v>
      </c>
      <c r="Q2304" s="23" t="s">
        <v>1843</v>
      </c>
      <c r="R2304" s="23" t="s">
        <v>625</v>
      </c>
    </row>
    <row r="2305" spans="1:18" x14ac:dyDescent="0.25">
      <c r="A2305" s="23" t="s">
        <v>1629</v>
      </c>
      <c r="B2305" s="23" t="s">
        <v>893</v>
      </c>
      <c r="C2305" s="23" t="s">
        <v>1837</v>
      </c>
      <c r="D2305" s="23" t="s">
        <v>1838</v>
      </c>
      <c r="E2305" s="23" t="s">
        <v>2092</v>
      </c>
      <c r="F2305" s="23"/>
      <c r="G2305" s="23" t="s">
        <v>1803</v>
      </c>
      <c r="H2305" s="23" t="s">
        <v>1804</v>
      </c>
      <c r="I2305" s="23" t="s">
        <v>5570</v>
      </c>
      <c r="J2305" s="23" t="s">
        <v>1837</v>
      </c>
      <c r="K2305" s="23"/>
      <c r="L2305" s="23"/>
      <c r="M2305" s="23" t="s">
        <v>7027</v>
      </c>
      <c r="N2305" s="23">
        <v>60</v>
      </c>
      <c r="O2305" s="23" t="b">
        <v>0</v>
      </c>
      <c r="P2305" s="23" t="s">
        <v>3095</v>
      </c>
      <c r="Q2305" s="23" t="s">
        <v>1843</v>
      </c>
      <c r="R2305" s="23" t="s">
        <v>625</v>
      </c>
    </row>
    <row r="2306" spans="1:18" x14ac:dyDescent="0.25">
      <c r="A2306" s="22" t="s">
        <v>7028</v>
      </c>
      <c r="B2306" s="22" t="s">
        <v>895</v>
      </c>
      <c r="C2306" s="22" t="s">
        <v>1837</v>
      </c>
      <c r="D2306" s="22" t="s">
        <v>1838</v>
      </c>
      <c r="E2306" s="22" t="s">
        <v>2122</v>
      </c>
      <c r="F2306" s="22"/>
      <c r="G2306" s="22" t="s">
        <v>1803</v>
      </c>
      <c r="H2306" s="22" t="s">
        <v>1804</v>
      </c>
      <c r="I2306" s="22" t="s">
        <v>5570</v>
      </c>
      <c r="J2306" s="22" t="s">
        <v>1837</v>
      </c>
      <c r="K2306" s="22"/>
      <c r="L2306" s="22"/>
      <c r="M2306" s="22" t="s">
        <v>7029</v>
      </c>
      <c r="N2306" s="22">
        <v>60</v>
      </c>
      <c r="O2306" s="22" t="b">
        <v>0</v>
      </c>
      <c r="P2306" s="22" t="s">
        <v>3095</v>
      </c>
      <c r="Q2306" s="22" t="s">
        <v>1843</v>
      </c>
      <c r="R2306" s="22" t="s">
        <v>625</v>
      </c>
    </row>
    <row r="2307" spans="1:18" x14ac:dyDescent="0.25">
      <c r="A2307" s="22" t="s">
        <v>1630</v>
      </c>
      <c r="B2307" s="22" t="s">
        <v>895</v>
      </c>
      <c r="C2307" s="22" t="s">
        <v>1837</v>
      </c>
      <c r="D2307" s="22" t="s">
        <v>1838</v>
      </c>
      <c r="E2307" s="22" t="s">
        <v>2106</v>
      </c>
      <c r="F2307" s="22"/>
      <c r="G2307" s="22" t="s">
        <v>65</v>
      </c>
      <c r="H2307" s="22" t="s">
        <v>1796</v>
      </c>
      <c r="I2307" s="22" t="s">
        <v>5570</v>
      </c>
      <c r="J2307" s="22" t="s">
        <v>1837</v>
      </c>
      <c r="K2307" s="22"/>
      <c r="L2307" s="22"/>
      <c r="M2307" s="22" t="s">
        <v>7030</v>
      </c>
      <c r="N2307" s="22">
        <v>60</v>
      </c>
      <c r="O2307" s="22" t="b">
        <v>0</v>
      </c>
      <c r="P2307" s="22" t="s">
        <v>3095</v>
      </c>
      <c r="Q2307" s="22" t="s">
        <v>1843</v>
      </c>
      <c r="R2307" s="22" t="s">
        <v>625</v>
      </c>
    </row>
    <row r="2308" spans="1:18" x14ac:dyDescent="0.25">
      <c r="A2308" s="23" t="s">
        <v>1631</v>
      </c>
      <c r="B2308" s="23" t="s">
        <v>895</v>
      </c>
      <c r="C2308" s="23" t="s">
        <v>1837</v>
      </c>
      <c r="D2308" s="23" t="s">
        <v>1838</v>
      </c>
      <c r="E2308" s="23" t="s">
        <v>5324</v>
      </c>
      <c r="F2308" s="23"/>
      <c r="G2308" s="23" t="s">
        <v>1803</v>
      </c>
      <c r="H2308" s="23" t="s">
        <v>1804</v>
      </c>
      <c r="I2308" s="23" t="s">
        <v>5570</v>
      </c>
      <c r="J2308" s="23" t="s">
        <v>1837</v>
      </c>
      <c r="K2308" s="23"/>
      <c r="L2308" s="23"/>
      <c r="M2308" s="23" t="s">
        <v>7031</v>
      </c>
      <c r="N2308" s="23">
        <v>60</v>
      </c>
      <c r="O2308" s="23" t="b">
        <v>0</v>
      </c>
      <c r="P2308" s="23" t="s">
        <v>3095</v>
      </c>
      <c r="Q2308" s="23" t="s">
        <v>1843</v>
      </c>
      <c r="R2308" s="23" t="s">
        <v>625</v>
      </c>
    </row>
    <row r="2309" spans="1:18" x14ac:dyDescent="0.25">
      <c r="A2309" s="22" t="s">
        <v>1632</v>
      </c>
      <c r="B2309" s="22" t="s">
        <v>895</v>
      </c>
      <c r="C2309" s="22" t="s">
        <v>1837</v>
      </c>
      <c r="D2309" s="22" t="s">
        <v>1838</v>
      </c>
      <c r="E2309" s="22" t="s">
        <v>1946</v>
      </c>
      <c r="F2309" s="22"/>
      <c r="G2309" s="22" t="s">
        <v>65</v>
      </c>
      <c r="H2309" s="22" t="s">
        <v>1796</v>
      </c>
      <c r="I2309" s="22" t="s">
        <v>5570</v>
      </c>
      <c r="J2309" s="22" t="s">
        <v>1837</v>
      </c>
      <c r="K2309" s="22"/>
      <c r="L2309" s="22"/>
      <c r="M2309" s="22" t="s">
        <v>7032</v>
      </c>
      <c r="N2309" s="22">
        <v>60</v>
      </c>
      <c r="O2309" s="22" t="b">
        <v>0</v>
      </c>
      <c r="P2309" s="22" t="s">
        <v>3095</v>
      </c>
      <c r="Q2309" s="22" t="s">
        <v>1843</v>
      </c>
      <c r="R2309" s="22" t="s">
        <v>625</v>
      </c>
    </row>
    <row r="2310" spans="1:18" x14ac:dyDescent="0.25">
      <c r="A2310" s="23" t="s">
        <v>1633</v>
      </c>
      <c r="B2310" s="23" t="s">
        <v>893</v>
      </c>
      <c r="C2310" s="23" t="s">
        <v>1837</v>
      </c>
      <c r="D2310" s="23" t="s">
        <v>1838</v>
      </c>
      <c r="E2310" s="23" t="s">
        <v>3154</v>
      </c>
      <c r="F2310" s="23"/>
      <c r="G2310" s="23" t="s">
        <v>1803</v>
      </c>
      <c r="H2310" s="23" t="s">
        <v>1804</v>
      </c>
      <c r="I2310" s="23" t="s">
        <v>5570</v>
      </c>
      <c r="J2310" s="23" t="s">
        <v>1837</v>
      </c>
      <c r="K2310" s="23"/>
      <c r="L2310" s="23"/>
      <c r="M2310" s="23" t="s">
        <v>7033</v>
      </c>
      <c r="N2310" s="23">
        <v>60</v>
      </c>
      <c r="O2310" s="23" t="b">
        <v>0</v>
      </c>
      <c r="P2310" s="23" t="s">
        <v>3095</v>
      </c>
      <c r="Q2310" s="23" t="s">
        <v>1843</v>
      </c>
      <c r="R2310" s="23" t="s">
        <v>625</v>
      </c>
    </row>
    <row r="2311" spans="1:18" x14ac:dyDescent="0.25">
      <c r="A2311" s="22" t="s">
        <v>1634</v>
      </c>
      <c r="B2311" s="22" t="s">
        <v>893</v>
      </c>
      <c r="C2311" s="22" t="s">
        <v>1837</v>
      </c>
      <c r="D2311" s="22" t="s">
        <v>1838</v>
      </c>
      <c r="E2311" s="22" t="s">
        <v>3800</v>
      </c>
      <c r="F2311" s="22"/>
      <c r="G2311" s="22" t="s">
        <v>66</v>
      </c>
      <c r="H2311" s="22" t="s">
        <v>1794</v>
      </c>
      <c r="I2311" s="22" t="s">
        <v>5570</v>
      </c>
      <c r="J2311" s="22" t="s">
        <v>1837</v>
      </c>
      <c r="K2311" s="22"/>
      <c r="L2311" s="22"/>
      <c r="M2311" s="22" t="s">
        <v>7034</v>
      </c>
      <c r="N2311" s="22">
        <v>60</v>
      </c>
      <c r="O2311" s="22" t="b">
        <v>0</v>
      </c>
      <c r="P2311" s="22" t="s">
        <v>3095</v>
      </c>
      <c r="Q2311" s="22" t="s">
        <v>1843</v>
      </c>
      <c r="R2311" s="22" t="s">
        <v>625</v>
      </c>
    </row>
    <row r="2312" spans="1:18" x14ac:dyDescent="0.25">
      <c r="A2312" s="22" t="s">
        <v>141</v>
      </c>
      <c r="B2312" s="22" t="s">
        <v>895</v>
      </c>
      <c r="C2312" s="22" t="s">
        <v>1837</v>
      </c>
      <c r="D2312" s="22" t="s">
        <v>1838</v>
      </c>
      <c r="E2312" s="22" t="s">
        <v>6737</v>
      </c>
      <c r="F2312" s="22"/>
      <c r="G2312" s="22" t="s">
        <v>65</v>
      </c>
      <c r="H2312" s="22" t="s">
        <v>1796</v>
      </c>
      <c r="I2312" s="22" t="s">
        <v>5570</v>
      </c>
      <c r="J2312" s="22" t="s">
        <v>1837</v>
      </c>
      <c r="K2312" s="22"/>
      <c r="L2312" s="22"/>
      <c r="M2312" s="22" t="s">
        <v>7035</v>
      </c>
      <c r="N2312" s="22">
        <v>60</v>
      </c>
      <c r="O2312" s="22" t="b">
        <v>0</v>
      </c>
      <c r="P2312" s="22" t="s">
        <v>3095</v>
      </c>
      <c r="Q2312" s="22" t="s">
        <v>1843</v>
      </c>
      <c r="R2312" s="22" t="s">
        <v>625</v>
      </c>
    </row>
    <row r="2313" spans="1:18" x14ac:dyDescent="0.25">
      <c r="A2313" s="23" t="s">
        <v>142</v>
      </c>
      <c r="B2313" s="23" t="s">
        <v>895</v>
      </c>
      <c r="C2313" s="23" t="s">
        <v>1837</v>
      </c>
      <c r="D2313" s="23" t="s">
        <v>1838</v>
      </c>
      <c r="E2313" s="23" t="s">
        <v>2073</v>
      </c>
      <c r="F2313" s="23"/>
      <c r="G2313" s="23" t="s">
        <v>66</v>
      </c>
      <c r="H2313" s="23" t="s">
        <v>1794</v>
      </c>
      <c r="I2313" s="23" t="s">
        <v>5570</v>
      </c>
      <c r="J2313" s="23" t="s">
        <v>1837</v>
      </c>
      <c r="K2313" s="23"/>
      <c r="L2313" s="23"/>
      <c r="M2313" s="23" t="s">
        <v>7036</v>
      </c>
      <c r="N2313" s="23">
        <v>60</v>
      </c>
      <c r="O2313" s="23" t="b">
        <v>0</v>
      </c>
      <c r="P2313" s="23" t="s">
        <v>3095</v>
      </c>
      <c r="Q2313" s="23" t="s">
        <v>1843</v>
      </c>
      <c r="R2313" s="23" t="s">
        <v>625</v>
      </c>
    </row>
    <row r="2314" spans="1:18" x14ac:dyDescent="0.25">
      <c r="A2314" s="22" t="s">
        <v>1635</v>
      </c>
      <c r="B2314" s="22" t="s">
        <v>893</v>
      </c>
      <c r="C2314" s="22" t="s">
        <v>1837</v>
      </c>
      <c r="D2314" s="22" t="s">
        <v>1838</v>
      </c>
      <c r="E2314" s="22" t="s">
        <v>3343</v>
      </c>
      <c r="F2314" s="22"/>
      <c r="G2314" s="22" t="s">
        <v>1803</v>
      </c>
      <c r="H2314" s="22" t="s">
        <v>1804</v>
      </c>
      <c r="I2314" s="22" t="s">
        <v>5570</v>
      </c>
      <c r="J2314" s="22" t="s">
        <v>1837</v>
      </c>
      <c r="K2314" s="22"/>
      <c r="L2314" s="22"/>
      <c r="M2314" s="22" t="s">
        <v>7037</v>
      </c>
      <c r="N2314" s="22">
        <v>60</v>
      </c>
      <c r="O2314" s="22" t="b">
        <v>0</v>
      </c>
      <c r="P2314" s="22" t="s">
        <v>3095</v>
      </c>
      <c r="Q2314" s="22" t="s">
        <v>1843</v>
      </c>
      <c r="R2314" s="22" t="s">
        <v>625</v>
      </c>
    </row>
    <row r="2315" spans="1:18" x14ac:dyDescent="0.25">
      <c r="A2315" s="22" t="s">
        <v>1636</v>
      </c>
      <c r="B2315" s="22" t="s">
        <v>893</v>
      </c>
      <c r="C2315" s="22" t="s">
        <v>1837</v>
      </c>
      <c r="D2315" s="22" t="s">
        <v>1838</v>
      </c>
      <c r="E2315" s="22" t="s">
        <v>4312</v>
      </c>
      <c r="F2315" s="22"/>
      <c r="G2315" s="22" t="s">
        <v>65</v>
      </c>
      <c r="H2315" s="22" t="s">
        <v>1796</v>
      </c>
      <c r="I2315" s="22" t="s">
        <v>5570</v>
      </c>
      <c r="J2315" s="22" t="s">
        <v>1837</v>
      </c>
      <c r="K2315" s="22"/>
      <c r="L2315" s="22"/>
      <c r="M2315" s="22" t="s">
        <v>7038</v>
      </c>
      <c r="N2315" s="22">
        <v>60</v>
      </c>
      <c r="O2315" s="22" t="b">
        <v>0</v>
      </c>
      <c r="P2315" s="22" t="s">
        <v>3095</v>
      </c>
      <c r="Q2315" s="22" t="s">
        <v>1843</v>
      </c>
      <c r="R2315" s="22" t="s">
        <v>625</v>
      </c>
    </row>
    <row r="2316" spans="1:18" x14ac:dyDescent="0.25">
      <c r="A2316" s="23" t="s">
        <v>1637</v>
      </c>
      <c r="B2316" s="23" t="s">
        <v>895</v>
      </c>
      <c r="C2316" s="23" t="s">
        <v>1837</v>
      </c>
      <c r="D2316" s="23" t="s">
        <v>1838</v>
      </c>
      <c r="E2316" s="23" t="s">
        <v>6737</v>
      </c>
      <c r="F2316" s="23"/>
      <c r="G2316" s="23" t="s">
        <v>65</v>
      </c>
      <c r="H2316" s="23" t="s">
        <v>1796</v>
      </c>
      <c r="I2316" s="23" t="s">
        <v>5570</v>
      </c>
      <c r="J2316" s="23" t="s">
        <v>1837</v>
      </c>
      <c r="K2316" s="23"/>
      <c r="L2316" s="23"/>
      <c r="M2316" s="23" t="s">
        <v>7039</v>
      </c>
      <c r="N2316" s="23">
        <v>60</v>
      </c>
      <c r="O2316" s="23" t="b">
        <v>0</v>
      </c>
      <c r="P2316" s="23" t="s">
        <v>3095</v>
      </c>
      <c r="Q2316" s="23" t="s">
        <v>1843</v>
      </c>
      <c r="R2316" s="23" t="s">
        <v>625</v>
      </c>
    </row>
    <row r="2317" spans="1:18" x14ac:dyDescent="0.25">
      <c r="A2317" s="22" t="s">
        <v>143</v>
      </c>
      <c r="B2317" s="22" t="s">
        <v>895</v>
      </c>
      <c r="C2317" s="22" t="s">
        <v>1837</v>
      </c>
      <c r="D2317" s="22" t="s">
        <v>1838</v>
      </c>
      <c r="E2317" s="22" t="s">
        <v>2073</v>
      </c>
      <c r="F2317" s="22"/>
      <c r="G2317" s="22" t="s">
        <v>66</v>
      </c>
      <c r="H2317" s="22" t="s">
        <v>1794</v>
      </c>
      <c r="I2317" s="22" t="s">
        <v>5570</v>
      </c>
      <c r="J2317" s="22" t="s">
        <v>1837</v>
      </c>
      <c r="K2317" s="22"/>
      <c r="L2317" s="22"/>
      <c r="M2317" s="22" t="s">
        <v>7040</v>
      </c>
      <c r="N2317" s="22">
        <v>60</v>
      </c>
      <c r="O2317" s="22" t="b">
        <v>0</v>
      </c>
      <c r="P2317" s="22" t="s">
        <v>3095</v>
      </c>
      <c r="Q2317" s="22" t="s">
        <v>1843</v>
      </c>
      <c r="R2317" s="22" t="s">
        <v>625</v>
      </c>
    </row>
    <row r="2318" spans="1:18" x14ac:dyDescent="0.25">
      <c r="A2318" s="22" t="s">
        <v>1638</v>
      </c>
      <c r="B2318" s="22" t="s">
        <v>893</v>
      </c>
      <c r="C2318" s="22" t="s">
        <v>1837</v>
      </c>
      <c r="D2318" s="22" t="s">
        <v>1838</v>
      </c>
      <c r="E2318" s="22" t="s">
        <v>1946</v>
      </c>
      <c r="F2318" s="22"/>
      <c r="G2318" s="22" t="s">
        <v>65</v>
      </c>
      <c r="H2318" s="22" t="s">
        <v>1796</v>
      </c>
      <c r="I2318" s="22" t="s">
        <v>5570</v>
      </c>
      <c r="J2318" s="22" t="s">
        <v>1837</v>
      </c>
      <c r="K2318" s="22"/>
      <c r="L2318" s="22"/>
      <c r="M2318" s="22" t="s">
        <v>7041</v>
      </c>
      <c r="N2318" s="22">
        <v>60</v>
      </c>
      <c r="O2318" s="22" t="b">
        <v>0</v>
      </c>
      <c r="P2318" s="22" t="s">
        <v>3095</v>
      </c>
      <c r="Q2318" s="22" t="s">
        <v>1843</v>
      </c>
      <c r="R2318" s="22" t="s">
        <v>625</v>
      </c>
    </row>
    <row r="2319" spans="1:18" x14ac:dyDescent="0.25">
      <c r="A2319" s="22" t="s">
        <v>1639</v>
      </c>
      <c r="B2319" s="22" t="s">
        <v>5645</v>
      </c>
      <c r="C2319" s="22" t="s">
        <v>1837</v>
      </c>
      <c r="D2319" s="22" t="s">
        <v>1838</v>
      </c>
      <c r="E2319" s="22" t="s">
        <v>1950</v>
      </c>
      <c r="F2319" s="22"/>
      <c r="G2319" s="22" t="s">
        <v>66</v>
      </c>
      <c r="H2319" s="22" t="s">
        <v>1794</v>
      </c>
      <c r="I2319" s="22" t="s">
        <v>5570</v>
      </c>
      <c r="J2319" s="22" t="s">
        <v>1837</v>
      </c>
      <c r="K2319" s="22"/>
      <c r="L2319" s="22"/>
      <c r="M2319" s="22" t="s">
        <v>7042</v>
      </c>
      <c r="N2319" s="22">
        <v>60</v>
      </c>
      <c r="O2319" s="22" t="b">
        <v>0</v>
      </c>
      <c r="P2319" s="22" t="s">
        <v>3095</v>
      </c>
      <c r="Q2319" s="22" t="s">
        <v>1843</v>
      </c>
      <c r="R2319" s="22" t="s">
        <v>625</v>
      </c>
    </row>
    <row r="2320" spans="1:18" x14ac:dyDescent="0.25">
      <c r="A2320" s="23" t="s">
        <v>1640</v>
      </c>
      <c r="B2320" s="23" t="s">
        <v>895</v>
      </c>
      <c r="C2320" s="23" t="s">
        <v>1837</v>
      </c>
      <c r="D2320" s="23" t="s">
        <v>1838</v>
      </c>
      <c r="E2320" s="23" t="s">
        <v>1975</v>
      </c>
      <c r="F2320" s="23"/>
      <c r="G2320" s="23" t="s">
        <v>1803</v>
      </c>
      <c r="H2320" s="23" t="s">
        <v>1804</v>
      </c>
      <c r="I2320" s="23" t="s">
        <v>5570</v>
      </c>
      <c r="J2320" s="23" t="s">
        <v>1837</v>
      </c>
      <c r="K2320" s="23"/>
      <c r="L2320" s="23"/>
      <c r="M2320" s="23" t="s">
        <v>7043</v>
      </c>
      <c r="N2320" s="23">
        <v>60</v>
      </c>
      <c r="O2320" s="23" t="b">
        <v>0</v>
      </c>
      <c r="P2320" s="23" t="s">
        <v>3095</v>
      </c>
      <c r="Q2320" s="23" t="s">
        <v>1843</v>
      </c>
      <c r="R2320" s="23" t="s">
        <v>625</v>
      </c>
    </row>
    <row r="2321" spans="1:18" x14ac:dyDescent="0.25">
      <c r="A2321" s="22" t="s">
        <v>1641</v>
      </c>
      <c r="B2321" s="22" t="s">
        <v>893</v>
      </c>
      <c r="C2321" s="22" t="s">
        <v>1837</v>
      </c>
      <c r="D2321" s="22" t="s">
        <v>1838</v>
      </c>
      <c r="E2321" s="22" t="s">
        <v>1946</v>
      </c>
      <c r="F2321" s="22"/>
      <c r="G2321" s="22" t="s">
        <v>65</v>
      </c>
      <c r="H2321" s="22" t="s">
        <v>1796</v>
      </c>
      <c r="I2321" s="22" t="s">
        <v>5570</v>
      </c>
      <c r="J2321" s="22" t="s">
        <v>1837</v>
      </c>
      <c r="K2321" s="22"/>
      <c r="L2321" s="22"/>
      <c r="M2321" s="22" t="s">
        <v>7044</v>
      </c>
      <c r="N2321" s="22">
        <v>60</v>
      </c>
      <c r="O2321" s="22" t="b">
        <v>0</v>
      </c>
      <c r="P2321" s="22" t="s">
        <v>3095</v>
      </c>
      <c r="Q2321" s="22" t="s">
        <v>1843</v>
      </c>
      <c r="R2321" s="22" t="s">
        <v>625</v>
      </c>
    </row>
    <row r="2322" spans="1:18" x14ac:dyDescent="0.25">
      <c r="A2322" s="22" t="s">
        <v>1642</v>
      </c>
      <c r="B2322" s="22" t="s">
        <v>895</v>
      </c>
      <c r="C2322" s="22" t="s">
        <v>1837</v>
      </c>
      <c r="D2322" s="22" t="s">
        <v>1838</v>
      </c>
      <c r="E2322" s="22" t="s">
        <v>2122</v>
      </c>
      <c r="F2322" s="22"/>
      <c r="G2322" s="22" t="s">
        <v>1803</v>
      </c>
      <c r="H2322" s="22" t="s">
        <v>1804</v>
      </c>
      <c r="I2322" s="22" t="s">
        <v>5570</v>
      </c>
      <c r="J2322" s="22" t="s">
        <v>1837</v>
      </c>
      <c r="K2322" s="22"/>
      <c r="L2322" s="22"/>
      <c r="M2322" s="22" t="s">
        <v>7045</v>
      </c>
      <c r="N2322" s="22">
        <v>60</v>
      </c>
      <c r="O2322" s="22" t="b">
        <v>0</v>
      </c>
      <c r="P2322" s="22" t="s">
        <v>3095</v>
      </c>
      <c r="Q2322" s="22" t="s">
        <v>1843</v>
      </c>
      <c r="R2322" s="22" t="s">
        <v>625</v>
      </c>
    </row>
    <row r="2323" spans="1:18" x14ac:dyDescent="0.25">
      <c r="A2323" s="23" t="s">
        <v>1643</v>
      </c>
      <c r="B2323" s="23" t="s">
        <v>893</v>
      </c>
      <c r="C2323" s="23" t="s">
        <v>1837</v>
      </c>
      <c r="D2323" s="23" t="s">
        <v>1838</v>
      </c>
      <c r="E2323" s="23" t="s">
        <v>3154</v>
      </c>
      <c r="F2323" s="23"/>
      <c r="G2323" s="23" t="s">
        <v>1803</v>
      </c>
      <c r="H2323" s="23" t="s">
        <v>1804</v>
      </c>
      <c r="I2323" s="23" t="s">
        <v>5570</v>
      </c>
      <c r="J2323" s="23" t="s">
        <v>1837</v>
      </c>
      <c r="K2323" s="23"/>
      <c r="L2323" s="23"/>
      <c r="M2323" s="23" t="s">
        <v>7046</v>
      </c>
      <c r="N2323" s="23">
        <v>60</v>
      </c>
      <c r="O2323" s="23" t="b">
        <v>0</v>
      </c>
      <c r="P2323" s="23" t="s">
        <v>3095</v>
      </c>
      <c r="Q2323" s="23" t="s">
        <v>1843</v>
      </c>
      <c r="R2323" s="23" t="s">
        <v>625</v>
      </c>
    </row>
    <row r="2324" spans="1:18" x14ac:dyDescent="0.25">
      <c r="A2324" s="23" t="s">
        <v>144</v>
      </c>
      <c r="B2324" s="23" t="s">
        <v>895</v>
      </c>
      <c r="C2324" s="23" t="s">
        <v>1837</v>
      </c>
      <c r="D2324" s="23" t="s">
        <v>1838</v>
      </c>
      <c r="E2324" s="23" t="s">
        <v>4086</v>
      </c>
      <c r="F2324" s="23"/>
      <c r="G2324" s="23" t="s">
        <v>1803</v>
      </c>
      <c r="H2324" s="23" t="s">
        <v>1804</v>
      </c>
      <c r="I2324" s="23" t="s">
        <v>5982</v>
      </c>
      <c r="J2324" s="23" t="s">
        <v>1837</v>
      </c>
      <c r="K2324" s="23"/>
      <c r="L2324" s="23"/>
      <c r="M2324" s="23" t="s">
        <v>7047</v>
      </c>
      <c r="N2324" s="23">
        <v>60</v>
      </c>
      <c r="O2324" s="23" t="b">
        <v>0</v>
      </c>
      <c r="P2324" s="23" t="s">
        <v>3095</v>
      </c>
      <c r="Q2324" s="23" t="s">
        <v>1843</v>
      </c>
      <c r="R2324" s="23" t="s">
        <v>625</v>
      </c>
    </row>
    <row r="2325" spans="1:18" x14ac:dyDescent="0.25">
      <c r="A2325" s="22" t="s">
        <v>1644</v>
      </c>
      <c r="B2325" s="22" t="s">
        <v>893</v>
      </c>
      <c r="C2325" s="22" t="s">
        <v>1837</v>
      </c>
      <c r="D2325" s="22" t="s">
        <v>1838</v>
      </c>
      <c r="E2325" s="22" t="s">
        <v>6068</v>
      </c>
      <c r="F2325" s="22"/>
      <c r="G2325" s="22" t="s">
        <v>65</v>
      </c>
      <c r="H2325" s="22" t="s">
        <v>1796</v>
      </c>
      <c r="I2325" s="22" t="s">
        <v>5570</v>
      </c>
      <c r="J2325" s="22" t="s">
        <v>1837</v>
      </c>
      <c r="K2325" s="22"/>
      <c r="L2325" s="22"/>
      <c r="M2325" s="22" t="s">
        <v>7048</v>
      </c>
      <c r="N2325" s="22">
        <v>60</v>
      </c>
      <c r="O2325" s="22" t="b">
        <v>0</v>
      </c>
      <c r="P2325" s="22" t="s">
        <v>3095</v>
      </c>
      <c r="Q2325" s="22" t="s">
        <v>1843</v>
      </c>
      <c r="R2325" s="22" t="s">
        <v>625</v>
      </c>
    </row>
    <row r="2326" spans="1:18" x14ac:dyDescent="0.25">
      <c r="A2326" s="23" t="s">
        <v>1645</v>
      </c>
      <c r="B2326" s="23" t="s">
        <v>5645</v>
      </c>
      <c r="C2326" s="23" t="s">
        <v>1837</v>
      </c>
      <c r="D2326" s="23" t="s">
        <v>1838</v>
      </c>
      <c r="E2326" s="23" t="s">
        <v>5316</v>
      </c>
      <c r="F2326" s="23"/>
      <c r="G2326" s="23" t="s">
        <v>1803</v>
      </c>
      <c r="H2326" s="23" t="s">
        <v>1804</v>
      </c>
      <c r="I2326" s="23" t="s">
        <v>5570</v>
      </c>
      <c r="J2326" s="23" t="s">
        <v>1837</v>
      </c>
      <c r="K2326" s="23"/>
      <c r="L2326" s="23"/>
      <c r="M2326" s="23" t="s">
        <v>7049</v>
      </c>
      <c r="N2326" s="23">
        <v>60</v>
      </c>
      <c r="O2326" s="23" t="b">
        <v>0</v>
      </c>
      <c r="P2326" s="23" t="s">
        <v>3095</v>
      </c>
      <c r="Q2326" s="23" t="s">
        <v>1843</v>
      </c>
      <c r="R2326" s="23" t="s">
        <v>625</v>
      </c>
    </row>
    <row r="2327" spans="1:18" x14ac:dyDescent="0.25">
      <c r="A2327" s="22" t="s">
        <v>1646</v>
      </c>
      <c r="B2327" s="22" t="s">
        <v>5645</v>
      </c>
      <c r="C2327" s="22" t="s">
        <v>1837</v>
      </c>
      <c r="D2327" s="22" t="s">
        <v>1838</v>
      </c>
      <c r="E2327" s="22" t="s">
        <v>2122</v>
      </c>
      <c r="F2327" s="22"/>
      <c r="G2327" s="22" t="s">
        <v>1803</v>
      </c>
      <c r="H2327" s="22" t="s">
        <v>1804</v>
      </c>
      <c r="I2327" s="22" t="s">
        <v>5570</v>
      </c>
      <c r="J2327" s="22" t="s">
        <v>1837</v>
      </c>
      <c r="K2327" s="22"/>
      <c r="L2327" s="22"/>
      <c r="M2327" s="22" t="s">
        <v>7050</v>
      </c>
      <c r="N2327" s="22">
        <v>60</v>
      </c>
      <c r="O2327" s="22" t="b">
        <v>0</v>
      </c>
      <c r="P2327" s="22" t="s">
        <v>3095</v>
      </c>
      <c r="Q2327" s="22" t="s">
        <v>1843</v>
      </c>
      <c r="R2327" s="22" t="s">
        <v>625</v>
      </c>
    </row>
    <row r="2328" spans="1:18" x14ac:dyDescent="0.25">
      <c r="A2328" s="22" t="s">
        <v>1647</v>
      </c>
      <c r="B2328" s="22" t="s">
        <v>5645</v>
      </c>
      <c r="C2328" s="22" t="s">
        <v>1837</v>
      </c>
      <c r="D2328" s="22" t="s">
        <v>1838</v>
      </c>
      <c r="E2328" s="22" t="s">
        <v>1931</v>
      </c>
      <c r="F2328" s="22"/>
      <c r="G2328" s="22" t="s">
        <v>66</v>
      </c>
      <c r="H2328" s="22" t="s">
        <v>1794</v>
      </c>
      <c r="I2328" s="22" t="s">
        <v>5570</v>
      </c>
      <c r="J2328" s="22" t="s">
        <v>1837</v>
      </c>
      <c r="K2328" s="22"/>
      <c r="L2328" s="22"/>
      <c r="M2328" s="22" t="s">
        <v>7051</v>
      </c>
      <c r="N2328" s="22">
        <v>60</v>
      </c>
      <c r="O2328" s="22" t="b">
        <v>0</v>
      </c>
      <c r="P2328" s="22" t="s">
        <v>3095</v>
      </c>
      <c r="Q2328" s="22" t="s">
        <v>1843</v>
      </c>
      <c r="R2328" s="22" t="s">
        <v>625</v>
      </c>
    </row>
    <row r="2329" spans="1:18" x14ac:dyDescent="0.25">
      <c r="A2329" s="23" t="s">
        <v>1648</v>
      </c>
      <c r="B2329" s="23" t="s">
        <v>893</v>
      </c>
      <c r="C2329" s="23" t="s">
        <v>1837</v>
      </c>
      <c r="D2329" s="23" t="s">
        <v>1838</v>
      </c>
      <c r="E2329" s="23" t="s">
        <v>1946</v>
      </c>
      <c r="F2329" s="23"/>
      <c r="G2329" s="23" t="s">
        <v>65</v>
      </c>
      <c r="H2329" s="23" t="s">
        <v>1796</v>
      </c>
      <c r="I2329" s="23" t="s">
        <v>5570</v>
      </c>
      <c r="J2329" s="23" t="s">
        <v>1837</v>
      </c>
      <c r="K2329" s="23"/>
      <c r="L2329" s="23"/>
      <c r="M2329" s="23" t="s">
        <v>7052</v>
      </c>
      <c r="N2329" s="23">
        <v>60</v>
      </c>
      <c r="O2329" s="23" t="b">
        <v>0</v>
      </c>
      <c r="P2329" s="23" t="s">
        <v>3095</v>
      </c>
      <c r="Q2329" s="23" t="s">
        <v>1843</v>
      </c>
      <c r="R2329" s="23" t="s">
        <v>625</v>
      </c>
    </row>
    <row r="2330" spans="1:18" x14ac:dyDescent="0.25">
      <c r="A2330" s="23" t="s">
        <v>1649</v>
      </c>
      <c r="B2330" s="23" t="s">
        <v>5645</v>
      </c>
      <c r="C2330" s="23" t="s">
        <v>1837</v>
      </c>
      <c r="D2330" s="23" t="s">
        <v>1838</v>
      </c>
      <c r="E2330" s="23" t="s">
        <v>1906</v>
      </c>
      <c r="F2330" s="23"/>
      <c r="G2330" s="23" t="s">
        <v>1803</v>
      </c>
      <c r="H2330" s="23" t="s">
        <v>1804</v>
      </c>
      <c r="I2330" s="23" t="s">
        <v>5570</v>
      </c>
      <c r="J2330" s="23" t="s">
        <v>1837</v>
      </c>
      <c r="K2330" s="23"/>
      <c r="L2330" s="23"/>
      <c r="M2330" s="23" t="s">
        <v>7053</v>
      </c>
      <c r="N2330" s="23">
        <v>60</v>
      </c>
      <c r="O2330" s="23" t="b">
        <v>0</v>
      </c>
      <c r="P2330" s="23" t="s">
        <v>3095</v>
      </c>
      <c r="Q2330" s="23" t="s">
        <v>1843</v>
      </c>
      <c r="R2330" s="23" t="s">
        <v>625</v>
      </c>
    </row>
    <row r="2331" spans="1:18" x14ac:dyDescent="0.25">
      <c r="A2331" s="22" t="s">
        <v>1650</v>
      </c>
      <c r="B2331" s="22" t="s">
        <v>5645</v>
      </c>
      <c r="C2331" s="22" t="s">
        <v>1837</v>
      </c>
      <c r="D2331" s="22" t="s">
        <v>1838</v>
      </c>
      <c r="E2331" s="22" t="s">
        <v>1901</v>
      </c>
      <c r="F2331" s="22"/>
      <c r="G2331" s="22" t="s">
        <v>66</v>
      </c>
      <c r="H2331" s="22" t="s">
        <v>1794</v>
      </c>
      <c r="I2331" s="22" t="s">
        <v>5570</v>
      </c>
      <c r="J2331" s="22" t="s">
        <v>1837</v>
      </c>
      <c r="K2331" s="22"/>
      <c r="L2331" s="22"/>
      <c r="M2331" s="22" t="s">
        <v>7054</v>
      </c>
      <c r="N2331" s="22">
        <v>60</v>
      </c>
      <c r="O2331" s="22" t="b">
        <v>0</v>
      </c>
      <c r="P2331" s="22" t="s">
        <v>3095</v>
      </c>
      <c r="Q2331" s="22" t="s">
        <v>1843</v>
      </c>
      <c r="R2331" s="22" t="s">
        <v>625</v>
      </c>
    </row>
    <row r="2332" spans="1:18" x14ac:dyDescent="0.25">
      <c r="A2332" s="22" t="s">
        <v>1651</v>
      </c>
      <c r="B2332" s="22" t="s">
        <v>893</v>
      </c>
      <c r="C2332" s="22" t="s">
        <v>1837</v>
      </c>
      <c r="D2332" s="22" t="s">
        <v>1838</v>
      </c>
      <c r="E2332" s="22" t="s">
        <v>1946</v>
      </c>
      <c r="F2332" s="22"/>
      <c r="G2332" s="22" t="s">
        <v>65</v>
      </c>
      <c r="H2332" s="22" t="s">
        <v>1796</v>
      </c>
      <c r="I2332" s="22" t="s">
        <v>5570</v>
      </c>
      <c r="J2332" s="22" t="s">
        <v>1837</v>
      </c>
      <c r="K2332" s="22"/>
      <c r="L2332" s="22"/>
      <c r="M2332" s="22" t="s">
        <v>7055</v>
      </c>
      <c r="N2332" s="22">
        <v>60</v>
      </c>
      <c r="O2332" s="22" t="b">
        <v>0</v>
      </c>
      <c r="P2332" s="22" t="s">
        <v>3095</v>
      </c>
      <c r="Q2332" s="22" t="s">
        <v>1843</v>
      </c>
      <c r="R2332" s="22" t="s">
        <v>625</v>
      </c>
    </row>
    <row r="2333" spans="1:18" x14ac:dyDescent="0.25">
      <c r="A2333" s="23" t="s">
        <v>1652</v>
      </c>
      <c r="B2333" s="23" t="s">
        <v>893</v>
      </c>
      <c r="C2333" s="23" t="s">
        <v>1837</v>
      </c>
      <c r="D2333" s="23" t="s">
        <v>1838</v>
      </c>
      <c r="E2333" s="23" t="s">
        <v>4312</v>
      </c>
      <c r="F2333" s="23"/>
      <c r="G2333" s="23" t="s">
        <v>65</v>
      </c>
      <c r="H2333" s="23" t="s">
        <v>1796</v>
      </c>
      <c r="I2333" s="23" t="s">
        <v>5570</v>
      </c>
      <c r="J2333" s="23" t="s">
        <v>1837</v>
      </c>
      <c r="K2333" s="23"/>
      <c r="L2333" s="23"/>
      <c r="M2333" s="23" t="s">
        <v>7056</v>
      </c>
      <c r="N2333" s="23">
        <v>60</v>
      </c>
      <c r="O2333" s="23" t="b">
        <v>0</v>
      </c>
      <c r="P2333" s="23" t="s">
        <v>3095</v>
      </c>
      <c r="Q2333" s="23" t="s">
        <v>1843</v>
      </c>
      <c r="R2333" s="23" t="s">
        <v>625</v>
      </c>
    </row>
    <row r="2334" spans="1:18" x14ac:dyDescent="0.25">
      <c r="A2334" s="22" t="s">
        <v>1653</v>
      </c>
      <c r="B2334" s="22" t="s">
        <v>893</v>
      </c>
      <c r="C2334" s="22" t="s">
        <v>1837</v>
      </c>
      <c r="D2334" s="22" t="s">
        <v>1838</v>
      </c>
      <c r="E2334" s="22" t="s">
        <v>2106</v>
      </c>
      <c r="F2334" s="22"/>
      <c r="G2334" s="22" t="s">
        <v>65</v>
      </c>
      <c r="H2334" s="22" t="s">
        <v>1796</v>
      </c>
      <c r="I2334" s="22" t="s">
        <v>5570</v>
      </c>
      <c r="J2334" s="22" t="s">
        <v>1837</v>
      </c>
      <c r="K2334" s="22"/>
      <c r="L2334" s="22"/>
      <c r="M2334" s="22" t="s">
        <v>7057</v>
      </c>
      <c r="N2334" s="22">
        <v>60</v>
      </c>
      <c r="O2334" s="22" t="b">
        <v>0</v>
      </c>
      <c r="P2334" s="22" t="s">
        <v>3095</v>
      </c>
      <c r="Q2334" s="22" t="s">
        <v>1843</v>
      </c>
      <c r="R2334" s="22" t="s">
        <v>625</v>
      </c>
    </row>
    <row r="2335" spans="1:18" x14ac:dyDescent="0.25">
      <c r="A2335" s="22" t="s">
        <v>1654</v>
      </c>
      <c r="B2335" s="22" t="s">
        <v>893</v>
      </c>
      <c r="C2335" s="22" t="s">
        <v>1837</v>
      </c>
      <c r="D2335" s="22" t="s">
        <v>1838</v>
      </c>
      <c r="E2335" s="22" t="s">
        <v>3800</v>
      </c>
      <c r="F2335" s="22"/>
      <c r="G2335" s="22" t="s">
        <v>1803</v>
      </c>
      <c r="H2335" s="22" t="s">
        <v>1804</v>
      </c>
      <c r="I2335" s="22" t="s">
        <v>5570</v>
      </c>
      <c r="J2335" s="22" t="s">
        <v>1837</v>
      </c>
      <c r="K2335" s="22"/>
      <c r="L2335" s="22"/>
      <c r="M2335" s="22" t="s">
        <v>7058</v>
      </c>
      <c r="N2335" s="22">
        <v>60</v>
      </c>
      <c r="O2335" s="22" t="b">
        <v>0</v>
      </c>
      <c r="P2335" s="22" t="s">
        <v>3095</v>
      </c>
      <c r="Q2335" s="22" t="s">
        <v>1843</v>
      </c>
      <c r="R2335" s="22" t="s">
        <v>625</v>
      </c>
    </row>
    <row r="2336" spans="1:18" x14ac:dyDescent="0.25">
      <c r="A2336" s="23" t="s">
        <v>1655</v>
      </c>
      <c r="B2336" s="23" t="s">
        <v>893</v>
      </c>
      <c r="C2336" s="23" t="s">
        <v>1837</v>
      </c>
      <c r="D2336" s="23" t="s">
        <v>1838</v>
      </c>
      <c r="E2336" s="23" t="s">
        <v>2050</v>
      </c>
      <c r="F2336" s="23"/>
      <c r="G2336" s="23" t="s">
        <v>65</v>
      </c>
      <c r="H2336" s="23" t="s">
        <v>1796</v>
      </c>
      <c r="I2336" s="23" t="s">
        <v>5570</v>
      </c>
      <c r="J2336" s="23" t="s">
        <v>1837</v>
      </c>
      <c r="K2336" s="23"/>
      <c r="L2336" s="23"/>
      <c r="M2336" s="23" t="s">
        <v>7059</v>
      </c>
      <c r="N2336" s="23">
        <v>60</v>
      </c>
      <c r="O2336" s="23" t="b">
        <v>0</v>
      </c>
      <c r="P2336" s="23" t="s">
        <v>3095</v>
      </c>
      <c r="Q2336" s="23" t="s">
        <v>1843</v>
      </c>
      <c r="R2336" s="23" t="s">
        <v>625</v>
      </c>
    </row>
    <row r="2337" spans="1:18" x14ac:dyDescent="0.25">
      <c r="A2337" s="23" t="s">
        <v>1656</v>
      </c>
      <c r="B2337" s="23" t="s">
        <v>5645</v>
      </c>
      <c r="C2337" s="23" t="s">
        <v>1837</v>
      </c>
      <c r="D2337" s="23" t="s">
        <v>1838</v>
      </c>
      <c r="E2337" s="23" t="s">
        <v>1901</v>
      </c>
      <c r="F2337" s="23"/>
      <c r="G2337" s="23" t="s">
        <v>66</v>
      </c>
      <c r="H2337" s="23" t="s">
        <v>1794</v>
      </c>
      <c r="I2337" s="23" t="s">
        <v>5570</v>
      </c>
      <c r="J2337" s="23" t="s">
        <v>1837</v>
      </c>
      <c r="K2337" s="23"/>
      <c r="L2337" s="23"/>
      <c r="M2337" s="23" t="s">
        <v>7060</v>
      </c>
      <c r="N2337" s="23">
        <v>60</v>
      </c>
      <c r="O2337" s="23" t="b">
        <v>0</v>
      </c>
      <c r="P2337" s="23" t="s">
        <v>3095</v>
      </c>
      <c r="Q2337" s="23" t="s">
        <v>1843</v>
      </c>
      <c r="R2337" s="23" t="s">
        <v>625</v>
      </c>
    </row>
    <row r="2338" spans="1:18" x14ac:dyDescent="0.25">
      <c r="A2338" s="22" t="s">
        <v>1657</v>
      </c>
      <c r="B2338" s="22" t="s">
        <v>893</v>
      </c>
      <c r="C2338" s="22" t="s">
        <v>1837</v>
      </c>
      <c r="D2338" s="22" t="s">
        <v>1838</v>
      </c>
      <c r="E2338" s="22" t="s">
        <v>2050</v>
      </c>
      <c r="F2338" s="22"/>
      <c r="G2338" s="22" t="s">
        <v>65</v>
      </c>
      <c r="H2338" s="22" t="s">
        <v>1796</v>
      </c>
      <c r="I2338" s="22" t="s">
        <v>5570</v>
      </c>
      <c r="J2338" s="22" t="s">
        <v>1837</v>
      </c>
      <c r="K2338" s="22"/>
      <c r="L2338" s="22"/>
      <c r="M2338" s="22" t="s">
        <v>7061</v>
      </c>
      <c r="N2338" s="22">
        <v>60</v>
      </c>
      <c r="O2338" s="22" t="b">
        <v>0</v>
      </c>
      <c r="P2338" s="22" t="s">
        <v>3095</v>
      </c>
      <c r="Q2338" s="22" t="s">
        <v>1843</v>
      </c>
      <c r="R2338" s="22" t="s">
        <v>625</v>
      </c>
    </row>
    <row r="2339" spans="1:18" x14ac:dyDescent="0.25">
      <c r="A2339" s="22" t="s">
        <v>1658</v>
      </c>
      <c r="B2339" s="22" t="s">
        <v>893</v>
      </c>
      <c r="C2339" s="22" t="s">
        <v>1837</v>
      </c>
      <c r="D2339" s="22" t="s">
        <v>1838</v>
      </c>
      <c r="E2339" s="22" t="s">
        <v>2050</v>
      </c>
      <c r="F2339" s="22"/>
      <c r="G2339" s="22" t="s">
        <v>65</v>
      </c>
      <c r="H2339" s="22" t="s">
        <v>1796</v>
      </c>
      <c r="I2339" s="22" t="s">
        <v>5570</v>
      </c>
      <c r="J2339" s="22" t="s">
        <v>1837</v>
      </c>
      <c r="K2339" s="22"/>
      <c r="L2339" s="22"/>
      <c r="M2339" s="22" t="s">
        <v>7062</v>
      </c>
      <c r="N2339" s="22">
        <v>60</v>
      </c>
      <c r="O2339" s="22" t="b">
        <v>0</v>
      </c>
      <c r="P2339" s="22" t="s">
        <v>3095</v>
      </c>
      <c r="Q2339" s="22" t="s">
        <v>1843</v>
      </c>
      <c r="R2339" s="22" t="s">
        <v>625</v>
      </c>
    </row>
    <row r="2340" spans="1:18" x14ac:dyDescent="0.25">
      <c r="A2340" s="22" t="s">
        <v>1659</v>
      </c>
      <c r="B2340" s="22" t="s">
        <v>893</v>
      </c>
      <c r="C2340" s="22" t="s">
        <v>1837</v>
      </c>
      <c r="D2340" s="22" t="s">
        <v>1838</v>
      </c>
      <c r="E2340" s="22" t="s">
        <v>2092</v>
      </c>
      <c r="F2340" s="22"/>
      <c r="G2340" s="22" t="s">
        <v>1803</v>
      </c>
      <c r="H2340" s="22" t="s">
        <v>1804</v>
      </c>
      <c r="I2340" s="22" t="s">
        <v>5570</v>
      </c>
      <c r="J2340" s="22" t="s">
        <v>1837</v>
      </c>
      <c r="K2340" s="22"/>
      <c r="L2340" s="22"/>
      <c r="M2340" s="22" t="s">
        <v>7063</v>
      </c>
      <c r="N2340" s="22">
        <v>60</v>
      </c>
      <c r="O2340" s="22" t="b">
        <v>0</v>
      </c>
      <c r="P2340" s="22" t="s">
        <v>3095</v>
      </c>
      <c r="Q2340" s="22" t="s">
        <v>1843</v>
      </c>
      <c r="R2340" s="22" t="s">
        <v>625</v>
      </c>
    </row>
    <row r="2341" spans="1:18" x14ac:dyDescent="0.25">
      <c r="A2341" s="22" t="s">
        <v>1660</v>
      </c>
      <c r="B2341" s="22" t="s">
        <v>893</v>
      </c>
      <c r="C2341" s="22" t="s">
        <v>1837</v>
      </c>
      <c r="D2341" s="22" t="s">
        <v>1838</v>
      </c>
      <c r="E2341" s="22" t="s">
        <v>1946</v>
      </c>
      <c r="F2341" s="22"/>
      <c r="G2341" s="22" t="s">
        <v>65</v>
      </c>
      <c r="H2341" s="22" t="s">
        <v>1796</v>
      </c>
      <c r="I2341" s="22" t="s">
        <v>5570</v>
      </c>
      <c r="J2341" s="22" t="s">
        <v>1837</v>
      </c>
      <c r="K2341" s="22"/>
      <c r="L2341" s="22"/>
      <c r="M2341" s="22" t="s">
        <v>7064</v>
      </c>
      <c r="N2341" s="22">
        <v>60</v>
      </c>
      <c r="O2341" s="22" t="b">
        <v>0</v>
      </c>
      <c r="P2341" s="22" t="s">
        <v>3095</v>
      </c>
      <c r="Q2341" s="22" t="s">
        <v>1843</v>
      </c>
      <c r="R2341" s="22" t="s">
        <v>625</v>
      </c>
    </row>
    <row r="2342" spans="1:18" x14ac:dyDescent="0.25">
      <c r="A2342" s="22" t="s">
        <v>1661</v>
      </c>
      <c r="B2342" s="22" t="s">
        <v>1662</v>
      </c>
      <c r="C2342" s="22" t="s">
        <v>1837</v>
      </c>
      <c r="D2342" s="22" t="s">
        <v>1838</v>
      </c>
      <c r="E2342" s="22" t="s">
        <v>1901</v>
      </c>
      <c r="F2342" s="22"/>
      <c r="G2342" s="22" t="s">
        <v>66</v>
      </c>
      <c r="H2342" s="22" t="s">
        <v>1794</v>
      </c>
      <c r="I2342" s="22" t="s">
        <v>5570</v>
      </c>
      <c r="J2342" s="22" t="s">
        <v>1662</v>
      </c>
      <c r="K2342" s="22" t="s">
        <v>7065</v>
      </c>
      <c r="L2342" s="22"/>
      <c r="M2342" s="22" t="s">
        <v>7065</v>
      </c>
      <c r="N2342" s="22">
        <v>60</v>
      </c>
      <c r="O2342" s="22" t="b">
        <v>0</v>
      </c>
      <c r="P2342" s="22" t="s">
        <v>3095</v>
      </c>
      <c r="Q2342" s="22" t="s">
        <v>1843</v>
      </c>
      <c r="R2342" s="22" t="s">
        <v>625</v>
      </c>
    </row>
    <row r="2343" spans="1:18" x14ac:dyDescent="0.25">
      <c r="A2343" s="23" t="s">
        <v>1663</v>
      </c>
      <c r="B2343" s="23" t="s">
        <v>5645</v>
      </c>
      <c r="C2343" s="23" t="s">
        <v>1837</v>
      </c>
      <c r="D2343" s="23" t="s">
        <v>1838</v>
      </c>
      <c r="E2343" s="23" t="s">
        <v>1975</v>
      </c>
      <c r="F2343" s="23"/>
      <c r="G2343" s="23" t="s">
        <v>1803</v>
      </c>
      <c r="H2343" s="23" t="s">
        <v>1804</v>
      </c>
      <c r="I2343" s="23" t="s">
        <v>5570</v>
      </c>
      <c r="J2343" s="23" t="s">
        <v>1837</v>
      </c>
      <c r="K2343" s="23"/>
      <c r="L2343" s="23"/>
      <c r="M2343" s="23" t="s">
        <v>7066</v>
      </c>
      <c r="N2343" s="23">
        <v>60</v>
      </c>
      <c r="O2343" s="23" t="b">
        <v>0</v>
      </c>
      <c r="P2343" s="23" t="s">
        <v>3095</v>
      </c>
      <c r="Q2343" s="23" t="s">
        <v>1843</v>
      </c>
      <c r="R2343" s="23" t="s">
        <v>625</v>
      </c>
    </row>
    <row r="2344" spans="1:18" x14ac:dyDescent="0.25">
      <c r="A2344" s="22" t="s">
        <v>1664</v>
      </c>
      <c r="B2344" s="22" t="s">
        <v>893</v>
      </c>
      <c r="C2344" s="22" t="s">
        <v>1837</v>
      </c>
      <c r="D2344" s="22" t="s">
        <v>1838</v>
      </c>
      <c r="E2344" s="22" t="s">
        <v>1946</v>
      </c>
      <c r="F2344" s="22"/>
      <c r="G2344" s="22" t="s">
        <v>65</v>
      </c>
      <c r="H2344" s="22" t="s">
        <v>1796</v>
      </c>
      <c r="I2344" s="22" t="s">
        <v>5570</v>
      </c>
      <c r="J2344" s="22" t="s">
        <v>1837</v>
      </c>
      <c r="K2344" s="22"/>
      <c r="L2344" s="22"/>
      <c r="M2344" s="22" t="s">
        <v>7067</v>
      </c>
      <c r="N2344" s="22">
        <v>60</v>
      </c>
      <c r="O2344" s="22" t="b">
        <v>0</v>
      </c>
      <c r="P2344" s="22" t="s">
        <v>3095</v>
      </c>
      <c r="Q2344" s="22" t="s">
        <v>1843</v>
      </c>
      <c r="R2344" s="22" t="s">
        <v>625</v>
      </c>
    </row>
    <row r="2345" spans="1:18" x14ac:dyDescent="0.25">
      <c r="A2345" s="23" t="s">
        <v>7068</v>
      </c>
      <c r="B2345" s="23" t="s">
        <v>893</v>
      </c>
      <c r="C2345" s="23" t="s">
        <v>1837</v>
      </c>
      <c r="D2345" s="23" t="s">
        <v>1838</v>
      </c>
      <c r="E2345" s="23" t="s">
        <v>3343</v>
      </c>
      <c r="F2345" s="23"/>
      <c r="G2345" s="23" t="s">
        <v>1803</v>
      </c>
      <c r="H2345" s="23" t="s">
        <v>1804</v>
      </c>
      <c r="I2345" s="23" t="s">
        <v>5570</v>
      </c>
      <c r="J2345" s="23" t="s">
        <v>1837</v>
      </c>
      <c r="K2345" s="23"/>
      <c r="L2345" s="23"/>
      <c r="M2345" s="23" t="s">
        <v>7069</v>
      </c>
      <c r="N2345" s="23">
        <v>60</v>
      </c>
      <c r="O2345" s="23" t="b">
        <v>0</v>
      </c>
      <c r="P2345" s="23" t="s">
        <v>3095</v>
      </c>
      <c r="Q2345" s="23" t="s">
        <v>1843</v>
      </c>
      <c r="R2345" s="23" t="s">
        <v>625</v>
      </c>
    </row>
    <row r="2346" spans="1:18" x14ac:dyDescent="0.25">
      <c r="A2346" s="23" t="s">
        <v>1665</v>
      </c>
      <c r="B2346" s="23" t="s">
        <v>5645</v>
      </c>
      <c r="C2346" s="23" t="s">
        <v>1837</v>
      </c>
      <c r="D2346" s="23" t="s">
        <v>1838</v>
      </c>
      <c r="E2346" s="23" t="s">
        <v>1906</v>
      </c>
      <c r="F2346" s="23"/>
      <c r="G2346" s="23" t="s">
        <v>1803</v>
      </c>
      <c r="H2346" s="23" t="s">
        <v>1804</v>
      </c>
      <c r="I2346" s="23" t="s">
        <v>5570</v>
      </c>
      <c r="J2346" s="23" t="s">
        <v>1837</v>
      </c>
      <c r="K2346" s="23"/>
      <c r="L2346" s="23"/>
      <c r="M2346" s="23" t="s">
        <v>7070</v>
      </c>
      <c r="N2346" s="23">
        <v>60</v>
      </c>
      <c r="O2346" s="23" t="b">
        <v>0</v>
      </c>
      <c r="P2346" s="23" t="s">
        <v>3095</v>
      </c>
      <c r="Q2346" s="23" t="s">
        <v>1843</v>
      </c>
      <c r="R2346" s="23" t="s">
        <v>625</v>
      </c>
    </row>
    <row r="2347" spans="1:18" x14ac:dyDescent="0.25">
      <c r="A2347" s="22" t="s">
        <v>1666</v>
      </c>
      <c r="B2347" s="22" t="s">
        <v>893</v>
      </c>
      <c r="C2347" s="22" t="s">
        <v>1837</v>
      </c>
      <c r="D2347" s="22" t="s">
        <v>1838</v>
      </c>
      <c r="E2347" s="22" t="s">
        <v>4312</v>
      </c>
      <c r="F2347" s="22"/>
      <c r="G2347" s="22" t="s">
        <v>65</v>
      </c>
      <c r="H2347" s="22" t="s">
        <v>1796</v>
      </c>
      <c r="I2347" s="22" t="s">
        <v>5570</v>
      </c>
      <c r="J2347" s="22" t="s">
        <v>1837</v>
      </c>
      <c r="K2347" s="22"/>
      <c r="L2347" s="22"/>
      <c r="M2347" s="22" t="s">
        <v>7071</v>
      </c>
      <c r="N2347" s="22">
        <v>60</v>
      </c>
      <c r="O2347" s="22" t="b">
        <v>0</v>
      </c>
      <c r="P2347" s="22" t="s">
        <v>3095</v>
      </c>
      <c r="Q2347" s="22" t="s">
        <v>1843</v>
      </c>
      <c r="R2347" s="22" t="s">
        <v>625</v>
      </c>
    </row>
    <row r="2348" spans="1:18" x14ac:dyDescent="0.25">
      <c r="A2348" s="22" t="s">
        <v>1667</v>
      </c>
      <c r="B2348" s="22" t="s">
        <v>893</v>
      </c>
      <c r="C2348" s="22" t="s">
        <v>1837</v>
      </c>
      <c r="D2348" s="22" t="s">
        <v>1838</v>
      </c>
      <c r="E2348" s="22" t="s">
        <v>2106</v>
      </c>
      <c r="F2348" s="22"/>
      <c r="G2348" s="22" t="s">
        <v>65</v>
      </c>
      <c r="H2348" s="22" t="s">
        <v>1796</v>
      </c>
      <c r="I2348" s="22" t="s">
        <v>5570</v>
      </c>
      <c r="J2348" s="22" t="s">
        <v>1837</v>
      </c>
      <c r="K2348" s="22"/>
      <c r="L2348" s="22"/>
      <c r="M2348" s="22" t="s">
        <v>7072</v>
      </c>
      <c r="N2348" s="22">
        <v>60</v>
      </c>
      <c r="O2348" s="22" t="b">
        <v>0</v>
      </c>
      <c r="P2348" s="22" t="s">
        <v>3095</v>
      </c>
      <c r="Q2348" s="22" t="s">
        <v>1843</v>
      </c>
      <c r="R2348" s="22" t="s">
        <v>625</v>
      </c>
    </row>
    <row r="2349" spans="1:18" x14ac:dyDescent="0.25">
      <c r="A2349" s="22" t="s">
        <v>1668</v>
      </c>
      <c r="B2349" s="22" t="s">
        <v>893</v>
      </c>
      <c r="C2349" s="22" t="s">
        <v>1837</v>
      </c>
      <c r="D2349" s="22" t="s">
        <v>1838</v>
      </c>
      <c r="E2349" s="22" t="s">
        <v>6068</v>
      </c>
      <c r="F2349" s="22"/>
      <c r="G2349" s="22" t="s">
        <v>65</v>
      </c>
      <c r="H2349" s="22" t="s">
        <v>1796</v>
      </c>
      <c r="I2349" s="22" t="s">
        <v>5570</v>
      </c>
      <c r="J2349" s="22" t="s">
        <v>1837</v>
      </c>
      <c r="K2349" s="22"/>
      <c r="L2349" s="22"/>
      <c r="M2349" s="22" t="s">
        <v>7073</v>
      </c>
      <c r="N2349" s="22">
        <v>60</v>
      </c>
      <c r="O2349" s="22" t="b">
        <v>0</v>
      </c>
      <c r="P2349" s="22" t="s">
        <v>3095</v>
      </c>
      <c r="Q2349" s="22" t="s">
        <v>1843</v>
      </c>
      <c r="R2349" s="22" t="s">
        <v>625</v>
      </c>
    </row>
    <row r="2350" spans="1:18" x14ac:dyDescent="0.25">
      <c r="A2350" s="22" t="s">
        <v>278</v>
      </c>
      <c r="B2350" s="22" t="s">
        <v>1669</v>
      </c>
      <c r="C2350" s="22" t="s">
        <v>1837</v>
      </c>
      <c r="D2350" s="22" t="s">
        <v>1838</v>
      </c>
      <c r="E2350" s="22" t="s">
        <v>1975</v>
      </c>
      <c r="F2350" s="22"/>
      <c r="G2350" s="22" t="s">
        <v>1803</v>
      </c>
      <c r="H2350" s="22" t="s">
        <v>1804</v>
      </c>
      <c r="I2350" s="22" t="s">
        <v>5570</v>
      </c>
      <c r="J2350" s="22" t="s">
        <v>1669</v>
      </c>
      <c r="K2350" s="22" t="s">
        <v>7074</v>
      </c>
      <c r="L2350" s="22"/>
      <c r="M2350" s="22" t="s">
        <v>7075</v>
      </c>
      <c r="N2350" s="22">
        <v>60</v>
      </c>
      <c r="O2350" s="22" t="b">
        <v>0</v>
      </c>
      <c r="P2350" s="22" t="s">
        <v>3095</v>
      </c>
      <c r="Q2350" s="22" t="s">
        <v>1843</v>
      </c>
      <c r="R2350" s="22" t="s">
        <v>625</v>
      </c>
    </row>
    <row r="2351" spans="1:18" x14ac:dyDescent="0.25">
      <c r="A2351" s="22" t="s">
        <v>1670</v>
      </c>
      <c r="B2351" s="22" t="s">
        <v>893</v>
      </c>
      <c r="C2351" s="22" t="s">
        <v>1837</v>
      </c>
      <c r="D2351" s="22" t="s">
        <v>1838</v>
      </c>
      <c r="E2351" s="22" t="s">
        <v>3343</v>
      </c>
      <c r="F2351" s="22"/>
      <c r="G2351" s="22" t="s">
        <v>66</v>
      </c>
      <c r="H2351" s="22" t="s">
        <v>1794</v>
      </c>
      <c r="I2351" s="22" t="s">
        <v>5570</v>
      </c>
      <c r="J2351" s="22" t="s">
        <v>7076</v>
      </c>
      <c r="K2351" s="22" t="s">
        <v>7077</v>
      </c>
      <c r="L2351" s="22"/>
      <c r="M2351" s="22" t="s">
        <v>7077</v>
      </c>
      <c r="N2351" s="22">
        <v>60</v>
      </c>
      <c r="O2351" s="22" t="b">
        <v>0</v>
      </c>
      <c r="P2351" s="22" t="s">
        <v>3095</v>
      </c>
      <c r="Q2351" s="22" t="s">
        <v>1843</v>
      </c>
      <c r="R2351" s="22" t="s">
        <v>625</v>
      </c>
    </row>
    <row r="2352" spans="1:18" x14ac:dyDescent="0.25">
      <c r="A2352" s="22" t="s">
        <v>1671</v>
      </c>
      <c r="B2352" s="22" t="s">
        <v>893</v>
      </c>
      <c r="C2352" s="22" t="s">
        <v>1837</v>
      </c>
      <c r="D2352" s="22" t="s">
        <v>1838</v>
      </c>
      <c r="E2352" s="22" t="s">
        <v>3154</v>
      </c>
      <c r="F2352" s="22"/>
      <c r="G2352" s="22" t="s">
        <v>1803</v>
      </c>
      <c r="H2352" s="22" t="s">
        <v>1804</v>
      </c>
      <c r="I2352" s="22" t="s">
        <v>5570</v>
      </c>
      <c r="J2352" s="22" t="s">
        <v>1837</v>
      </c>
      <c r="K2352" s="22"/>
      <c r="L2352" s="22"/>
      <c r="M2352" s="22" t="s">
        <v>7078</v>
      </c>
      <c r="N2352" s="22">
        <v>60</v>
      </c>
      <c r="O2352" s="22" t="b">
        <v>0</v>
      </c>
      <c r="P2352" s="22" t="s">
        <v>3095</v>
      </c>
      <c r="Q2352" s="22" t="s">
        <v>1843</v>
      </c>
      <c r="R2352" s="22" t="s">
        <v>625</v>
      </c>
    </row>
    <row r="2353" spans="1:18" x14ac:dyDescent="0.25">
      <c r="A2353" s="23" t="s">
        <v>1672</v>
      </c>
      <c r="B2353" s="23" t="s">
        <v>893</v>
      </c>
      <c r="C2353" s="23" t="s">
        <v>1837</v>
      </c>
      <c r="D2353" s="23" t="s">
        <v>1838</v>
      </c>
      <c r="E2353" s="23" t="s">
        <v>6055</v>
      </c>
      <c r="F2353" s="23"/>
      <c r="G2353" s="23" t="s">
        <v>65</v>
      </c>
      <c r="H2353" s="23" t="s">
        <v>1796</v>
      </c>
      <c r="I2353" s="23" t="s">
        <v>5570</v>
      </c>
      <c r="J2353" s="23" t="s">
        <v>1837</v>
      </c>
      <c r="K2353" s="23"/>
      <c r="L2353" s="23"/>
      <c r="M2353" s="23" t="s">
        <v>7079</v>
      </c>
      <c r="N2353" s="23">
        <v>60</v>
      </c>
      <c r="O2353" s="23" t="b">
        <v>0</v>
      </c>
      <c r="P2353" s="23" t="s">
        <v>3095</v>
      </c>
      <c r="Q2353" s="23" t="s">
        <v>1843</v>
      </c>
      <c r="R2353" s="23" t="s">
        <v>625</v>
      </c>
    </row>
    <row r="2354" spans="1:18" x14ac:dyDescent="0.25">
      <c r="A2354" s="23" t="s">
        <v>1673</v>
      </c>
      <c r="B2354" s="23" t="s">
        <v>893</v>
      </c>
      <c r="C2354" s="23" t="s">
        <v>1837</v>
      </c>
      <c r="D2354" s="23" t="s">
        <v>1838</v>
      </c>
      <c r="E2354" s="23" t="s">
        <v>6068</v>
      </c>
      <c r="F2354" s="23"/>
      <c r="G2354" s="23" t="s">
        <v>65</v>
      </c>
      <c r="H2354" s="23" t="s">
        <v>1796</v>
      </c>
      <c r="I2354" s="23" t="s">
        <v>5570</v>
      </c>
      <c r="J2354" s="23" t="s">
        <v>1837</v>
      </c>
      <c r="K2354" s="23"/>
      <c r="L2354" s="23"/>
      <c r="M2354" s="23" t="s">
        <v>7080</v>
      </c>
      <c r="N2354" s="23">
        <v>60</v>
      </c>
      <c r="O2354" s="23" t="b">
        <v>0</v>
      </c>
      <c r="P2354" s="23" t="s">
        <v>3095</v>
      </c>
      <c r="Q2354" s="23" t="s">
        <v>1843</v>
      </c>
      <c r="R2354" s="23" t="s">
        <v>625</v>
      </c>
    </row>
    <row r="2355" spans="1:18" x14ac:dyDescent="0.25">
      <c r="A2355" s="22" t="s">
        <v>1674</v>
      </c>
      <c r="B2355" s="22" t="s">
        <v>893</v>
      </c>
      <c r="C2355" s="22" t="s">
        <v>1837</v>
      </c>
      <c r="D2355" s="22" t="s">
        <v>1838</v>
      </c>
      <c r="E2355" s="22" t="s">
        <v>1975</v>
      </c>
      <c r="F2355" s="22"/>
      <c r="G2355" s="22" t="s">
        <v>1803</v>
      </c>
      <c r="H2355" s="22" t="s">
        <v>1804</v>
      </c>
      <c r="I2355" s="22" t="s">
        <v>5570</v>
      </c>
      <c r="J2355" s="22" t="s">
        <v>1837</v>
      </c>
      <c r="K2355" s="22"/>
      <c r="L2355" s="22"/>
      <c r="M2355" s="22" t="s">
        <v>7081</v>
      </c>
      <c r="N2355" s="22">
        <v>60</v>
      </c>
      <c r="O2355" s="22" t="b">
        <v>0</v>
      </c>
      <c r="P2355" s="22" t="s">
        <v>3095</v>
      </c>
      <c r="Q2355" s="22" t="s">
        <v>1843</v>
      </c>
      <c r="R2355" s="22" t="s">
        <v>625</v>
      </c>
    </row>
    <row r="2356" spans="1:18" x14ac:dyDescent="0.25">
      <c r="A2356" s="23" t="s">
        <v>1675</v>
      </c>
      <c r="B2356" s="23" t="s">
        <v>893</v>
      </c>
      <c r="C2356" s="23" t="s">
        <v>1837</v>
      </c>
      <c r="D2356" s="23" t="s">
        <v>1838</v>
      </c>
      <c r="E2356" s="23" t="s">
        <v>1906</v>
      </c>
      <c r="F2356" s="23"/>
      <c r="G2356" s="23" t="s">
        <v>1803</v>
      </c>
      <c r="H2356" s="23" t="s">
        <v>1804</v>
      </c>
      <c r="I2356" s="23" t="s">
        <v>5570</v>
      </c>
      <c r="J2356" s="23" t="s">
        <v>1837</v>
      </c>
      <c r="K2356" s="23"/>
      <c r="L2356" s="23"/>
      <c r="M2356" s="23" t="s">
        <v>7082</v>
      </c>
      <c r="N2356" s="23">
        <v>60</v>
      </c>
      <c r="O2356" s="23" t="b">
        <v>0</v>
      </c>
      <c r="P2356" s="23" t="s">
        <v>3095</v>
      </c>
      <c r="Q2356" s="23" t="s">
        <v>1843</v>
      </c>
      <c r="R2356" s="23" t="s">
        <v>625</v>
      </c>
    </row>
    <row r="2357" spans="1:18" x14ac:dyDescent="0.25">
      <c r="A2357" s="22" t="s">
        <v>1676</v>
      </c>
      <c r="B2357" s="22" t="s">
        <v>893</v>
      </c>
      <c r="C2357" s="22" t="s">
        <v>1837</v>
      </c>
      <c r="D2357" s="22" t="s">
        <v>1838</v>
      </c>
      <c r="E2357" s="22" t="s">
        <v>3343</v>
      </c>
      <c r="F2357" s="22"/>
      <c r="G2357" s="22" t="s">
        <v>1803</v>
      </c>
      <c r="H2357" s="22" t="s">
        <v>1804</v>
      </c>
      <c r="I2357" s="22" t="s">
        <v>5570</v>
      </c>
      <c r="J2357" s="22" t="s">
        <v>1837</v>
      </c>
      <c r="K2357" s="22"/>
      <c r="L2357" s="22"/>
      <c r="M2357" s="22" t="s">
        <v>7083</v>
      </c>
      <c r="N2357" s="22">
        <v>60</v>
      </c>
      <c r="O2357" s="22" t="b">
        <v>0</v>
      </c>
      <c r="P2357" s="22" t="s">
        <v>3095</v>
      </c>
      <c r="Q2357" s="22" t="s">
        <v>1843</v>
      </c>
      <c r="R2357" s="22" t="s">
        <v>625</v>
      </c>
    </row>
    <row r="2358" spans="1:18" x14ac:dyDescent="0.25">
      <c r="A2358" s="22" t="s">
        <v>1677</v>
      </c>
      <c r="B2358" s="22" t="s">
        <v>893</v>
      </c>
      <c r="C2358" s="22" t="s">
        <v>1837</v>
      </c>
      <c r="D2358" s="22" t="s">
        <v>1838</v>
      </c>
      <c r="E2358" s="22" t="s">
        <v>2106</v>
      </c>
      <c r="F2358" s="22"/>
      <c r="G2358" s="22" t="s">
        <v>65</v>
      </c>
      <c r="H2358" s="22" t="s">
        <v>1796</v>
      </c>
      <c r="I2358" s="22" t="s">
        <v>5570</v>
      </c>
      <c r="J2358" s="22" t="s">
        <v>1837</v>
      </c>
      <c r="K2358" s="22"/>
      <c r="L2358" s="22"/>
      <c r="M2358" s="22" t="s">
        <v>7084</v>
      </c>
      <c r="N2358" s="22">
        <v>60</v>
      </c>
      <c r="O2358" s="22" t="b">
        <v>0</v>
      </c>
      <c r="P2358" s="22" t="s">
        <v>3095</v>
      </c>
      <c r="Q2358" s="22" t="s">
        <v>1843</v>
      </c>
      <c r="R2358" s="22" t="s">
        <v>625</v>
      </c>
    </row>
    <row r="2359" spans="1:18" x14ac:dyDescent="0.25">
      <c r="A2359" s="23" t="s">
        <v>1678</v>
      </c>
      <c r="B2359" s="23" t="s">
        <v>893</v>
      </c>
      <c r="C2359" s="23" t="s">
        <v>1837</v>
      </c>
      <c r="D2359" s="23" t="s">
        <v>1838</v>
      </c>
      <c r="E2359" s="23" t="s">
        <v>5989</v>
      </c>
      <c r="F2359" s="23"/>
      <c r="G2359" s="23" t="s">
        <v>65</v>
      </c>
      <c r="H2359" s="23" t="s">
        <v>1796</v>
      </c>
      <c r="I2359" s="23" t="s">
        <v>5570</v>
      </c>
      <c r="J2359" s="23" t="s">
        <v>1837</v>
      </c>
      <c r="K2359" s="23"/>
      <c r="L2359" s="23"/>
      <c r="M2359" s="23" t="s">
        <v>7085</v>
      </c>
      <c r="N2359" s="23">
        <v>60</v>
      </c>
      <c r="O2359" s="23" t="b">
        <v>0</v>
      </c>
      <c r="P2359" s="23" t="s">
        <v>3095</v>
      </c>
      <c r="Q2359" s="23" t="s">
        <v>1843</v>
      </c>
      <c r="R2359" s="23" t="s">
        <v>625</v>
      </c>
    </row>
    <row r="2360" spans="1:18" x14ac:dyDescent="0.25">
      <c r="A2360" s="22" t="s">
        <v>1679</v>
      </c>
      <c r="B2360" s="22" t="s">
        <v>893</v>
      </c>
      <c r="C2360" s="22" t="s">
        <v>1837</v>
      </c>
      <c r="D2360" s="22" t="s">
        <v>1838</v>
      </c>
      <c r="E2360" s="22" t="s">
        <v>5989</v>
      </c>
      <c r="F2360" s="22"/>
      <c r="G2360" s="22" t="s">
        <v>65</v>
      </c>
      <c r="H2360" s="22" t="s">
        <v>1796</v>
      </c>
      <c r="I2360" s="22" t="s">
        <v>5570</v>
      </c>
      <c r="J2360" s="22" t="s">
        <v>7086</v>
      </c>
      <c r="K2360" s="22" t="s">
        <v>7087</v>
      </c>
      <c r="L2360" s="22"/>
      <c r="M2360" s="22" t="s">
        <v>7087</v>
      </c>
      <c r="N2360" s="22">
        <v>60</v>
      </c>
      <c r="O2360" s="22" t="b">
        <v>0</v>
      </c>
      <c r="P2360" s="22" t="s">
        <v>3095</v>
      </c>
      <c r="Q2360" s="22" t="s">
        <v>1843</v>
      </c>
      <c r="R2360" s="22" t="s">
        <v>625</v>
      </c>
    </row>
    <row r="2361" spans="1:18" x14ac:dyDescent="0.25">
      <c r="A2361" s="22" t="s">
        <v>1680</v>
      </c>
      <c r="B2361" s="22" t="s">
        <v>893</v>
      </c>
      <c r="C2361" s="22" t="s">
        <v>1837</v>
      </c>
      <c r="D2361" s="22" t="s">
        <v>1838</v>
      </c>
      <c r="E2361" s="22" t="s">
        <v>4312</v>
      </c>
      <c r="F2361" s="22"/>
      <c r="G2361" s="22" t="s">
        <v>65</v>
      </c>
      <c r="H2361" s="22" t="s">
        <v>1796</v>
      </c>
      <c r="I2361" s="22" t="s">
        <v>5570</v>
      </c>
      <c r="J2361" s="22" t="s">
        <v>1837</v>
      </c>
      <c r="K2361" s="22"/>
      <c r="L2361" s="22"/>
      <c r="M2361" s="22" t="s">
        <v>7088</v>
      </c>
      <c r="N2361" s="22">
        <v>60</v>
      </c>
      <c r="O2361" s="22" t="b">
        <v>0</v>
      </c>
      <c r="P2361" s="22" t="s">
        <v>3095</v>
      </c>
      <c r="Q2361" s="22" t="s">
        <v>1843</v>
      </c>
      <c r="R2361" s="22" t="s">
        <v>625</v>
      </c>
    </row>
    <row r="2362" spans="1:18" x14ac:dyDescent="0.25">
      <c r="A2362" s="22" t="s">
        <v>1681</v>
      </c>
      <c r="B2362" s="22" t="s">
        <v>893</v>
      </c>
      <c r="C2362" s="22" t="s">
        <v>1837</v>
      </c>
      <c r="D2362" s="22" t="s">
        <v>1838</v>
      </c>
      <c r="E2362" s="22" t="s">
        <v>3343</v>
      </c>
      <c r="F2362" s="22"/>
      <c r="G2362" s="22" t="s">
        <v>1803</v>
      </c>
      <c r="H2362" s="22" t="s">
        <v>1804</v>
      </c>
      <c r="I2362" s="22" t="s">
        <v>5570</v>
      </c>
      <c r="J2362" s="22" t="s">
        <v>1837</v>
      </c>
      <c r="K2362" s="22"/>
      <c r="L2362" s="22"/>
      <c r="M2362" s="22" t="s">
        <v>7089</v>
      </c>
      <c r="N2362" s="22">
        <v>60</v>
      </c>
      <c r="O2362" s="22" t="b">
        <v>0</v>
      </c>
      <c r="P2362" s="22" t="s">
        <v>3095</v>
      </c>
      <c r="Q2362" s="22" t="s">
        <v>1843</v>
      </c>
      <c r="R2362" s="22" t="s">
        <v>625</v>
      </c>
    </row>
    <row r="2363" spans="1:18" x14ac:dyDescent="0.25">
      <c r="A2363" s="23" t="s">
        <v>1682</v>
      </c>
      <c r="B2363" s="23" t="s">
        <v>893</v>
      </c>
      <c r="C2363" s="23" t="s">
        <v>1837</v>
      </c>
      <c r="D2363" s="23" t="s">
        <v>1838</v>
      </c>
      <c r="E2363" s="23" t="s">
        <v>1991</v>
      </c>
      <c r="F2363" s="23"/>
      <c r="G2363" s="23" t="s">
        <v>66</v>
      </c>
      <c r="H2363" s="23" t="s">
        <v>1794</v>
      </c>
      <c r="I2363" s="23" t="s">
        <v>5570</v>
      </c>
      <c r="J2363" s="23" t="s">
        <v>1837</v>
      </c>
      <c r="K2363" s="23"/>
      <c r="L2363" s="23"/>
      <c r="M2363" s="23" t="s">
        <v>7090</v>
      </c>
      <c r="N2363" s="23">
        <v>60</v>
      </c>
      <c r="O2363" s="23" t="b">
        <v>0</v>
      </c>
      <c r="P2363" s="23" t="s">
        <v>3095</v>
      </c>
      <c r="Q2363" s="23" t="s">
        <v>1843</v>
      </c>
      <c r="R2363" s="23" t="s">
        <v>625</v>
      </c>
    </row>
    <row r="2364" spans="1:18" x14ac:dyDescent="0.25">
      <c r="A2364" s="23" t="s">
        <v>1683</v>
      </c>
      <c r="B2364" s="23" t="s">
        <v>893</v>
      </c>
      <c r="C2364" s="23" t="s">
        <v>1837</v>
      </c>
      <c r="D2364" s="23" t="s">
        <v>1838</v>
      </c>
      <c r="E2364" s="23" t="s">
        <v>2106</v>
      </c>
      <c r="F2364" s="23"/>
      <c r="G2364" s="23" t="s">
        <v>65</v>
      </c>
      <c r="H2364" s="23" t="s">
        <v>1796</v>
      </c>
      <c r="I2364" s="23" t="s">
        <v>5570</v>
      </c>
      <c r="J2364" s="23" t="s">
        <v>1837</v>
      </c>
      <c r="K2364" s="23"/>
      <c r="L2364" s="23"/>
      <c r="M2364" s="23" t="s">
        <v>7091</v>
      </c>
      <c r="N2364" s="23">
        <v>60</v>
      </c>
      <c r="O2364" s="23" t="b">
        <v>0</v>
      </c>
      <c r="P2364" s="23" t="s">
        <v>3095</v>
      </c>
      <c r="Q2364" s="23" t="s">
        <v>1843</v>
      </c>
      <c r="R2364" s="23" t="s">
        <v>625</v>
      </c>
    </row>
    <row r="2365" spans="1:18" x14ac:dyDescent="0.25">
      <c r="A2365" s="22" t="s">
        <v>280</v>
      </c>
      <c r="B2365" s="22" t="s">
        <v>1684</v>
      </c>
      <c r="C2365" s="22" t="s">
        <v>1837</v>
      </c>
      <c r="D2365" s="22" t="s">
        <v>1838</v>
      </c>
      <c r="E2365" s="22" t="s">
        <v>3343</v>
      </c>
      <c r="F2365" s="22"/>
      <c r="G2365" s="22" t="s">
        <v>65</v>
      </c>
      <c r="H2365" s="22" t="s">
        <v>1796</v>
      </c>
      <c r="I2365" s="22" t="s">
        <v>5570</v>
      </c>
      <c r="J2365" s="22" t="s">
        <v>1684</v>
      </c>
      <c r="K2365" s="22" t="s">
        <v>7092</v>
      </c>
      <c r="L2365" s="22"/>
      <c r="M2365" s="22" t="s">
        <v>7092</v>
      </c>
      <c r="N2365" s="22">
        <v>60</v>
      </c>
      <c r="O2365" s="22" t="b">
        <v>0</v>
      </c>
      <c r="P2365" s="22" t="s">
        <v>3095</v>
      </c>
      <c r="Q2365" s="22" t="s">
        <v>1843</v>
      </c>
      <c r="R2365" s="22" t="s">
        <v>625</v>
      </c>
    </row>
    <row r="2366" spans="1:18" x14ac:dyDescent="0.25">
      <c r="A2366" s="23" t="s">
        <v>1685</v>
      </c>
      <c r="B2366" s="23" t="s">
        <v>895</v>
      </c>
      <c r="C2366" s="23" t="s">
        <v>1837</v>
      </c>
      <c r="D2366" s="23" t="s">
        <v>1838</v>
      </c>
      <c r="E2366" s="23" t="s">
        <v>3343</v>
      </c>
      <c r="F2366" s="23"/>
      <c r="G2366" s="23" t="s">
        <v>1803</v>
      </c>
      <c r="H2366" s="23" t="s">
        <v>1804</v>
      </c>
      <c r="I2366" s="23" t="s">
        <v>5570</v>
      </c>
      <c r="J2366" s="23" t="s">
        <v>7093</v>
      </c>
      <c r="K2366" s="23" t="s">
        <v>7094</v>
      </c>
      <c r="L2366" s="23"/>
      <c r="M2366" s="23" t="s">
        <v>7094</v>
      </c>
      <c r="N2366" s="23">
        <v>60</v>
      </c>
      <c r="O2366" s="23" t="b">
        <v>0</v>
      </c>
      <c r="P2366" s="23" t="s">
        <v>3095</v>
      </c>
      <c r="Q2366" s="23" t="s">
        <v>1843</v>
      </c>
      <c r="R2366" s="23" t="s">
        <v>625</v>
      </c>
    </row>
    <row r="2367" spans="1:18" x14ac:dyDescent="0.25">
      <c r="A2367" s="23" t="s">
        <v>1686</v>
      </c>
      <c r="B2367" s="23" t="s">
        <v>893</v>
      </c>
      <c r="C2367" s="23" t="s">
        <v>1837</v>
      </c>
      <c r="D2367" s="23" t="s">
        <v>1838</v>
      </c>
      <c r="E2367" s="23" t="s">
        <v>2754</v>
      </c>
      <c r="F2367" s="23"/>
      <c r="G2367" s="23" t="s">
        <v>1803</v>
      </c>
      <c r="H2367" s="23" t="s">
        <v>1804</v>
      </c>
      <c r="I2367" s="23" t="s">
        <v>5570</v>
      </c>
      <c r="J2367" s="23" t="s">
        <v>7095</v>
      </c>
      <c r="K2367" s="23" t="s">
        <v>7096</v>
      </c>
      <c r="L2367" s="23"/>
      <c r="M2367" s="23" t="s">
        <v>7096</v>
      </c>
      <c r="N2367" s="23">
        <v>60</v>
      </c>
      <c r="O2367" s="23" t="b">
        <v>0</v>
      </c>
      <c r="P2367" s="23" t="s">
        <v>3095</v>
      </c>
      <c r="Q2367" s="23" t="s">
        <v>1843</v>
      </c>
      <c r="R2367" s="23" t="s">
        <v>625</v>
      </c>
    </row>
    <row r="2368" spans="1:18" x14ac:dyDescent="0.25">
      <c r="A2368" s="23" t="s">
        <v>279</v>
      </c>
      <c r="B2368" s="23" t="s">
        <v>1687</v>
      </c>
      <c r="C2368" s="23" t="s">
        <v>1837</v>
      </c>
      <c r="D2368" s="23" t="s">
        <v>1838</v>
      </c>
      <c r="E2368" s="23" t="s">
        <v>3343</v>
      </c>
      <c r="F2368" s="23"/>
      <c r="G2368" s="23" t="s">
        <v>1803</v>
      </c>
      <c r="H2368" s="23" t="s">
        <v>1804</v>
      </c>
      <c r="I2368" s="23" t="s">
        <v>5570</v>
      </c>
      <c r="J2368" s="23" t="s">
        <v>1687</v>
      </c>
      <c r="K2368" s="23" t="s">
        <v>7097</v>
      </c>
      <c r="L2368" s="23"/>
      <c r="M2368" s="23" t="s">
        <v>7097</v>
      </c>
      <c r="N2368" s="23">
        <v>60</v>
      </c>
      <c r="O2368" s="23" t="b">
        <v>0</v>
      </c>
      <c r="P2368" s="23" t="s">
        <v>3095</v>
      </c>
      <c r="Q2368" s="23" t="s">
        <v>1843</v>
      </c>
      <c r="R2368" s="23" t="s">
        <v>625</v>
      </c>
    </row>
    <row r="2369" spans="1:18" x14ac:dyDescent="0.25">
      <c r="A2369" s="23" t="s">
        <v>1688</v>
      </c>
      <c r="B2369" s="23" t="s">
        <v>893</v>
      </c>
      <c r="C2369" s="23" t="s">
        <v>1837</v>
      </c>
      <c r="D2369" s="23" t="s">
        <v>1838</v>
      </c>
      <c r="E2369" s="23" t="s">
        <v>2050</v>
      </c>
      <c r="F2369" s="23"/>
      <c r="G2369" s="23" t="s">
        <v>65</v>
      </c>
      <c r="H2369" s="23" t="s">
        <v>1796</v>
      </c>
      <c r="I2369" s="23" t="s">
        <v>5570</v>
      </c>
      <c r="J2369" s="23" t="s">
        <v>7098</v>
      </c>
      <c r="K2369" s="23" t="s">
        <v>7099</v>
      </c>
      <c r="L2369" s="23"/>
      <c r="M2369" s="23" t="s">
        <v>7099</v>
      </c>
      <c r="N2369" s="23">
        <v>60</v>
      </c>
      <c r="O2369" s="23" t="b">
        <v>0</v>
      </c>
      <c r="P2369" s="23" t="s">
        <v>3095</v>
      </c>
      <c r="Q2369" s="23" t="s">
        <v>1843</v>
      </c>
      <c r="R2369" s="23" t="s">
        <v>625</v>
      </c>
    </row>
    <row r="2370" spans="1:18" x14ac:dyDescent="0.25">
      <c r="A2370" s="22" t="s">
        <v>1689</v>
      </c>
      <c r="B2370" s="22" t="s">
        <v>1690</v>
      </c>
      <c r="C2370" s="22"/>
      <c r="D2370" s="22" t="s">
        <v>1838</v>
      </c>
      <c r="E2370" s="22" t="s">
        <v>2754</v>
      </c>
      <c r="F2370" s="22" t="s">
        <v>2834</v>
      </c>
      <c r="G2370" s="22" t="s">
        <v>1803</v>
      </c>
      <c r="H2370" s="22" t="s">
        <v>1804</v>
      </c>
      <c r="I2370" s="22" t="s">
        <v>5982</v>
      </c>
      <c r="J2370" s="22" t="s">
        <v>1690</v>
      </c>
      <c r="K2370" s="22" t="s">
        <v>7100</v>
      </c>
      <c r="L2370" s="22" t="s">
        <v>1837</v>
      </c>
      <c r="M2370" s="22" t="s">
        <v>7100</v>
      </c>
      <c r="N2370" s="22">
        <v>60</v>
      </c>
      <c r="O2370" s="22" t="b">
        <v>0</v>
      </c>
      <c r="P2370" s="22" t="s">
        <v>1842</v>
      </c>
      <c r="Q2370" s="22" t="s">
        <v>1843</v>
      </c>
      <c r="R2370" s="22" t="s">
        <v>625</v>
      </c>
    </row>
    <row r="2371" spans="1:18" x14ac:dyDescent="0.25">
      <c r="A2371" s="23" t="s">
        <v>1691</v>
      </c>
      <c r="B2371" s="23" t="s">
        <v>1692</v>
      </c>
      <c r="C2371" s="23" t="s">
        <v>1837</v>
      </c>
      <c r="D2371" s="23" t="s">
        <v>1838</v>
      </c>
      <c r="E2371" s="23" t="s">
        <v>4086</v>
      </c>
      <c r="F2371" s="23"/>
      <c r="G2371" s="23" t="s">
        <v>65</v>
      </c>
      <c r="H2371" s="23" t="s">
        <v>1796</v>
      </c>
      <c r="I2371" s="23" t="s">
        <v>5570</v>
      </c>
      <c r="J2371" s="23" t="s">
        <v>1692</v>
      </c>
      <c r="K2371" s="23" t="s">
        <v>7101</v>
      </c>
      <c r="L2371" s="23"/>
      <c r="M2371" s="23" t="s">
        <v>7101</v>
      </c>
      <c r="N2371" s="23">
        <v>60</v>
      </c>
      <c r="O2371" s="23" t="b">
        <v>0</v>
      </c>
      <c r="P2371" s="23" t="s">
        <v>3095</v>
      </c>
      <c r="Q2371" s="23" t="s">
        <v>1843</v>
      </c>
      <c r="R2371" s="23" t="s">
        <v>625</v>
      </c>
    </row>
    <row r="2372" spans="1:18" x14ac:dyDescent="0.25">
      <c r="A2372" s="22" t="s">
        <v>7102</v>
      </c>
      <c r="B2372" s="22" t="s">
        <v>5683</v>
      </c>
      <c r="C2372" s="22" t="s">
        <v>1837</v>
      </c>
      <c r="D2372" s="22" t="s">
        <v>1838</v>
      </c>
      <c r="E2372" s="22" t="s">
        <v>2754</v>
      </c>
      <c r="F2372" s="22"/>
      <c r="G2372" s="22" t="s">
        <v>1803</v>
      </c>
      <c r="H2372" s="22" t="s">
        <v>1804</v>
      </c>
      <c r="I2372" s="22" t="s">
        <v>5570</v>
      </c>
      <c r="J2372" s="22" t="s">
        <v>1837</v>
      </c>
      <c r="K2372" s="22"/>
      <c r="L2372" s="22"/>
      <c r="M2372" s="22" t="s">
        <v>7103</v>
      </c>
      <c r="N2372" s="22">
        <v>60</v>
      </c>
      <c r="O2372" s="22" t="b">
        <v>0</v>
      </c>
      <c r="P2372" s="22" t="s">
        <v>3095</v>
      </c>
      <c r="Q2372" s="22" t="s">
        <v>1843</v>
      </c>
      <c r="R2372" s="22" t="s">
        <v>625</v>
      </c>
    </row>
    <row r="2373" spans="1:18" x14ac:dyDescent="0.25">
      <c r="A2373" s="23" t="s">
        <v>1693</v>
      </c>
      <c r="B2373" s="23" t="s">
        <v>5683</v>
      </c>
      <c r="C2373" s="23" t="s">
        <v>1837</v>
      </c>
      <c r="D2373" s="23" t="s">
        <v>1838</v>
      </c>
      <c r="E2373" s="23" t="s">
        <v>1931</v>
      </c>
      <c r="F2373" s="23"/>
      <c r="G2373" s="23" t="s">
        <v>66</v>
      </c>
      <c r="H2373" s="23" t="s">
        <v>1794</v>
      </c>
      <c r="I2373" s="23" t="s">
        <v>5570</v>
      </c>
      <c r="J2373" s="23" t="s">
        <v>7104</v>
      </c>
      <c r="K2373" s="23" t="s">
        <v>7105</v>
      </c>
      <c r="L2373" s="23"/>
      <c r="M2373" s="23" t="s">
        <v>7105</v>
      </c>
      <c r="N2373" s="23">
        <v>60</v>
      </c>
      <c r="O2373" s="23" t="b">
        <v>0</v>
      </c>
      <c r="P2373" s="23" t="s">
        <v>3095</v>
      </c>
      <c r="Q2373" s="23" t="s">
        <v>1843</v>
      </c>
      <c r="R2373" s="23" t="s">
        <v>625</v>
      </c>
    </row>
    <row r="2374" spans="1:18" x14ac:dyDescent="0.25">
      <c r="A2374" s="22" t="s">
        <v>7106</v>
      </c>
      <c r="B2374" s="22" t="s">
        <v>7107</v>
      </c>
      <c r="C2374" s="22"/>
      <c r="D2374" s="22" t="s">
        <v>3046</v>
      </c>
      <c r="E2374" s="22"/>
      <c r="F2374" s="22"/>
      <c r="G2374" s="22"/>
      <c r="H2374" s="22"/>
      <c r="I2374" s="22"/>
      <c r="J2374" s="22"/>
      <c r="K2374" s="22"/>
      <c r="L2374" s="22" t="s">
        <v>7108</v>
      </c>
      <c r="M2374" s="22" t="s">
        <v>7109</v>
      </c>
      <c r="N2374" s="22"/>
      <c r="O2374" s="22" t="b">
        <v>0</v>
      </c>
      <c r="P2374" s="22" t="s">
        <v>1842</v>
      </c>
      <c r="Q2374" s="22" t="s">
        <v>1843</v>
      </c>
      <c r="R2374" s="22" t="s">
        <v>7106</v>
      </c>
    </row>
    <row r="2375" spans="1:18" x14ac:dyDescent="0.25">
      <c r="A2375" s="22" t="s">
        <v>7110</v>
      </c>
      <c r="B2375" s="22" t="s">
        <v>7111</v>
      </c>
      <c r="C2375" s="22"/>
      <c r="D2375" s="22" t="s">
        <v>3046</v>
      </c>
      <c r="E2375" s="22"/>
      <c r="F2375" s="22"/>
      <c r="G2375" s="22"/>
      <c r="H2375" s="22"/>
      <c r="I2375" s="22"/>
      <c r="J2375" s="22"/>
      <c r="K2375" s="22"/>
      <c r="L2375" s="22" t="s">
        <v>7112</v>
      </c>
      <c r="M2375" s="22" t="s">
        <v>7113</v>
      </c>
      <c r="N2375" s="22">
        <v>60</v>
      </c>
      <c r="O2375" s="22" t="b">
        <v>0</v>
      </c>
      <c r="P2375" s="22" t="s">
        <v>1842</v>
      </c>
      <c r="Q2375" s="22" t="s">
        <v>1843</v>
      </c>
      <c r="R2375" s="22" t="s">
        <v>7110</v>
      </c>
    </row>
    <row r="2376" spans="1:18" x14ac:dyDescent="0.25">
      <c r="A2376" s="23" t="s">
        <v>7114</v>
      </c>
      <c r="B2376" s="23" t="s">
        <v>7115</v>
      </c>
      <c r="C2376" s="23"/>
      <c r="D2376" s="23" t="s">
        <v>3046</v>
      </c>
      <c r="E2376" s="23"/>
      <c r="F2376" s="23"/>
      <c r="G2376" s="23"/>
      <c r="H2376" s="23"/>
      <c r="I2376" s="23"/>
      <c r="J2376" s="23"/>
      <c r="K2376" s="23"/>
      <c r="L2376" s="23" t="s">
        <v>7116</v>
      </c>
      <c r="M2376" s="23" t="s">
        <v>7117</v>
      </c>
      <c r="N2376" s="23"/>
      <c r="O2376" s="23" t="b">
        <v>0</v>
      </c>
      <c r="P2376" s="23" t="s">
        <v>1842</v>
      </c>
      <c r="Q2376" s="23" t="s">
        <v>1843</v>
      </c>
      <c r="R2376" s="23" t="s">
        <v>7114</v>
      </c>
    </row>
    <row r="2377" spans="1:18" x14ac:dyDescent="0.25">
      <c r="A2377" s="22" t="s">
        <v>7118</v>
      </c>
      <c r="B2377" s="22" t="s">
        <v>7119</v>
      </c>
      <c r="C2377" s="22"/>
      <c r="D2377" s="22" t="s">
        <v>1922</v>
      </c>
      <c r="E2377" s="22"/>
      <c r="F2377" s="22"/>
      <c r="G2377" s="22"/>
      <c r="H2377" s="22"/>
      <c r="I2377" s="22"/>
      <c r="J2377" s="22"/>
      <c r="K2377" s="22"/>
      <c r="L2377" s="22" t="s">
        <v>7120</v>
      </c>
      <c r="M2377" s="22" t="s">
        <v>7121</v>
      </c>
      <c r="N2377" s="22"/>
      <c r="O2377" s="22" t="b">
        <v>0</v>
      </c>
      <c r="P2377" s="22" t="s">
        <v>1842</v>
      </c>
      <c r="Q2377" s="22" t="s">
        <v>1843</v>
      </c>
      <c r="R2377" s="22" t="s">
        <v>7118</v>
      </c>
    </row>
    <row r="2378" spans="1:18" x14ac:dyDescent="0.25">
      <c r="A2378" s="23" t="s">
        <v>7122</v>
      </c>
      <c r="B2378" s="23" t="s">
        <v>7123</v>
      </c>
      <c r="C2378" s="23"/>
      <c r="D2378" s="23" t="s">
        <v>1922</v>
      </c>
      <c r="E2378" s="23"/>
      <c r="F2378" s="23"/>
      <c r="G2378" s="23"/>
      <c r="H2378" s="23"/>
      <c r="I2378" s="23"/>
      <c r="J2378" s="23"/>
      <c r="K2378" s="23"/>
      <c r="L2378" s="23" t="s">
        <v>7124</v>
      </c>
      <c r="M2378" s="23" t="s">
        <v>7125</v>
      </c>
      <c r="N2378" s="23"/>
      <c r="O2378" s="23" t="b">
        <v>0</v>
      </c>
      <c r="P2378" s="23" t="s">
        <v>1842</v>
      </c>
      <c r="Q2378" s="23" t="s">
        <v>1843</v>
      </c>
      <c r="R2378" s="23" t="s">
        <v>7122</v>
      </c>
    </row>
    <row r="2379" spans="1:18" x14ac:dyDescent="0.25">
      <c r="A2379" s="38" t="s">
        <v>7163</v>
      </c>
      <c r="B2379" s="22" t="s">
        <v>7164</v>
      </c>
      <c r="C2379" s="38"/>
      <c r="D2379" s="22" t="s">
        <v>1838</v>
      </c>
      <c r="E2379" s="38"/>
      <c r="F2379" s="38"/>
      <c r="G2379" s="22" t="s">
        <v>1803</v>
      </c>
      <c r="H2379" s="22" t="s">
        <v>1804</v>
      </c>
      <c r="I2379" s="23" t="s">
        <v>5570</v>
      </c>
      <c r="J2379" s="22" t="s">
        <v>7164</v>
      </c>
      <c r="K2379" s="38"/>
      <c r="L2379" s="38"/>
      <c r="M2379" s="38" t="s">
        <v>7165</v>
      </c>
      <c r="N2379" s="38"/>
      <c r="O2379" s="23" t="b">
        <v>0</v>
      </c>
      <c r="P2379" s="23" t="s">
        <v>1842</v>
      </c>
      <c r="Q2379" s="23" t="s">
        <v>1843</v>
      </c>
      <c r="R2379" s="23" t="s">
        <v>625</v>
      </c>
    </row>
    <row r="2380" spans="1:18" x14ac:dyDescent="0.25">
      <c r="A2380" s="39" t="s">
        <v>7166</v>
      </c>
      <c r="B2380" s="22" t="s">
        <v>7167</v>
      </c>
      <c r="C2380" s="39"/>
      <c r="D2380" s="22" t="s">
        <v>1838</v>
      </c>
      <c r="E2380" s="39"/>
      <c r="F2380" s="39"/>
      <c r="G2380" s="22" t="s">
        <v>1803</v>
      </c>
      <c r="H2380" s="22" t="s">
        <v>1804</v>
      </c>
      <c r="I2380" s="23" t="s">
        <v>5570</v>
      </c>
      <c r="J2380" s="22" t="s">
        <v>7167</v>
      </c>
      <c r="K2380" s="39"/>
      <c r="L2380" s="39"/>
      <c r="M2380" s="39" t="s">
        <v>7168</v>
      </c>
      <c r="N2380" s="39"/>
      <c r="O2380" s="23" t="b">
        <v>0</v>
      </c>
      <c r="P2380" s="23" t="s">
        <v>1842</v>
      </c>
      <c r="Q2380" s="23" t="s">
        <v>1843</v>
      </c>
      <c r="R2380" s="23" t="s">
        <v>625</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38"/>
  <sheetViews>
    <sheetView topLeftCell="B1" workbookViewId="0">
      <selection activeCell="E3" sqref="E3"/>
    </sheetView>
  </sheetViews>
  <sheetFormatPr defaultRowHeight="15.75" x14ac:dyDescent="0.25"/>
  <cols>
    <col min="1" max="2" width="9.140625" style="41"/>
    <col min="3" max="3" width="22.5703125" style="41" bestFit="1" customWidth="1"/>
    <col min="4" max="4" width="14.85546875" style="41" bestFit="1" customWidth="1"/>
    <col min="5" max="5" width="15.5703125" style="34" bestFit="1" customWidth="1"/>
    <col min="6" max="6" width="9.140625" style="41"/>
    <col min="7" max="7" width="22.5703125" style="41" bestFit="1" customWidth="1"/>
    <col min="8" max="8" width="14.85546875" style="41" bestFit="1" customWidth="1"/>
    <col min="9" max="9" width="15.5703125" style="34" bestFit="1" customWidth="1"/>
    <col min="10" max="10" width="9.140625" style="41"/>
    <col min="11" max="11" width="22.28515625" style="41" bestFit="1" customWidth="1"/>
    <col min="12" max="16384" width="9.140625" style="41"/>
  </cols>
  <sheetData>
    <row r="1" spans="2:15" x14ac:dyDescent="0.25">
      <c r="B1" s="47" t="s">
        <v>7182</v>
      </c>
      <c r="C1" s="47"/>
      <c r="D1" s="47" t="e">
        <f>SUM(D3:D20)</f>
        <v>#REF!</v>
      </c>
      <c r="E1" s="48"/>
      <c r="F1" s="47" t="s">
        <v>7183</v>
      </c>
      <c r="G1" s="47"/>
      <c r="H1" s="47" t="e">
        <f>SUM(H3:H20)</f>
        <v>#REF!</v>
      </c>
      <c r="K1" s="107"/>
      <c r="L1" s="107"/>
      <c r="M1" s="107"/>
      <c r="N1" s="107"/>
      <c r="O1" s="107"/>
    </row>
    <row r="2" spans="2:15" x14ac:dyDescent="0.25">
      <c r="B2" s="49"/>
      <c r="C2" s="49" t="s">
        <v>7174</v>
      </c>
      <c r="D2" s="49" t="s">
        <v>7175</v>
      </c>
      <c r="E2" s="50" t="s">
        <v>7176</v>
      </c>
      <c r="F2" s="49"/>
      <c r="G2" s="49" t="s">
        <v>7174</v>
      </c>
      <c r="H2" s="49" t="s">
        <v>7175</v>
      </c>
      <c r="I2" s="43" t="s">
        <v>7176</v>
      </c>
      <c r="K2" s="44"/>
      <c r="L2" s="45" t="s">
        <v>7179</v>
      </c>
      <c r="M2" s="45" t="s">
        <v>7173</v>
      </c>
      <c r="N2" s="45" t="s">
        <v>7178</v>
      </c>
      <c r="O2" s="45" t="s">
        <v>7180</v>
      </c>
    </row>
    <row r="3" spans="2:15" x14ac:dyDescent="0.25">
      <c r="B3" s="49" t="s">
        <v>2164</v>
      </c>
      <c r="C3" s="51" t="s">
        <v>42</v>
      </c>
      <c r="D3" s="49" t="e">
        <f>SUMIF($C$26:$C$138,C3,$D$26:$D$138)</f>
        <v>#REF!</v>
      </c>
      <c r="E3" s="52" t="e">
        <f>D3*46000</f>
        <v>#REF!</v>
      </c>
      <c r="F3" s="49" t="s">
        <v>1786</v>
      </c>
      <c r="G3" s="51" t="s">
        <v>42</v>
      </c>
      <c r="H3" s="49" t="e">
        <f>SUMIFS(#REF!,#REF!,'Chuyển Mã'!F3,#REF!,'Chuyển Mã'!G3)</f>
        <v>#REF!</v>
      </c>
      <c r="I3" s="52" t="e">
        <f>H3*46000</f>
        <v>#REF!</v>
      </c>
      <c r="K3" s="46" t="s">
        <v>42</v>
      </c>
      <c r="L3" s="46" t="str">
        <f>IFERROR(SUMIFS(#REF!,#REF!,$L$2,#REF!,K3),"")</f>
        <v/>
      </c>
      <c r="M3" s="46" t="e">
        <f>SUMIFS(#REF!,#REF!,$M$2,#REF!,K3)</f>
        <v>#REF!</v>
      </c>
      <c r="N3" s="46" t="e">
        <f>SUMIFS(#REF!,#REF!,$N$2,#REF!,K3)</f>
        <v>#REF!</v>
      </c>
      <c r="O3" s="46" t="e">
        <f t="shared" ref="O3:O25" si="0">SUM(L3:N3)</f>
        <v>#REF!</v>
      </c>
    </row>
    <row r="4" spans="2:15" x14ac:dyDescent="0.25">
      <c r="B4" s="49" t="s">
        <v>2164</v>
      </c>
      <c r="C4" s="51" t="s">
        <v>18</v>
      </c>
      <c r="D4" s="49" t="e">
        <f t="shared" ref="D4:D20" si="1">SUMIF($C$26:$C$138,C4,$D$26:$D$138)</f>
        <v>#REF!</v>
      </c>
      <c r="E4" s="52" t="e">
        <f>D4*73431</f>
        <v>#REF!</v>
      </c>
      <c r="F4" s="49" t="s">
        <v>1786</v>
      </c>
      <c r="G4" s="51" t="s">
        <v>18</v>
      </c>
      <c r="H4" s="49" t="e">
        <f>SUMIFS(#REF!,#REF!,'Chuyển Mã'!F4,#REF!,'Chuyển Mã'!G4)</f>
        <v>#REF!</v>
      </c>
      <c r="I4" s="52" t="e">
        <f>H4*73431</f>
        <v>#REF!</v>
      </c>
      <c r="K4" s="46" t="s">
        <v>18</v>
      </c>
      <c r="L4" s="46" t="str">
        <f>IFERROR(SUMIFS(#REF!,#REF!,$L$2,#REF!,K4)," ")</f>
        <v xml:space="preserve"> </v>
      </c>
      <c r="M4" s="46" t="e">
        <f>SUMIFS(#REF!,#REF!,$M$2,#REF!,K4)</f>
        <v>#REF!</v>
      </c>
      <c r="N4" s="46" t="e">
        <f>SUMIFS(#REF!,#REF!,$N$2,#REF!,K4)</f>
        <v>#REF!</v>
      </c>
      <c r="O4" s="46" t="e">
        <f t="shared" si="0"/>
        <v>#REF!</v>
      </c>
    </row>
    <row r="5" spans="2:15" x14ac:dyDescent="0.25">
      <c r="B5" s="49" t="s">
        <v>2164</v>
      </c>
      <c r="C5" s="51" t="s">
        <v>26</v>
      </c>
      <c r="D5" s="49" t="e">
        <f t="shared" si="1"/>
        <v>#REF!</v>
      </c>
      <c r="E5" s="52" t="e">
        <f>D5*55595</f>
        <v>#REF!</v>
      </c>
      <c r="F5" s="49" t="s">
        <v>1786</v>
      </c>
      <c r="G5" s="51" t="s">
        <v>26</v>
      </c>
      <c r="H5" s="49" t="e">
        <f>SUMIFS(#REF!,#REF!,'Chuyển Mã'!F5,#REF!,'Chuyển Mã'!G5)</f>
        <v>#REF!</v>
      </c>
      <c r="I5" s="52" t="e">
        <f>H5*55595</f>
        <v>#REF!</v>
      </c>
      <c r="K5" s="46" t="s">
        <v>26</v>
      </c>
      <c r="L5" s="46" t="str">
        <f>IFERROR(SUMIFS(#REF!,#REF!,$L$2,#REF!,K5)," ")</f>
        <v xml:space="preserve"> </v>
      </c>
      <c r="M5" s="46" t="e">
        <f>SUMIFS(#REF!,#REF!,$M$2,#REF!,K5)</f>
        <v>#REF!</v>
      </c>
      <c r="N5" s="46" t="e">
        <f>SUMIFS(#REF!,#REF!,$N$2,#REF!,K5)</f>
        <v>#REF!</v>
      </c>
      <c r="O5" s="46" t="e">
        <f t="shared" si="0"/>
        <v>#REF!</v>
      </c>
    </row>
    <row r="6" spans="2:15" x14ac:dyDescent="0.25">
      <c r="B6" s="49" t="s">
        <v>2164</v>
      </c>
      <c r="C6" s="51" t="s">
        <v>21</v>
      </c>
      <c r="D6" s="49" t="e">
        <f t="shared" si="1"/>
        <v>#REF!</v>
      </c>
      <c r="E6" s="52" t="e">
        <f>D6*111058</f>
        <v>#REF!</v>
      </c>
      <c r="F6" s="49" t="s">
        <v>1786</v>
      </c>
      <c r="G6" s="51" t="s">
        <v>21</v>
      </c>
      <c r="H6" s="49" t="e">
        <f>SUMIFS(#REF!,#REF!,'Chuyển Mã'!F6,#REF!,'Chuyển Mã'!G6)</f>
        <v>#REF!</v>
      </c>
      <c r="I6" s="52" t="e">
        <f>H6*111058</f>
        <v>#REF!</v>
      </c>
      <c r="K6" s="46" t="s">
        <v>21</v>
      </c>
      <c r="L6" s="46" t="str">
        <f>IFERROR(SUMIFS(#REF!,#REF!,$L$2,#REF!,K6)," ")</f>
        <v xml:space="preserve"> </v>
      </c>
      <c r="M6" s="46" t="e">
        <f>SUMIFS(#REF!,#REF!,$M$2,#REF!,K6)</f>
        <v>#REF!</v>
      </c>
      <c r="N6" s="46" t="e">
        <f>SUMIFS(#REF!,#REF!,$N$2,#REF!,K6)</f>
        <v>#REF!</v>
      </c>
      <c r="O6" s="46" t="e">
        <f t="shared" si="0"/>
        <v>#REF!</v>
      </c>
    </row>
    <row r="7" spans="2:15" x14ac:dyDescent="0.25">
      <c r="B7" s="49" t="s">
        <v>2164</v>
      </c>
      <c r="C7" s="51" t="s">
        <v>30</v>
      </c>
      <c r="D7" s="49" t="e">
        <f t="shared" si="1"/>
        <v>#REF!</v>
      </c>
      <c r="E7" s="52" t="e">
        <f>D7*74250</f>
        <v>#REF!</v>
      </c>
      <c r="F7" s="49" t="s">
        <v>1786</v>
      </c>
      <c r="G7" s="51" t="s">
        <v>30</v>
      </c>
      <c r="H7" s="49" t="e">
        <f>SUMIFS(#REF!,#REF!,'Chuyển Mã'!F7,#REF!,'Chuyển Mã'!G7)</f>
        <v>#REF!</v>
      </c>
      <c r="I7" s="52" t="e">
        <f>H7*74250</f>
        <v>#REF!</v>
      </c>
      <c r="K7" s="46" t="s">
        <v>30</v>
      </c>
      <c r="L7" s="46" t="str">
        <f>IFERROR(SUMIFS(#REF!,#REF!,$L$2,#REF!,K7)," ")</f>
        <v xml:space="preserve"> </v>
      </c>
      <c r="M7" s="46" t="e">
        <f>SUMIFS(#REF!,#REF!,$M$2,#REF!,K7)</f>
        <v>#REF!</v>
      </c>
      <c r="N7" s="46" t="e">
        <f>SUMIFS(#REF!,#REF!,$N$2,#REF!,K7)</f>
        <v>#REF!</v>
      </c>
      <c r="O7" s="46" t="e">
        <f t="shared" si="0"/>
        <v>#REF!</v>
      </c>
    </row>
    <row r="8" spans="2:15" x14ac:dyDescent="0.25">
      <c r="B8" s="49" t="s">
        <v>2164</v>
      </c>
      <c r="C8" s="51" t="s">
        <v>40</v>
      </c>
      <c r="D8" s="49" t="e">
        <f t="shared" si="1"/>
        <v>#REF!</v>
      </c>
      <c r="E8" s="52" t="e">
        <f>D8*50400</f>
        <v>#REF!</v>
      </c>
      <c r="F8" s="49" t="s">
        <v>1786</v>
      </c>
      <c r="G8" s="51" t="s">
        <v>40</v>
      </c>
      <c r="H8" s="49" t="e">
        <f>SUMIFS(#REF!,#REF!,'Chuyển Mã'!F8,#REF!,'Chuyển Mã'!G8)</f>
        <v>#REF!</v>
      </c>
      <c r="I8" s="52" t="e">
        <f>H8*50400</f>
        <v>#REF!</v>
      </c>
      <c r="K8" s="46" t="s">
        <v>40</v>
      </c>
      <c r="L8" s="46" t="str">
        <f>IFERROR(SUMIFS(#REF!,#REF!,$L$2,#REF!,K8)," ")</f>
        <v xml:space="preserve"> </v>
      </c>
      <c r="M8" s="46" t="e">
        <f>SUMIFS(#REF!,#REF!,$M$2,#REF!,K8)</f>
        <v>#REF!</v>
      </c>
      <c r="N8" s="46" t="e">
        <f>SUMIFS(#REF!,#REF!,$N$2,#REF!,K8)</f>
        <v>#REF!</v>
      </c>
      <c r="O8" s="46" t="e">
        <f t="shared" si="0"/>
        <v>#REF!</v>
      </c>
    </row>
    <row r="9" spans="2:15" x14ac:dyDescent="0.25">
      <c r="B9" s="49" t="s">
        <v>2164</v>
      </c>
      <c r="C9" s="51" t="s">
        <v>38</v>
      </c>
      <c r="D9" s="49" t="e">
        <f t="shared" si="1"/>
        <v>#REF!</v>
      </c>
      <c r="E9" s="52" t="e">
        <f>D9*49500</f>
        <v>#REF!</v>
      </c>
      <c r="F9" s="49" t="s">
        <v>1786</v>
      </c>
      <c r="G9" s="51" t="s">
        <v>38</v>
      </c>
      <c r="H9" s="49" t="e">
        <f>SUMIFS(#REF!,#REF!,'Chuyển Mã'!F9,#REF!,'Chuyển Mã'!G9)</f>
        <v>#REF!</v>
      </c>
      <c r="I9" s="52" t="e">
        <f>H9*49500</f>
        <v>#REF!</v>
      </c>
      <c r="K9" s="46" t="s">
        <v>38</v>
      </c>
      <c r="L9" s="46" t="str">
        <f>IFERROR(SUMIFS(#REF!,#REF!,$L$2,#REF!,K9)," ")</f>
        <v xml:space="preserve"> </v>
      </c>
      <c r="M9" s="46" t="e">
        <f>SUMIFS(#REF!,#REF!,$M$2,#REF!,K9)</f>
        <v>#REF!</v>
      </c>
      <c r="N9" s="46" t="e">
        <f>SUMIFS(#REF!,#REF!,$N$2,#REF!,K9)</f>
        <v>#REF!</v>
      </c>
      <c r="O9" s="46" t="e">
        <f t="shared" si="0"/>
        <v>#REF!</v>
      </c>
    </row>
    <row r="10" spans="2:15" x14ac:dyDescent="0.25">
      <c r="B10" s="49" t="s">
        <v>2164</v>
      </c>
      <c r="C10" s="51" t="s">
        <v>23</v>
      </c>
      <c r="D10" s="49" t="e">
        <f t="shared" si="1"/>
        <v>#REF!</v>
      </c>
      <c r="E10" s="52" t="e">
        <f>D10*50182</f>
        <v>#REF!</v>
      </c>
      <c r="F10" s="49" t="s">
        <v>1786</v>
      </c>
      <c r="G10" s="51" t="s">
        <v>23</v>
      </c>
      <c r="H10" s="49" t="e">
        <f>SUMIFS(#REF!,#REF!,'Chuyển Mã'!F10,#REF!,'Chuyển Mã'!G10)</f>
        <v>#REF!</v>
      </c>
      <c r="I10" s="52" t="e">
        <f>H10*50182</f>
        <v>#REF!</v>
      </c>
      <c r="K10" s="46" t="s">
        <v>23</v>
      </c>
      <c r="L10" s="46" t="str">
        <f>IFERROR(SUMIFS(#REF!,#REF!,$L$2,#REF!,K10)," ")</f>
        <v xml:space="preserve"> </v>
      </c>
      <c r="M10" s="46" t="e">
        <f>SUMIFS(#REF!,#REF!,$M$2,#REF!,K10)</f>
        <v>#REF!</v>
      </c>
      <c r="N10" s="46" t="e">
        <f>SUMIFS(#REF!,#REF!,$N$2,#REF!,K10)</f>
        <v>#REF!</v>
      </c>
      <c r="O10" s="46" t="e">
        <f t="shared" si="0"/>
        <v>#REF!</v>
      </c>
    </row>
    <row r="11" spans="2:15" x14ac:dyDescent="0.25">
      <c r="B11" s="49" t="s">
        <v>2164</v>
      </c>
      <c r="C11" s="51" t="s">
        <v>32</v>
      </c>
      <c r="D11" s="49" t="e">
        <f t="shared" si="1"/>
        <v>#REF!</v>
      </c>
      <c r="E11" s="52" t="e">
        <f>D11*70950</f>
        <v>#REF!</v>
      </c>
      <c r="F11" s="49" t="s">
        <v>1786</v>
      </c>
      <c r="G11" s="51" t="s">
        <v>32</v>
      </c>
      <c r="H11" s="49" t="e">
        <f>SUMIFS(#REF!,#REF!,'Chuyển Mã'!F11,#REF!,'Chuyển Mã'!G11)</f>
        <v>#REF!</v>
      </c>
      <c r="I11" s="52" t="e">
        <f>H11*70950</f>
        <v>#REF!</v>
      </c>
      <c r="K11" s="46" t="s">
        <v>32</v>
      </c>
      <c r="L11" s="46" t="str">
        <f>IFERROR(SUMIFS(#REF!,#REF!,$L$2,#REF!,K11)," ")</f>
        <v xml:space="preserve"> </v>
      </c>
      <c r="M11" s="46" t="e">
        <f>SUMIFS(#REF!,#REF!,$M$2,#REF!,K11)</f>
        <v>#REF!</v>
      </c>
      <c r="N11" s="46" t="e">
        <f>SUMIFS(#REF!,#REF!,$N$2,#REF!,K11)</f>
        <v>#REF!</v>
      </c>
      <c r="O11" s="46" t="e">
        <f t="shared" si="0"/>
        <v>#REF!</v>
      </c>
    </row>
    <row r="12" spans="2:15" x14ac:dyDescent="0.25">
      <c r="B12" s="49" t="s">
        <v>2164</v>
      </c>
      <c r="C12" s="51" t="s">
        <v>538</v>
      </c>
      <c r="D12" s="49" t="e">
        <f t="shared" si="1"/>
        <v>#REF!</v>
      </c>
      <c r="E12" s="52" t="e">
        <f>D12*116096</f>
        <v>#REF!</v>
      </c>
      <c r="F12" s="49" t="s">
        <v>1786</v>
      </c>
      <c r="G12" s="51" t="s">
        <v>538</v>
      </c>
      <c r="H12" s="49" t="e">
        <f>SUMIFS(#REF!,#REF!,'Chuyển Mã'!F12,#REF!,'Chuyển Mã'!G12)</f>
        <v>#REF!</v>
      </c>
      <c r="I12" s="52" t="e">
        <f>H12*116096</f>
        <v>#REF!</v>
      </c>
      <c r="K12" s="46" t="s">
        <v>538</v>
      </c>
      <c r="L12" s="46" t="str">
        <f>IFERROR(SUMIFS(#REF!,#REF!,$L$2,#REF!,K12)," ")</f>
        <v xml:space="preserve"> </v>
      </c>
      <c r="M12" s="46" t="e">
        <f>SUMIFS(#REF!,#REF!,$M$2,#REF!,K12)</f>
        <v>#REF!</v>
      </c>
      <c r="N12" s="46" t="e">
        <f>SUMIFS(#REF!,#REF!,$N$2,#REF!,K12)</f>
        <v>#REF!</v>
      </c>
      <c r="O12" s="46" t="e">
        <f t="shared" si="0"/>
        <v>#REF!</v>
      </c>
    </row>
    <row r="13" spans="2:15" x14ac:dyDescent="0.25">
      <c r="B13" s="49" t="s">
        <v>2164</v>
      </c>
      <c r="C13" s="51" t="s">
        <v>46</v>
      </c>
      <c r="D13" s="49" t="e">
        <f t="shared" si="1"/>
        <v>#REF!</v>
      </c>
      <c r="E13" s="52" t="e">
        <f>D13*Gia_MB!E64</f>
        <v>#REF!</v>
      </c>
      <c r="F13" s="49" t="s">
        <v>1786</v>
      </c>
      <c r="G13" s="51" t="s">
        <v>46</v>
      </c>
      <c r="H13" s="49" t="e">
        <f>SUMIFS(#REF!,#REF!,'Chuyển Mã'!F13,#REF!,'Chuyển Mã'!G13)</f>
        <v>#REF!</v>
      </c>
      <c r="I13" s="52" t="e">
        <f>H13*111606</f>
        <v>#REF!</v>
      </c>
      <c r="K13" s="46" t="s">
        <v>46</v>
      </c>
      <c r="L13" s="46" t="str">
        <f>IFERROR(SUMIFS(#REF!,#REF!,$L$2,#REF!,K13)," ")</f>
        <v xml:space="preserve"> </v>
      </c>
      <c r="M13" s="46" t="e">
        <f>SUMIFS(#REF!,#REF!,$M$2,#REF!,K13)</f>
        <v>#REF!</v>
      </c>
      <c r="N13" s="46" t="e">
        <f>SUMIFS(#REF!,#REF!,$N$2,#REF!,K13)</f>
        <v>#REF!</v>
      </c>
      <c r="O13" s="46" t="e">
        <f t="shared" si="0"/>
        <v>#REF!</v>
      </c>
    </row>
    <row r="14" spans="2:15" x14ac:dyDescent="0.25">
      <c r="B14" s="49" t="s">
        <v>2164</v>
      </c>
      <c r="C14" s="51" t="s">
        <v>1775</v>
      </c>
      <c r="D14" s="49" t="e">
        <f t="shared" si="1"/>
        <v>#REF!</v>
      </c>
      <c r="E14" s="52" t="e">
        <f>D14*Gia_MB!I248</f>
        <v>#REF!</v>
      </c>
      <c r="F14" s="49" t="s">
        <v>1786</v>
      </c>
      <c r="G14" s="51" t="s">
        <v>1775</v>
      </c>
      <c r="H14" s="49" t="e">
        <f>SUMIFS(#REF!,#REF!,'Chuyển Mã'!F14,#REF!,'Chuyển Mã'!G14)</f>
        <v>#REF!</v>
      </c>
      <c r="I14" s="52" t="e">
        <f>H14*72500</f>
        <v>#REF!</v>
      </c>
      <c r="K14" s="46" t="s">
        <v>1775</v>
      </c>
      <c r="L14" s="46" t="str">
        <f>IFERROR(SUMIFS(#REF!,#REF!,$L$2,#REF!,K14)," ")</f>
        <v xml:space="preserve"> </v>
      </c>
      <c r="M14" s="46" t="e">
        <f>SUMIFS(#REF!,#REF!,$M$2,#REF!,K14)</f>
        <v>#REF!</v>
      </c>
      <c r="N14" s="46" t="e">
        <f>SUMIFS(#REF!,#REF!,$N$2,#REF!,K14)</f>
        <v>#REF!</v>
      </c>
      <c r="O14" s="46" t="e">
        <f t="shared" si="0"/>
        <v>#REF!</v>
      </c>
    </row>
    <row r="15" spans="2:15" x14ac:dyDescent="0.25">
      <c r="B15" s="49" t="s">
        <v>2164</v>
      </c>
      <c r="C15" s="51" t="s">
        <v>1715</v>
      </c>
      <c r="D15" s="49" t="e">
        <f t="shared" si="1"/>
        <v>#REF!</v>
      </c>
      <c r="E15" s="52" t="e">
        <f>D15*Gia_MB!I249</f>
        <v>#REF!</v>
      </c>
      <c r="F15" s="49" t="s">
        <v>1786</v>
      </c>
      <c r="G15" s="51" t="s">
        <v>1715</v>
      </c>
      <c r="H15" s="49" t="e">
        <f>SUMIFS(#REF!,#REF!,'Chuyển Mã'!F15,#REF!,'Chuyển Mã'!G15)</f>
        <v>#REF!</v>
      </c>
      <c r="I15" s="52" t="e">
        <f>H15*70000</f>
        <v>#REF!</v>
      </c>
      <c r="K15" s="46" t="s">
        <v>1715</v>
      </c>
      <c r="L15" s="46" t="str">
        <f>IFERROR(SUMIFS(#REF!,#REF!,$L$2,#REF!,K15)," ")</f>
        <v xml:space="preserve"> </v>
      </c>
      <c r="M15" s="46" t="e">
        <f>SUMIFS(#REF!,#REF!,$M$2,#REF!,K15)</f>
        <v>#REF!</v>
      </c>
      <c r="N15" s="46" t="e">
        <f>SUMIFS(#REF!,#REF!,$N$2,#REF!,K15)</f>
        <v>#REF!</v>
      </c>
      <c r="O15" s="46" t="e">
        <f t="shared" si="0"/>
        <v>#REF!</v>
      </c>
    </row>
    <row r="16" spans="2:15" x14ac:dyDescent="0.25">
      <c r="B16" s="49" t="s">
        <v>2164</v>
      </c>
      <c r="C16" s="51" t="s">
        <v>547</v>
      </c>
      <c r="D16" s="49" t="e">
        <f t="shared" si="1"/>
        <v>#REF!</v>
      </c>
      <c r="E16" s="52" t="e">
        <f>D16*Gia_MB!F206</f>
        <v>#REF!</v>
      </c>
      <c r="F16" s="49" t="s">
        <v>1786</v>
      </c>
      <c r="G16" s="51" t="s">
        <v>547</v>
      </c>
      <c r="H16" s="49" t="e">
        <f>SUMIFS(#REF!,#REF!,'Chuyển Mã'!F16,#REF!,'Chuyển Mã'!G16)</f>
        <v>#REF!</v>
      </c>
      <c r="I16" s="52" t="e">
        <f>H16*22217</f>
        <v>#REF!</v>
      </c>
      <c r="K16" s="46" t="s">
        <v>547</v>
      </c>
      <c r="L16" s="46" t="str">
        <f>IFERROR(SUMIFS(#REF!,#REF!,$L$2,#REF!,K16)," ")</f>
        <v xml:space="preserve"> </v>
      </c>
      <c r="M16" s="46" t="e">
        <f>SUMIFS(#REF!,#REF!,$M$2,#REF!,K16)</f>
        <v>#REF!</v>
      </c>
      <c r="N16" s="46" t="e">
        <f>SUMIFS(#REF!,#REF!,$N$2,#REF!,K16)</f>
        <v>#REF!</v>
      </c>
      <c r="O16" s="46" t="e">
        <f t="shared" si="0"/>
        <v>#REF!</v>
      </c>
    </row>
    <row r="17" spans="2:15" x14ac:dyDescent="0.25">
      <c r="B17" s="49" t="s">
        <v>2164</v>
      </c>
      <c r="C17" s="51" t="s">
        <v>559</v>
      </c>
      <c r="D17" s="49" t="e">
        <f t="shared" si="1"/>
        <v>#REF!</v>
      </c>
      <c r="E17" s="52" t="e">
        <f>D17*Gia_MB!F311</f>
        <v>#REF!</v>
      </c>
      <c r="F17" s="49" t="s">
        <v>1786</v>
      </c>
      <c r="G17" s="51" t="s">
        <v>559</v>
      </c>
      <c r="H17" s="49" t="e">
        <f>SUMIFS(#REF!,#REF!,'Chuyển Mã'!F17,#REF!,'Chuyển Mã'!G17)</f>
        <v>#REF!</v>
      </c>
      <c r="I17" s="52" t="e">
        <f>H17*22500</f>
        <v>#REF!</v>
      </c>
      <c r="K17" s="46" t="s">
        <v>559</v>
      </c>
      <c r="L17" s="46" t="str">
        <f>IFERROR(SUMIFS(#REF!,#REF!,$L$2,#REF!,K17)," ")</f>
        <v xml:space="preserve"> </v>
      </c>
      <c r="M17" s="46" t="e">
        <f>SUMIFS(#REF!,#REF!,$M$2,#REF!,K17)</f>
        <v>#REF!</v>
      </c>
      <c r="N17" s="46" t="e">
        <f>SUMIFS(#REF!,#REF!,$N$2,#REF!,K17)</f>
        <v>#REF!</v>
      </c>
      <c r="O17" s="46" t="e">
        <f t="shared" si="0"/>
        <v>#REF!</v>
      </c>
    </row>
    <row r="18" spans="2:15" x14ac:dyDescent="0.25">
      <c r="B18" s="49" t="s">
        <v>2164</v>
      </c>
      <c r="C18" s="51" t="s">
        <v>549</v>
      </c>
      <c r="D18" s="49" t="e">
        <f t="shared" si="1"/>
        <v>#REF!</v>
      </c>
      <c r="E18" s="52" t="e">
        <f>D18*70000</f>
        <v>#REF!</v>
      </c>
      <c r="F18" s="49" t="s">
        <v>1786</v>
      </c>
      <c r="G18" s="51" t="s">
        <v>549</v>
      </c>
      <c r="H18" s="49" t="e">
        <f>SUMIFS(#REF!,#REF!,'Chuyển Mã'!F18,#REF!,'Chuyển Mã'!G18)</f>
        <v>#REF!</v>
      </c>
      <c r="I18" s="52" t="e">
        <f>H18*70000</f>
        <v>#REF!</v>
      </c>
      <c r="K18" s="46" t="s">
        <v>549</v>
      </c>
      <c r="L18" s="46" t="str">
        <f>IFERROR(SUMIFS(#REF!,#REF!,$L$2,#REF!,K18)," ")</f>
        <v xml:space="preserve"> </v>
      </c>
      <c r="M18" s="46" t="e">
        <f>SUMIFS(#REF!,#REF!,$M$2,#REF!,K18)</f>
        <v>#REF!</v>
      </c>
      <c r="N18" s="46" t="e">
        <f>SUMIFS(#REF!,#REF!,$N$2,#REF!,K18)</f>
        <v>#REF!</v>
      </c>
      <c r="O18" s="46" t="e">
        <f t="shared" si="0"/>
        <v>#REF!</v>
      </c>
    </row>
    <row r="19" spans="2:15" x14ac:dyDescent="0.25">
      <c r="B19" s="49" t="s">
        <v>2164</v>
      </c>
      <c r="C19" s="51" t="s">
        <v>561</v>
      </c>
      <c r="D19" s="49" t="e">
        <f t="shared" si="1"/>
        <v>#REF!</v>
      </c>
      <c r="E19" s="52" t="e">
        <f>D19*Gia_MB!F322</f>
        <v>#REF!</v>
      </c>
      <c r="F19" s="49" t="s">
        <v>1786</v>
      </c>
      <c r="G19" s="51" t="s">
        <v>561</v>
      </c>
      <c r="H19" s="49" t="e">
        <f>SUMIFS(#REF!,#REF!,'Chuyển Mã'!F19,#REF!,'Chuyển Mã'!G19)</f>
        <v>#REF!</v>
      </c>
      <c r="I19" s="52" t="e">
        <f>H19*21667</f>
        <v>#REF!</v>
      </c>
      <c r="K19" s="46" t="s">
        <v>561</v>
      </c>
      <c r="L19" s="46" t="str">
        <f>IFERROR(SUMIFS(#REF!,#REF!,$L$2,#REF!,K19)," ")</f>
        <v xml:space="preserve"> </v>
      </c>
      <c r="M19" s="46" t="e">
        <f>SUMIFS(#REF!,#REF!,$M$2,#REF!,K19)</f>
        <v>#REF!</v>
      </c>
      <c r="N19" s="46" t="e">
        <f>SUMIFS(#REF!,#REF!,$N$2,#REF!,K19)</f>
        <v>#REF!</v>
      </c>
      <c r="O19" s="46" t="e">
        <f t="shared" si="0"/>
        <v>#REF!</v>
      </c>
    </row>
    <row r="20" spans="2:15" x14ac:dyDescent="0.25">
      <c r="B20" s="49" t="s">
        <v>2164</v>
      </c>
      <c r="C20" s="51" t="s">
        <v>544</v>
      </c>
      <c r="D20" s="49" t="e">
        <f t="shared" si="1"/>
        <v>#REF!</v>
      </c>
      <c r="E20" s="52" t="e">
        <f>D20*Gia_MB!I996</f>
        <v>#REF!</v>
      </c>
      <c r="F20" s="49" t="s">
        <v>1786</v>
      </c>
      <c r="G20" s="51" t="s">
        <v>544</v>
      </c>
      <c r="H20" s="49" t="e">
        <f>SUMIFS(#REF!,#REF!,'Chuyển Mã'!F20,#REF!,'Chuyển Mã'!G20)</f>
        <v>#REF!</v>
      </c>
      <c r="I20" s="52" t="e">
        <f>H20*101845</f>
        <v>#REF!</v>
      </c>
      <c r="K20" s="46" t="s">
        <v>544</v>
      </c>
      <c r="L20" s="46" t="str">
        <f>IFERROR(SUMIFS(#REF!,#REF!,$L$2,#REF!,K20)," ")</f>
        <v xml:space="preserve"> </v>
      </c>
      <c r="M20" s="46" t="e">
        <f>SUMIFS(#REF!,#REF!,$M$2,#REF!,K20)</f>
        <v>#REF!</v>
      </c>
      <c r="N20" s="46" t="e">
        <f>SUMIFS(#REF!,#REF!,$N$2,#REF!,K20)</f>
        <v>#REF!</v>
      </c>
      <c r="O20" s="46" t="e">
        <f t="shared" si="0"/>
        <v>#REF!</v>
      </c>
    </row>
    <row r="21" spans="2:15" x14ac:dyDescent="0.25">
      <c r="E21" s="52" t="e">
        <f>SUM(E3:E20)</f>
        <v>#REF!</v>
      </c>
      <c r="I21" s="52" t="e">
        <f>SUM(I3:I20)</f>
        <v>#REF!</v>
      </c>
      <c r="K21" s="46"/>
      <c r="L21" s="46" t="str">
        <f>IFERROR(SUMIFS(#REF!,#REF!,$L$2,#REF!,K21)," ")</f>
        <v xml:space="preserve"> </v>
      </c>
      <c r="M21" s="46" t="e">
        <f>SUMIFS(#REF!,#REF!,$M$2,#REF!,K21)</f>
        <v>#REF!</v>
      </c>
      <c r="N21" s="46" t="e">
        <f>SUMIFS(#REF!,#REF!,$N$2,#REF!,K21)</f>
        <v>#REF!</v>
      </c>
      <c r="O21" s="46" t="e">
        <f t="shared" si="0"/>
        <v>#REF!</v>
      </c>
    </row>
    <row r="22" spans="2:15" x14ac:dyDescent="0.25">
      <c r="I22" s="52"/>
      <c r="K22" s="46"/>
      <c r="L22" s="46" t="str">
        <f>IFERROR(SUMIFS(#REF!,#REF!,$L$2,#REF!,K22)," ")</f>
        <v xml:space="preserve"> </v>
      </c>
      <c r="M22" s="46" t="e">
        <f>SUMIFS(#REF!,#REF!,$M$2,#REF!,K22)</f>
        <v>#REF!</v>
      </c>
      <c r="N22" s="46" t="e">
        <f>SUMIFS(#REF!,#REF!,$N$2,#REF!,K22)</f>
        <v>#REF!</v>
      </c>
      <c r="O22" s="46" t="e">
        <f t="shared" si="0"/>
        <v>#REF!</v>
      </c>
    </row>
    <row r="23" spans="2:15" x14ac:dyDescent="0.25">
      <c r="G23" s="106" t="s">
        <v>7177</v>
      </c>
      <c r="H23" s="106"/>
      <c r="I23" s="53" t="e">
        <f>E21+I21</f>
        <v>#REF!</v>
      </c>
      <c r="K23" s="46"/>
      <c r="L23" s="46" t="str">
        <f>IFERROR(SUMIFS(#REF!,#REF!,$L$2,#REF!,K23)," ")</f>
        <v xml:space="preserve"> </v>
      </c>
      <c r="M23" s="46" t="e">
        <f>SUMIFS(#REF!,#REF!,$M$2,#REF!,K23)</f>
        <v>#REF!</v>
      </c>
      <c r="N23" s="46" t="e">
        <f>SUMIFS(#REF!,#REF!,$N$2,#REF!,K23)</f>
        <v>#REF!</v>
      </c>
      <c r="O23" s="46" t="e">
        <f t="shared" si="0"/>
        <v>#REF!</v>
      </c>
    </row>
    <row r="24" spans="2:15" x14ac:dyDescent="0.25">
      <c r="K24" s="46"/>
      <c r="L24" s="46" t="str">
        <f>IFERROR(SUMIFS(#REF!,#REF!,$L$2,#REF!,K24)," ")</f>
        <v xml:space="preserve"> </v>
      </c>
      <c r="M24" s="46" t="e">
        <f>SUMIFS(#REF!,#REF!,$M$2,#REF!,K24)</f>
        <v>#REF!</v>
      </c>
      <c r="N24" s="46" t="e">
        <f>SUMIFS(#REF!,#REF!,$N$2,#REF!,K24)</f>
        <v>#REF!</v>
      </c>
      <c r="O24" s="46" t="e">
        <f t="shared" si="0"/>
        <v>#REF!</v>
      </c>
    </row>
    <row r="25" spans="2:15" x14ac:dyDescent="0.25">
      <c r="B25" s="42"/>
      <c r="C25" s="42" t="s">
        <v>7174</v>
      </c>
      <c r="D25" s="42" t="s">
        <v>7175</v>
      </c>
      <c r="K25" s="46"/>
      <c r="L25" s="46" t="str">
        <f>IFERROR(SUMIFS(#REF!,#REF!,$L$2,#REF!,K25)," ")</f>
        <v xml:space="preserve"> </v>
      </c>
      <c r="M25" s="46" t="e">
        <f>SUMIFS(#REF!,#REF!,$M$2,#REF!,K25)</f>
        <v>#REF!</v>
      </c>
      <c r="N25" s="46" t="e">
        <f>SUMIFS(#REF!,#REF!,$N$2,#REF!,K25)</f>
        <v>#REF!</v>
      </c>
      <c r="O25" s="46" t="e">
        <f t="shared" si="0"/>
        <v>#REF!</v>
      </c>
    </row>
    <row r="26" spans="2:15" x14ac:dyDescent="0.25">
      <c r="B26" s="49" t="s">
        <v>66</v>
      </c>
      <c r="C26" s="51" t="s">
        <v>42</v>
      </c>
      <c r="D26" s="49" t="e">
        <f>SUMIFS(#REF!,#REF!,'Chuyển Mã'!B26,#REF!,'Chuyển Mã'!C26)</f>
        <v>#REF!</v>
      </c>
      <c r="K26"/>
      <c r="L26"/>
      <c r="M26"/>
      <c r="N26"/>
      <c r="O26"/>
    </row>
    <row r="27" spans="2:15" x14ac:dyDescent="0.25">
      <c r="B27" s="49" t="s">
        <v>66</v>
      </c>
      <c r="C27" s="51" t="s">
        <v>18</v>
      </c>
      <c r="D27" s="49" t="e">
        <f>SUMIFS(#REF!,#REF!,'Chuyển Mã'!B27,#REF!,'Chuyển Mã'!C27)</f>
        <v>#REF!</v>
      </c>
    </row>
    <row r="28" spans="2:15" x14ac:dyDescent="0.25">
      <c r="B28" s="49" t="s">
        <v>66</v>
      </c>
      <c r="C28" s="51" t="s">
        <v>26</v>
      </c>
      <c r="D28" s="49" t="e">
        <f>SUMIFS(#REF!,#REF!,'Chuyển Mã'!B28,#REF!,'Chuyển Mã'!C28)</f>
        <v>#REF!</v>
      </c>
    </row>
    <row r="29" spans="2:15" x14ac:dyDescent="0.25">
      <c r="B29" s="49" t="s">
        <v>66</v>
      </c>
      <c r="C29" s="51" t="s">
        <v>21</v>
      </c>
      <c r="D29" s="49" t="e">
        <f>SUMIFS(#REF!,#REF!,'Chuyển Mã'!B29,#REF!,'Chuyển Mã'!C29)</f>
        <v>#REF!</v>
      </c>
    </row>
    <row r="30" spans="2:15" x14ac:dyDescent="0.25">
      <c r="B30" s="49" t="s">
        <v>66</v>
      </c>
      <c r="C30" s="51" t="s">
        <v>30</v>
      </c>
      <c r="D30" s="49" t="e">
        <f>SUMIFS(#REF!,#REF!,'Chuyển Mã'!B30,#REF!,'Chuyển Mã'!C30)</f>
        <v>#REF!</v>
      </c>
    </row>
    <row r="31" spans="2:15" x14ac:dyDescent="0.25">
      <c r="B31" s="49" t="s">
        <v>66</v>
      </c>
      <c r="C31" s="51" t="s">
        <v>40</v>
      </c>
      <c r="D31" s="49" t="e">
        <f>SUMIFS(#REF!,#REF!,'Chuyển Mã'!B31,#REF!,'Chuyển Mã'!C31)</f>
        <v>#REF!</v>
      </c>
    </row>
    <row r="32" spans="2:15" x14ac:dyDescent="0.25">
      <c r="B32" s="49" t="s">
        <v>66</v>
      </c>
      <c r="C32" s="51" t="s">
        <v>38</v>
      </c>
      <c r="D32" s="49" t="e">
        <f>SUMIFS(#REF!,#REF!,'Chuyển Mã'!B32,#REF!,'Chuyển Mã'!C32)</f>
        <v>#REF!</v>
      </c>
    </row>
    <row r="33" spans="2:4" x14ac:dyDescent="0.25">
      <c r="B33" s="49" t="s">
        <v>66</v>
      </c>
      <c r="C33" s="51" t="s">
        <v>23</v>
      </c>
      <c r="D33" s="49" t="e">
        <f>SUMIFS(#REF!,#REF!,'Chuyển Mã'!B33,#REF!,'Chuyển Mã'!C33)</f>
        <v>#REF!</v>
      </c>
    </row>
    <row r="34" spans="2:4" x14ac:dyDescent="0.25">
      <c r="B34" s="49" t="s">
        <v>66</v>
      </c>
      <c r="C34" s="51" t="s">
        <v>32</v>
      </c>
      <c r="D34" s="49" t="e">
        <f>SUMIFS(#REF!,#REF!,'Chuyển Mã'!B34,#REF!,'Chuyển Mã'!C34)</f>
        <v>#REF!</v>
      </c>
    </row>
    <row r="35" spans="2:4" x14ac:dyDescent="0.25">
      <c r="B35" s="49" t="s">
        <v>66</v>
      </c>
      <c r="C35" s="51" t="s">
        <v>538</v>
      </c>
      <c r="D35" s="49" t="e">
        <f>SUMIFS(#REF!,#REF!,'Chuyển Mã'!B35,#REF!,'Chuyển Mã'!C35)</f>
        <v>#REF!</v>
      </c>
    </row>
    <row r="36" spans="2:4" x14ac:dyDescent="0.25">
      <c r="B36" s="49" t="s">
        <v>66</v>
      </c>
      <c r="C36" s="51" t="s">
        <v>46</v>
      </c>
      <c r="D36" s="49" t="e">
        <f>SUMIFS(#REF!,#REF!,'Chuyển Mã'!B36,#REF!,'Chuyển Mã'!C36)</f>
        <v>#REF!</v>
      </c>
    </row>
    <row r="37" spans="2:4" x14ac:dyDescent="0.25">
      <c r="B37" s="49" t="s">
        <v>66</v>
      </c>
      <c r="C37" s="51" t="s">
        <v>1775</v>
      </c>
      <c r="D37" s="49" t="e">
        <f>SUMIFS(#REF!,#REF!,'Chuyển Mã'!B37,#REF!,'Chuyển Mã'!C37)</f>
        <v>#REF!</v>
      </c>
    </row>
    <row r="38" spans="2:4" x14ac:dyDescent="0.25">
      <c r="B38" s="49" t="s">
        <v>66</v>
      </c>
      <c r="C38" s="51" t="s">
        <v>1715</v>
      </c>
      <c r="D38" s="49" t="e">
        <f>SUMIFS(#REF!,#REF!,'Chuyển Mã'!B38,#REF!,'Chuyển Mã'!C38)</f>
        <v>#REF!</v>
      </c>
    </row>
    <row r="39" spans="2:4" x14ac:dyDescent="0.25">
      <c r="B39" s="49" t="s">
        <v>66</v>
      </c>
      <c r="C39" s="51" t="s">
        <v>547</v>
      </c>
      <c r="D39" s="49" t="e">
        <f>SUMIFS(#REF!,#REF!,'Chuyển Mã'!B39,#REF!,'Chuyển Mã'!C39)</f>
        <v>#REF!</v>
      </c>
    </row>
    <row r="40" spans="2:4" x14ac:dyDescent="0.25">
      <c r="B40" s="49" t="s">
        <v>66</v>
      </c>
      <c r="C40" s="51" t="s">
        <v>559</v>
      </c>
      <c r="D40" s="49" t="e">
        <f>SUMIFS(#REF!,#REF!,'Chuyển Mã'!B40,#REF!,'Chuyển Mã'!C40)</f>
        <v>#REF!</v>
      </c>
    </row>
    <row r="41" spans="2:4" x14ac:dyDescent="0.25">
      <c r="B41" s="49" t="s">
        <v>66</v>
      </c>
      <c r="C41" s="51" t="s">
        <v>549</v>
      </c>
      <c r="D41" s="49" t="e">
        <f>SUMIFS(#REF!,#REF!,'Chuyển Mã'!B41,#REF!,'Chuyển Mã'!C41)</f>
        <v>#REF!</v>
      </c>
    </row>
    <row r="42" spans="2:4" x14ac:dyDescent="0.25">
      <c r="B42" s="49" t="s">
        <v>66</v>
      </c>
      <c r="C42" s="51" t="s">
        <v>561</v>
      </c>
      <c r="D42" s="49" t="e">
        <f>SUMIFS(#REF!,#REF!,'Chuyển Mã'!B42,#REF!,'Chuyển Mã'!C42)</f>
        <v>#REF!</v>
      </c>
    </row>
    <row r="43" spans="2:4" x14ac:dyDescent="0.25">
      <c r="B43" s="49" t="s">
        <v>66</v>
      </c>
      <c r="C43" s="51" t="s">
        <v>544</v>
      </c>
      <c r="D43" s="49" t="e">
        <f>SUMIFS(#REF!,#REF!,'Chuyển Mã'!B43,#REF!,'Chuyển Mã'!C43)</f>
        <v>#REF!</v>
      </c>
    </row>
    <row r="44" spans="2:4" x14ac:dyDescent="0.25">
      <c r="B44" s="49"/>
      <c r="C44" s="49" t="s">
        <v>7174</v>
      </c>
      <c r="D44" s="49" t="s">
        <v>7175</v>
      </c>
    </row>
    <row r="45" spans="2:4" x14ac:dyDescent="0.25">
      <c r="B45" s="49" t="s">
        <v>65</v>
      </c>
      <c r="C45" s="51" t="s">
        <v>42</v>
      </c>
      <c r="D45" s="49" t="e">
        <f>SUMIFS(#REF!,#REF!,'Chuyển Mã'!B45,#REF!,'Chuyển Mã'!C45)</f>
        <v>#REF!</v>
      </c>
    </row>
    <row r="46" spans="2:4" x14ac:dyDescent="0.25">
      <c r="B46" s="49" t="s">
        <v>65</v>
      </c>
      <c r="C46" s="51" t="s">
        <v>18</v>
      </c>
      <c r="D46" s="49" t="e">
        <f>SUMIFS(#REF!,#REF!,'Chuyển Mã'!B46,#REF!,'Chuyển Mã'!C46)</f>
        <v>#REF!</v>
      </c>
    </row>
    <row r="47" spans="2:4" x14ac:dyDescent="0.25">
      <c r="B47" s="49" t="s">
        <v>65</v>
      </c>
      <c r="C47" s="51" t="s">
        <v>26</v>
      </c>
      <c r="D47" s="49" t="e">
        <f>SUMIFS(#REF!,#REF!,'Chuyển Mã'!B47,#REF!,'Chuyển Mã'!C47)</f>
        <v>#REF!</v>
      </c>
    </row>
    <row r="48" spans="2:4" x14ac:dyDescent="0.25">
      <c r="B48" s="49" t="s">
        <v>65</v>
      </c>
      <c r="C48" s="51" t="s">
        <v>21</v>
      </c>
      <c r="D48" s="49" t="e">
        <f>SUMIFS(#REF!,#REF!,'Chuyển Mã'!B48,#REF!,'Chuyển Mã'!C48)</f>
        <v>#REF!</v>
      </c>
    </row>
    <row r="49" spans="2:4" x14ac:dyDescent="0.25">
      <c r="B49" s="49" t="s">
        <v>65</v>
      </c>
      <c r="C49" s="51" t="s">
        <v>30</v>
      </c>
      <c r="D49" s="49" t="e">
        <f>SUMIFS(#REF!,#REF!,'Chuyển Mã'!B49,#REF!,'Chuyển Mã'!C49)</f>
        <v>#REF!</v>
      </c>
    </row>
    <row r="50" spans="2:4" x14ac:dyDescent="0.25">
      <c r="B50" s="49" t="s">
        <v>65</v>
      </c>
      <c r="C50" s="51" t="s">
        <v>40</v>
      </c>
      <c r="D50" s="49" t="e">
        <f>SUMIFS(#REF!,#REF!,'Chuyển Mã'!B50,#REF!,'Chuyển Mã'!C50)</f>
        <v>#REF!</v>
      </c>
    </row>
    <row r="51" spans="2:4" x14ac:dyDescent="0.25">
      <c r="B51" s="49" t="s">
        <v>65</v>
      </c>
      <c r="C51" s="51" t="s">
        <v>38</v>
      </c>
      <c r="D51" s="49" t="e">
        <f>SUMIFS(#REF!,#REF!,'Chuyển Mã'!B51,#REF!,'Chuyển Mã'!C51)</f>
        <v>#REF!</v>
      </c>
    </row>
    <row r="52" spans="2:4" x14ac:dyDescent="0.25">
      <c r="B52" s="49" t="s">
        <v>65</v>
      </c>
      <c r="C52" s="51" t="s">
        <v>23</v>
      </c>
      <c r="D52" s="49" t="e">
        <f>SUMIFS(#REF!,#REF!,'Chuyển Mã'!B52,#REF!,'Chuyển Mã'!C52)</f>
        <v>#REF!</v>
      </c>
    </row>
    <row r="53" spans="2:4" x14ac:dyDescent="0.25">
      <c r="B53" s="49" t="s">
        <v>65</v>
      </c>
      <c r="C53" s="51" t="s">
        <v>32</v>
      </c>
      <c r="D53" s="49" t="e">
        <f>SUMIFS(#REF!,#REF!,'Chuyển Mã'!B53,#REF!,'Chuyển Mã'!C53)</f>
        <v>#REF!</v>
      </c>
    </row>
    <row r="54" spans="2:4" x14ac:dyDescent="0.25">
      <c r="B54" s="49" t="s">
        <v>65</v>
      </c>
      <c r="C54" s="51" t="s">
        <v>538</v>
      </c>
      <c r="D54" s="49" t="e">
        <f>SUMIFS(#REF!,#REF!,'Chuyển Mã'!B54,#REF!,'Chuyển Mã'!C54)</f>
        <v>#REF!</v>
      </c>
    </row>
    <row r="55" spans="2:4" x14ac:dyDescent="0.25">
      <c r="B55" s="49" t="s">
        <v>65</v>
      </c>
      <c r="C55" s="51" t="s">
        <v>46</v>
      </c>
      <c r="D55" s="49" t="e">
        <f>SUMIFS(#REF!,#REF!,'Chuyển Mã'!B55,#REF!,'Chuyển Mã'!C55)</f>
        <v>#REF!</v>
      </c>
    </row>
    <row r="56" spans="2:4" x14ac:dyDescent="0.25">
      <c r="B56" s="49" t="s">
        <v>65</v>
      </c>
      <c r="C56" s="51" t="s">
        <v>1775</v>
      </c>
      <c r="D56" s="49" t="e">
        <f>SUMIFS(#REF!,#REF!,'Chuyển Mã'!B56,#REF!,'Chuyển Mã'!C56)</f>
        <v>#REF!</v>
      </c>
    </row>
    <row r="57" spans="2:4" x14ac:dyDescent="0.25">
      <c r="B57" s="49" t="s">
        <v>65</v>
      </c>
      <c r="C57" s="51" t="s">
        <v>1715</v>
      </c>
      <c r="D57" s="49" t="e">
        <f>SUMIFS(#REF!,#REF!,'Chuyển Mã'!B57,#REF!,'Chuyển Mã'!C57)</f>
        <v>#REF!</v>
      </c>
    </row>
    <row r="58" spans="2:4" x14ac:dyDescent="0.25">
      <c r="B58" s="49" t="s">
        <v>65</v>
      </c>
      <c r="C58" s="51" t="s">
        <v>547</v>
      </c>
      <c r="D58" s="49" t="e">
        <f>SUMIFS(#REF!,#REF!,'Chuyển Mã'!B58,#REF!,'Chuyển Mã'!C58)</f>
        <v>#REF!</v>
      </c>
    </row>
    <row r="59" spans="2:4" x14ac:dyDescent="0.25">
      <c r="B59" s="49" t="s">
        <v>65</v>
      </c>
      <c r="C59" s="51" t="s">
        <v>559</v>
      </c>
      <c r="D59" s="49" t="e">
        <f>SUMIFS(#REF!,#REF!,'Chuyển Mã'!B59,#REF!,'Chuyển Mã'!C59)</f>
        <v>#REF!</v>
      </c>
    </row>
    <row r="60" spans="2:4" x14ac:dyDescent="0.25">
      <c r="B60" s="49" t="s">
        <v>65</v>
      </c>
      <c r="C60" s="51" t="s">
        <v>549</v>
      </c>
      <c r="D60" s="49" t="e">
        <f>SUMIFS(#REF!,#REF!,'Chuyển Mã'!B60,#REF!,'Chuyển Mã'!C60)</f>
        <v>#REF!</v>
      </c>
    </row>
    <row r="61" spans="2:4" x14ac:dyDescent="0.25">
      <c r="B61" s="49" t="s">
        <v>65</v>
      </c>
      <c r="C61" s="51" t="s">
        <v>561</v>
      </c>
      <c r="D61" s="49" t="e">
        <f>SUMIFS(#REF!,#REF!,'Chuyển Mã'!B61,#REF!,'Chuyển Mã'!C61)</f>
        <v>#REF!</v>
      </c>
    </row>
    <row r="62" spans="2:4" x14ac:dyDescent="0.25">
      <c r="B62" s="49" t="s">
        <v>65</v>
      </c>
      <c r="C62" s="51" t="s">
        <v>544</v>
      </c>
      <c r="D62" s="49" t="e">
        <f>SUMIFS(#REF!,#REF!,'Chuyển Mã'!B62,#REF!,'Chuyển Mã'!C62)</f>
        <v>#REF!</v>
      </c>
    </row>
    <row r="63" spans="2:4" x14ac:dyDescent="0.25">
      <c r="B63" s="49"/>
      <c r="C63" s="49" t="s">
        <v>7174</v>
      </c>
      <c r="D63" s="49" t="s">
        <v>7175</v>
      </c>
    </row>
    <row r="64" spans="2:4" x14ac:dyDescent="0.25">
      <c r="B64" s="49" t="s">
        <v>1799</v>
      </c>
      <c r="C64" s="51" t="s">
        <v>42</v>
      </c>
      <c r="D64" s="49" t="e">
        <f>SUMIFS(#REF!,#REF!,'Chuyển Mã'!B64,#REF!,'Chuyển Mã'!C64)</f>
        <v>#REF!</v>
      </c>
    </row>
    <row r="65" spans="2:4" x14ac:dyDescent="0.25">
      <c r="B65" s="49" t="s">
        <v>1799</v>
      </c>
      <c r="C65" s="51" t="s">
        <v>18</v>
      </c>
      <c r="D65" s="49" t="e">
        <f>SUMIFS(#REF!,#REF!,'Chuyển Mã'!B65,#REF!,'Chuyển Mã'!C65)</f>
        <v>#REF!</v>
      </c>
    </row>
    <row r="66" spans="2:4" x14ac:dyDescent="0.25">
      <c r="B66" s="49" t="s">
        <v>1799</v>
      </c>
      <c r="C66" s="51" t="s">
        <v>26</v>
      </c>
      <c r="D66" s="49" t="e">
        <f>SUMIFS(#REF!,#REF!,'Chuyển Mã'!B66,#REF!,'Chuyển Mã'!C66)</f>
        <v>#REF!</v>
      </c>
    </row>
    <row r="67" spans="2:4" x14ac:dyDescent="0.25">
      <c r="B67" s="49" t="s">
        <v>1799</v>
      </c>
      <c r="C67" s="51" t="s">
        <v>21</v>
      </c>
      <c r="D67" s="49" t="e">
        <f>SUMIFS(#REF!,#REF!,'Chuyển Mã'!B67,#REF!,'Chuyển Mã'!C67)</f>
        <v>#REF!</v>
      </c>
    </row>
    <row r="68" spans="2:4" x14ac:dyDescent="0.25">
      <c r="B68" s="49" t="s">
        <v>1799</v>
      </c>
      <c r="C68" s="51" t="s">
        <v>30</v>
      </c>
      <c r="D68" s="49" t="e">
        <f>SUMIFS(#REF!,#REF!,'Chuyển Mã'!B68,#REF!,'Chuyển Mã'!C68)</f>
        <v>#REF!</v>
      </c>
    </row>
    <row r="69" spans="2:4" x14ac:dyDescent="0.25">
      <c r="B69" s="49" t="s">
        <v>1799</v>
      </c>
      <c r="C69" s="51" t="s">
        <v>40</v>
      </c>
      <c r="D69" s="49" t="e">
        <f>SUMIFS(#REF!,#REF!,'Chuyển Mã'!B69,#REF!,'Chuyển Mã'!C69)</f>
        <v>#REF!</v>
      </c>
    </row>
    <row r="70" spans="2:4" x14ac:dyDescent="0.25">
      <c r="B70" s="49" t="s">
        <v>1799</v>
      </c>
      <c r="C70" s="51" t="s">
        <v>38</v>
      </c>
      <c r="D70" s="49" t="e">
        <f>SUMIFS(#REF!,#REF!,'Chuyển Mã'!B70,#REF!,'Chuyển Mã'!C70)</f>
        <v>#REF!</v>
      </c>
    </row>
    <row r="71" spans="2:4" x14ac:dyDescent="0.25">
      <c r="B71" s="49" t="s">
        <v>1799</v>
      </c>
      <c r="C71" s="51" t="s">
        <v>23</v>
      </c>
      <c r="D71" s="49" t="e">
        <f>SUMIFS(#REF!,#REF!,'Chuyển Mã'!B71,#REF!,'Chuyển Mã'!C71)</f>
        <v>#REF!</v>
      </c>
    </row>
    <row r="72" spans="2:4" x14ac:dyDescent="0.25">
      <c r="B72" s="49" t="s">
        <v>1799</v>
      </c>
      <c r="C72" s="51" t="s">
        <v>32</v>
      </c>
      <c r="D72" s="49" t="e">
        <f>SUMIFS(#REF!,#REF!,'Chuyển Mã'!B72,#REF!,'Chuyển Mã'!C72)</f>
        <v>#REF!</v>
      </c>
    </row>
    <row r="73" spans="2:4" x14ac:dyDescent="0.25">
      <c r="B73" s="49" t="s">
        <v>1799</v>
      </c>
      <c r="C73" s="51" t="s">
        <v>538</v>
      </c>
      <c r="D73" s="49" t="e">
        <f>SUMIFS(#REF!,#REF!,'Chuyển Mã'!B73,#REF!,'Chuyển Mã'!C73)</f>
        <v>#REF!</v>
      </c>
    </row>
    <row r="74" spans="2:4" x14ac:dyDescent="0.25">
      <c r="B74" s="49" t="s">
        <v>1799</v>
      </c>
      <c r="C74" s="51" t="s">
        <v>46</v>
      </c>
      <c r="D74" s="49" t="e">
        <f>SUMIFS(#REF!,#REF!,'Chuyển Mã'!B74,#REF!,'Chuyển Mã'!C74)</f>
        <v>#REF!</v>
      </c>
    </row>
    <row r="75" spans="2:4" x14ac:dyDescent="0.25">
      <c r="B75" s="49" t="s">
        <v>1799</v>
      </c>
      <c r="C75" s="51" t="s">
        <v>1775</v>
      </c>
      <c r="D75" s="49" t="e">
        <f>SUMIFS(#REF!,#REF!,'Chuyển Mã'!B75,#REF!,'Chuyển Mã'!C75)</f>
        <v>#REF!</v>
      </c>
    </row>
    <row r="76" spans="2:4" x14ac:dyDescent="0.25">
      <c r="B76" s="49" t="s">
        <v>1799</v>
      </c>
      <c r="C76" s="51" t="s">
        <v>1715</v>
      </c>
      <c r="D76" s="49" t="e">
        <f>SUMIFS(#REF!,#REF!,'Chuyển Mã'!B76,#REF!,'Chuyển Mã'!C76)</f>
        <v>#REF!</v>
      </c>
    </row>
    <row r="77" spans="2:4" x14ac:dyDescent="0.25">
      <c r="B77" s="49" t="s">
        <v>1799</v>
      </c>
      <c r="C77" s="51" t="s">
        <v>547</v>
      </c>
      <c r="D77" s="49" t="e">
        <f>SUMIFS(#REF!,#REF!,'Chuyển Mã'!B77,#REF!,'Chuyển Mã'!C77)</f>
        <v>#REF!</v>
      </c>
    </row>
    <row r="78" spans="2:4" x14ac:dyDescent="0.25">
      <c r="B78" s="49" t="s">
        <v>1799</v>
      </c>
      <c r="C78" s="51" t="s">
        <v>559</v>
      </c>
      <c r="D78" s="49" t="e">
        <f>SUMIFS(#REF!,#REF!,'Chuyển Mã'!B78,#REF!,'Chuyển Mã'!C78)</f>
        <v>#REF!</v>
      </c>
    </row>
    <row r="79" spans="2:4" x14ac:dyDescent="0.25">
      <c r="B79" s="49" t="s">
        <v>1799</v>
      </c>
      <c r="C79" s="51" t="s">
        <v>549</v>
      </c>
      <c r="D79" s="49" t="e">
        <f>SUMIFS(#REF!,#REF!,'Chuyển Mã'!B79,#REF!,'Chuyển Mã'!C79)</f>
        <v>#REF!</v>
      </c>
    </row>
    <row r="80" spans="2:4" x14ac:dyDescent="0.25">
      <c r="B80" s="49" t="s">
        <v>1799</v>
      </c>
      <c r="C80" s="51" t="s">
        <v>561</v>
      </c>
      <c r="D80" s="49" t="e">
        <f>SUMIFS(#REF!,#REF!,'Chuyển Mã'!B80,#REF!,'Chuyển Mã'!C80)</f>
        <v>#REF!</v>
      </c>
    </row>
    <row r="81" spans="2:4" x14ac:dyDescent="0.25">
      <c r="B81" s="49" t="s">
        <v>1799</v>
      </c>
      <c r="C81" s="51" t="s">
        <v>544</v>
      </c>
      <c r="D81" s="49" t="e">
        <f>SUMIFS(#REF!,#REF!,'Chuyển Mã'!B81,#REF!,'Chuyển Mã'!C81)</f>
        <v>#REF!</v>
      </c>
    </row>
    <row r="82" spans="2:4" x14ac:dyDescent="0.25">
      <c r="B82" s="49"/>
      <c r="C82" s="49" t="s">
        <v>7174</v>
      </c>
      <c r="D82" s="49" t="s">
        <v>7175</v>
      </c>
    </row>
    <row r="83" spans="2:4" x14ac:dyDescent="0.25">
      <c r="B83" s="49" t="s">
        <v>1801</v>
      </c>
      <c r="C83" s="51" t="s">
        <v>42</v>
      </c>
      <c r="D83" s="49" t="e">
        <f>SUMIFS(#REF!,#REF!,'Chuyển Mã'!B83,#REF!,'Chuyển Mã'!C83)</f>
        <v>#REF!</v>
      </c>
    </row>
    <row r="84" spans="2:4" x14ac:dyDescent="0.25">
      <c r="B84" s="49" t="s">
        <v>1801</v>
      </c>
      <c r="C84" s="51" t="s">
        <v>18</v>
      </c>
      <c r="D84" s="49" t="e">
        <f>SUMIFS(#REF!,#REF!,'Chuyển Mã'!B84,#REF!,'Chuyển Mã'!C84)</f>
        <v>#REF!</v>
      </c>
    </row>
    <row r="85" spans="2:4" x14ac:dyDescent="0.25">
      <c r="B85" s="49" t="s">
        <v>1801</v>
      </c>
      <c r="C85" s="51" t="s">
        <v>26</v>
      </c>
      <c r="D85" s="49" t="e">
        <f>SUMIFS(#REF!,#REF!,'Chuyển Mã'!B85,#REF!,'Chuyển Mã'!C85)</f>
        <v>#REF!</v>
      </c>
    </row>
    <row r="86" spans="2:4" x14ac:dyDescent="0.25">
      <c r="B86" s="49" t="s">
        <v>1801</v>
      </c>
      <c r="C86" s="51" t="s">
        <v>21</v>
      </c>
      <c r="D86" s="49" t="e">
        <f>SUMIFS(#REF!,#REF!,'Chuyển Mã'!B86,#REF!,'Chuyển Mã'!C86)</f>
        <v>#REF!</v>
      </c>
    </row>
    <row r="87" spans="2:4" x14ac:dyDescent="0.25">
      <c r="B87" s="49" t="s">
        <v>1801</v>
      </c>
      <c r="C87" s="51" t="s">
        <v>30</v>
      </c>
      <c r="D87" s="49" t="e">
        <f>SUMIFS(#REF!,#REF!,'Chuyển Mã'!B87,#REF!,'Chuyển Mã'!C87)</f>
        <v>#REF!</v>
      </c>
    </row>
    <row r="88" spans="2:4" x14ac:dyDescent="0.25">
      <c r="B88" s="49" t="s">
        <v>1801</v>
      </c>
      <c r="C88" s="51" t="s">
        <v>40</v>
      </c>
      <c r="D88" s="49" t="e">
        <f>SUMIFS(#REF!,#REF!,'Chuyển Mã'!B88,#REF!,'Chuyển Mã'!C88)</f>
        <v>#REF!</v>
      </c>
    </row>
    <row r="89" spans="2:4" x14ac:dyDescent="0.25">
      <c r="B89" s="49" t="s">
        <v>1801</v>
      </c>
      <c r="C89" s="51" t="s">
        <v>38</v>
      </c>
      <c r="D89" s="49" t="e">
        <f>SUMIFS(#REF!,#REF!,'Chuyển Mã'!B89,#REF!,'Chuyển Mã'!C89)</f>
        <v>#REF!</v>
      </c>
    </row>
    <row r="90" spans="2:4" x14ac:dyDescent="0.25">
      <c r="B90" s="49" t="s">
        <v>1801</v>
      </c>
      <c r="C90" s="51" t="s">
        <v>23</v>
      </c>
      <c r="D90" s="49" t="e">
        <f>SUMIFS(#REF!,#REF!,'Chuyển Mã'!B90,#REF!,'Chuyển Mã'!C90)</f>
        <v>#REF!</v>
      </c>
    </row>
    <row r="91" spans="2:4" x14ac:dyDescent="0.25">
      <c r="B91" s="49" t="s">
        <v>1801</v>
      </c>
      <c r="C91" s="51" t="s">
        <v>32</v>
      </c>
      <c r="D91" s="49" t="e">
        <f>SUMIFS(#REF!,#REF!,'Chuyển Mã'!B91,#REF!,'Chuyển Mã'!C91)</f>
        <v>#REF!</v>
      </c>
    </row>
    <row r="92" spans="2:4" x14ac:dyDescent="0.25">
      <c r="B92" s="49" t="s">
        <v>1801</v>
      </c>
      <c r="C92" s="51" t="s">
        <v>538</v>
      </c>
      <c r="D92" s="49" t="e">
        <f>SUMIFS(#REF!,#REF!,'Chuyển Mã'!B92,#REF!,'Chuyển Mã'!C92)</f>
        <v>#REF!</v>
      </c>
    </row>
    <row r="93" spans="2:4" x14ac:dyDescent="0.25">
      <c r="B93" s="49" t="s">
        <v>1801</v>
      </c>
      <c r="C93" s="51" t="s">
        <v>46</v>
      </c>
      <c r="D93" s="49" t="e">
        <f>SUMIFS(#REF!,#REF!,'Chuyển Mã'!B93,#REF!,'Chuyển Mã'!C93)</f>
        <v>#REF!</v>
      </c>
    </row>
    <row r="94" spans="2:4" x14ac:dyDescent="0.25">
      <c r="B94" s="49" t="s">
        <v>1801</v>
      </c>
      <c r="C94" s="51" t="s">
        <v>1775</v>
      </c>
      <c r="D94" s="49" t="e">
        <f>SUMIFS(#REF!,#REF!,'Chuyển Mã'!B94,#REF!,'Chuyển Mã'!C94)</f>
        <v>#REF!</v>
      </c>
    </row>
    <row r="95" spans="2:4" x14ac:dyDescent="0.25">
      <c r="B95" s="49" t="s">
        <v>1801</v>
      </c>
      <c r="C95" s="51" t="s">
        <v>1715</v>
      </c>
      <c r="D95" s="49" t="e">
        <f>SUMIFS(#REF!,#REF!,'Chuyển Mã'!B95,#REF!,'Chuyển Mã'!C95)</f>
        <v>#REF!</v>
      </c>
    </row>
    <row r="96" spans="2:4" x14ac:dyDescent="0.25">
      <c r="B96" s="49" t="s">
        <v>1801</v>
      </c>
      <c r="C96" s="51" t="s">
        <v>547</v>
      </c>
      <c r="D96" s="49" t="e">
        <f>SUMIFS(#REF!,#REF!,'Chuyển Mã'!B96,#REF!,'Chuyển Mã'!C96)</f>
        <v>#REF!</v>
      </c>
    </row>
    <row r="97" spans="2:4" x14ac:dyDescent="0.25">
      <c r="B97" s="49" t="s">
        <v>1801</v>
      </c>
      <c r="C97" s="51" t="s">
        <v>559</v>
      </c>
      <c r="D97" s="49" t="e">
        <f>SUMIFS(#REF!,#REF!,'Chuyển Mã'!B97,#REF!,'Chuyển Mã'!C97)</f>
        <v>#REF!</v>
      </c>
    </row>
    <row r="98" spans="2:4" x14ac:dyDescent="0.25">
      <c r="B98" s="49" t="s">
        <v>1801</v>
      </c>
      <c r="C98" s="51" t="s">
        <v>549</v>
      </c>
      <c r="D98" s="49" t="e">
        <f>SUMIFS(#REF!,#REF!,'Chuyển Mã'!B98,#REF!,'Chuyển Mã'!C98)</f>
        <v>#REF!</v>
      </c>
    </row>
    <row r="99" spans="2:4" x14ac:dyDescent="0.25">
      <c r="B99" s="49" t="s">
        <v>1801</v>
      </c>
      <c r="C99" s="51" t="s">
        <v>561</v>
      </c>
      <c r="D99" s="49" t="e">
        <f>SUMIFS(#REF!,#REF!,'Chuyển Mã'!B99,#REF!,'Chuyển Mã'!C99)</f>
        <v>#REF!</v>
      </c>
    </row>
    <row r="100" spans="2:4" x14ac:dyDescent="0.25">
      <c r="B100" s="49" t="s">
        <v>1801</v>
      </c>
      <c r="C100" s="51" t="s">
        <v>544</v>
      </c>
      <c r="D100" s="49" t="e">
        <f>SUMIFS(#REF!,#REF!,'Chuyển Mã'!B100,#REF!,'Chuyển Mã'!C100)</f>
        <v>#REF!</v>
      </c>
    </row>
    <row r="101" spans="2:4" x14ac:dyDescent="0.25">
      <c r="B101" s="49"/>
      <c r="C101" s="49" t="s">
        <v>7174</v>
      </c>
      <c r="D101" s="49" t="s">
        <v>7175</v>
      </c>
    </row>
    <row r="102" spans="2:4" x14ac:dyDescent="0.25">
      <c r="B102" s="49" t="s">
        <v>1803</v>
      </c>
      <c r="C102" s="51" t="s">
        <v>42</v>
      </c>
      <c r="D102" s="49" t="e">
        <f>SUMIFS(#REF!,#REF!,'Chuyển Mã'!B102,#REF!,'Chuyển Mã'!C102)</f>
        <v>#REF!</v>
      </c>
    </row>
    <row r="103" spans="2:4" x14ac:dyDescent="0.25">
      <c r="B103" s="49" t="s">
        <v>1803</v>
      </c>
      <c r="C103" s="51" t="s">
        <v>18</v>
      </c>
      <c r="D103" s="49" t="e">
        <f>SUMIFS(#REF!,#REF!,'Chuyển Mã'!B103,#REF!,'Chuyển Mã'!C103)</f>
        <v>#REF!</v>
      </c>
    </row>
    <row r="104" spans="2:4" x14ac:dyDescent="0.25">
      <c r="B104" s="49" t="s">
        <v>1803</v>
      </c>
      <c r="C104" s="51" t="s">
        <v>26</v>
      </c>
      <c r="D104" s="49" t="e">
        <f>SUMIFS(#REF!,#REF!,'Chuyển Mã'!B104,#REF!,'Chuyển Mã'!C104)</f>
        <v>#REF!</v>
      </c>
    </row>
    <row r="105" spans="2:4" x14ac:dyDescent="0.25">
      <c r="B105" s="49" t="s">
        <v>1803</v>
      </c>
      <c r="C105" s="51" t="s">
        <v>21</v>
      </c>
      <c r="D105" s="49" t="e">
        <f>SUMIFS(#REF!,#REF!,'Chuyển Mã'!B105,#REF!,'Chuyển Mã'!C105)</f>
        <v>#REF!</v>
      </c>
    </row>
    <row r="106" spans="2:4" x14ac:dyDescent="0.25">
      <c r="B106" s="49" t="s">
        <v>1803</v>
      </c>
      <c r="C106" s="51" t="s">
        <v>30</v>
      </c>
      <c r="D106" s="49" t="e">
        <f>SUMIFS(#REF!,#REF!,'Chuyển Mã'!B106,#REF!,'Chuyển Mã'!C106)</f>
        <v>#REF!</v>
      </c>
    </row>
    <row r="107" spans="2:4" x14ac:dyDescent="0.25">
      <c r="B107" s="49" t="s">
        <v>1803</v>
      </c>
      <c r="C107" s="51" t="s">
        <v>40</v>
      </c>
      <c r="D107" s="49" t="e">
        <f>SUMIFS(#REF!,#REF!,'Chuyển Mã'!B107,#REF!,'Chuyển Mã'!C107)</f>
        <v>#REF!</v>
      </c>
    </row>
    <row r="108" spans="2:4" x14ac:dyDescent="0.25">
      <c r="B108" s="49" t="s">
        <v>1803</v>
      </c>
      <c r="C108" s="51" t="s">
        <v>38</v>
      </c>
      <c r="D108" s="49" t="e">
        <f>SUMIFS(#REF!,#REF!,'Chuyển Mã'!B108,#REF!,'Chuyển Mã'!C108)</f>
        <v>#REF!</v>
      </c>
    </row>
    <row r="109" spans="2:4" x14ac:dyDescent="0.25">
      <c r="B109" s="49" t="s">
        <v>1803</v>
      </c>
      <c r="C109" s="51" t="s">
        <v>23</v>
      </c>
      <c r="D109" s="49" t="e">
        <f>SUMIFS(#REF!,#REF!,'Chuyển Mã'!B109,#REF!,'Chuyển Mã'!C109)</f>
        <v>#REF!</v>
      </c>
    </row>
    <row r="110" spans="2:4" x14ac:dyDescent="0.25">
      <c r="B110" s="49" t="s">
        <v>1803</v>
      </c>
      <c r="C110" s="51" t="s">
        <v>32</v>
      </c>
      <c r="D110" s="49" t="e">
        <f>SUMIFS(#REF!,#REF!,'Chuyển Mã'!B110,#REF!,'Chuyển Mã'!C110)</f>
        <v>#REF!</v>
      </c>
    </row>
    <row r="111" spans="2:4" x14ac:dyDescent="0.25">
      <c r="B111" s="49" t="s">
        <v>1803</v>
      </c>
      <c r="C111" s="51" t="s">
        <v>538</v>
      </c>
      <c r="D111" s="49" t="e">
        <f>SUMIFS(#REF!,#REF!,'Chuyển Mã'!B111,#REF!,'Chuyển Mã'!C111)</f>
        <v>#REF!</v>
      </c>
    </row>
    <row r="112" spans="2:4" x14ac:dyDescent="0.25">
      <c r="B112" s="49" t="s">
        <v>1803</v>
      </c>
      <c r="C112" s="51" t="s">
        <v>46</v>
      </c>
      <c r="D112" s="49" t="e">
        <f>SUMIFS(#REF!,#REF!,'Chuyển Mã'!B112,#REF!,'Chuyển Mã'!C112)</f>
        <v>#REF!</v>
      </c>
    </row>
    <row r="113" spans="2:4" x14ac:dyDescent="0.25">
      <c r="B113" s="49" t="s">
        <v>1803</v>
      </c>
      <c r="C113" s="51" t="s">
        <v>1775</v>
      </c>
      <c r="D113" s="49" t="e">
        <f>SUMIFS(#REF!,#REF!,'Chuyển Mã'!B113,#REF!,'Chuyển Mã'!C113)</f>
        <v>#REF!</v>
      </c>
    </row>
    <row r="114" spans="2:4" x14ac:dyDescent="0.25">
      <c r="B114" s="49" t="s">
        <v>1803</v>
      </c>
      <c r="C114" s="51" t="s">
        <v>1715</v>
      </c>
      <c r="D114" s="49" t="e">
        <f>SUMIFS(#REF!,#REF!,'Chuyển Mã'!B114,#REF!,'Chuyển Mã'!C114)</f>
        <v>#REF!</v>
      </c>
    </row>
    <row r="115" spans="2:4" x14ac:dyDescent="0.25">
      <c r="B115" s="49" t="s">
        <v>1803</v>
      </c>
      <c r="C115" s="51" t="s">
        <v>547</v>
      </c>
      <c r="D115" s="49" t="e">
        <f>SUMIFS(#REF!,#REF!,'Chuyển Mã'!B115,#REF!,'Chuyển Mã'!C115)</f>
        <v>#REF!</v>
      </c>
    </row>
    <row r="116" spans="2:4" x14ac:dyDescent="0.25">
      <c r="B116" s="49" t="s">
        <v>1803</v>
      </c>
      <c r="C116" s="51" t="s">
        <v>559</v>
      </c>
      <c r="D116" s="49" t="e">
        <f>SUMIFS(#REF!,#REF!,'Chuyển Mã'!B116,#REF!,'Chuyển Mã'!C116)</f>
        <v>#REF!</v>
      </c>
    </row>
    <row r="117" spans="2:4" x14ac:dyDescent="0.25">
      <c r="B117" s="49" t="s">
        <v>1803</v>
      </c>
      <c r="C117" s="51" t="s">
        <v>549</v>
      </c>
      <c r="D117" s="49" t="e">
        <f>SUMIFS(#REF!,#REF!,'Chuyển Mã'!B117,#REF!,'Chuyển Mã'!C117)</f>
        <v>#REF!</v>
      </c>
    </row>
    <row r="118" spans="2:4" x14ac:dyDescent="0.25">
      <c r="B118" s="49" t="s">
        <v>1803</v>
      </c>
      <c r="C118" s="51" t="s">
        <v>561</v>
      </c>
      <c r="D118" s="49" t="e">
        <f>SUMIFS(#REF!,#REF!,'Chuyển Mã'!B118,#REF!,'Chuyển Mã'!C118)</f>
        <v>#REF!</v>
      </c>
    </row>
    <row r="119" spans="2:4" x14ac:dyDescent="0.25">
      <c r="B119" s="49" t="s">
        <v>1803</v>
      </c>
      <c r="C119" s="51" t="s">
        <v>544</v>
      </c>
      <c r="D119" s="49" t="e">
        <f>SUMIFS(#REF!,#REF!,'Chuyển Mã'!B119,#REF!,'Chuyển Mã'!C119)</f>
        <v>#REF!</v>
      </c>
    </row>
    <row r="120" spans="2:4" x14ac:dyDescent="0.25">
      <c r="B120" s="49"/>
      <c r="C120" s="49" t="s">
        <v>7174</v>
      </c>
      <c r="D120" s="49" t="s">
        <v>7175</v>
      </c>
    </row>
    <row r="121" spans="2:4" x14ac:dyDescent="0.25">
      <c r="B121" s="49" t="s">
        <v>1805</v>
      </c>
      <c r="C121" s="51" t="s">
        <v>42</v>
      </c>
      <c r="D121" s="49" t="e">
        <f>SUMIFS(#REF!,#REF!,'Chuyển Mã'!B121,#REF!,'Chuyển Mã'!C121)</f>
        <v>#REF!</v>
      </c>
    </row>
    <row r="122" spans="2:4" x14ac:dyDescent="0.25">
      <c r="B122" s="49" t="s">
        <v>1805</v>
      </c>
      <c r="C122" s="51" t="s">
        <v>18</v>
      </c>
      <c r="D122" s="49" t="e">
        <f>SUMIFS(#REF!,#REF!,'Chuyển Mã'!B122,#REF!,'Chuyển Mã'!C122)</f>
        <v>#REF!</v>
      </c>
    </row>
    <row r="123" spans="2:4" x14ac:dyDescent="0.25">
      <c r="B123" s="49" t="s">
        <v>1805</v>
      </c>
      <c r="C123" s="51" t="s">
        <v>26</v>
      </c>
      <c r="D123" s="49" t="e">
        <f>SUMIFS(#REF!,#REF!,'Chuyển Mã'!B123,#REF!,'Chuyển Mã'!C123)</f>
        <v>#REF!</v>
      </c>
    </row>
    <row r="124" spans="2:4" x14ac:dyDescent="0.25">
      <c r="B124" s="49" t="s">
        <v>1805</v>
      </c>
      <c r="C124" s="51" t="s">
        <v>21</v>
      </c>
      <c r="D124" s="49" t="e">
        <f>SUMIFS(#REF!,#REF!,'Chuyển Mã'!B124,#REF!,'Chuyển Mã'!C124)</f>
        <v>#REF!</v>
      </c>
    </row>
    <row r="125" spans="2:4" x14ac:dyDescent="0.25">
      <c r="B125" s="49" t="s">
        <v>1805</v>
      </c>
      <c r="C125" s="51" t="s">
        <v>30</v>
      </c>
      <c r="D125" s="49" t="e">
        <f>SUMIFS(#REF!,#REF!,'Chuyển Mã'!B125,#REF!,'Chuyển Mã'!C125)</f>
        <v>#REF!</v>
      </c>
    </row>
    <row r="126" spans="2:4" x14ac:dyDescent="0.25">
      <c r="B126" s="49" t="s">
        <v>1805</v>
      </c>
      <c r="C126" s="51" t="s">
        <v>40</v>
      </c>
      <c r="D126" s="49" t="e">
        <f>SUMIFS(#REF!,#REF!,'Chuyển Mã'!B126,#REF!,'Chuyển Mã'!C126)</f>
        <v>#REF!</v>
      </c>
    </row>
    <row r="127" spans="2:4" x14ac:dyDescent="0.25">
      <c r="B127" s="49" t="s">
        <v>1805</v>
      </c>
      <c r="C127" s="51" t="s">
        <v>38</v>
      </c>
      <c r="D127" s="49" t="e">
        <f>SUMIFS(#REF!,#REF!,'Chuyển Mã'!B127,#REF!,'Chuyển Mã'!C127)</f>
        <v>#REF!</v>
      </c>
    </row>
    <row r="128" spans="2:4" x14ac:dyDescent="0.25">
      <c r="B128" s="49" t="s">
        <v>1805</v>
      </c>
      <c r="C128" s="51" t="s">
        <v>23</v>
      </c>
      <c r="D128" s="49" t="e">
        <f>SUMIFS(#REF!,#REF!,'Chuyển Mã'!B128,#REF!,'Chuyển Mã'!C128)</f>
        <v>#REF!</v>
      </c>
    </row>
    <row r="129" spans="2:4" x14ac:dyDescent="0.25">
      <c r="B129" s="49" t="s">
        <v>1805</v>
      </c>
      <c r="C129" s="51" t="s">
        <v>32</v>
      </c>
      <c r="D129" s="49" t="e">
        <f>SUMIFS(#REF!,#REF!,'Chuyển Mã'!B129,#REF!,'Chuyển Mã'!C129)</f>
        <v>#REF!</v>
      </c>
    </row>
    <row r="130" spans="2:4" x14ac:dyDescent="0.25">
      <c r="B130" s="49" t="s">
        <v>1805</v>
      </c>
      <c r="C130" s="51" t="s">
        <v>538</v>
      </c>
      <c r="D130" s="49" t="e">
        <f>SUMIFS(#REF!,#REF!,'Chuyển Mã'!B130,#REF!,'Chuyển Mã'!C130)</f>
        <v>#REF!</v>
      </c>
    </row>
    <row r="131" spans="2:4" x14ac:dyDescent="0.25">
      <c r="B131" s="49" t="s">
        <v>1805</v>
      </c>
      <c r="C131" s="51" t="s">
        <v>46</v>
      </c>
      <c r="D131" s="49" t="e">
        <f>SUMIFS(#REF!,#REF!,'Chuyển Mã'!B131,#REF!,'Chuyển Mã'!C131)</f>
        <v>#REF!</v>
      </c>
    </row>
    <row r="132" spans="2:4" x14ac:dyDescent="0.25">
      <c r="B132" s="49" t="s">
        <v>1805</v>
      </c>
      <c r="C132" s="51" t="s">
        <v>1775</v>
      </c>
      <c r="D132" s="49" t="e">
        <f>SUMIFS(#REF!,#REF!,'Chuyển Mã'!B132,#REF!,'Chuyển Mã'!C132)</f>
        <v>#REF!</v>
      </c>
    </row>
    <row r="133" spans="2:4" x14ac:dyDescent="0.25">
      <c r="B133" s="49" t="s">
        <v>1805</v>
      </c>
      <c r="C133" s="51" t="s">
        <v>1715</v>
      </c>
      <c r="D133" s="49" t="e">
        <f>SUMIFS(#REF!,#REF!,'Chuyển Mã'!B133,#REF!,'Chuyển Mã'!C133)</f>
        <v>#REF!</v>
      </c>
    </row>
    <row r="134" spans="2:4" x14ac:dyDescent="0.25">
      <c r="B134" s="49" t="s">
        <v>1805</v>
      </c>
      <c r="C134" s="51" t="s">
        <v>547</v>
      </c>
      <c r="D134" s="49" t="e">
        <f>SUMIFS(#REF!,#REF!,'Chuyển Mã'!B134,#REF!,'Chuyển Mã'!C134)</f>
        <v>#REF!</v>
      </c>
    </row>
    <row r="135" spans="2:4" x14ac:dyDescent="0.25">
      <c r="B135" s="49" t="s">
        <v>1805</v>
      </c>
      <c r="C135" s="51" t="s">
        <v>559</v>
      </c>
      <c r="D135" s="49" t="e">
        <f>SUMIFS(#REF!,#REF!,'Chuyển Mã'!B135,#REF!,'Chuyển Mã'!C135)</f>
        <v>#REF!</v>
      </c>
    </row>
    <row r="136" spans="2:4" x14ac:dyDescent="0.25">
      <c r="B136" s="49" t="s">
        <v>1805</v>
      </c>
      <c r="C136" s="51" t="s">
        <v>549</v>
      </c>
      <c r="D136" s="49" t="e">
        <f>SUMIFS(#REF!,#REF!,'Chuyển Mã'!B136,#REF!,'Chuyển Mã'!C136)</f>
        <v>#REF!</v>
      </c>
    </row>
    <row r="137" spans="2:4" x14ac:dyDescent="0.25">
      <c r="B137" s="49" t="s">
        <v>1805</v>
      </c>
      <c r="C137" s="51" t="s">
        <v>561</v>
      </c>
      <c r="D137" s="49" t="e">
        <f>SUMIFS(#REF!,#REF!,'Chuyển Mã'!B137,#REF!,'Chuyển Mã'!C137)</f>
        <v>#REF!</v>
      </c>
    </row>
    <row r="138" spans="2:4" x14ac:dyDescent="0.25">
      <c r="B138" s="49" t="s">
        <v>1805</v>
      </c>
      <c r="C138" s="51" t="s">
        <v>544</v>
      </c>
      <c r="D138" s="49" t="e">
        <f>SUMIFS(#REF!,#REF!,'Chuyển Mã'!B138,#REF!,'Chuyển Mã'!C138)</f>
        <v>#REF!</v>
      </c>
    </row>
  </sheetData>
  <mergeCells count="2">
    <mergeCell ref="G23:H23"/>
    <mergeCell ref="K1:O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BAN_HANG</vt:lpstr>
      <vt:lpstr>KHÁCH HÀNG</vt:lpstr>
      <vt:lpstr>Sheet2</vt:lpstr>
      <vt:lpstr>Gia_MB</vt:lpstr>
      <vt:lpstr>TONG_SL</vt:lpstr>
      <vt:lpstr>MA_NVBH</vt:lpstr>
      <vt:lpstr>Ma_KH</vt:lpstr>
      <vt:lpstr>Chuyển Mã</vt:lpstr>
      <vt:lpstr>Ma_HH</vt:lpstr>
      <vt:lpstr>Ma_KH</vt:lpstr>
      <vt:lpstr>Ma_NV</vt:lpstr>
      <vt:lpstr>MA_VTHH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 HOANG THANH</dc:creator>
  <cp:lastModifiedBy>Admin</cp:lastModifiedBy>
  <dcterms:created xsi:type="dcterms:W3CDTF">2013-07-04T02:45:59Z</dcterms:created>
  <dcterms:modified xsi:type="dcterms:W3CDTF">2026-05-30T02:14:31Z</dcterms:modified>
</cp:coreProperties>
</file>