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sổ quỹ\Hội chợ\"/>
    </mc:Choice>
  </mc:AlternateContent>
  <bookViews>
    <workbookView xWindow="-120" yWindow="-120" windowWidth="24270" windowHeight="13020"/>
  </bookViews>
  <sheets>
    <sheet name="HỘI CHỢ XUÂN" sheetId="9" r:id="rId1"/>
  </sheets>
  <calcPr calcId="162913"/>
</workbook>
</file>

<file path=xl/calcChain.xml><?xml version="1.0" encoding="utf-8"?>
<calcChain xmlns="http://schemas.openxmlformats.org/spreadsheetml/2006/main">
  <c r="K7" i="9" l="1"/>
  <c r="J21" i="9"/>
  <c r="K21" i="9"/>
  <c r="K25" i="9" l="1"/>
  <c r="J7" i="9"/>
  <c r="G6" i="9"/>
  <c r="N27" i="9"/>
  <c r="K23" i="9"/>
  <c r="K19" i="9"/>
  <c r="K18" i="9"/>
  <c r="K17" i="9"/>
  <c r="J13" i="9"/>
  <c r="K13" i="9" s="1"/>
  <c r="J11" i="9"/>
  <c r="K11" i="9" s="1"/>
  <c r="K22" i="9"/>
  <c r="K20" i="9"/>
  <c r="K14" i="9"/>
  <c r="J12" i="9"/>
  <c r="K12" i="9" s="1"/>
  <c r="J8" i="9"/>
  <c r="K8" i="9" s="1"/>
  <c r="J16" i="9" l="1"/>
  <c r="K16" i="9" s="1"/>
  <c r="K15" i="9"/>
  <c r="J9" i="9"/>
  <c r="K9" i="9" s="1"/>
  <c r="K6" i="9" l="1"/>
  <c r="K26" i="9" l="1"/>
  <c r="J26" i="9"/>
</calcChain>
</file>

<file path=xl/sharedStrings.xml><?xml version="1.0" encoding="utf-8"?>
<sst xmlns="http://schemas.openxmlformats.org/spreadsheetml/2006/main" count="61" uniqueCount="59">
  <si>
    <t>CTY TNHH MTV TM&amp;DV NGỌC THƠM FOODS</t>
  </si>
  <si>
    <t>STT</t>
  </si>
  <si>
    <t>MÃ HÀNG</t>
  </si>
  <si>
    <t>TÊN HÀNG</t>
  </si>
  <si>
    <t xml:space="preserve"> Đơn giá</t>
  </si>
  <si>
    <t>TỒN ĐẦU VÀO</t>
  </si>
  <si>
    <t>NHẬP</t>
  </si>
  <si>
    <t>TỒN CUỐI NGÀY</t>
  </si>
  <si>
    <t>TẶNG</t>
  </si>
  <si>
    <t>BÁN</t>
  </si>
  <si>
    <t>Thành tiền</t>
  </si>
  <si>
    <t>Ghi chú</t>
  </si>
  <si>
    <t>GM500</t>
  </si>
  <si>
    <t>Gà muối 500g</t>
  </si>
  <si>
    <t>GHK300</t>
  </si>
  <si>
    <t>Gà muối hun khói 300g</t>
  </si>
  <si>
    <t>GXD500</t>
  </si>
  <si>
    <t>Gà xì dầu 500g</t>
  </si>
  <si>
    <t>CGM100</t>
  </si>
  <si>
    <t>Chân giò heo muối 100g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</si>
  <si>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</si>
  <si>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</si>
  <si>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</si>
  <si>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</si>
  <si>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</si>
  <si>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</si>
  <si>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</si>
  <si>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</si>
  <si>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</si>
  <si>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</si>
  <si>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</si>
  <si>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</si>
  <si>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</si>
  <si>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</si>
  <si>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</si>
  <si>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 300g</t>
  </si>
  <si>
    <t>GL250</t>
  </si>
  <si>
    <t>Giò lụa cây 250g</t>
  </si>
  <si>
    <t>GSG250</t>
  </si>
  <si>
    <t>Giò sụn gà 250g</t>
  </si>
  <si>
    <t>TỔNG TIỀN</t>
  </si>
  <si>
    <t>DOANH THU</t>
  </si>
  <si>
    <t>Ngày 26,27,28,29/12</t>
  </si>
  <si>
    <t>GSG45</t>
  </si>
  <si>
    <t>Giò sụn gà 45g</t>
  </si>
  <si>
    <t>BÁO CÁO DOANH THU BÁN HÀNG HỘI CHỢ XUÂN</t>
  </si>
  <si>
    <t>PKD BÁO KHÔNG BÁN</t>
  </si>
  <si>
    <t>PKD BÁO 4 GÓI</t>
  </si>
  <si>
    <t>PKD BÁO 2 GÓI</t>
  </si>
  <si>
    <t>PKD BÁO 9 GÓI</t>
  </si>
  <si>
    <t>1 GÓI DƯ LÀ HÀNG SAMPLING</t>
  </si>
  <si>
    <t>1 GÓI DƯ LÀ HÀNG SAMPLING, CÓ BÁO BÁN 1 GÓI</t>
  </si>
  <si>
    <t>BÁO BÁN 2 GÓI</t>
  </si>
  <si>
    <t>BÁO BÁN 2 GÓI, DƯ 2 GÓI LÀ HÀNG SAMPLING</t>
  </si>
  <si>
    <t>DƯ 3 CỤC LÀ HÀNG SAMPLING</t>
  </si>
  <si>
    <t>NHẬP 52 GÓI GÀ HN</t>
  </si>
  <si>
    <t>Lạp xưởng tươi</t>
  </si>
  <si>
    <t>BÁO BÁN 1 GÓI 1+1
16 gói tặng kèm</t>
  </si>
  <si>
    <t>Tiền đem về: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</si>
</sst>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2" applyFont="1" applyFill="1"/>
    <xf numFmtId="0" fontId="3" fillId="0" borderId="0" xfId="2" applyFont="1" applyFill="1" applyAlignment="1">
      <alignment horizontal="left"/>
    </xf>
    <xf numFmtId="164" fontId="4" fillId="0" borderId="0" xfId="1" applyNumberFormat="1" applyFont="1" applyFill="1"/>
    <xf numFmtId="0" fontId="4" fillId="0" borderId="0" xfId="2" applyFont="1" applyFill="1" applyAlignment="1">
      <alignment horizontal="right"/>
    </xf>
    <xf numFmtId="0" fontId="5" fillId="0" borderId="0" xfId="2" applyFont="1"/>
    <xf numFmtId="0" fontId="4" fillId="0" borderId="0" xfId="2" applyFont="1"/>
    <xf numFmtId="0" fontId="4" fillId="2" borderId="0" xfId="2" applyFont="1" applyFill="1"/>
    <xf numFmtId="0" fontId="6" fillId="0" borderId="0" xfId="2" applyFont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7" xfId="2" applyFont="1" applyBorder="1" applyAlignment="1">
      <alignment horizontal="left" vertical="center"/>
    </xf>
    <xf numFmtId="164" fontId="4" fillId="0" borderId="3" xfId="1" applyNumberFormat="1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vertical="center"/>
    </xf>
    <xf numFmtId="0" fontId="4" fillId="0" borderId="1" xfId="2" applyFont="1" applyFill="1" applyBorder="1" applyAlignment="1">
      <alignment horizontal="right" wrapText="1"/>
    </xf>
    <xf numFmtId="164" fontId="4" fillId="0" borderId="0" xfId="2" applyNumberFormat="1" applyFont="1"/>
    <xf numFmtId="164" fontId="4" fillId="0" borderId="5" xfId="1" applyNumberFormat="1" applyFont="1" applyBorder="1" applyAlignment="1">
      <alignment horizontal="center" vertical="center"/>
    </xf>
    <xf numFmtId="0" fontId="6" fillId="0" borderId="5" xfId="2" applyFont="1" applyFill="1" applyBorder="1" applyAlignment="1">
      <alignment horizontal="right" vertical="center"/>
    </xf>
    <xf numFmtId="0" fontId="4" fillId="0" borderId="1" xfId="2" applyFont="1" applyFill="1" applyBorder="1" applyAlignment="1">
      <alignment horizontal="right" vertical="center" wrapText="1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4" fillId="0" borderId="1" xfId="2" applyFont="1" applyFill="1" applyBorder="1"/>
    <xf numFmtId="164" fontId="4" fillId="0" borderId="1" xfId="2" applyNumberFormat="1" applyFont="1" applyFill="1" applyBorder="1" applyAlignment="1">
      <alignment horizontal="right" vertical="center"/>
    </xf>
    <xf numFmtId="0" fontId="4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0" borderId="3" xfId="2" applyFont="1" applyFill="1" applyBorder="1" applyAlignment="1">
      <alignment horizontal="right" vertical="center"/>
    </xf>
    <xf numFmtId="164" fontId="4" fillId="0" borderId="3" xfId="1" applyNumberFormat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left" vertical="center"/>
    </xf>
    <xf numFmtId="0" fontId="4" fillId="0" borderId="5" xfId="2" applyFont="1" applyFill="1" applyBorder="1" applyAlignment="1">
      <alignment horizontal="right" vertical="center"/>
    </xf>
    <xf numFmtId="164" fontId="4" fillId="0" borderId="5" xfId="1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1" xfId="2" applyFont="1" applyFill="1" applyBorder="1" applyAlignment="1">
      <alignment horizontal="right" vertical="center"/>
    </xf>
    <xf numFmtId="0" fontId="4" fillId="0" borderId="1" xfId="2" applyFont="1" applyFill="1" applyBorder="1" applyAlignment="1">
      <alignment horizontal="right"/>
    </xf>
    <xf numFmtId="164" fontId="6" fillId="0" borderId="3" xfId="1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right" wrapText="1"/>
    </xf>
    <xf numFmtId="0" fontId="4" fillId="0" borderId="5" xfId="2" applyFont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horizontal="right" wrapText="1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164" fontId="4" fillId="0" borderId="8" xfId="1" applyNumberFormat="1" applyFont="1" applyBorder="1" applyAlignment="1">
      <alignment vertical="center"/>
    </xf>
    <xf numFmtId="0" fontId="4" fillId="0" borderId="5" xfId="2" applyFont="1" applyFill="1" applyBorder="1" applyAlignment="1">
      <alignment horizontal="right" vertical="center"/>
    </xf>
    <xf numFmtId="164" fontId="5" fillId="0" borderId="3" xfId="1" applyNumberFormat="1" applyFont="1" applyFill="1" applyBorder="1" applyAlignment="1">
      <alignment vertical="center"/>
    </xf>
    <xf numFmtId="164" fontId="4" fillId="0" borderId="3" xfId="1" applyNumberFormat="1" applyFont="1" applyFill="1" applyBorder="1" applyAlignment="1">
      <alignment vertical="center"/>
    </xf>
    <xf numFmtId="0" fontId="4" fillId="0" borderId="3" xfId="2" applyFont="1" applyFill="1" applyBorder="1" applyAlignment="1">
      <alignment horizontal="right" wrapText="1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6" fillId="0" borderId="4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164" fontId="7" fillId="0" borderId="3" xfId="1" applyNumberFormat="1" applyFont="1" applyFill="1" applyBorder="1" applyAlignment="1">
      <alignment horizontal="center" vertical="center"/>
    </xf>
    <xf numFmtId="164" fontId="7" fillId="0" borderId="3" xfId="1" applyNumberFormat="1" applyFont="1" applyFill="1" applyBorder="1" applyAlignment="1">
      <alignment horizontal="center"/>
    </xf>
    <xf numFmtId="164" fontId="6" fillId="0" borderId="3" xfId="2" applyNumberFormat="1" applyFont="1" applyFill="1" applyBorder="1" applyAlignment="1">
      <alignment horizontal="right"/>
    </xf>
    <xf numFmtId="164" fontId="6" fillId="0" borderId="3" xfId="1" applyNumberFormat="1" applyFont="1" applyFill="1" applyBorder="1" applyAlignment="1">
      <alignment horizontal="right"/>
    </xf>
    <xf numFmtId="0" fontId="6" fillId="4" borderId="1" xfId="2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164" fontId="4" fillId="0" borderId="0" xfId="1" applyNumberFormat="1" applyFont="1" applyAlignment="1"/>
    <xf numFmtId="164" fontId="4" fillId="0" borderId="0" xfId="1" applyNumberFormat="1" applyFont="1" applyFill="1" applyAlignment="1"/>
    <xf numFmtId="0" fontId="4" fillId="0" borderId="0" xfId="2" applyFont="1" applyFill="1"/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tabSelected="1" zoomScale="57" zoomScaleNormal="57" workbookViewId="0">
      <pane xSplit="5" ySplit="5" topLeftCell="F21" activePane="bottomRight" state="frozen"/>
      <selection pane="topRight"/>
      <selection pane="bottomLeft"/>
      <selection pane="bottomRight" activeCell="L6" sqref="L6"/>
    </sheetView>
  </sheetViews>
  <sheetFormatPr defaultColWidth="8.85546875" defaultRowHeight="18.75"/>
  <cols>
    <col min="1" max="1" width="8.85546875" style="9"/>
    <col min="2" max="2" width="4.85546875" style="78" customWidth="1"/>
    <col min="3" max="3" width="12" style="78" customWidth="1"/>
    <col min="4" max="4" width="34.42578125" style="78" customWidth="1"/>
    <col min="5" max="5" width="13" style="79" customWidth="1"/>
    <col min="6" max="6" width="19.28515625" style="80" customWidth="1"/>
    <col min="7" max="7" width="19.28515625" style="81" customWidth="1"/>
    <col min="8" max="8" width="34" style="6" customWidth="1"/>
    <col min="9" max="9" width="19.28515625" style="6" customWidth="1"/>
    <col min="10" max="10" width="14.7109375" style="6" customWidth="1"/>
    <col min="11" max="11" width="20" style="6" customWidth="1"/>
    <col min="12" max="12" width="41.28515625" style="7" customWidth="1"/>
    <col min="13" max="13" width="21.42578125" style="8" customWidth="1"/>
    <col min="14" max="14" width="16.42578125" style="9" customWidth="1"/>
    <col min="15" max="15" width="21.28515625" style="10" customWidth="1"/>
    <col min="16" max="16384" width="8.85546875" style="9"/>
  </cols>
  <sheetData>
    <row r="1" spans="2:16" ht="29.45" customHeight="1">
      <c r="B1" s="1" t="s">
        <v>0</v>
      </c>
      <c r="C1" s="2"/>
      <c r="D1" s="2"/>
      <c r="E1" s="3"/>
      <c r="F1" s="4"/>
      <c r="G1" s="5"/>
    </row>
    <row r="2" spans="2:16" ht="43.9" customHeight="1">
      <c r="B2" s="11" t="s">
        <v>45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4" spans="2:16" ht="25.15" customHeight="1">
      <c r="B4" s="12" t="s">
        <v>1</v>
      </c>
      <c r="C4" s="12" t="s">
        <v>2</v>
      </c>
      <c r="D4" s="12" t="s">
        <v>3</v>
      </c>
      <c r="E4" s="13" t="s">
        <v>4</v>
      </c>
      <c r="F4" s="14" t="s">
        <v>42</v>
      </c>
      <c r="G4" s="14"/>
      <c r="H4" s="14"/>
      <c r="I4" s="14"/>
      <c r="J4" s="14"/>
      <c r="K4" s="14"/>
      <c r="L4" s="15"/>
      <c r="M4" s="9"/>
      <c r="O4" s="9"/>
    </row>
    <row r="5" spans="2:16" s="20" customFormat="1">
      <c r="B5" s="16"/>
      <c r="C5" s="16"/>
      <c r="D5" s="16"/>
      <c r="E5" s="17"/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19" t="s">
        <v>11</v>
      </c>
      <c r="M5" s="9"/>
      <c r="N5" s="9"/>
      <c r="O5" s="9"/>
      <c r="P5" s="9"/>
    </row>
    <row r="6" spans="2:16" s="20" customFormat="1" ht="51.95" customHeight="1">
      <c r="B6" s="21">
        <v>1</v>
      </c>
      <c r="C6" s="21" t="s">
        <v>12</v>
      </c>
      <c r="D6" s="22" t="s">
        <v>13</v>
      </c>
      <c r="E6" s="23">
        <v>147000</v>
      </c>
      <c r="F6" s="24">
        <v>18</v>
      </c>
      <c r="G6" s="25">
        <f>10+7</f>
        <v>17</v>
      </c>
      <c r="H6" s="26">
        <v>14</v>
      </c>
      <c r="I6" s="27">
        <v>9</v>
      </c>
      <c r="J6" s="27">
        <v>9</v>
      </c>
      <c r="K6" s="27">
        <f>E6*J6</f>
        <v>1323000</v>
      </c>
      <c r="L6" s="28" t="s">
        <v>55</v>
      </c>
      <c r="M6" s="29"/>
      <c r="N6" s="9"/>
      <c r="O6" s="9"/>
      <c r="P6" s="9"/>
    </row>
    <row r="7" spans="2:16" s="33" customFormat="1" ht="51.95" customHeight="1">
      <c r="B7" s="21"/>
      <c r="C7" s="21"/>
      <c r="D7" s="22"/>
      <c r="E7" s="30"/>
      <c r="F7" s="24"/>
      <c r="G7" s="31"/>
      <c r="H7" s="26"/>
      <c r="I7" s="27">
        <v>0</v>
      </c>
      <c r="J7" s="27">
        <f>F6+G6-H6-I6-I7-J6</f>
        <v>3</v>
      </c>
      <c r="K7" s="27">
        <f>J7*E6</f>
        <v>441000</v>
      </c>
      <c r="L7" s="32" t="s">
        <v>48</v>
      </c>
      <c r="M7" s="9"/>
      <c r="N7" s="9"/>
      <c r="O7" s="9"/>
      <c r="P7" s="9"/>
    </row>
    <row r="8" spans="2:16" ht="45.2" customHeight="1">
      <c r="B8" s="34">
        <v>2</v>
      </c>
      <c r="C8" s="34" t="s">
        <v>14</v>
      </c>
      <c r="D8" s="35" t="s">
        <v>15</v>
      </c>
      <c r="E8" s="36">
        <v>70400</v>
      </c>
      <c r="F8" s="37">
        <v>5</v>
      </c>
      <c r="G8" s="38"/>
      <c r="H8" s="37">
        <v>4</v>
      </c>
      <c r="I8" s="37"/>
      <c r="J8" s="37">
        <f>F8+G8-H8-I8</f>
        <v>1</v>
      </c>
      <c r="K8" s="37">
        <f>E8*J8</f>
        <v>70400</v>
      </c>
      <c r="L8" s="39" t="s">
        <v>46</v>
      </c>
      <c r="M8" s="9"/>
      <c r="O8" s="9"/>
    </row>
    <row r="9" spans="2:16" ht="29.45" customHeight="1">
      <c r="B9" s="40">
        <v>3</v>
      </c>
      <c r="C9" s="40" t="s">
        <v>16</v>
      </c>
      <c r="D9" s="41" t="s">
        <v>17</v>
      </c>
      <c r="E9" s="36">
        <v>147000</v>
      </c>
      <c r="F9" s="24">
        <v>20</v>
      </c>
      <c r="G9" s="42"/>
      <c r="H9" s="26">
        <v>17</v>
      </c>
      <c r="I9" s="26"/>
      <c r="J9" s="43">
        <f>F9+G9-H9-I9</f>
        <v>3</v>
      </c>
      <c r="K9" s="26">
        <f>E9*J9</f>
        <v>441000</v>
      </c>
      <c r="L9" s="42" t="s">
        <v>47</v>
      </c>
      <c r="M9" s="9"/>
      <c r="O9" s="9"/>
    </row>
    <row r="10" spans="2:16" ht="29.45" customHeight="1">
      <c r="B10" s="21"/>
      <c r="C10" s="21"/>
      <c r="D10" s="44"/>
      <c r="E10" s="36">
        <v>117000</v>
      </c>
      <c r="F10" s="24"/>
      <c r="G10" s="45"/>
      <c r="H10" s="26"/>
      <c r="I10" s="26"/>
      <c r="J10" s="46"/>
      <c r="K10" s="26"/>
      <c r="L10" s="45"/>
      <c r="M10" s="9"/>
      <c r="O10" s="9"/>
    </row>
    <row r="11" spans="2:16" ht="45.2" customHeight="1">
      <c r="B11" s="47">
        <v>4</v>
      </c>
      <c r="C11" s="47" t="s">
        <v>18</v>
      </c>
      <c r="D11" s="48" t="s">
        <v>19</v>
      </c>
      <c r="E11" s="36">
        <v>29250</v>
      </c>
      <c r="F11" s="37">
        <v>10</v>
      </c>
      <c r="G11" s="49"/>
      <c r="H11" s="37">
        <v>10</v>
      </c>
      <c r="I11" s="37"/>
      <c r="J11" s="37">
        <f>F11+G11-H11-I11</f>
        <v>0</v>
      </c>
      <c r="K11" s="37">
        <f t="shared" ref="K11:K20" si="0">E11*J11</f>
        <v>0</v>
      </c>
      <c r="L11" s="50"/>
      <c r="M11" s="9"/>
      <c r="O11" s="29"/>
    </row>
    <row r="12" spans="2:16" ht="45.2" customHeight="1">
      <c r="B12" s="47">
        <v>5</v>
      </c>
      <c r="C12" s="47" t="s">
        <v>20</v>
      </c>
      <c r="D12" s="48" t="s">
        <v>21</v>
      </c>
      <c r="E12" s="36">
        <v>76800</v>
      </c>
      <c r="F12" s="37">
        <v>15</v>
      </c>
      <c r="G12" s="49"/>
      <c r="H12" s="37">
        <v>12</v>
      </c>
      <c r="I12" s="37"/>
      <c r="J12" s="37">
        <f>F12+G12-H12-I12</f>
        <v>3</v>
      </c>
      <c r="K12" s="37">
        <f>E12*J12</f>
        <v>230400</v>
      </c>
      <c r="L12" s="32" t="s">
        <v>48</v>
      </c>
      <c r="M12" s="9"/>
      <c r="O12" s="9"/>
    </row>
    <row r="13" spans="2:16" ht="45.2" customHeight="1">
      <c r="B13" s="40">
        <v>6</v>
      </c>
      <c r="C13" s="40" t="s">
        <v>22</v>
      </c>
      <c r="D13" s="41" t="s">
        <v>23</v>
      </c>
      <c r="E13" s="36">
        <v>147000</v>
      </c>
      <c r="F13" s="51">
        <v>15</v>
      </c>
      <c r="G13" s="42"/>
      <c r="H13" s="26">
        <v>5</v>
      </c>
      <c r="I13" s="26"/>
      <c r="J13" s="27">
        <f>F13+G13-H13</f>
        <v>10</v>
      </c>
      <c r="K13" s="27">
        <f t="shared" si="0"/>
        <v>1470000</v>
      </c>
      <c r="L13" s="52" t="s">
        <v>49</v>
      </c>
      <c r="M13" s="9"/>
      <c r="O13" s="9"/>
    </row>
    <row r="14" spans="2:16" ht="45.2" customHeight="1">
      <c r="B14" s="53"/>
      <c r="C14" s="53"/>
      <c r="D14" s="44"/>
      <c r="E14" s="36">
        <v>117000</v>
      </c>
      <c r="F14" s="54"/>
      <c r="G14" s="45"/>
      <c r="H14" s="26"/>
      <c r="I14" s="26"/>
      <c r="J14" s="27"/>
      <c r="K14" s="27">
        <f t="shared" si="0"/>
        <v>0</v>
      </c>
      <c r="L14" s="28"/>
      <c r="M14" s="9"/>
      <c r="O14" s="9"/>
    </row>
    <row r="15" spans="2:16" ht="45.2" customHeight="1">
      <c r="B15" s="47">
        <v>7</v>
      </c>
      <c r="C15" s="47" t="s">
        <v>24</v>
      </c>
      <c r="D15" s="48" t="s">
        <v>25</v>
      </c>
      <c r="E15" s="36">
        <v>52800</v>
      </c>
      <c r="F15" s="37">
        <v>20</v>
      </c>
      <c r="G15" s="49"/>
      <c r="H15" s="37">
        <v>21</v>
      </c>
      <c r="I15" s="37"/>
      <c r="J15" s="37"/>
      <c r="K15" s="37">
        <f t="shared" si="0"/>
        <v>0</v>
      </c>
      <c r="L15" s="50" t="s">
        <v>50</v>
      </c>
      <c r="M15" s="9"/>
      <c r="O15" s="9"/>
    </row>
    <row r="16" spans="2:16" ht="45.2" customHeight="1">
      <c r="B16" s="47">
        <v>8</v>
      </c>
      <c r="C16" s="47" t="s">
        <v>26</v>
      </c>
      <c r="D16" s="48" t="s">
        <v>27</v>
      </c>
      <c r="E16" s="36">
        <v>58400</v>
      </c>
      <c r="F16" s="37">
        <v>10</v>
      </c>
      <c r="G16" s="49"/>
      <c r="H16" s="37">
        <v>9</v>
      </c>
      <c r="I16" s="37"/>
      <c r="J16" s="37">
        <f t="shared" ref="J16:J21" si="1">F16+G16-H16-I16</f>
        <v>1</v>
      </c>
      <c r="K16" s="37">
        <f t="shared" si="0"/>
        <v>58400</v>
      </c>
      <c r="L16" s="32"/>
      <c r="M16" s="9"/>
      <c r="O16" s="9"/>
    </row>
    <row r="17" spans="2:15" ht="45.2" customHeight="1">
      <c r="B17" s="47">
        <v>9</v>
      </c>
      <c r="C17" s="47" t="s">
        <v>28</v>
      </c>
      <c r="D17" s="48" t="s">
        <v>29</v>
      </c>
      <c r="E17" s="36">
        <v>112800</v>
      </c>
      <c r="F17" s="37">
        <v>10</v>
      </c>
      <c r="G17" s="49"/>
      <c r="H17" s="37">
        <v>11</v>
      </c>
      <c r="I17" s="37"/>
      <c r="J17" s="37"/>
      <c r="K17" s="37">
        <f t="shared" si="0"/>
        <v>0</v>
      </c>
      <c r="L17" s="50" t="s">
        <v>50</v>
      </c>
      <c r="M17" s="9"/>
      <c r="O17" s="9"/>
    </row>
    <row r="18" spans="2:15" ht="45.2" customHeight="1">
      <c r="B18" s="47">
        <v>10</v>
      </c>
      <c r="C18" s="47" t="s">
        <v>30</v>
      </c>
      <c r="D18" s="48" t="s">
        <v>31</v>
      </c>
      <c r="E18" s="36">
        <v>50400</v>
      </c>
      <c r="F18" s="37">
        <v>5</v>
      </c>
      <c r="G18" s="49"/>
      <c r="H18" s="37">
        <v>6</v>
      </c>
      <c r="I18" s="37"/>
      <c r="J18" s="37">
        <v>1</v>
      </c>
      <c r="K18" s="37">
        <f t="shared" si="0"/>
        <v>50400</v>
      </c>
      <c r="L18" s="28" t="s">
        <v>51</v>
      </c>
      <c r="M18" s="9"/>
      <c r="O18" s="9"/>
    </row>
    <row r="19" spans="2:15" ht="45.2" customHeight="1">
      <c r="B19" s="47">
        <v>11</v>
      </c>
      <c r="C19" s="47" t="s">
        <v>32</v>
      </c>
      <c r="D19" s="48" t="s">
        <v>33</v>
      </c>
      <c r="E19" s="36">
        <v>69750</v>
      </c>
      <c r="F19" s="37">
        <v>10</v>
      </c>
      <c r="G19" s="49"/>
      <c r="H19" s="37">
        <v>10</v>
      </c>
      <c r="I19" s="37"/>
      <c r="J19" s="37">
        <v>2</v>
      </c>
      <c r="K19" s="37">
        <f t="shared" si="0"/>
        <v>139500</v>
      </c>
      <c r="L19" s="50" t="s">
        <v>52</v>
      </c>
      <c r="M19" s="9"/>
      <c r="O19" s="9"/>
    </row>
    <row r="20" spans="2:15" ht="45.2" customHeight="1">
      <c r="B20" s="47">
        <v>12</v>
      </c>
      <c r="C20" s="47" t="s">
        <v>34</v>
      </c>
      <c r="D20" s="48" t="s">
        <v>35</v>
      </c>
      <c r="E20" s="36">
        <v>73500</v>
      </c>
      <c r="F20" s="37">
        <v>10</v>
      </c>
      <c r="G20" s="55"/>
      <c r="H20" s="37">
        <v>12</v>
      </c>
      <c r="I20" s="37"/>
      <c r="J20" s="37">
        <v>2</v>
      </c>
      <c r="K20" s="37">
        <f t="shared" si="0"/>
        <v>147000</v>
      </c>
      <c r="L20" s="56" t="s">
        <v>53</v>
      </c>
      <c r="M20" s="9"/>
      <c r="O20" s="9"/>
    </row>
    <row r="21" spans="2:15" ht="45.2" customHeight="1">
      <c r="B21" s="47">
        <v>13</v>
      </c>
      <c r="C21" s="47" t="s">
        <v>36</v>
      </c>
      <c r="D21" s="48" t="s">
        <v>37</v>
      </c>
      <c r="E21" s="36">
        <v>70000</v>
      </c>
      <c r="F21" s="57">
        <v>70</v>
      </c>
      <c r="G21" s="38"/>
      <c r="H21" s="57">
        <v>44</v>
      </c>
      <c r="I21" s="57">
        <v>21</v>
      </c>
      <c r="J21" s="37">
        <f>F21+G21-H21-I21</f>
        <v>5</v>
      </c>
      <c r="K21" s="37">
        <f>J21*E21</f>
        <v>350000</v>
      </c>
      <c r="L21" s="28" t="s">
        <v>57</v>
      </c>
      <c r="M21" s="9"/>
      <c r="O21" s="9"/>
    </row>
    <row r="22" spans="2:15" ht="81.400000000000006" customHeight="1">
      <c r="B22" s="40">
        <v>14</v>
      </c>
      <c r="C22" s="40" t="s">
        <v>38</v>
      </c>
      <c r="D22" s="41" t="s">
        <v>39</v>
      </c>
      <c r="E22" s="36">
        <v>53200</v>
      </c>
      <c r="F22" s="58">
        <v>20</v>
      </c>
      <c r="G22" s="42"/>
      <c r="H22" s="58">
        <v>23</v>
      </c>
      <c r="I22" s="58"/>
      <c r="J22" s="37"/>
      <c r="K22" s="27">
        <f>E22*J22</f>
        <v>0</v>
      </c>
      <c r="L22" s="50"/>
      <c r="M22" s="9"/>
      <c r="O22" s="9"/>
    </row>
    <row r="23" spans="2:15" ht="45.2" customHeight="1">
      <c r="B23" s="53"/>
      <c r="C23" s="53"/>
      <c r="D23" s="44"/>
      <c r="E23" s="36">
        <v>70000</v>
      </c>
      <c r="F23" s="59"/>
      <c r="G23" s="45"/>
      <c r="H23" s="59"/>
      <c r="I23" s="59"/>
      <c r="J23" s="27"/>
      <c r="K23" s="27">
        <f>J23*E23</f>
        <v>0</v>
      </c>
      <c r="L23" s="32" t="s">
        <v>54</v>
      </c>
      <c r="M23" s="29"/>
      <c r="O23" s="9"/>
    </row>
    <row r="24" spans="2:15" ht="45.2" customHeight="1">
      <c r="B24" s="34">
        <v>15</v>
      </c>
      <c r="C24" s="34" t="s">
        <v>43</v>
      </c>
      <c r="D24" s="60" t="s">
        <v>44</v>
      </c>
      <c r="E24" s="61">
        <v>9000</v>
      </c>
      <c r="F24" s="57">
        <v>20</v>
      </c>
      <c r="G24" s="62"/>
      <c r="H24" s="57">
        <v>20</v>
      </c>
      <c r="I24" s="63"/>
      <c r="J24" s="64"/>
      <c r="K24" s="64"/>
      <c r="L24" s="65"/>
      <c r="M24" s="29"/>
      <c r="O24" s="9"/>
    </row>
    <row r="25" spans="2:15" ht="45.2" customHeight="1">
      <c r="B25" s="66">
        <v>16</v>
      </c>
      <c r="C25" s="67"/>
      <c r="D25" s="68" t="s">
        <v>56</v>
      </c>
      <c r="E25" s="61">
        <v>98168</v>
      </c>
      <c r="F25" s="57">
        <v>10</v>
      </c>
      <c r="G25" s="62"/>
      <c r="H25" s="57">
        <v>9</v>
      </c>
      <c r="I25" s="63"/>
      <c r="J25" s="64">
        <v>1</v>
      </c>
      <c r="K25" s="64">
        <f>J25*E25</f>
        <v>98168</v>
      </c>
      <c r="L25" s="65"/>
      <c r="O25" s="9"/>
    </row>
    <row r="26" spans="2:15" ht="42" customHeight="1">
      <c r="B26" s="69" t="s">
        <v>40</v>
      </c>
      <c r="C26" s="70"/>
      <c r="D26" s="70"/>
      <c r="E26" s="71"/>
      <c r="F26" s="72"/>
      <c r="G26" s="57"/>
      <c r="H26" s="73"/>
      <c r="I26" s="73"/>
      <c r="J26" s="74">
        <f>SUM(J6:J23)</f>
        <v>40</v>
      </c>
      <c r="K26" s="73">
        <f>SUM(K6:K23)</f>
        <v>4721100</v>
      </c>
      <c r="L26" s="75"/>
      <c r="O26" s="9"/>
    </row>
    <row r="27" spans="2:15" ht="54.95" customHeight="1">
      <c r="B27" s="76" t="s">
        <v>41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7" t="s">
        <v>58</v>
      </c>
      <c r="N27" s="77">
        <f>4362000</f>
        <v>4362000</v>
      </c>
      <c r="O27" s="9"/>
    </row>
  </sheetData>
  <mergeCells count="39">
    <mergeCell ref="K9:K10"/>
    <mergeCell ref="H9:H10"/>
    <mergeCell ref="D13:D14"/>
    <mergeCell ref="E6:E7"/>
    <mergeCell ref="I9:I10"/>
    <mergeCell ref="I13:I14"/>
    <mergeCell ref="J9:J10"/>
    <mergeCell ref="H22:H23"/>
    <mergeCell ref="L9:L10"/>
    <mergeCell ref="B27:L27"/>
    <mergeCell ref="B4:B5"/>
    <mergeCell ref="B6:B7"/>
    <mergeCell ref="B9:B10"/>
    <mergeCell ref="B13:B14"/>
    <mergeCell ref="B22:B23"/>
    <mergeCell ref="C4:C5"/>
    <mergeCell ref="C6:C7"/>
    <mergeCell ref="C9:C10"/>
    <mergeCell ref="C13:C14"/>
    <mergeCell ref="C22:C23"/>
    <mergeCell ref="D4:D5"/>
    <mergeCell ref="D6:D7"/>
    <mergeCell ref="D9:D10"/>
    <mergeCell ref="I22:I23"/>
    <mergeCell ref="B2:N2"/>
    <mergeCell ref="F4:L4"/>
    <mergeCell ref="B26:E26"/>
    <mergeCell ref="D22:D23"/>
    <mergeCell ref="E4:E5"/>
    <mergeCell ref="F6:F7"/>
    <mergeCell ref="F9:F10"/>
    <mergeCell ref="F13:F14"/>
    <mergeCell ref="F22:F23"/>
    <mergeCell ref="G6:G7"/>
    <mergeCell ref="G9:G10"/>
    <mergeCell ref="G13:G14"/>
    <mergeCell ref="G22:G23"/>
    <mergeCell ref="H6:H7"/>
    <mergeCell ref="H13:H14"/>
  </mergeCells>
  <pageMargins left="0.19" right="0.21" top="0.41" bottom="0.33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HỘI CHỢ XUÂN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2024-10-01T01:36:00Z</cp:lastPrinted>
  <dcterms:created xsi:type="dcterms:W3CDTF">2024-09-28T05:45:00Z</dcterms:created>
  <dcterms:modified xsi:type="dcterms:W3CDTF">2025-02-05T04:28:31Z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4E64B739DE6D483C845BB5228068D662_13</vt:lpwstr>
  </property>
  <property fmtid="{D5CDD505-2E9C-101B-9397-08002B2CF9AE}" pid="3" name="KSOProductBuildVer">
    <vt:lpwstr>1033-12.2.0.19307</vt:lpwstr>
  </property>
</Properties>
</file>